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3公営企業\01 決算統計\20 統計年報（原稿）　【順次作業】\01【原稿】法適\06 介護\"/>
    </mc:Choice>
  </mc:AlternateContent>
  <bookViews>
    <workbookView xWindow="-15" yWindow="-15" windowWidth="7680" windowHeight="8730"/>
  </bookViews>
  <sheets>
    <sheet name="総括" sheetId="1" r:id="rId1"/>
    <sheet name="決算まとめ" sheetId="2" r:id="rId2"/>
    <sheet name="施設業務" sheetId="3" r:id="rId3"/>
    <sheet name="損益計算書" sheetId="4" r:id="rId4"/>
    <sheet name="貸借対照表" sheetId="5" r:id="rId5"/>
    <sheet name="費用構成表" sheetId="6" r:id="rId6"/>
    <sheet name="資本的収支" sheetId="7" r:id="rId7"/>
    <sheet name="財務分析表" sheetId="8" r:id="rId8"/>
  </sheets>
  <definedNames>
    <definedName name="_xlnm.Print_Area" localSheetId="1">決算まとめ!$B$1:$O$44</definedName>
    <definedName name="_xlnm.Print_Area" localSheetId="7">財務分析表!$B$1:$I$44</definedName>
    <definedName name="_xlnm.Print_Area" localSheetId="2">施設業務!$B$1:$K$44</definedName>
    <definedName name="_xlnm.Print_Area" localSheetId="6">資本的収支!$B$1:$K$44</definedName>
    <definedName name="_xlnm.Print_Area" localSheetId="0">総括!$B$1:$L$34</definedName>
    <definedName name="_xlnm.Print_Area" localSheetId="3">損益計算書!$B$1:$P$44</definedName>
    <definedName name="_xlnm.Print_Area" localSheetId="4">貸借対照表!$B$1:$J$49</definedName>
    <definedName name="_xlnm.Print_Area" localSheetId="5">費用構成表!$B$1:$O$45</definedName>
  </definedNames>
  <calcPr calcId="152511"/>
</workbook>
</file>

<file path=xl/calcChain.xml><?xml version="1.0" encoding="utf-8"?>
<calcChain xmlns="http://schemas.openxmlformats.org/spreadsheetml/2006/main">
  <c r="G33" i="2" l="1"/>
  <c r="G36" i="2" s="1"/>
  <c r="G34" i="2"/>
  <c r="G40" i="2"/>
  <c r="G41" i="2"/>
  <c r="G39" i="2" s="1"/>
  <c r="G42" i="2"/>
  <c r="G44" i="3"/>
  <c r="H8" i="4"/>
  <c r="H7" i="4" s="1"/>
  <c r="H10" i="4"/>
  <c r="H13" i="4"/>
  <c r="H12" i="4" s="1"/>
  <c r="H15" i="4"/>
  <c r="H16" i="4"/>
  <c r="H21" i="4"/>
  <c r="H27" i="4"/>
  <c r="H29" i="4"/>
  <c r="H22" i="4"/>
  <c r="H23" i="4"/>
  <c r="H24" i="4"/>
  <c r="F6" i="5"/>
  <c r="F11" i="5"/>
  <c r="F20" i="5"/>
  <c r="F22" i="5"/>
  <c r="F24" i="5"/>
  <c r="F25" i="5"/>
  <c r="F28" i="5"/>
  <c r="F30" i="5"/>
  <c r="F27" i="5" s="1"/>
  <c r="F32" i="5"/>
  <c r="F33" i="5"/>
  <c r="F34" i="5"/>
  <c r="F35" i="5"/>
  <c r="F36" i="5"/>
  <c r="F37" i="5"/>
  <c r="F41" i="5"/>
  <c r="F47" i="5"/>
  <c r="F26" i="5"/>
  <c r="F18" i="6"/>
  <c r="G30" i="6"/>
  <c r="G46" i="6" s="1"/>
  <c r="F28" i="6"/>
  <c r="G14" i="7"/>
  <c r="G18" i="7"/>
  <c r="G27" i="7" s="1"/>
  <c r="G39" i="7" s="1"/>
  <c r="G26" i="7"/>
  <c r="G35" i="2"/>
  <c r="G37" i="7"/>
  <c r="G38" i="2"/>
  <c r="G43" i="2" s="1"/>
  <c r="G20" i="2"/>
  <c r="G17" i="2" l="1"/>
  <c r="G21" i="2" s="1"/>
  <c r="H26" i="4"/>
  <c r="H20" i="4"/>
  <c r="H31" i="4" s="1"/>
  <c r="G11" i="2"/>
  <c r="G15" i="2" s="1"/>
  <c r="G10" i="2"/>
  <c r="G18" i="2"/>
  <c r="G9" i="2"/>
  <c r="G14" i="2" s="1"/>
  <c r="H18" i="4"/>
  <c r="H32" i="4" s="1"/>
  <c r="H39" i="4" s="1"/>
  <c r="H43" i="4" s="1"/>
  <c r="G8" i="2"/>
  <c r="G12" i="2" s="1"/>
  <c r="F19" i="5"/>
  <c r="F39" i="5" s="1"/>
  <c r="F48" i="5" s="1"/>
  <c r="F30" i="6"/>
  <c r="F18" i="5"/>
  <c r="G13" i="2" l="1"/>
</calcChain>
</file>

<file path=xl/sharedStrings.xml><?xml version="1.0" encoding="utf-8"?>
<sst xmlns="http://schemas.openxmlformats.org/spreadsheetml/2006/main" count="692" uniqueCount="328">
  <si>
    <t>累積欠損金</t>
  </si>
  <si>
    <t>純損失</t>
    <rPh sb="0" eb="3">
      <t>ジュンソンシツ</t>
    </rPh>
    <phoneticPr fontId="50"/>
  </si>
  <si>
    <t>　 (2)　経営状況</t>
  </si>
  <si>
    <t>５　介護サービス事業</t>
    <rPh sb="2" eb="4">
      <t>カイゴ</t>
    </rPh>
    <phoneticPr fontId="49"/>
  </si>
  <si>
    <t>甲　　賀　　市</t>
    <rPh sb="0" eb="1">
      <t>コウ</t>
    </rPh>
    <rPh sb="3" eb="4">
      <t>ガ</t>
    </rPh>
    <rPh sb="6" eb="7">
      <t>シ</t>
    </rPh>
    <phoneticPr fontId="49"/>
  </si>
  <si>
    <t>剰余金</t>
    <phoneticPr fontId="50"/>
  </si>
  <si>
    <t>　 (1)　事業数等</t>
  </si>
  <si>
    <t>長　　浜　　市</t>
    <rPh sb="0" eb="1">
      <t>チョウ</t>
    </rPh>
    <rPh sb="3" eb="4">
      <t>ハマ</t>
    </rPh>
    <rPh sb="6" eb="7">
      <t>シ</t>
    </rPh>
    <phoneticPr fontId="49"/>
  </si>
  <si>
    <t>(E)</t>
    <phoneticPr fontId="50"/>
  </si>
  <si>
    <t>理学療法士･作業療法士</t>
    <phoneticPr fontId="49"/>
  </si>
  <si>
    <t>大　　津　　市</t>
    <phoneticPr fontId="49"/>
  </si>
  <si>
    <t>（損益計算書）</t>
    <phoneticPr fontId="50"/>
  </si>
  <si>
    <t>合　　　　計</t>
    <phoneticPr fontId="49"/>
  </si>
  <si>
    <t xml:space="preserve"> 　　　を計上した。</t>
    <phoneticPr fontId="49"/>
  </si>
  <si>
    <t>法定福利費</t>
  </si>
  <si>
    <t>１.</t>
    <phoneticPr fontId="50"/>
  </si>
  <si>
    <t>（収益的収支決算のまとめ）</t>
  </si>
  <si>
    <t>年　度</t>
    <phoneticPr fontId="50"/>
  </si>
  <si>
    <t>経常損失</t>
    <rPh sb="0" eb="2">
      <t>ケイジョウ</t>
    </rPh>
    <rPh sb="2" eb="4">
      <t>ソンシツ</t>
    </rPh>
    <phoneticPr fontId="50"/>
  </si>
  <si>
    <t>（単位：千円、％）</t>
    <phoneticPr fontId="49"/>
  </si>
  <si>
    <t>11.</t>
    <phoneticPr fontId="50"/>
  </si>
  <si>
    <t>受託工事費</t>
    <rPh sb="0" eb="2">
      <t>ジュタク</t>
    </rPh>
    <rPh sb="2" eb="5">
      <t>コウジヒ</t>
    </rPh>
    <phoneticPr fontId="50"/>
  </si>
  <si>
    <t>経 営 状 況 の 推 移</t>
  </si>
  <si>
    <t>企業債償還金</t>
    <phoneticPr fontId="50"/>
  </si>
  <si>
    <t>職員給与費</t>
    <phoneticPr fontId="50"/>
  </si>
  <si>
    <t>介護職員</t>
    <phoneticPr fontId="49"/>
  </si>
  <si>
    <t>年　度</t>
  </si>
  <si>
    <t>項　目</t>
  </si>
  <si>
    <t>団体名</t>
    <phoneticPr fontId="50"/>
  </si>
  <si>
    <t>繰越工事資金</t>
    <phoneticPr fontId="50"/>
  </si>
  <si>
    <t>（施設業務の概要）</t>
  </si>
  <si>
    <t>総収支比率</t>
    <rPh sb="0" eb="1">
      <t>ソウ</t>
    </rPh>
    <rPh sb="1" eb="3">
      <t>シュウシ</t>
    </rPh>
    <rPh sb="3" eb="5">
      <t>ヒリツ</t>
    </rPh>
    <phoneticPr fontId="50"/>
  </si>
  <si>
    <t>総収益</t>
    <phoneticPr fontId="49"/>
  </si>
  <si>
    <t>経常収益</t>
    <phoneticPr fontId="49"/>
  </si>
  <si>
    <t>純損失</t>
  </si>
  <si>
    <t xml:space="preserve">うち営業収益 </t>
    <phoneticPr fontId="50"/>
  </si>
  <si>
    <t>イ</t>
    <phoneticPr fontId="50"/>
  </si>
  <si>
    <t>(日)</t>
    <rPh sb="1" eb="2">
      <t>ニチ</t>
    </rPh>
    <phoneticPr fontId="49"/>
  </si>
  <si>
    <t>単年度欠損金比率</t>
  </si>
  <si>
    <t>総費用</t>
    <phoneticPr fontId="49"/>
  </si>
  <si>
    <t>-</t>
  </si>
  <si>
    <t>経常費用</t>
    <phoneticPr fontId="49"/>
  </si>
  <si>
    <t>固定資産対長期資本比率</t>
    <phoneticPr fontId="50"/>
  </si>
  <si>
    <t>単年度</t>
    <phoneticPr fontId="49"/>
  </si>
  <si>
    <t>赤字額等の割合</t>
    <rPh sb="0" eb="2">
      <t>アカジ</t>
    </rPh>
    <rPh sb="2" eb="3">
      <t>ガク</t>
    </rPh>
    <rPh sb="3" eb="4">
      <t>トウ</t>
    </rPh>
    <rPh sb="5" eb="7">
      <t>ワリアイ</t>
    </rPh>
    <phoneticPr fontId="49"/>
  </si>
  <si>
    <t>引当金</t>
    <rPh sb="0" eb="2">
      <t>ヒキアテキン</t>
    </rPh>
    <phoneticPr fontId="50"/>
  </si>
  <si>
    <t>純利益</t>
    <rPh sb="0" eb="3">
      <t>ジュンリエキ</t>
    </rPh>
    <phoneticPr fontId="50"/>
  </si>
  <si>
    <t>（単位：千円）</t>
  </si>
  <si>
    <t>経常収益</t>
    <phoneticPr fontId="50"/>
  </si>
  <si>
    <t>サービス日数</t>
    <rPh sb="4" eb="6">
      <t>ニッスウ</t>
    </rPh>
    <phoneticPr fontId="49"/>
  </si>
  <si>
    <t>経常利益</t>
    <rPh sb="0" eb="2">
      <t>ケイジョウ</t>
    </rPh>
    <rPh sb="2" eb="4">
      <t>リエキ</t>
    </rPh>
    <phoneticPr fontId="50"/>
  </si>
  <si>
    <t>貸倒引当金（△）</t>
    <rPh sb="0" eb="1">
      <t>カシダオ</t>
    </rPh>
    <rPh sb="1" eb="3">
      <t>ヒキアテ</t>
    </rPh>
    <rPh sb="3" eb="4">
      <t>キン</t>
    </rPh>
    <phoneticPr fontId="49"/>
  </si>
  <si>
    <t>累積欠損金</t>
    <phoneticPr fontId="49"/>
  </si>
  <si>
    <t>営業収益</t>
  </si>
  <si>
    <t>その他</t>
  </si>
  <si>
    <t>不良債務</t>
    <phoneticPr fontId="49"/>
  </si>
  <si>
    <t>経常利益</t>
    <phoneticPr fontId="50"/>
  </si>
  <si>
    <t>(2)</t>
  </si>
  <si>
    <t>累積欠損金比率</t>
  </si>
  <si>
    <t>不良債務比率</t>
  </si>
  <si>
    <t>建設改良費</t>
    <phoneticPr fontId="50"/>
  </si>
  <si>
    <t>経常収支比率</t>
    <rPh sb="0" eb="2">
      <t>ケイジョウ</t>
    </rPh>
    <rPh sb="2" eb="4">
      <t>シュウシ</t>
    </rPh>
    <rPh sb="4" eb="6">
      <t>ヒリツ</t>
    </rPh>
    <phoneticPr fontId="50"/>
  </si>
  <si>
    <t>項　目</t>
    <rPh sb="2" eb="3">
      <t>モク</t>
    </rPh>
    <phoneticPr fontId="50"/>
  </si>
  <si>
    <t>基本給</t>
  </si>
  <si>
    <t>施設サービス</t>
    <rPh sb="0" eb="2">
      <t>シセツ</t>
    </rPh>
    <phoneticPr fontId="49"/>
  </si>
  <si>
    <t>事業名</t>
    <phoneticPr fontId="50"/>
  </si>
  <si>
    <t>(H)</t>
    <phoneticPr fontId="50"/>
  </si>
  <si>
    <t>施設の名称</t>
    <phoneticPr fontId="49"/>
  </si>
  <si>
    <t>介　　護　　サ　　ー　　ビ　　ス</t>
    <rPh sb="0" eb="1">
      <t>スケ</t>
    </rPh>
    <rPh sb="3" eb="4">
      <t>ユズル</t>
    </rPh>
    <phoneticPr fontId="49"/>
  </si>
  <si>
    <t>計</t>
    <phoneticPr fontId="49"/>
  </si>
  <si>
    <t>甲　賀　市</t>
    <rPh sb="0" eb="1">
      <t>コウ</t>
    </rPh>
    <rPh sb="2" eb="3">
      <t>ガ</t>
    </rPh>
    <rPh sb="4" eb="5">
      <t>シ</t>
    </rPh>
    <phoneticPr fontId="49"/>
  </si>
  <si>
    <t>高　　島　　市</t>
    <rPh sb="0" eb="1">
      <t>タカ</t>
    </rPh>
    <rPh sb="3" eb="4">
      <t>シマ</t>
    </rPh>
    <rPh sb="6" eb="7">
      <t>シ</t>
    </rPh>
    <phoneticPr fontId="49"/>
  </si>
  <si>
    <t>資　　本　　合　　計</t>
  </si>
  <si>
    <t>計</t>
  </si>
  <si>
    <t>総収益</t>
  </si>
  <si>
    <t>総費用</t>
  </si>
  <si>
    <t>経常費用</t>
    <phoneticPr fontId="50"/>
  </si>
  <si>
    <t>その他</t>
    <phoneticPr fontId="50"/>
  </si>
  <si>
    <t>純利益</t>
  </si>
  <si>
    <t>経常損失</t>
    <phoneticPr fontId="50"/>
  </si>
  <si>
    <t>計</t>
    <rPh sb="0" eb="1">
      <t>ケイ</t>
    </rPh>
    <phoneticPr fontId="50"/>
  </si>
  <si>
    <t>-</t>
    <phoneticPr fontId="49"/>
  </si>
  <si>
    <t>不良債務</t>
  </si>
  <si>
    <t>(D)</t>
    <phoneticPr fontId="50"/>
  </si>
  <si>
    <t>総収支比率</t>
  </si>
  <si>
    <t>(1)</t>
    <phoneticPr fontId="49"/>
  </si>
  <si>
    <t>経常収支比率</t>
  </si>
  <si>
    <t>（資本的収支決算のまとめ）</t>
  </si>
  <si>
    <t>資本的支出</t>
  </si>
  <si>
    <t>(I)</t>
    <phoneticPr fontId="50"/>
  </si>
  <si>
    <t>上部財源</t>
  </si>
  <si>
    <t>当年度許可債で未借入または未発行の額</t>
    <phoneticPr fontId="50"/>
  </si>
  <si>
    <t>内部資金</t>
    <phoneticPr fontId="50"/>
  </si>
  <si>
    <t>外部資金</t>
    <phoneticPr fontId="50"/>
  </si>
  <si>
    <t>企業債</t>
    <phoneticPr fontId="50"/>
  </si>
  <si>
    <t>９.</t>
    <phoneticPr fontId="50"/>
  </si>
  <si>
    <t>他会計出資金等</t>
    <phoneticPr fontId="50"/>
  </si>
  <si>
    <t>差引資金不足</t>
  </si>
  <si>
    <t>他会計出資金</t>
    <phoneticPr fontId="50"/>
  </si>
  <si>
    <t>減価償却費</t>
    <rPh sb="0" eb="2">
      <t>ゲンカ</t>
    </rPh>
    <rPh sb="2" eb="5">
      <t>ショウキャクヒ</t>
    </rPh>
    <phoneticPr fontId="50"/>
  </si>
  <si>
    <t>団体名</t>
    <rPh sb="0" eb="3">
      <t>ダンタイメイ</t>
    </rPh>
    <phoneticPr fontId="49"/>
  </si>
  <si>
    <t>大 津 市</t>
  </si>
  <si>
    <t>他会計への支出金</t>
    <phoneticPr fontId="50"/>
  </si>
  <si>
    <t>長　浜　市</t>
    <rPh sb="0" eb="1">
      <t>チョウ</t>
    </rPh>
    <rPh sb="2" eb="3">
      <t>ハマ</t>
    </rPh>
    <rPh sb="4" eb="5">
      <t>シ</t>
    </rPh>
    <phoneticPr fontId="49"/>
  </si>
  <si>
    <t>高　島　市</t>
    <rPh sb="0" eb="1">
      <t>タカ</t>
    </rPh>
    <rPh sb="2" eb="3">
      <t>シマ</t>
    </rPh>
    <rPh sb="4" eb="5">
      <t>シ</t>
    </rPh>
    <phoneticPr fontId="49"/>
  </si>
  <si>
    <t>項　目</t>
    <phoneticPr fontId="49"/>
  </si>
  <si>
    <t>(Ｆ)</t>
    <phoneticPr fontId="50"/>
  </si>
  <si>
    <t>事業種類</t>
    <phoneticPr fontId="49"/>
  </si>
  <si>
    <t>ｱ.</t>
    <phoneticPr fontId="49"/>
  </si>
  <si>
    <t>介護老人保健施設</t>
    <phoneticPr fontId="49"/>
  </si>
  <si>
    <t>２.</t>
    <phoneticPr fontId="50"/>
  </si>
  <si>
    <t>ケアセンターおおつ</t>
    <phoneticPr fontId="49"/>
  </si>
  <si>
    <t>湖北やすらぎの里</t>
  </si>
  <si>
    <t>ケアセンターささゆり</t>
    <phoneticPr fontId="49"/>
  </si>
  <si>
    <t>陽光の里</t>
  </si>
  <si>
    <t>８．</t>
    <phoneticPr fontId="49"/>
  </si>
  <si>
    <t>３.</t>
    <phoneticPr fontId="50"/>
  </si>
  <si>
    <t>リース債務</t>
    <rPh sb="2" eb="4">
      <t>サイム</t>
    </rPh>
    <phoneticPr fontId="50"/>
  </si>
  <si>
    <t>当年度純利益(損失)(G)+(H)-(I)</t>
    <phoneticPr fontId="50"/>
  </si>
  <si>
    <t>事業開始年月日</t>
    <phoneticPr fontId="49"/>
  </si>
  <si>
    <t>流動比率</t>
    <phoneticPr fontId="50"/>
  </si>
  <si>
    <t>-</t>
    <phoneticPr fontId="41"/>
  </si>
  <si>
    <t>(Ｈ)</t>
    <phoneticPr fontId="50"/>
  </si>
  <si>
    <t>４.</t>
    <phoneticPr fontId="50"/>
  </si>
  <si>
    <t>当年度損益勘定留保資金</t>
    <phoneticPr fontId="50"/>
  </si>
  <si>
    <t>法適用年月日</t>
    <phoneticPr fontId="49"/>
  </si>
  <si>
    <t>５.</t>
    <phoneticPr fontId="50"/>
  </si>
  <si>
    <t>延床面積</t>
    <rPh sb="0" eb="1">
      <t>ノ</t>
    </rPh>
    <rPh sb="1" eb="2">
      <t>ユカ</t>
    </rPh>
    <rPh sb="2" eb="4">
      <t>メンセキ</t>
    </rPh>
    <phoneticPr fontId="49"/>
  </si>
  <si>
    <t>総収支比率</t>
    <phoneticPr fontId="50"/>
  </si>
  <si>
    <t>(㎡)</t>
    <phoneticPr fontId="49"/>
  </si>
  <si>
    <t>うち居室床面積</t>
    <rPh sb="2" eb="4">
      <t>キョシツ</t>
    </rPh>
    <phoneticPr fontId="49"/>
  </si>
  <si>
    <t>工事負担金</t>
    <phoneticPr fontId="50"/>
  </si>
  <si>
    <t>(4)</t>
    <phoneticPr fontId="50"/>
  </si>
  <si>
    <t>大　津　市</t>
  </si>
  <si>
    <t>６.</t>
    <phoneticPr fontId="50"/>
  </si>
  <si>
    <t>定員数</t>
    <phoneticPr fontId="49"/>
  </si>
  <si>
    <t>企業債償還元金対減価償却費比率</t>
    <rPh sb="5" eb="6">
      <t>ガン</t>
    </rPh>
    <phoneticPr fontId="50"/>
  </si>
  <si>
    <t>介護支援専門員</t>
    <rPh sb="0" eb="2">
      <t>カイゴ</t>
    </rPh>
    <rPh sb="2" eb="4">
      <t>シエン</t>
    </rPh>
    <rPh sb="4" eb="7">
      <t>センモンイン</t>
    </rPh>
    <phoneticPr fontId="4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</si>
  <si>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9"/>
  </si>
  <si>
    <t>支出の財源充当</t>
    <phoneticPr fontId="50"/>
  </si>
  <si>
    <t>(人)</t>
    <rPh sb="1" eb="2">
      <t>ニン</t>
    </rPh>
    <phoneticPr fontId="49"/>
  </si>
  <si>
    <t>通所ﾘﾊﾋﾞﾘｽﾃｰｼｮﾝ</t>
    <rPh sb="0" eb="1">
      <t>ツウ</t>
    </rPh>
    <rPh sb="1" eb="2">
      <t>ジョ</t>
    </rPh>
    <phoneticPr fontId="49"/>
  </si>
  <si>
    <t>７.</t>
    <phoneticPr fontId="50"/>
  </si>
  <si>
    <t>ｲ.</t>
    <phoneticPr fontId="49"/>
  </si>
  <si>
    <t>年延利用者数</t>
    <rPh sb="0" eb="1">
      <t>ネン</t>
    </rPh>
    <rPh sb="1" eb="2">
      <t>ノ</t>
    </rPh>
    <rPh sb="2" eb="5">
      <t>リヨウシャ</t>
    </rPh>
    <rPh sb="5" eb="6">
      <t>スウ</t>
    </rPh>
    <phoneticPr fontId="49"/>
  </si>
  <si>
    <t>ｳ.</t>
    <phoneticPr fontId="49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</si>
  <si>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49"/>
  </si>
  <si>
    <t>居宅サービス</t>
    <rPh sb="0" eb="2">
      <t>キョタク</t>
    </rPh>
    <phoneticPr fontId="50"/>
  </si>
  <si>
    <t>訪問看護</t>
    <rPh sb="0" eb="2">
      <t>ホウモン</t>
    </rPh>
    <rPh sb="2" eb="4">
      <t>カンゴ</t>
    </rPh>
    <phoneticPr fontId="49"/>
  </si>
  <si>
    <t>(2)</t>
    <phoneticPr fontId="49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</si>
  <si>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50"/>
  </si>
  <si>
    <t>訪問リハビリステーション</t>
    <rPh sb="0" eb="2">
      <t>ホウモン</t>
    </rPh>
    <phoneticPr fontId="49"/>
  </si>
  <si>
    <t>資本的収入</t>
    <phoneticPr fontId="50"/>
  </si>
  <si>
    <t>充てるための長期借入金</t>
    <phoneticPr fontId="41"/>
  </si>
  <si>
    <t>(1)</t>
    <phoneticPr fontId="50"/>
  </si>
  <si>
    <r>
      <t>(</t>
    </r>
    <r>
      <rPr>
        <sz val="11"/>
        <rFont val="ＭＳ 明朝"/>
        <family val="1"/>
        <charset val="128"/>
      </rPr>
      <t>3)</t>
    </r>
    <phoneticPr fontId="50"/>
  </si>
  <si>
    <t>(4)</t>
    <phoneticPr fontId="49"/>
  </si>
  <si>
    <t>職員数</t>
    <phoneticPr fontId="49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</si>
  <si>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9"/>
  </si>
  <si>
    <t>９．</t>
    <phoneticPr fontId="49"/>
  </si>
  <si>
    <t>（ 財 務 分 析 表 ）</t>
  </si>
  <si>
    <t>居宅介護支援</t>
    <rPh sb="0" eb="2">
      <t>キョタク</t>
    </rPh>
    <rPh sb="2" eb="4">
      <t>カイゴ</t>
    </rPh>
    <rPh sb="4" eb="6">
      <t>シエン</t>
    </rPh>
    <phoneticPr fontId="50"/>
  </si>
  <si>
    <r>
      <t>1</t>
    </r>
    <r>
      <rPr>
        <sz val="11"/>
        <rFont val="ＭＳ 明朝"/>
        <family val="1"/>
        <charset val="128"/>
      </rPr>
      <t>0.</t>
    </r>
    <phoneticPr fontId="50"/>
  </si>
  <si>
    <t>他会計(補助)負担金</t>
    <phoneticPr fontId="50"/>
  </si>
  <si>
    <t>医師</t>
    <phoneticPr fontId="49"/>
  </si>
  <si>
    <t>(人)</t>
    <rPh sb="1" eb="2">
      <t>ニン</t>
    </rPh>
    <phoneticPr fontId="50"/>
  </si>
  <si>
    <t>(2)</t>
    <phoneticPr fontId="50"/>
  </si>
  <si>
    <t>看護職員</t>
    <phoneticPr fontId="49"/>
  </si>
  <si>
    <t>(3)</t>
    <phoneticPr fontId="50"/>
  </si>
  <si>
    <t>(4)</t>
  </si>
  <si>
    <t>(5)</t>
  </si>
  <si>
    <t>金額等</t>
    <phoneticPr fontId="50"/>
  </si>
  <si>
    <t>(6)</t>
  </si>
  <si>
    <t>事務職員</t>
    <rPh sb="0" eb="2">
      <t>ジム</t>
    </rPh>
    <rPh sb="2" eb="4">
      <t>ショクイン</t>
    </rPh>
    <phoneticPr fontId="49"/>
  </si>
  <si>
    <t>(7)</t>
  </si>
  <si>
    <t>その他</t>
    <phoneticPr fontId="49"/>
  </si>
  <si>
    <t>合　　　　計</t>
  </si>
  <si>
    <t>前年度許可債で今年度収入分</t>
    <phoneticPr fontId="50"/>
  </si>
  <si>
    <t>項　目</t>
    <phoneticPr fontId="50"/>
  </si>
  <si>
    <t>1.</t>
    <phoneticPr fontId="50"/>
  </si>
  <si>
    <t>営業収益</t>
    <phoneticPr fontId="50"/>
  </si>
  <si>
    <t>(A)</t>
    <phoneticPr fontId="50"/>
  </si>
  <si>
    <t>（うち職員給与費）</t>
    <phoneticPr fontId="50"/>
  </si>
  <si>
    <t>主営業収益</t>
    <rPh sb="0" eb="1">
      <t>シュ</t>
    </rPh>
    <rPh sb="1" eb="3">
      <t>エイギョウ</t>
    </rPh>
    <rPh sb="3" eb="5">
      <t>シュウエキ</t>
    </rPh>
    <phoneticPr fontId="50"/>
  </si>
  <si>
    <t>受託工事収益</t>
    <phoneticPr fontId="50"/>
  </si>
  <si>
    <t>その他営業収益</t>
    <phoneticPr fontId="50"/>
  </si>
  <si>
    <t>（単位：％）</t>
    <phoneticPr fontId="49"/>
  </si>
  <si>
    <t>2.</t>
    <phoneticPr fontId="50"/>
  </si>
  <si>
    <t>営業費用</t>
    <phoneticPr fontId="50"/>
  </si>
  <si>
    <t>(B)</t>
    <phoneticPr fontId="50"/>
  </si>
  <si>
    <t>当年度未処分利益剰余金</t>
    <phoneticPr fontId="49"/>
  </si>
  <si>
    <t>長期前受金戻入等</t>
    <rPh sb="0" eb="1">
      <t>チョウキ</t>
    </rPh>
    <rPh sb="1" eb="4">
      <t>マエウケキン</t>
    </rPh>
    <rPh sb="4" eb="6">
      <t>レイニュウ</t>
    </rPh>
    <rPh sb="7" eb="8">
      <t>トウ</t>
    </rPh>
    <phoneticPr fontId="49"/>
  </si>
  <si>
    <t>主営業費用</t>
    <rPh sb="0" eb="1">
      <t>シュ</t>
    </rPh>
    <rPh sb="1" eb="3">
      <t>エイギョウ</t>
    </rPh>
    <rPh sb="3" eb="5">
      <t>ヒヨウ</t>
    </rPh>
    <phoneticPr fontId="50"/>
  </si>
  <si>
    <t>その他営業費用</t>
    <phoneticPr fontId="50"/>
  </si>
  <si>
    <t>計</t>
    <phoneticPr fontId="50"/>
  </si>
  <si>
    <t>営業利益(損失)(A)-(B)</t>
    <phoneticPr fontId="50"/>
  </si>
  <si>
    <t>(C)</t>
    <phoneticPr fontId="50"/>
  </si>
  <si>
    <t>(5)</t>
    <phoneticPr fontId="50"/>
  </si>
  <si>
    <t>(うち他会計繰入金)</t>
    <phoneticPr fontId="50"/>
  </si>
  <si>
    <t>3.</t>
    <phoneticPr fontId="50"/>
  </si>
  <si>
    <t>営業外収益</t>
    <rPh sb="1" eb="2">
      <t>ギョウ</t>
    </rPh>
    <phoneticPr fontId="50"/>
  </si>
  <si>
    <t>他会計繰入金</t>
    <rPh sb="3" eb="5">
      <t>クリイレ</t>
    </rPh>
    <phoneticPr fontId="50"/>
  </si>
  <si>
    <t>国(県)補助金等</t>
    <rPh sb="4" eb="6">
      <t>ホジョ</t>
    </rPh>
    <phoneticPr fontId="50"/>
  </si>
  <si>
    <t>団体名</t>
  </si>
  <si>
    <t>(3)</t>
    <phoneticPr fontId="49"/>
  </si>
  <si>
    <t>4.</t>
    <phoneticPr fontId="50"/>
  </si>
  <si>
    <t>営業外費用</t>
    <phoneticPr fontId="50"/>
  </si>
  <si>
    <t>支払利息</t>
    <phoneticPr fontId="50"/>
  </si>
  <si>
    <t>(うち企業債利息)</t>
    <phoneticPr fontId="50"/>
  </si>
  <si>
    <t>(F)</t>
    <phoneticPr fontId="50"/>
  </si>
  <si>
    <t>営業外利益(損失)(D)-(E)</t>
    <phoneticPr fontId="50"/>
  </si>
  <si>
    <t>経常利益(損失)(C)+(F)</t>
    <phoneticPr fontId="50"/>
  </si>
  <si>
    <t>(G)</t>
    <phoneticPr fontId="50"/>
  </si>
  <si>
    <t>5.</t>
    <phoneticPr fontId="50"/>
  </si>
  <si>
    <t>特別利益</t>
    <phoneticPr fontId="50"/>
  </si>
  <si>
    <t>（ 費 用 構 成 表 ）</t>
  </si>
  <si>
    <t>6.</t>
    <phoneticPr fontId="50"/>
  </si>
  <si>
    <t>特別損失</t>
    <phoneticPr fontId="50"/>
  </si>
  <si>
    <t>(6)</t>
    <phoneticPr fontId="50"/>
  </si>
  <si>
    <t>前年度繰越利益剰余金(欠損金)</t>
    <phoneticPr fontId="49"/>
  </si>
  <si>
    <t>事業名</t>
    <rPh sb="0" eb="2">
      <t>ジギョウ</t>
    </rPh>
    <rPh sb="2" eb="3">
      <t>メイ</t>
    </rPh>
    <phoneticPr fontId="50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</si>
  <si>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49"/>
  </si>
  <si>
    <t>（未処理欠損金）</t>
    <rPh sb="1" eb="4">
      <t>ミショリ</t>
    </rPh>
    <rPh sb="4" eb="7">
      <t>ケッソンキン</t>
    </rPh>
    <phoneticPr fontId="49"/>
  </si>
  <si>
    <t>自己資本構成比率</t>
    <phoneticPr fontId="50"/>
  </si>
  <si>
    <t>手当</t>
    <rPh sb="0" eb="2">
      <t>テアテ</t>
    </rPh>
    <phoneticPr fontId="50"/>
  </si>
  <si>
    <t>繰延資産</t>
    <rPh sb="2" eb="4">
      <t>シサン</t>
    </rPh>
    <phoneticPr fontId="50"/>
  </si>
  <si>
    <t>前受金および前受収益</t>
    <rPh sb="0" eb="3">
      <t>マエウケキン</t>
    </rPh>
    <rPh sb="6" eb="8">
      <t>マエウ</t>
    </rPh>
    <rPh sb="8" eb="10">
      <t>シュウエキ</t>
    </rPh>
    <phoneticPr fontId="50"/>
  </si>
  <si>
    <t>未払金および未払費用</t>
    <phoneticPr fontId="50"/>
  </si>
  <si>
    <t>全　職　員</t>
    <rPh sb="0" eb="5">
      <t>ゼンショクイン</t>
    </rPh>
    <phoneticPr fontId="50"/>
  </si>
  <si>
    <t>利益剰余金</t>
    <phoneticPr fontId="50"/>
  </si>
  <si>
    <t>資本剰余金</t>
    <phoneticPr fontId="50"/>
  </si>
  <si>
    <t>（ 貸 借 対 照 表 ）</t>
  </si>
  <si>
    <t>10.</t>
    <phoneticPr fontId="50"/>
  </si>
  <si>
    <t>事業名</t>
  </si>
  <si>
    <t>団体名</t>
    <rPh sb="0" eb="3">
      <t>ダンタイメイ</t>
    </rPh>
    <phoneticPr fontId="50"/>
  </si>
  <si>
    <t>固定資産</t>
    <phoneticPr fontId="50"/>
  </si>
  <si>
    <t>有形固定資産</t>
    <phoneticPr fontId="50"/>
  </si>
  <si>
    <t>職員給与費</t>
    <rPh sb="0" eb="2">
      <t>ショクイン</t>
    </rPh>
    <rPh sb="2" eb="5">
      <t>キュウヨヒ</t>
    </rPh>
    <phoneticPr fontId="50"/>
  </si>
  <si>
    <t>（うちリース資産）</t>
    <rPh sb="5" eb="7">
      <t>シサン</t>
    </rPh>
    <phoneticPr fontId="41"/>
  </si>
  <si>
    <t>無形固定資産</t>
    <phoneticPr fontId="50"/>
  </si>
  <si>
    <t>投資その他の資産</t>
    <rPh sb="4" eb="5">
      <t>タ</t>
    </rPh>
    <rPh sb="6" eb="8">
      <t>シサン</t>
    </rPh>
    <phoneticPr fontId="50"/>
  </si>
  <si>
    <t>繰延収益</t>
    <rPh sb="0" eb="1">
      <t>クリノ</t>
    </rPh>
    <rPh sb="2" eb="4">
      <t>シュウエキ</t>
    </rPh>
    <phoneticPr fontId="50"/>
  </si>
  <si>
    <t>流動資産</t>
    <phoneticPr fontId="50"/>
  </si>
  <si>
    <t>(Ａ)</t>
    <phoneticPr fontId="50"/>
  </si>
  <si>
    <t>現金預金</t>
    <phoneticPr fontId="50"/>
  </si>
  <si>
    <t>未収金および未収収益</t>
    <rPh sb="6" eb="8">
      <t>ミシュウ</t>
    </rPh>
    <rPh sb="8" eb="10">
      <t>シュウエキ</t>
    </rPh>
    <phoneticPr fontId="50"/>
  </si>
  <si>
    <t>貯蔵品</t>
    <phoneticPr fontId="50"/>
  </si>
  <si>
    <t>資産合計</t>
    <phoneticPr fontId="50"/>
  </si>
  <si>
    <t>一時借入金</t>
    <phoneticPr fontId="50"/>
  </si>
  <si>
    <t>固定負債</t>
    <phoneticPr fontId="50"/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</si>
  <si>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rPh sb="8" eb="9">
      <t>ア</t>
    </rPh>
    <phoneticPr fontId="50"/>
  </si>
  <si>
    <t>充てるための企業債</t>
    <phoneticPr fontId="41"/>
  </si>
  <si>
    <t>流動負債</t>
    <phoneticPr fontId="50"/>
  </si>
  <si>
    <t>(7)</t>
    <phoneticPr fontId="50"/>
  </si>
  <si>
    <t>(8)</t>
    <phoneticPr fontId="50"/>
  </si>
  <si>
    <t>負債合計</t>
    <rPh sb="1" eb="2">
      <t>フサイ</t>
    </rPh>
    <phoneticPr fontId="50"/>
  </si>
  <si>
    <t>資本金　</t>
    <phoneticPr fontId="50"/>
  </si>
  <si>
    <t>８.</t>
    <phoneticPr fontId="50"/>
  </si>
  <si>
    <t>ア</t>
    <phoneticPr fontId="50"/>
  </si>
  <si>
    <t>積立金</t>
    <phoneticPr fontId="50"/>
  </si>
  <si>
    <t>当年度未処分利益剰余金</t>
    <phoneticPr fontId="50"/>
  </si>
  <si>
    <t>(未処理欠損金）</t>
    <phoneticPr fontId="50"/>
  </si>
  <si>
    <t>負 債 ・ 資 本 合 計</t>
  </si>
  <si>
    <t>(Ｃ)</t>
    <phoneticPr fontId="50"/>
  </si>
  <si>
    <t>不　　良　　債　　務</t>
  </si>
  <si>
    <t>(Ｇ)</t>
    <phoneticPr fontId="50"/>
  </si>
  <si>
    <t>に不足する額（(Ｅ)-(Ｄ)）</t>
    <phoneticPr fontId="50"/>
  </si>
  <si>
    <t>基本給</t>
    <rPh sb="0" eb="3">
      <t>キホンキュウ</t>
    </rPh>
    <phoneticPr fontId="50"/>
  </si>
  <si>
    <t>項　目</t>
    <rPh sb="0" eb="3">
      <t>コウモク</t>
    </rPh>
    <phoneticPr fontId="50"/>
  </si>
  <si>
    <t>他会計借入金</t>
    <phoneticPr fontId="50"/>
  </si>
  <si>
    <t>金　額</t>
  </si>
  <si>
    <t>構成比</t>
  </si>
  <si>
    <t>金　額</t>
    <phoneticPr fontId="49"/>
  </si>
  <si>
    <t>手当</t>
  </si>
  <si>
    <t>退職給付費</t>
    <rPh sb="2" eb="4">
      <t>キュウフ</t>
    </rPh>
    <rPh sb="4" eb="5">
      <t>ヒ</t>
    </rPh>
    <phoneticPr fontId="41"/>
  </si>
  <si>
    <t>支払利息</t>
  </si>
  <si>
    <t>（うち企業債利息）</t>
    <phoneticPr fontId="50"/>
  </si>
  <si>
    <t>減価償却費</t>
  </si>
  <si>
    <t>修繕費</t>
  </si>
  <si>
    <t>（単位：円）</t>
    <phoneticPr fontId="49"/>
  </si>
  <si>
    <t>平均年齢</t>
    <rPh sb="0" eb="2">
      <t>ヘイキン</t>
    </rPh>
    <rPh sb="2" eb="3">
      <t>ネン</t>
    </rPh>
    <rPh sb="3" eb="4">
      <t>ネンレイ</t>
    </rPh>
    <phoneticPr fontId="50"/>
  </si>
  <si>
    <t>国庫（県）補助金</t>
    <phoneticPr fontId="50"/>
  </si>
  <si>
    <t>(歳）</t>
    <rPh sb="1" eb="2">
      <t>サイ</t>
    </rPh>
    <phoneticPr fontId="50"/>
  </si>
  <si>
    <t>平均勤続年数</t>
    <rPh sb="0" eb="2">
      <t>ヘイキン</t>
    </rPh>
    <rPh sb="2" eb="4">
      <t>キンゾク</t>
    </rPh>
    <rPh sb="4" eb="6">
      <t>ネンスウ</t>
    </rPh>
    <phoneticPr fontId="50"/>
  </si>
  <si>
    <t>(年）</t>
    <rPh sb="1" eb="2">
      <t>ネン</t>
    </rPh>
    <phoneticPr fontId="50"/>
  </si>
  <si>
    <t>（ 資 本 的 収 支 ）</t>
  </si>
  <si>
    <t>固定資産売却代金</t>
    <phoneticPr fontId="50"/>
  </si>
  <si>
    <t>(9)</t>
    <phoneticPr fontId="50"/>
  </si>
  <si>
    <t>うち翌年度へ繰越される</t>
    <phoneticPr fontId="50"/>
  </si>
  <si>
    <t>　　　れる支出の財源充当</t>
  </si>
  <si>
    <t>(Ｂ)</t>
    <phoneticPr fontId="50"/>
  </si>
  <si>
    <t>(10)</t>
    <phoneticPr fontId="50"/>
  </si>
  <si>
    <t>純計（(Ａ)－((Ｂ)＋(Ｃ))）</t>
    <phoneticPr fontId="50"/>
  </si>
  <si>
    <t>(Ｄ)</t>
    <phoneticPr fontId="50"/>
  </si>
  <si>
    <t>資本的支出</t>
    <phoneticPr fontId="50"/>
  </si>
  <si>
    <t>他会計からの長期借入金返還金</t>
    <phoneticPr fontId="50"/>
  </si>
  <si>
    <t>(Ｅ)</t>
    <phoneticPr fontId="50"/>
  </si>
  <si>
    <t>資本的収入額が資本的支出額</t>
    <phoneticPr fontId="50"/>
  </si>
  <si>
    <t>（Ｆ） の 補 て ん 財 源</t>
    <phoneticPr fontId="50"/>
  </si>
  <si>
    <t>過年度損益勘定留保資金</t>
    <phoneticPr fontId="50"/>
  </si>
  <si>
    <t>当年度利益剰余金処分額</t>
    <phoneticPr fontId="50"/>
  </si>
  <si>
    <t>繰越利益剰余金処分額</t>
    <phoneticPr fontId="50"/>
  </si>
  <si>
    <t>積立金の取りくずし額</t>
    <phoneticPr fontId="50"/>
  </si>
  <si>
    <t>　　　　　　計　　　 （Ｇ）</t>
  </si>
  <si>
    <t>補てん財源不足額(Ｆ)-(Ｇ)</t>
    <phoneticPr fontId="50"/>
  </si>
  <si>
    <t>補てん財源不足率((H)/(A)×100)</t>
    <phoneticPr fontId="50"/>
  </si>
  <si>
    <t>経常収支比率</t>
    <phoneticPr fontId="50"/>
  </si>
  <si>
    <t>営業収益対営業費用比率</t>
    <phoneticPr fontId="50"/>
  </si>
  <si>
    <t>料金収入に対する比率</t>
    <phoneticPr fontId="50"/>
  </si>
  <si>
    <t>企業債償還元金</t>
    <phoneticPr fontId="50"/>
  </si>
  <si>
    <t>企業債利息</t>
    <phoneticPr fontId="50"/>
  </si>
  <si>
    <t>企業債元利償還金</t>
    <phoneticPr fontId="50"/>
  </si>
  <si>
    <t xml:space="preserve"> 　　 設で実施する居宅サービス（通所リハビリテーション、短期入所療養介護）の年延利用者</t>
    <rPh sb="4" eb="5">
      <t>セツ</t>
    </rPh>
    <rPh sb="6" eb="8">
      <t>ジッシ</t>
    </rPh>
    <rPh sb="10" eb="12">
      <t>キョタク</t>
    </rPh>
    <rPh sb="29" eb="31">
      <t>タンキ</t>
    </rPh>
    <rPh sb="31" eb="33">
      <t>ニュウショ</t>
    </rPh>
    <rPh sb="33" eb="35">
      <t>リョウヨウ</t>
    </rPh>
    <rPh sb="35" eb="37">
      <t>カイゴ</t>
    </rPh>
    <phoneticPr fontId="49"/>
  </si>
  <si>
    <t>H26</t>
  </si>
  <si>
    <t>H27</t>
  </si>
  <si>
    <t>H28</t>
  </si>
  <si>
    <t>H29</t>
  </si>
  <si>
    <t>H30</t>
  </si>
  <si>
    <t>R1</t>
  </si>
  <si>
    <t>R2</t>
    <phoneticPr fontId="49"/>
  </si>
  <si>
    <t>報酬</t>
    <rPh sb="0" eb="2">
      <t>ホウシュウ</t>
    </rPh>
    <phoneticPr fontId="41"/>
  </si>
  <si>
    <t>報酬</t>
    <rPh sb="0" eb="2">
      <t>ホウシュウ</t>
    </rPh>
    <phoneticPr fontId="50"/>
  </si>
  <si>
    <t>介　　護　　サ　　ー　　ビ　　ス</t>
    <rPh sb="0" eb="1">
      <t>スケ</t>
    </rPh>
    <rPh sb="3" eb="4">
      <t>マモル</t>
    </rPh>
    <phoneticPr fontId="49"/>
  </si>
  <si>
    <t>介　　護　　サ　　ー　　ビ　　ス</t>
    <rPh sb="0" eb="1">
      <t>スケ</t>
    </rPh>
    <rPh sb="3" eb="4">
      <t>マモル</t>
    </rPh>
    <phoneticPr fontId="41"/>
  </si>
  <si>
    <t>介　　護　　サ　　ー　　ビ　　ス</t>
    <rPh sb="0" eb="1">
      <t>カイゴ</t>
    </rPh>
    <phoneticPr fontId="41"/>
  </si>
  <si>
    <t>　　　　令和２年度における各施設の施設サービス年延利用者数は67,651人であった。また、同施</t>
    <rPh sb="4" eb="6">
      <t>レイワ</t>
    </rPh>
    <rPh sb="7" eb="9">
      <t>ネンド</t>
    </rPh>
    <rPh sb="8" eb="9">
      <t>ド</t>
    </rPh>
    <rPh sb="9" eb="11">
      <t>ヘイネンド</t>
    </rPh>
    <rPh sb="13" eb="14">
      <t>カク</t>
    </rPh>
    <rPh sb="14" eb="16">
      <t>シセツ</t>
    </rPh>
    <rPh sb="17" eb="19">
      <t>シセツ</t>
    </rPh>
    <rPh sb="23" eb="24">
      <t>ネン</t>
    </rPh>
    <rPh sb="24" eb="25">
      <t>ノ</t>
    </rPh>
    <rPh sb="25" eb="26">
      <t>リ</t>
    </rPh>
    <phoneticPr fontId="49"/>
  </si>
  <si>
    <t xml:space="preserve"> 　　 数は11,619人、居宅介護支援の年延利用者数は531人であった。</t>
    <rPh sb="4" eb="5">
      <t>スウ</t>
    </rPh>
    <rPh sb="12" eb="13">
      <t>ニン</t>
    </rPh>
    <phoneticPr fontId="49"/>
  </si>
  <si>
    <t xml:space="preserve"> 　　　　令和２年度の総収益は12億43百万円、総費用は12億59百万円で、差引16百万円の純損失</t>
    <rPh sb="5" eb="7">
      <t>レイワ</t>
    </rPh>
    <rPh sb="17" eb="18">
      <t>オク</t>
    </rPh>
    <rPh sb="20" eb="22">
      <t>ヒャクマン</t>
    </rPh>
    <rPh sb="30" eb="31">
      <t>オク</t>
    </rPh>
    <rPh sb="33" eb="35">
      <t>ヒャクマン</t>
    </rPh>
    <rPh sb="42" eb="44">
      <t>ヒャクマン</t>
    </rPh>
    <rPh sb="47" eb="49">
      <t>ソンシツ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</si>
</sst>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#,##0.0"/>
    <numFmt numFmtId="178" formatCode="#,##0;[Red]&quot;△&quot;#,##0;&quot;-&quot;"/>
    <numFmt numFmtId="179" formatCode="#,##0;&quot;△ &quot;#,##0"/>
    <numFmt numFmtId="180" formatCode="#,##0.00;[Red]&quot;△&quot;#,##0.00"/>
    <numFmt numFmtId="181" formatCode="#,##0;[Red]&quot;△&quot;#,##0"/>
    <numFmt numFmtId="182" formatCode="#,##0;&quot;△&quot;#,##0;&quot;-&quot;"/>
    <numFmt numFmtId="183" formatCode="#,##0.0;[Red]&quot;△&quot;#,##0.0;&quot;-&quot;"/>
    <numFmt numFmtId="184" formatCode="#,##0.0;[Red]&quot;△&quot;#,##0.0"/>
    <numFmt numFmtId="185" formatCode="#,##0.00;[Red]#,##0.00"/>
    <numFmt numFmtId="186" formatCode="0.0"/>
  </numFmts>
  <fonts count="53"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2"/>
      <color indexed="19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6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b/>
      <sz val="12"/>
      <color indexed="63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sz val="12"/>
      <color indexed="20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7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明朝"/>
      <family val="1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明朝"/>
      <family val="1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明朝"/>
      <family val="1"/>
      <charset val="128"/>
    </font>
    <font>
      <b/>
      <sz val="11"/>
      <color indexed="62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2"/>
      <color indexed="23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0" fontId="9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1" fillId="4" borderId="2" applyNumberFormat="0" applyFont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" fillId="0" borderId="0">
      <alignment vertical="center"/>
    </xf>
    <xf numFmtId="0" fontId="51" fillId="0" borderId="0"/>
    <xf numFmtId="0" fontId="51" fillId="0" borderId="0"/>
    <xf numFmtId="0" fontId="18" fillId="0" borderId="0"/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/>
  </cellStyleXfs>
  <cellXfs count="667">
    <xf numFmtId="0" fontId="0" fillId="0" borderId="0" xfId="0"/>
    <xf numFmtId="0" fontId="0" fillId="0" borderId="0" xfId="86" applyFont="1" applyAlignment="1">
      <alignment vertical="center"/>
    </xf>
    <xf numFmtId="38" fontId="33" fillId="0" borderId="0" xfId="65" applyFont="1" applyAlignment="1">
      <alignment vertical="center"/>
    </xf>
    <xf numFmtId="38" fontId="0" fillId="0" borderId="0" xfId="65" applyFont="1" applyAlignment="1">
      <alignment vertical="center"/>
    </xf>
    <xf numFmtId="0" fontId="34" fillId="0" borderId="0" xfId="86" applyFont="1" applyAlignment="1">
      <alignment horizontal="centerContinuous" vertical="center"/>
    </xf>
    <xf numFmtId="0" fontId="0" fillId="0" borderId="0" xfId="86" applyFont="1" applyAlignment="1">
      <alignment horizontal="centerContinuous" vertical="center"/>
    </xf>
    <xf numFmtId="0" fontId="0" fillId="0" borderId="0" xfId="86" quotePrefix="1" applyFont="1" applyAlignment="1">
      <alignment horizontal="right" vertical="center"/>
    </xf>
    <xf numFmtId="0" fontId="0" fillId="18" borderId="10" xfId="86" applyFont="1" applyFill="1" applyBorder="1" applyAlignment="1">
      <alignment horizontal="right" vertical="center"/>
    </xf>
    <xf numFmtId="0" fontId="0" fillId="18" borderId="11" xfId="86" applyFont="1" applyFill="1" applyBorder="1" applyAlignment="1">
      <alignment horizontal="right" vertical="center"/>
    </xf>
    <xf numFmtId="0" fontId="0" fillId="18" borderId="11" xfId="86" applyFont="1" applyFill="1" applyBorder="1" applyAlignment="1">
      <alignment horizontal="right"/>
    </xf>
    <xf numFmtId="0" fontId="0" fillId="18" borderId="12" xfId="86" quotePrefix="1" applyFont="1" applyFill="1" applyBorder="1" applyAlignment="1">
      <alignment horizontal="center" vertical="center"/>
    </xf>
    <xf numFmtId="0" fontId="0" fillId="18" borderId="13" xfId="86" quotePrefix="1" applyFont="1" applyFill="1" applyBorder="1" applyAlignment="1">
      <alignment horizontal="center" vertical="center"/>
    </xf>
    <xf numFmtId="0" fontId="0" fillId="18" borderId="14" xfId="86" quotePrefix="1" applyFont="1" applyFill="1" applyBorder="1" applyAlignment="1">
      <alignment horizontal="center" vertical="center"/>
    </xf>
    <xf numFmtId="0" fontId="0" fillId="18" borderId="15" xfId="86" applyFont="1" applyFill="1" applyBorder="1" applyAlignment="1">
      <alignment horizontal="right" vertical="center"/>
    </xf>
    <xf numFmtId="0" fontId="0" fillId="18" borderId="0" xfId="86" applyFont="1" applyFill="1" applyBorder="1" applyAlignment="1">
      <alignment horizontal="right" vertical="center"/>
    </xf>
    <xf numFmtId="0" fontId="0" fillId="18" borderId="16" xfId="86" quotePrefix="1" applyFont="1" applyFill="1" applyBorder="1" applyAlignment="1">
      <alignment horizontal="center" vertical="center"/>
    </xf>
    <xf numFmtId="0" fontId="0" fillId="18" borderId="17" xfId="86" quotePrefix="1" applyFont="1" applyFill="1" applyBorder="1" applyAlignment="1">
      <alignment horizontal="center" vertical="center"/>
    </xf>
    <xf numFmtId="0" fontId="0" fillId="18" borderId="18" xfId="86" quotePrefix="1" applyFont="1" applyFill="1" applyBorder="1" applyAlignment="1">
      <alignment horizontal="center" vertical="center"/>
    </xf>
    <xf numFmtId="0" fontId="0" fillId="18" borderId="19" xfId="86" applyFont="1" applyFill="1" applyBorder="1" applyAlignment="1">
      <alignment vertical="top"/>
    </xf>
    <xf numFmtId="0" fontId="0" fillId="18" borderId="20" xfId="86" applyFont="1" applyFill="1" applyBorder="1" applyAlignment="1">
      <alignment vertical="center"/>
    </xf>
    <xf numFmtId="0" fontId="0" fillId="18" borderId="21" xfId="86" applyFont="1" applyFill="1" applyBorder="1" applyAlignment="1">
      <alignment vertical="center"/>
    </xf>
    <xf numFmtId="0" fontId="0" fillId="18" borderId="22" xfId="86" applyFont="1" applyFill="1" applyBorder="1" applyAlignment="1">
      <alignment vertical="center"/>
    </xf>
    <xf numFmtId="0" fontId="0" fillId="18" borderId="23" xfId="86" applyFont="1" applyFill="1" applyBorder="1" applyAlignment="1">
      <alignment vertical="center"/>
    </xf>
    <xf numFmtId="38" fontId="0" fillId="0" borderId="16" xfId="65" applyFont="1" applyBorder="1" applyAlignment="1">
      <alignment vertical="center"/>
    </xf>
    <xf numFmtId="38" fontId="0" fillId="0" borderId="17" xfId="65" applyFont="1" applyFill="1" applyBorder="1" applyAlignment="1">
      <alignment vertical="center"/>
    </xf>
    <xf numFmtId="0" fontId="0" fillId="18" borderId="15" xfId="0" applyFont="1" applyFill="1" applyBorder="1" applyAlignment="1">
      <alignment horizontal="distributed" vertical="center"/>
    </xf>
    <xf numFmtId="0" fontId="0" fillId="18" borderId="0" xfId="0" quotePrefix="1" applyFont="1" applyFill="1" applyBorder="1" applyAlignment="1">
      <alignment horizontal="distributed" vertical="center"/>
    </xf>
    <xf numFmtId="0" fontId="0" fillId="18" borderId="15" xfId="0" applyFont="1" applyFill="1" applyBorder="1" applyAlignment="1">
      <alignment horizontal="left" vertical="center"/>
    </xf>
    <xf numFmtId="38" fontId="0" fillId="0" borderId="16" xfId="65" applyFont="1" applyBorder="1" applyAlignment="1">
      <alignment horizontal="right" vertical="center"/>
    </xf>
    <xf numFmtId="38" fontId="0" fillId="0" borderId="17" xfId="65" applyFont="1" applyFill="1" applyBorder="1" applyAlignment="1">
      <alignment horizontal="right" vertical="center"/>
    </xf>
    <xf numFmtId="0" fontId="0" fillId="18" borderId="15" xfId="0" quotePrefix="1" applyFont="1" applyFill="1" applyBorder="1" applyAlignment="1">
      <alignment horizontal="left" vertical="center"/>
    </xf>
    <xf numFmtId="38" fontId="0" fillId="0" borderId="21" xfId="65" applyFont="1" applyBorder="1" applyAlignment="1">
      <alignment horizontal="right" vertical="center"/>
    </xf>
    <xf numFmtId="38" fontId="0" fillId="0" borderId="22" xfId="65" applyFont="1" applyFill="1" applyBorder="1" applyAlignment="1">
      <alignment horizontal="right" vertical="center"/>
    </xf>
    <xf numFmtId="176" fontId="0" fillId="0" borderId="16" xfId="65" applyNumberFormat="1" applyFont="1" applyBorder="1" applyAlignment="1">
      <alignment horizontal="right" vertical="center"/>
    </xf>
    <xf numFmtId="176" fontId="0" fillId="0" borderId="17" xfId="65" applyNumberFormat="1" applyFont="1" applyFill="1" applyBorder="1" applyAlignment="1">
      <alignment horizontal="right" vertical="center"/>
    </xf>
    <xf numFmtId="176" fontId="0" fillId="0" borderId="21" xfId="65" applyNumberFormat="1" applyFont="1" applyBorder="1" applyAlignment="1">
      <alignment horizontal="right" vertical="center"/>
    </xf>
    <xf numFmtId="176" fontId="0" fillId="0" borderId="22" xfId="65" applyNumberFormat="1" applyFont="1" applyFill="1" applyBorder="1" applyAlignment="1">
      <alignment horizontal="right" vertical="center"/>
    </xf>
    <xf numFmtId="177" fontId="0" fillId="0" borderId="16" xfId="86" applyNumberFormat="1" applyFont="1" applyBorder="1" applyAlignment="1">
      <alignment vertical="center"/>
    </xf>
    <xf numFmtId="177" fontId="0" fillId="0" borderId="17" xfId="86" applyNumberFormat="1" applyFont="1" applyFill="1" applyBorder="1" applyAlignment="1">
      <alignment vertical="center"/>
    </xf>
    <xf numFmtId="177" fontId="0" fillId="0" borderId="25" xfId="86" applyNumberFormat="1" applyFont="1" applyBorder="1" applyAlignment="1">
      <alignment vertical="center"/>
    </xf>
    <xf numFmtId="177" fontId="0" fillId="0" borderId="26" xfId="86" applyNumberFormat="1" applyFont="1" applyFill="1" applyBorder="1" applyAlignment="1">
      <alignment vertical="center"/>
    </xf>
    <xf numFmtId="0" fontId="0" fillId="0" borderId="0" xfId="86" applyFont="1" applyAlignment="1">
      <alignment horizontal="left" vertical="center"/>
    </xf>
    <xf numFmtId="38" fontId="0" fillId="0" borderId="0" xfId="65" applyFont="1" applyFill="1" applyAlignment="1">
      <alignment horizontal="right" vertical="center"/>
    </xf>
    <xf numFmtId="38" fontId="37" fillId="0" borderId="0" xfId="65" applyFont="1" applyFill="1" applyAlignment="1">
      <alignment horizontal="right" vertical="center"/>
    </xf>
    <xf numFmtId="38" fontId="0" fillId="0" borderId="0" xfId="65" applyFont="1" applyFill="1" applyAlignment="1">
      <alignment horizontal="center" vertical="center"/>
    </xf>
    <xf numFmtId="38" fontId="38" fillId="0" borderId="0" xfId="65" quotePrefix="1" applyFont="1" applyFill="1" applyAlignment="1">
      <alignment horizontal="left" vertical="center"/>
    </xf>
    <xf numFmtId="38" fontId="37" fillId="0" borderId="0" xfId="65" quotePrefix="1" applyFont="1" applyFill="1" applyAlignment="1">
      <alignment horizontal="left" vertical="center"/>
    </xf>
    <xf numFmtId="38" fontId="36" fillId="0" borderId="0" xfId="65" applyFont="1" applyFill="1" applyAlignment="1">
      <alignment vertical="center"/>
    </xf>
    <xf numFmtId="38" fontId="36" fillId="0" borderId="0" xfId="65" applyFont="1" applyFill="1" applyAlignment="1">
      <alignment horizontal="right" vertical="center"/>
    </xf>
    <xf numFmtId="38" fontId="36" fillId="0" borderId="0" xfId="65" quotePrefix="1" applyFont="1" applyFill="1" applyAlignment="1">
      <alignment horizontal="right" vertical="center"/>
    </xf>
    <xf numFmtId="38" fontId="36" fillId="18" borderId="10" xfId="65" quotePrefix="1" applyFont="1" applyFill="1" applyBorder="1" applyAlignment="1">
      <alignment horizontal="right" vertical="center"/>
    </xf>
    <xf numFmtId="38" fontId="36" fillId="18" borderId="11" xfId="65" quotePrefix="1" applyFont="1" applyFill="1" applyBorder="1" applyAlignment="1">
      <alignment horizontal="right" vertical="center"/>
    </xf>
    <xf numFmtId="38" fontId="36" fillId="18" borderId="28" xfId="65" applyFont="1" applyFill="1" applyBorder="1" applyAlignment="1">
      <alignment horizontal="centerContinuous" vertical="center"/>
    </xf>
    <xf numFmtId="38" fontId="36" fillId="18" borderId="29" xfId="65" applyFont="1" applyFill="1" applyBorder="1" applyAlignment="1">
      <alignment horizontal="centerContinuous" vertical="center"/>
    </xf>
    <xf numFmtId="38" fontId="36" fillId="18" borderId="30" xfId="65" applyFont="1" applyFill="1" applyBorder="1" applyAlignment="1">
      <alignment horizontal="centerContinuous" vertical="center"/>
    </xf>
    <xf numFmtId="38" fontId="36" fillId="18" borderId="15" xfId="65" quotePrefix="1" applyFont="1" applyFill="1" applyBorder="1" applyAlignment="1">
      <alignment horizontal="right" vertical="center"/>
    </xf>
    <xf numFmtId="38" fontId="36" fillId="18" borderId="0" xfId="65" quotePrefix="1" applyFont="1" applyFill="1" applyBorder="1" applyAlignment="1">
      <alignment horizontal="right" vertical="center"/>
    </xf>
    <xf numFmtId="38" fontId="36" fillId="18" borderId="31" xfId="65" quotePrefix="1" applyFont="1" applyFill="1" applyBorder="1" applyAlignment="1">
      <alignment horizontal="right" vertical="center"/>
    </xf>
    <xf numFmtId="38" fontId="36" fillId="18" borderId="32" xfId="65" applyFont="1" applyFill="1" applyBorder="1" applyAlignment="1">
      <alignment horizontal="centerContinuous" vertical="center"/>
    </xf>
    <xf numFmtId="38" fontId="36" fillId="18" borderId="31" xfId="65" applyFont="1" applyFill="1" applyBorder="1" applyAlignment="1">
      <alignment horizontal="centerContinuous" vertical="center"/>
    </xf>
    <xf numFmtId="38" fontId="36" fillId="18" borderId="33" xfId="65" applyFont="1" applyFill="1" applyBorder="1" applyAlignment="1">
      <alignment horizontal="centerContinuous" vertical="center"/>
    </xf>
    <xf numFmtId="38" fontId="36" fillId="18" borderId="16" xfId="65" applyFont="1" applyFill="1" applyBorder="1" applyAlignment="1">
      <alignment horizontal="right" vertical="center"/>
    </xf>
    <xf numFmtId="38" fontId="36" fillId="18" borderId="34" xfId="65" applyFont="1" applyFill="1" applyBorder="1" applyAlignment="1">
      <alignment horizontal="right" vertical="center"/>
    </xf>
    <xf numFmtId="38" fontId="36" fillId="18" borderId="16" xfId="65" quotePrefix="1" applyFont="1" applyFill="1" applyBorder="1" applyAlignment="1">
      <alignment horizontal="center" vertical="center"/>
    </xf>
    <xf numFmtId="38" fontId="36" fillId="18" borderId="16" xfId="65" applyFont="1" applyFill="1" applyBorder="1" applyAlignment="1">
      <alignment horizontal="center" vertical="center"/>
    </xf>
    <xf numFmtId="38" fontId="36" fillId="18" borderId="17" xfId="65" quotePrefix="1" applyFont="1" applyFill="1" applyBorder="1" applyAlignment="1">
      <alignment horizontal="center" vertical="center"/>
    </xf>
    <xf numFmtId="38" fontId="36" fillId="18" borderId="18" xfId="65" quotePrefix="1" applyFont="1" applyFill="1" applyBorder="1" applyAlignment="1">
      <alignment horizontal="center" vertical="center"/>
    </xf>
    <xf numFmtId="38" fontId="36" fillId="18" borderId="19" xfId="65" quotePrefix="1" applyFont="1" applyFill="1" applyBorder="1" applyAlignment="1">
      <alignment horizontal="left" vertical="center"/>
    </xf>
    <xf numFmtId="38" fontId="36" fillId="18" borderId="20" xfId="65" quotePrefix="1" applyFont="1" applyFill="1" applyBorder="1" applyAlignment="1">
      <alignment horizontal="left" vertical="center"/>
    </xf>
    <xf numFmtId="38" fontId="36" fillId="18" borderId="21" xfId="65" applyFont="1" applyFill="1" applyBorder="1" applyAlignment="1">
      <alignment horizontal="right" vertical="center"/>
    </xf>
    <xf numFmtId="38" fontId="36" fillId="18" borderId="22" xfId="65" applyFont="1" applyFill="1" applyBorder="1" applyAlignment="1">
      <alignment horizontal="right" vertical="center"/>
    </xf>
    <xf numFmtId="38" fontId="36" fillId="18" borderId="23" xfId="65" applyFont="1" applyFill="1" applyBorder="1" applyAlignment="1">
      <alignment horizontal="right" vertical="center"/>
    </xf>
    <xf numFmtId="178" fontId="39" fillId="19" borderId="16" xfId="65" applyNumberFormat="1" applyFont="1" applyFill="1" applyBorder="1" applyAlignment="1">
      <alignment horizontal="right" vertical="center"/>
    </xf>
    <xf numFmtId="178" fontId="40" fillId="19" borderId="16" xfId="65" applyNumberFormat="1" applyFont="1" applyFill="1" applyBorder="1" applyAlignment="1">
      <alignment horizontal="right" vertical="center"/>
    </xf>
    <xf numFmtId="178" fontId="39" fillId="0" borderId="16" xfId="65" applyNumberFormat="1" applyFont="1" applyFill="1" applyBorder="1" applyAlignment="1">
      <alignment horizontal="right" vertical="center"/>
    </xf>
    <xf numFmtId="38" fontId="36" fillId="18" borderId="15" xfId="65" quotePrefix="1" applyFont="1" applyFill="1" applyBorder="1" applyAlignment="1">
      <alignment horizontal="left" vertical="center"/>
    </xf>
    <xf numFmtId="38" fontId="36" fillId="18" borderId="0" xfId="65" quotePrefix="1" applyFont="1" applyFill="1" applyBorder="1" applyAlignment="1">
      <alignment horizontal="left" vertical="center"/>
    </xf>
    <xf numFmtId="178" fontId="39" fillId="19" borderId="16" xfId="65" quotePrefix="1" applyNumberFormat="1" applyFont="1" applyFill="1" applyBorder="1" applyAlignment="1">
      <alignment horizontal="right" vertical="center"/>
    </xf>
    <xf numFmtId="178" fontId="39" fillId="19" borderId="21" xfId="65" applyNumberFormat="1" applyFont="1" applyFill="1" applyBorder="1" applyAlignment="1">
      <alignment horizontal="right" vertical="center"/>
    </xf>
    <xf numFmtId="178" fontId="40" fillId="19" borderId="21" xfId="65" applyNumberFormat="1" applyFont="1" applyFill="1" applyBorder="1" applyAlignment="1">
      <alignment horizontal="right" vertical="center"/>
    </xf>
    <xf numFmtId="178" fontId="39" fillId="0" borderId="21" xfId="65" applyNumberFormat="1" applyFont="1" applyFill="1" applyBorder="1" applyAlignment="1">
      <alignment horizontal="right" vertical="center"/>
    </xf>
    <xf numFmtId="0" fontId="39" fillId="18" borderId="35" xfId="0" applyFont="1" applyFill="1" applyBorder="1" applyAlignment="1">
      <alignment horizontal="distributed" vertical="center"/>
    </xf>
    <xf numFmtId="176" fontId="39" fillId="19" borderId="16" xfId="65" applyNumberFormat="1" applyFont="1" applyFill="1" applyBorder="1" applyAlignment="1">
      <alignment horizontal="right" vertical="center"/>
    </xf>
    <xf numFmtId="176" fontId="40" fillId="19" borderId="16" xfId="65" quotePrefix="1" applyNumberFormat="1" applyFont="1" applyFill="1" applyBorder="1" applyAlignment="1">
      <alignment horizontal="right" vertical="center"/>
    </xf>
    <xf numFmtId="176" fontId="40" fillId="19" borderId="16" xfId="65" applyNumberFormat="1" applyFont="1" applyFill="1" applyBorder="1" applyAlignment="1">
      <alignment horizontal="right" vertical="center"/>
    </xf>
    <xf numFmtId="176" fontId="39" fillId="0" borderId="16" xfId="65" applyNumberFormat="1" applyFont="1" applyFill="1" applyBorder="1" applyAlignment="1">
      <alignment horizontal="right" vertical="center"/>
    </xf>
    <xf numFmtId="176" fontId="39" fillId="19" borderId="25" xfId="65" applyNumberFormat="1" applyFont="1" applyFill="1" applyBorder="1" applyAlignment="1">
      <alignment horizontal="right" vertical="center"/>
    </xf>
    <xf numFmtId="176" fontId="40" fillId="19" borderId="25" xfId="65" quotePrefix="1" applyNumberFormat="1" applyFont="1" applyFill="1" applyBorder="1" applyAlignment="1">
      <alignment horizontal="right" vertical="center"/>
    </xf>
    <xf numFmtId="176" fontId="39" fillId="0" borderId="25" xfId="65" applyNumberFormat="1" applyFont="1" applyFill="1" applyBorder="1" applyAlignment="1">
      <alignment horizontal="right" vertical="center"/>
    </xf>
    <xf numFmtId="38" fontId="39" fillId="0" borderId="0" xfId="65" applyFont="1" applyFill="1" applyAlignment="1">
      <alignment horizontal="right" vertical="center"/>
    </xf>
    <xf numFmtId="38" fontId="36" fillId="0" borderId="0" xfId="65" quotePrefix="1" applyFont="1" applyFill="1" applyAlignment="1">
      <alignment horizontal="left" vertical="center"/>
    </xf>
    <xf numFmtId="38" fontId="39" fillId="18" borderId="29" xfId="65" applyFont="1" applyFill="1" applyBorder="1" applyAlignment="1">
      <alignment horizontal="centerContinuous" vertical="center"/>
    </xf>
    <xf numFmtId="38" fontId="39" fillId="18" borderId="30" xfId="65" applyFont="1" applyFill="1" applyBorder="1" applyAlignment="1">
      <alignment horizontal="centerContinuous" vertical="center"/>
    </xf>
    <xf numFmtId="38" fontId="39" fillId="18" borderId="32" xfId="65" applyFont="1" applyFill="1" applyBorder="1" applyAlignment="1">
      <alignment horizontal="centerContinuous" vertical="center"/>
    </xf>
    <xf numFmtId="38" fontId="39" fillId="18" borderId="31" xfId="65" applyFont="1" applyFill="1" applyBorder="1" applyAlignment="1">
      <alignment horizontal="centerContinuous" vertical="center"/>
    </xf>
    <xf numFmtId="38" fontId="39" fillId="18" borderId="33" xfId="65" applyFont="1" applyFill="1" applyBorder="1" applyAlignment="1">
      <alignment horizontal="centerContinuous" vertical="center"/>
    </xf>
    <xf numFmtId="38" fontId="39" fillId="18" borderId="16" xfId="65" applyFont="1" applyFill="1" applyBorder="1" applyAlignment="1">
      <alignment horizontal="right" vertical="center"/>
    </xf>
    <xf numFmtId="38" fontId="39" fillId="18" borderId="36" xfId="65" applyFont="1" applyFill="1" applyBorder="1" applyAlignment="1">
      <alignment horizontal="right" vertical="center"/>
    </xf>
    <xf numFmtId="38" fontId="36" fillId="18" borderId="34" xfId="65" quotePrefix="1" applyFont="1" applyFill="1" applyBorder="1" applyAlignment="1">
      <alignment horizontal="center" vertical="center"/>
    </xf>
    <xf numFmtId="38" fontId="39" fillId="18" borderId="21" xfId="65" applyFont="1" applyFill="1" applyBorder="1" applyAlignment="1">
      <alignment horizontal="right" vertical="center"/>
    </xf>
    <xf numFmtId="38" fontId="39" fillId="18" borderId="24" xfId="65" applyFont="1" applyFill="1" applyBorder="1" applyAlignment="1">
      <alignment horizontal="right" vertical="center"/>
    </xf>
    <xf numFmtId="38" fontId="39" fillId="19" borderId="16" xfId="65" applyFont="1" applyFill="1" applyBorder="1" applyAlignment="1">
      <alignment horizontal="right" vertical="center"/>
    </xf>
    <xf numFmtId="38" fontId="40" fillId="19" borderId="16" xfId="65" applyFont="1" applyFill="1" applyBorder="1" applyAlignment="1">
      <alignment horizontal="right" vertical="center"/>
    </xf>
    <xf numFmtId="38" fontId="39" fillId="0" borderId="16" xfId="65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distributed" vertical="center"/>
    </xf>
    <xf numFmtId="38" fontId="36" fillId="18" borderId="19" xfId="65" applyFont="1" applyFill="1" applyBorder="1" applyAlignment="1">
      <alignment horizontal="centerContinuous" vertical="center"/>
    </xf>
    <xf numFmtId="38" fontId="36" fillId="18" borderId="20" xfId="65" applyFont="1" applyFill="1" applyBorder="1" applyAlignment="1">
      <alignment horizontal="centerContinuous" vertical="center"/>
    </xf>
    <xf numFmtId="0" fontId="36" fillId="18" borderId="20" xfId="0" applyFont="1" applyFill="1" applyBorder="1" applyAlignment="1">
      <alignment horizontal="centerContinuous" vertical="center"/>
    </xf>
    <xf numFmtId="0" fontId="36" fillId="18" borderId="38" xfId="0" applyFont="1" applyFill="1" applyBorder="1" applyAlignment="1">
      <alignment horizontal="centerContinuous" vertical="center"/>
    </xf>
    <xf numFmtId="178" fontId="39" fillId="19" borderId="25" xfId="65" applyNumberFormat="1" applyFont="1" applyFill="1" applyBorder="1" applyAlignment="1">
      <alignment horizontal="right" vertical="center"/>
    </xf>
    <xf numFmtId="178" fontId="40" fillId="19" borderId="25" xfId="65" quotePrefix="1" applyNumberFormat="1" applyFont="1" applyFill="1" applyBorder="1" applyAlignment="1">
      <alignment horizontal="right" vertical="center"/>
    </xf>
    <xf numFmtId="178" fontId="39" fillId="0" borderId="25" xfId="65" applyNumberFormat="1" applyFont="1" applyFill="1" applyBorder="1" applyAlignment="1">
      <alignment horizontal="right" vertical="center"/>
    </xf>
    <xf numFmtId="38" fontId="0" fillId="0" borderId="0" xfId="65" applyFont="1" applyFill="1" applyAlignment="1">
      <alignment vertical="center"/>
    </xf>
    <xf numFmtId="0" fontId="0" fillId="0" borderId="0" xfId="0" applyFill="1" applyAlignment="1">
      <alignment vertical="center"/>
    </xf>
    <xf numFmtId="0" fontId="38" fillId="0" borderId="0" xfId="0" quotePrefix="1" applyFont="1" applyFill="1" applyAlignment="1">
      <alignment horizontal="left" vertical="center"/>
    </xf>
    <xf numFmtId="0" fontId="37" fillId="0" borderId="0" xfId="0" quotePrefix="1" applyFont="1" applyFill="1" applyAlignment="1">
      <alignment horizontal="left" vertical="center"/>
    </xf>
    <xf numFmtId="0" fontId="37" fillId="0" borderId="0" xfId="0" quotePrefix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0" fillId="0" borderId="0" xfId="65" quotePrefix="1" applyFont="1" applyFill="1" applyAlignment="1">
      <alignment horizontal="left" vertical="center"/>
    </xf>
    <xf numFmtId="0" fontId="0" fillId="18" borderId="10" xfId="0" quotePrefix="1" applyFill="1" applyBorder="1" applyAlignment="1">
      <alignment horizontal="right" vertical="center"/>
    </xf>
    <xf numFmtId="0" fontId="0" fillId="18" borderId="11" xfId="0" quotePrefix="1" applyFill="1" applyBorder="1" applyAlignment="1">
      <alignment horizontal="right" vertical="center"/>
    </xf>
    <xf numFmtId="0" fontId="0" fillId="18" borderId="40" xfId="0" applyFill="1" applyBorder="1" applyAlignment="1">
      <alignment horizontal="right" vertical="center"/>
    </xf>
    <xf numFmtId="0" fontId="0" fillId="18" borderId="13" xfId="0" quotePrefix="1" applyFill="1" applyBorder="1" applyAlignment="1">
      <alignment horizontal="right" vertical="center"/>
    </xf>
    <xf numFmtId="0" fontId="0" fillId="18" borderId="12" xfId="0" quotePrefix="1" applyFill="1" applyBorder="1" applyAlignment="1">
      <alignment horizontal="right" vertical="center"/>
    </xf>
    <xf numFmtId="0" fontId="0" fillId="18" borderId="41" xfId="0" applyFill="1" applyBorder="1" applyAlignment="1">
      <alignment horizontal="right" vertical="center"/>
    </xf>
    <xf numFmtId="0" fontId="0" fillId="18" borderId="15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42" xfId="0" applyFill="1" applyBorder="1" applyAlignment="1">
      <alignment horizontal="right" vertical="center"/>
    </xf>
    <xf numFmtId="0" fontId="36" fillId="18" borderId="17" xfId="0" applyFont="1" applyFill="1" applyBorder="1" applyAlignment="1">
      <alignment horizontal="center" vertical="center"/>
    </xf>
    <xf numFmtId="0" fontId="36" fillId="18" borderId="16" xfId="0" applyFont="1" applyFill="1" applyBorder="1" applyAlignment="1">
      <alignment horizontal="center" vertical="center"/>
    </xf>
    <xf numFmtId="0" fontId="0" fillId="18" borderId="34" xfId="0" applyFill="1" applyBorder="1" applyAlignment="1">
      <alignment horizontal="center" vertical="center"/>
    </xf>
    <xf numFmtId="0" fontId="0" fillId="18" borderId="19" xfId="0" quotePrefix="1" applyFill="1" applyBorder="1" applyAlignment="1">
      <alignment horizontal="left" vertical="center"/>
    </xf>
    <xf numFmtId="0" fontId="0" fillId="18" borderId="20" xfId="0" quotePrefix="1" applyFill="1" applyBorder="1" applyAlignment="1">
      <alignment horizontal="left" vertical="center"/>
    </xf>
    <xf numFmtId="0" fontId="0" fillId="18" borderId="38" xfId="0" quotePrefix="1" applyFill="1" applyBorder="1" applyAlignment="1">
      <alignment horizontal="right" vertical="center"/>
    </xf>
    <xf numFmtId="0" fontId="0" fillId="18" borderId="22" xfId="0" quotePrefix="1" applyFill="1" applyBorder="1" applyAlignment="1">
      <alignment horizontal="left" vertical="center"/>
    </xf>
    <xf numFmtId="0" fontId="0" fillId="18" borderId="21" xfId="0" applyFill="1" applyBorder="1" applyAlignment="1">
      <alignment horizontal="center" vertical="center"/>
    </xf>
    <xf numFmtId="0" fontId="0" fillId="18" borderId="21" xfId="0" quotePrefix="1" applyFill="1" applyBorder="1" applyAlignment="1">
      <alignment horizontal="left" vertical="center"/>
    </xf>
    <xf numFmtId="0" fontId="0" fillId="18" borderId="24" xfId="0" applyFill="1" applyBorder="1" applyAlignment="1">
      <alignment horizontal="right" vertical="center"/>
    </xf>
    <xf numFmtId="0" fontId="0" fillId="18" borderId="43" xfId="84" quotePrefix="1" applyFont="1" applyFill="1" applyBorder="1" applyAlignment="1">
      <alignment horizontal="right" vertical="center"/>
    </xf>
    <xf numFmtId="0" fontId="0" fillId="18" borderId="42" xfId="0" quotePrefix="1" applyFill="1" applyBorder="1" applyAlignment="1">
      <alignment horizontal="right" vertical="center"/>
    </xf>
    <xf numFmtId="38" fontId="42" fillId="19" borderId="16" xfId="65" quotePrefix="1" applyFont="1" applyFill="1" applyBorder="1" applyAlignment="1">
      <alignment horizontal="center" vertical="center" shrinkToFit="1"/>
    </xf>
    <xf numFmtId="38" fontId="42" fillId="0" borderId="16" xfId="65" quotePrefix="1" applyFont="1" applyFill="1" applyBorder="1" applyAlignment="1">
      <alignment horizontal="center" vertical="center" shrinkToFit="1"/>
    </xf>
    <xf numFmtId="0" fontId="35" fillId="0" borderId="34" xfId="0" quotePrefix="1" applyFont="1" applyFill="1" applyBorder="1" applyAlignment="1">
      <alignment horizontal="right" vertical="center"/>
    </xf>
    <xf numFmtId="0" fontId="0" fillId="18" borderId="15" xfId="84" quotePrefix="1" applyFont="1" applyFill="1" applyBorder="1" applyAlignment="1">
      <alignment horizontal="right" vertical="center"/>
    </xf>
    <xf numFmtId="0" fontId="0" fillId="18" borderId="0" xfId="0" quotePrefix="1" applyFill="1" applyBorder="1" applyAlignment="1">
      <alignment horizontal="distributed" vertical="center"/>
    </xf>
    <xf numFmtId="38" fontId="42" fillId="19" borderId="17" xfId="65" applyFont="1" applyFill="1" applyBorder="1" applyAlignment="1">
      <alignment horizontal="center" vertical="center" shrinkToFit="1"/>
    </xf>
    <xf numFmtId="38" fontId="39" fillId="19" borderId="16" xfId="65" applyFont="1" applyFill="1" applyBorder="1" applyAlignment="1">
      <alignment horizontal="center" vertical="center" shrinkToFit="1"/>
    </xf>
    <xf numFmtId="38" fontId="39" fillId="0" borderId="16" xfId="65" applyFont="1" applyFill="1" applyBorder="1" applyAlignment="1">
      <alignment horizontal="center" vertical="center"/>
    </xf>
    <xf numFmtId="38" fontId="42" fillId="19" borderId="17" xfId="65" quotePrefix="1" applyFont="1" applyFill="1" applyBorder="1" applyAlignment="1">
      <alignment horizontal="right" vertical="center"/>
    </xf>
    <xf numFmtId="57" fontId="0" fillId="19" borderId="17" xfId="65" quotePrefix="1" applyNumberFormat="1" applyFont="1" applyFill="1" applyBorder="1" applyAlignment="1">
      <alignment horizontal="right" vertical="center"/>
    </xf>
    <xf numFmtId="57" fontId="0" fillId="19" borderId="16" xfId="65" quotePrefix="1" applyNumberFormat="1" applyFont="1" applyFill="1" applyBorder="1" applyAlignment="1">
      <alignment horizontal="right" vertical="center"/>
    </xf>
    <xf numFmtId="57" fontId="0" fillId="0" borderId="16" xfId="65" quotePrefix="1" applyNumberFormat="1" applyFont="1" applyFill="1" applyBorder="1" applyAlignment="1">
      <alignment horizontal="right" vertical="center"/>
    </xf>
    <xf numFmtId="57" fontId="35" fillId="0" borderId="34" xfId="0" applyNumberFormat="1" applyFont="1" applyFill="1" applyBorder="1" applyAlignment="1">
      <alignment horizontal="right" vertical="center"/>
    </xf>
    <xf numFmtId="0" fontId="0" fillId="18" borderId="0" xfId="0" applyFill="1" applyBorder="1" applyAlignment="1">
      <alignment horizontal="distributed" vertical="center"/>
    </xf>
    <xf numFmtId="178" fontId="0" fillId="19" borderId="17" xfId="65" quotePrefix="1" applyNumberFormat="1" applyFont="1" applyFill="1" applyBorder="1" applyAlignment="1">
      <alignment horizontal="right" vertical="center"/>
    </xf>
    <xf numFmtId="0" fontId="0" fillId="18" borderId="15" xfId="0" applyFill="1" applyBorder="1" applyAlignment="1">
      <alignment horizontal="left" vertical="center"/>
    </xf>
    <xf numFmtId="0" fontId="0" fillId="18" borderId="0" xfId="0" quotePrefix="1" applyFill="1" applyBorder="1" applyAlignment="1">
      <alignment horizontal="left" vertical="center"/>
    </xf>
    <xf numFmtId="0" fontId="0" fillId="18" borderId="0" xfId="0" applyFill="1" applyBorder="1" applyAlignment="1">
      <alignment horizontal="left" vertical="center"/>
    </xf>
    <xf numFmtId="0" fontId="0" fillId="18" borderId="15" xfId="0" quotePrefix="1" applyFill="1" applyBorder="1" applyAlignment="1">
      <alignment horizontal="left" vertical="center"/>
    </xf>
    <xf numFmtId="0" fontId="0" fillId="18" borderId="0" xfId="84" quotePrefix="1" applyFont="1" applyFill="1" applyBorder="1" applyAlignment="1">
      <alignment horizontal="left" vertical="center"/>
    </xf>
    <xf numFmtId="38" fontId="0" fillId="18" borderId="0" xfId="65" applyFont="1" applyFill="1" applyBorder="1" applyAlignment="1">
      <alignment horizontal="right" vertical="center"/>
    </xf>
    <xf numFmtId="178" fontId="0" fillId="19" borderId="17" xfId="65" applyNumberFormat="1" applyFont="1" applyFill="1" applyBorder="1" applyAlignment="1">
      <alignment horizontal="right" vertical="center"/>
    </xf>
    <xf numFmtId="0" fontId="0" fillId="18" borderId="0" xfId="0" quotePrefix="1" applyFill="1" applyBorder="1" applyAlignment="1">
      <alignment horizontal="center" vertical="center"/>
    </xf>
    <xf numFmtId="178" fontId="0" fillId="19" borderId="17" xfId="0" applyNumberFormat="1" applyFill="1" applyBorder="1" applyAlignment="1">
      <alignment vertical="center"/>
    </xf>
    <xf numFmtId="0" fontId="0" fillId="18" borderId="42" xfId="84" quotePrefix="1" applyFont="1" applyFill="1" applyBorder="1" applyAlignment="1">
      <alignment horizontal="right" vertical="center"/>
    </xf>
    <xf numFmtId="0" fontId="0" fillId="18" borderId="44" xfId="0" applyFill="1" applyBorder="1" applyAlignment="1">
      <alignment horizontal="left" vertical="center"/>
    </xf>
    <xf numFmtId="0" fontId="0" fillId="18" borderId="45" xfId="0" quotePrefix="1" applyFill="1" applyBorder="1" applyAlignment="1">
      <alignment horizontal="centerContinuous" vertical="center"/>
    </xf>
    <xf numFmtId="0" fontId="0" fillId="18" borderId="45" xfId="0" applyFill="1" applyBorder="1" applyAlignment="1">
      <alignment horizontal="centerContinuous" vertical="center"/>
    </xf>
    <xf numFmtId="0" fontId="0" fillId="18" borderId="46" xfId="0" applyFill="1" applyBorder="1" applyAlignment="1">
      <alignment horizontal="right" vertical="center"/>
    </xf>
    <xf numFmtId="178" fontId="35" fillId="19" borderId="26" xfId="65" applyNumberFormat="1" applyFont="1" applyFill="1" applyBorder="1" applyAlignment="1">
      <alignment horizontal="right" vertical="center"/>
    </xf>
    <xf numFmtId="38" fontId="36" fillId="0" borderId="0" xfId="65" quotePrefix="1" applyFont="1" applyFill="1" applyBorder="1" applyAlignment="1">
      <alignment horizontal="right" vertical="center"/>
    </xf>
    <xf numFmtId="38" fontId="0" fillId="0" borderId="0" xfId="65" applyFont="1" applyFill="1" applyBorder="1" applyAlignment="1">
      <alignment horizontal="right" vertical="center"/>
    </xf>
    <xf numFmtId="57" fontId="0" fillId="0" borderId="0" xfId="65" quotePrefix="1" applyNumberFormat="1" applyFont="1" applyFill="1" applyBorder="1" applyAlignment="1">
      <alignment horizontal="right" vertical="center"/>
    </xf>
    <xf numFmtId="178" fontId="0" fillId="0" borderId="0" xfId="65" quotePrefix="1" applyNumberFormat="1" applyFont="1" applyFill="1" applyBorder="1" applyAlignment="1">
      <alignment horizontal="right" vertical="center"/>
    </xf>
    <xf numFmtId="178" fontId="0" fillId="0" borderId="0" xfId="65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80" fontId="38" fillId="0" borderId="0" xfId="84" quotePrefix="1" applyNumberFormat="1" applyFont="1" applyFill="1" applyAlignment="1">
      <alignment horizontal="left" vertical="center"/>
    </xf>
    <xf numFmtId="180" fontId="37" fillId="0" borderId="0" xfId="84" quotePrefix="1" applyNumberFormat="1" applyFont="1" applyFill="1" applyAlignment="1">
      <alignment horizontal="left" vertical="center"/>
    </xf>
    <xf numFmtId="181" fontId="37" fillId="0" borderId="0" xfId="0" applyNumberFormat="1" applyFont="1" applyFill="1" applyAlignment="1">
      <alignment horizontal="right" vertical="center"/>
    </xf>
    <xf numFmtId="180" fontId="51" fillId="0" borderId="0" xfId="84" applyNumberFormat="1" applyFill="1" applyAlignment="1">
      <alignment vertical="center"/>
    </xf>
    <xf numFmtId="181" fontId="0" fillId="0" borderId="0" xfId="0" applyNumberFormat="1" applyFill="1" applyAlignment="1">
      <alignment horizontal="right" vertical="center"/>
    </xf>
    <xf numFmtId="180" fontId="39" fillId="18" borderId="10" xfId="84" applyNumberFormat="1" applyFont="1" applyFill="1" applyBorder="1" applyAlignment="1">
      <alignment horizontal="left" vertical="center"/>
    </xf>
    <xf numFmtId="180" fontId="39" fillId="18" borderId="11" xfId="84" applyNumberFormat="1" applyFont="1" applyFill="1" applyBorder="1" applyAlignment="1">
      <alignment horizontal="right" vertical="center"/>
    </xf>
    <xf numFmtId="180" fontId="39" fillId="18" borderId="40" xfId="84" quotePrefix="1" applyNumberFormat="1" applyFont="1" applyFill="1" applyBorder="1" applyAlignment="1">
      <alignment horizontal="right" vertical="center"/>
    </xf>
    <xf numFmtId="38" fontId="39" fillId="18" borderId="28" xfId="65" applyFont="1" applyFill="1" applyBorder="1" applyAlignment="1">
      <alignment horizontal="centerContinuous" vertical="center"/>
    </xf>
    <xf numFmtId="180" fontId="39" fillId="18" borderId="15" xfId="84" applyNumberFormat="1" applyFont="1" applyFill="1" applyBorder="1" applyAlignment="1">
      <alignment horizontal="left" vertical="center"/>
    </xf>
    <xf numFmtId="180" fontId="39" fillId="18" borderId="0" xfId="84" applyNumberFormat="1" applyFont="1" applyFill="1" applyBorder="1" applyAlignment="1">
      <alignment horizontal="right" vertical="center"/>
    </xf>
    <xf numFmtId="180" fontId="39" fillId="18" borderId="48" xfId="84" applyNumberFormat="1" applyFont="1" applyFill="1" applyBorder="1" applyAlignment="1">
      <alignment horizontal="right" vertical="center"/>
    </xf>
    <xf numFmtId="180" fontId="39" fillId="18" borderId="31" xfId="84" quotePrefix="1" applyNumberFormat="1" applyFont="1" applyFill="1" applyBorder="1" applyAlignment="1">
      <alignment horizontal="right" vertical="center"/>
    </xf>
    <xf numFmtId="180" fontId="39" fillId="18" borderId="19" xfId="84" quotePrefix="1" applyNumberFormat="1" applyFont="1" applyFill="1" applyBorder="1" applyAlignment="1">
      <alignment horizontal="left" vertical="center"/>
    </xf>
    <xf numFmtId="180" fontId="39" fillId="18" borderId="20" xfId="84" quotePrefix="1" applyNumberFormat="1" applyFont="1" applyFill="1" applyBorder="1" applyAlignment="1">
      <alignment horizontal="left" vertical="center"/>
    </xf>
    <xf numFmtId="180" fontId="39" fillId="18" borderId="38" xfId="84" quotePrefix="1" applyNumberFormat="1" applyFont="1" applyFill="1" applyBorder="1" applyAlignment="1">
      <alignment horizontal="right" vertical="center"/>
    </xf>
    <xf numFmtId="181" fontId="39" fillId="18" borderId="21" xfId="0" quotePrefix="1" applyNumberFormat="1" applyFont="1" applyFill="1" applyBorder="1" applyAlignment="1">
      <alignment horizontal="center" vertical="center"/>
    </xf>
    <xf numFmtId="181" fontId="39" fillId="18" borderId="24" xfId="0" quotePrefix="1" applyNumberFormat="1" applyFont="1" applyFill="1" applyBorder="1" applyAlignment="1">
      <alignment horizontal="center" vertical="center"/>
    </xf>
    <xf numFmtId="180" fontId="39" fillId="18" borderId="43" xfId="84" quotePrefix="1" applyNumberFormat="1" applyFont="1" applyFill="1" applyBorder="1" applyAlignment="1">
      <alignment horizontal="left" vertical="center"/>
    </xf>
    <xf numFmtId="180" fontId="39" fillId="18" borderId="35" xfId="84" quotePrefix="1" applyNumberFormat="1" applyFont="1" applyFill="1" applyBorder="1" applyAlignment="1">
      <alignment horizontal="left" vertical="center"/>
    </xf>
    <xf numFmtId="180" fontId="39" fillId="18" borderId="42" xfId="84" quotePrefix="1" applyNumberFormat="1" applyFont="1" applyFill="1" applyBorder="1" applyAlignment="1">
      <alignment horizontal="right" vertical="center"/>
    </xf>
    <xf numFmtId="181" fontId="39" fillId="19" borderId="16" xfId="0" quotePrefix="1" applyNumberFormat="1" applyFont="1" applyFill="1" applyBorder="1" applyAlignment="1">
      <alignment horizontal="center" vertical="center"/>
    </xf>
    <xf numFmtId="181" fontId="39" fillId="0" borderId="16" xfId="0" quotePrefix="1" applyNumberFormat="1" applyFont="1" applyFill="1" applyBorder="1" applyAlignment="1">
      <alignment horizontal="center" vertical="center"/>
    </xf>
    <xf numFmtId="181" fontId="39" fillId="0" borderId="49" xfId="0" quotePrefix="1" applyNumberFormat="1" applyFont="1" applyFill="1" applyBorder="1" applyAlignment="1">
      <alignment horizontal="center" vertical="center"/>
    </xf>
    <xf numFmtId="181" fontId="39" fillId="0" borderId="18" xfId="0" quotePrefix="1" applyNumberFormat="1" applyFont="1" applyFill="1" applyBorder="1" applyAlignment="1">
      <alignment horizontal="center" vertical="center"/>
    </xf>
    <xf numFmtId="0" fontId="39" fillId="18" borderId="15" xfId="84" quotePrefix="1" applyFont="1" applyFill="1" applyBorder="1" applyAlignment="1">
      <alignment horizontal="right" vertical="center"/>
    </xf>
    <xf numFmtId="180" fontId="39" fillId="18" borderId="0" xfId="84" quotePrefix="1" applyNumberFormat="1" applyFont="1" applyFill="1" applyBorder="1" applyAlignment="1">
      <alignment horizontal="distributed" vertical="center"/>
    </xf>
    <xf numFmtId="178" fontId="39" fillId="19" borderId="16" xfId="0" applyNumberFormat="1" applyFont="1" applyFill="1" applyBorder="1" applyAlignment="1">
      <alignment horizontal="right" vertical="center"/>
    </xf>
    <xf numFmtId="178" fontId="40" fillId="19" borderId="16" xfId="0" applyNumberFormat="1" applyFont="1" applyFill="1" applyBorder="1" applyAlignment="1">
      <alignment horizontal="right" vertical="center"/>
    </xf>
    <xf numFmtId="178" fontId="39" fillId="0" borderId="16" xfId="0" applyNumberFormat="1" applyFont="1" applyFill="1" applyBorder="1" applyAlignment="1">
      <alignment horizontal="right" vertical="center"/>
    </xf>
    <xf numFmtId="180" fontId="39" fillId="18" borderId="15" xfId="84" quotePrefix="1" applyNumberFormat="1" applyFont="1" applyFill="1" applyBorder="1" applyAlignment="1">
      <alignment horizontal="left" vertical="center"/>
    </xf>
    <xf numFmtId="180" fontId="39" fillId="18" borderId="0" xfId="84" quotePrefix="1" applyNumberFormat="1" applyFont="1" applyFill="1" applyBorder="1" applyAlignment="1">
      <alignment horizontal="left" vertical="center"/>
    </xf>
    <xf numFmtId="180" fontId="39" fillId="18" borderId="15" xfId="84" applyNumberFormat="1" applyFont="1" applyFill="1" applyBorder="1" applyAlignment="1">
      <alignment vertical="center"/>
    </xf>
    <xf numFmtId="180" fontId="39" fillId="18" borderId="42" xfId="84" applyNumberFormat="1" applyFont="1" applyFill="1" applyBorder="1" applyAlignment="1">
      <alignment horizontal="right" vertical="center"/>
    </xf>
    <xf numFmtId="178" fontId="39" fillId="0" borderId="18" xfId="65" applyNumberFormat="1" applyFont="1" applyFill="1" applyBorder="1" applyAlignment="1">
      <alignment horizontal="right" vertical="center"/>
    </xf>
    <xf numFmtId="180" fontId="39" fillId="18" borderId="15" xfId="84" quotePrefix="1" applyNumberFormat="1" applyFont="1" applyFill="1" applyBorder="1" applyAlignment="1">
      <alignment horizontal="distributed" vertical="center"/>
    </xf>
    <xf numFmtId="178" fontId="39" fillId="0" borderId="17" xfId="65" applyNumberFormat="1" applyFont="1" applyFill="1" applyBorder="1" applyAlignment="1">
      <alignment horizontal="right" vertical="center"/>
    </xf>
    <xf numFmtId="182" fontId="42" fillId="19" borderId="21" xfId="0" applyNumberFormat="1" applyFont="1" applyFill="1" applyBorder="1" applyAlignment="1">
      <alignment horizontal="right" vertical="center" shrinkToFit="1"/>
    </xf>
    <xf numFmtId="182" fontId="43" fillId="19" borderId="21" xfId="0" applyNumberFormat="1" applyFont="1" applyFill="1" applyBorder="1" applyAlignment="1">
      <alignment horizontal="right" vertical="center" shrinkToFit="1"/>
    </xf>
    <xf numFmtId="182" fontId="39" fillId="19" borderId="21" xfId="0" applyNumberFormat="1" applyFont="1" applyFill="1" applyBorder="1" applyAlignment="1">
      <alignment horizontal="right" vertical="center" shrinkToFit="1"/>
    </xf>
    <xf numFmtId="182" fontId="40" fillId="19" borderId="21" xfId="0" applyNumberFormat="1" applyFont="1" applyFill="1" applyBorder="1" applyAlignment="1">
      <alignment horizontal="right" vertical="center" shrinkToFit="1"/>
    </xf>
    <xf numFmtId="182" fontId="39" fillId="0" borderId="21" xfId="0" applyNumberFormat="1" applyFont="1" applyFill="1" applyBorder="1" applyAlignment="1">
      <alignment horizontal="right" vertical="center" shrinkToFit="1"/>
    </xf>
    <xf numFmtId="178" fontId="39" fillId="0" borderId="17" xfId="0" applyNumberFormat="1" applyFont="1" applyFill="1" applyBorder="1" applyAlignment="1">
      <alignment horizontal="right" vertical="center"/>
    </xf>
    <xf numFmtId="178" fontId="39" fillId="0" borderId="18" xfId="0" applyNumberFormat="1" applyFont="1" applyFill="1" applyBorder="1" applyAlignment="1">
      <alignment horizontal="right" vertical="center"/>
    </xf>
    <xf numFmtId="180" fontId="39" fillId="18" borderId="0" xfId="84" applyNumberFormat="1" applyFont="1" applyFill="1" applyBorder="1" applyAlignment="1">
      <alignment vertical="center"/>
    </xf>
    <xf numFmtId="180" fontId="39" fillId="18" borderId="0" xfId="84" quotePrefix="1" applyNumberFormat="1" applyFont="1" applyFill="1" applyBorder="1" applyAlignment="1">
      <alignment horizontal="right" vertical="center"/>
    </xf>
    <xf numFmtId="180" fontId="39" fillId="18" borderId="35" xfId="84" quotePrefix="1" applyNumberFormat="1" applyFont="1" applyFill="1" applyBorder="1" applyAlignment="1">
      <alignment horizontal="distributed" vertical="center"/>
    </xf>
    <xf numFmtId="182" fontId="39" fillId="19" borderId="16" xfId="0" applyNumberFormat="1" applyFont="1" applyFill="1" applyBorder="1" applyAlignment="1">
      <alignment horizontal="right" vertical="center"/>
    </xf>
    <xf numFmtId="182" fontId="39" fillId="0" borderId="16" xfId="0" applyNumberFormat="1" applyFont="1" applyFill="1" applyBorder="1" applyAlignment="1">
      <alignment horizontal="right" vertical="center"/>
    </xf>
    <xf numFmtId="182" fontId="39" fillId="0" borderId="17" xfId="0" applyNumberFormat="1" applyFont="1" applyFill="1" applyBorder="1" applyAlignment="1">
      <alignment horizontal="right" vertical="center"/>
    </xf>
    <xf numFmtId="182" fontId="39" fillId="0" borderId="18" xfId="0" applyNumberFormat="1" applyFont="1" applyFill="1" applyBorder="1" applyAlignment="1">
      <alignment horizontal="right" vertical="center"/>
    </xf>
    <xf numFmtId="180" fontId="39" fillId="18" borderId="43" xfId="84" quotePrefix="1" applyNumberFormat="1" applyFont="1" applyFill="1" applyBorder="1" applyAlignment="1">
      <alignment horizontal="distributed" vertical="center"/>
    </xf>
    <xf numFmtId="180" fontId="39" fillId="18" borderId="50" xfId="84" quotePrefix="1" applyNumberFormat="1" applyFont="1" applyFill="1" applyBorder="1" applyAlignment="1">
      <alignment horizontal="distributed" vertical="center"/>
    </xf>
    <xf numFmtId="182" fontId="39" fillId="19" borderId="16" xfId="0" applyNumberFormat="1" applyFont="1" applyFill="1" applyBorder="1" applyAlignment="1">
      <alignment horizontal="right" vertical="center" shrinkToFit="1"/>
    </xf>
    <xf numFmtId="182" fontId="39" fillId="0" borderId="16" xfId="0" applyNumberFormat="1" applyFont="1" applyFill="1" applyBorder="1" applyAlignment="1">
      <alignment horizontal="right" vertical="center" shrinkToFit="1"/>
    </xf>
    <xf numFmtId="182" fontId="39" fillId="0" borderId="49" xfId="0" applyNumberFormat="1" applyFont="1" applyFill="1" applyBorder="1" applyAlignment="1">
      <alignment horizontal="right" vertical="center" shrinkToFit="1"/>
    </xf>
    <xf numFmtId="182" fontId="39" fillId="0" borderId="18" xfId="0" applyNumberFormat="1" applyFont="1" applyFill="1" applyBorder="1" applyAlignment="1">
      <alignment horizontal="right" vertical="center" shrinkToFit="1"/>
    </xf>
    <xf numFmtId="182" fontId="40" fillId="19" borderId="16" xfId="0" applyNumberFormat="1" applyFont="1" applyFill="1" applyBorder="1" applyAlignment="1">
      <alignment horizontal="right" vertical="center" shrinkToFit="1"/>
    </xf>
    <xf numFmtId="38" fontId="39" fillId="18" borderId="44" xfId="65" applyFont="1" applyFill="1" applyBorder="1" applyAlignment="1">
      <alignment horizontal="centerContinuous" vertical="top"/>
    </xf>
    <xf numFmtId="38" fontId="39" fillId="18" borderId="45" xfId="65" applyFont="1" applyFill="1" applyBorder="1" applyAlignment="1">
      <alignment horizontal="centerContinuous" vertical="center"/>
    </xf>
    <xf numFmtId="38" fontId="39" fillId="18" borderId="45" xfId="65" applyFont="1" applyFill="1" applyBorder="1" applyAlignment="1">
      <alignment horizontal="centerContinuous" vertical="top"/>
    </xf>
    <xf numFmtId="178" fontId="39" fillId="19" borderId="26" xfId="65" applyNumberFormat="1" applyFont="1" applyFill="1" applyBorder="1" applyAlignment="1">
      <alignment horizontal="right" vertical="center"/>
    </xf>
    <xf numFmtId="178" fontId="39" fillId="0" borderId="26" xfId="65" applyNumberFormat="1" applyFont="1" applyFill="1" applyBorder="1" applyAlignment="1">
      <alignment horizontal="right" vertical="center"/>
    </xf>
    <xf numFmtId="178" fontId="39" fillId="0" borderId="27" xfId="65" applyNumberFormat="1" applyFont="1" applyFill="1" applyBorder="1" applyAlignment="1">
      <alignment horizontal="right" vertical="center"/>
    </xf>
    <xf numFmtId="38" fontId="35" fillId="0" borderId="0" xfId="65" applyFont="1" applyFill="1" applyAlignment="1">
      <alignment horizontal="right" vertical="center"/>
    </xf>
    <xf numFmtId="181" fontId="38" fillId="0" borderId="0" xfId="84" quotePrefix="1" applyNumberFormat="1" applyFont="1" applyFill="1" applyAlignment="1">
      <alignment horizontal="left" vertical="center"/>
    </xf>
    <xf numFmtId="181" fontId="37" fillId="0" borderId="0" xfId="84" quotePrefix="1" applyNumberFormat="1" applyFont="1" applyFill="1" applyAlignment="1">
      <alignment horizontal="left" vertical="center"/>
    </xf>
    <xf numFmtId="181" fontId="37" fillId="0" borderId="0" xfId="0" quotePrefix="1" applyNumberFormat="1" applyFont="1" applyFill="1" applyAlignment="1">
      <alignment horizontal="left" vertical="center"/>
    </xf>
    <xf numFmtId="181" fontId="51" fillId="0" borderId="0" xfId="84" quotePrefix="1" applyNumberFormat="1" applyFill="1" applyAlignment="1">
      <alignment horizontal="left" vertical="center"/>
    </xf>
    <xf numFmtId="181" fontId="0" fillId="0" borderId="0" xfId="0" quotePrefix="1" applyNumberFormat="1" applyFill="1" applyAlignment="1">
      <alignment horizontal="left" vertical="center"/>
    </xf>
    <xf numFmtId="181" fontId="36" fillId="0" borderId="0" xfId="0" applyNumberFormat="1" applyFont="1" applyFill="1" applyAlignment="1">
      <alignment horizontal="right" vertical="center"/>
    </xf>
    <xf numFmtId="181" fontId="36" fillId="18" borderId="10" xfId="84" applyNumberFormat="1" applyFont="1" applyFill="1" applyBorder="1" applyAlignment="1">
      <alignment horizontal="left" vertical="center"/>
    </xf>
    <xf numFmtId="181" fontId="36" fillId="18" borderId="11" xfId="84" applyNumberFormat="1" applyFont="1" applyFill="1" applyBorder="1" applyAlignment="1">
      <alignment horizontal="right" vertical="center"/>
    </xf>
    <xf numFmtId="181" fontId="36" fillId="18" borderId="28" xfId="0" applyNumberFormat="1" applyFont="1" applyFill="1" applyBorder="1" applyAlignment="1">
      <alignment horizontal="centerContinuous" vertical="center"/>
    </xf>
    <xf numFmtId="181" fontId="36" fillId="18" borderId="29" xfId="0" quotePrefix="1" applyNumberFormat="1" applyFont="1" applyFill="1" applyBorder="1" applyAlignment="1">
      <alignment horizontal="centerContinuous" vertical="center"/>
    </xf>
    <xf numFmtId="181" fontId="36" fillId="18" borderId="30" xfId="0" quotePrefix="1" applyNumberFormat="1" applyFont="1" applyFill="1" applyBorder="1" applyAlignment="1">
      <alignment horizontal="centerContinuous" vertical="center"/>
    </xf>
    <xf numFmtId="181" fontId="36" fillId="18" borderId="19" xfId="84" quotePrefix="1" applyNumberFormat="1" applyFont="1" applyFill="1" applyBorder="1" applyAlignment="1">
      <alignment horizontal="left" vertical="center"/>
    </xf>
    <xf numFmtId="181" fontId="36" fillId="18" borderId="20" xfId="84" quotePrefix="1" applyNumberFormat="1" applyFont="1" applyFill="1" applyBorder="1" applyAlignment="1">
      <alignment horizontal="left" vertical="center"/>
    </xf>
    <xf numFmtId="181" fontId="36" fillId="18" borderId="31" xfId="84" applyNumberFormat="1" applyFont="1" applyFill="1" applyBorder="1" applyAlignment="1">
      <alignment horizontal="right" vertical="center"/>
    </xf>
    <xf numFmtId="181" fontId="36" fillId="18" borderId="51" xfId="0" applyNumberFormat="1" applyFont="1" applyFill="1" applyBorder="1" applyAlignment="1">
      <alignment horizontal="center" vertical="center"/>
    </xf>
    <xf numFmtId="181" fontId="36" fillId="18" borderId="32" xfId="0" applyNumberFormat="1" applyFont="1" applyFill="1" applyBorder="1" applyAlignment="1">
      <alignment horizontal="center" vertical="center"/>
    </xf>
    <xf numFmtId="181" fontId="36" fillId="18" borderId="52" xfId="0" applyNumberFormat="1" applyFont="1" applyFill="1" applyBorder="1" applyAlignment="1">
      <alignment horizontal="center" vertical="center"/>
    </xf>
    <xf numFmtId="181" fontId="36" fillId="18" borderId="43" xfId="84" quotePrefix="1" applyNumberFormat="1" applyFont="1" applyFill="1" applyBorder="1" applyAlignment="1">
      <alignment horizontal="left" vertical="center"/>
    </xf>
    <xf numFmtId="181" fontId="36" fillId="18" borderId="35" xfId="84" quotePrefix="1" applyNumberFormat="1" applyFont="1" applyFill="1" applyBorder="1" applyAlignment="1">
      <alignment horizontal="left" vertical="center"/>
    </xf>
    <xf numFmtId="181" fontId="36" fillId="18" borderId="50" xfId="84" applyNumberFormat="1" applyFont="1" applyFill="1" applyBorder="1" applyAlignment="1">
      <alignment horizontal="right" vertical="center"/>
    </xf>
    <xf numFmtId="181" fontId="36" fillId="19" borderId="17" xfId="0" applyNumberFormat="1" applyFont="1" applyFill="1" applyBorder="1" applyAlignment="1">
      <alignment horizontal="center" vertical="center"/>
    </xf>
    <xf numFmtId="181" fontId="36" fillId="19" borderId="16" xfId="0" applyNumberFormat="1" applyFont="1" applyFill="1" applyBorder="1" applyAlignment="1">
      <alignment horizontal="center" vertical="center"/>
    </xf>
    <xf numFmtId="181" fontId="36" fillId="0" borderId="16" xfId="0" quotePrefix="1" applyNumberFormat="1" applyFont="1" applyFill="1" applyBorder="1" applyAlignment="1">
      <alignment horizontal="center" vertical="center"/>
    </xf>
    <xf numFmtId="181" fontId="36" fillId="0" borderId="34" xfId="0" applyNumberFormat="1" applyFont="1" applyFill="1" applyBorder="1" applyAlignment="1">
      <alignment horizontal="center" vertical="center"/>
    </xf>
    <xf numFmtId="0" fontId="36" fillId="18" borderId="15" xfId="84" quotePrefix="1" applyFont="1" applyFill="1" applyBorder="1" applyAlignment="1">
      <alignment horizontal="right" vertical="center"/>
    </xf>
    <xf numFmtId="181" fontId="36" fillId="18" borderId="0" xfId="84" quotePrefix="1" applyNumberFormat="1" applyFont="1" applyFill="1" applyBorder="1" applyAlignment="1">
      <alignment horizontal="distributed" vertical="center"/>
    </xf>
    <xf numFmtId="181" fontId="36" fillId="18" borderId="42" xfId="84" quotePrefix="1" applyNumberFormat="1" applyFont="1" applyFill="1" applyBorder="1" applyAlignment="1">
      <alignment horizontal="distributed" vertical="center"/>
    </xf>
    <xf numFmtId="178" fontId="44" fillId="19" borderId="17" xfId="0" quotePrefix="1" applyNumberFormat="1" applyFont="1" applyFill="1" applyBorder="1" applyAlignment="1">
      <alignment vertical="center"/>
    </xf>
    <xf numFmtId="181" fontId="36" fillId="18" borderId="15" xfId="84" applyNumberFormat="1" applyFont="1" applyFill="1" applyBorder="1" applyAlignment="1">
      <alignment vertical="center"/>
    </xf>
    <xf numFmtId="181" fontId="36" fillId="18" borderId="0" xfId="84" quotePrefix="1" applyNumberFormat="1" applyFont="1" applyFill="1" applyBorder="1" applyAlignment="1">
      <alignment horizontal="left" vertical="center"/>
    </xf>
    <xf numFmtId="178" fontId="36" fillId="19" borderId="17" xfId="0" applyNumberFormat="1" applyFont="1" applyFill="1" applyBorder="1" applyAlignment="1">
      <alignment vertical="center"/>
    </xf>
    <xf numFmtId="181" fontId="36" fillId="18" borderId="42" xfId="84" quotePrefix="1" applyNumberFormat="1" applyFont="1" applyFill="1" applyBorder="1" applyAlignment="1">
      <alignment horizontal="right" vertical="center"/>
    </xf>
    <xf numFmtId="178" fontId="36" fillId="19" borderId="17" xfId="0" applyNumberFormat="1" applyFont="1" applyFill="1" applyBorder="1" applyAlignment="1">
      <alignment horizontal="right" vertical="center"/>
    </xf>
    <xf numFmtId="178" fontId="36" fillId="19" borderId="16" xfId="0" applyNumberFormat="1" applyFont="1" applyFill="1" applyBorder="1" applyAlignment="1">
      <alignment horizontal="right" vertical="center"/>
    </xf>
    <xf numFmtId="182" fontId="36" fillId="19" borderId="17" xfId="0" applyNumberFormat="1" applyFont="1" applyFill="1" applyBorder="1" applyAlignment="1">
      <alignment horizontal="right" vertical="center"/>
    </xf>
    <xf numFmtId="178" fontId="44" fillId="19" borderId="17" xfId="0" applyNumberFormat="1" applyFont="1" applyFill="1" applyBorder="1" applyAlignment="1">
      <alignment horizontal="right" vertical="center"/>
    </xf>
    <xf numFmtId="178" fontId="44" fillId="19" borderId="16" xfId="0" applyNumberFormat="1" applyFont="1" applyFill="1" applyBorder="1" applyAlignment="1">
      <alignment horizontal="right" vertical="center"/>
    </xf>
    <xf numFmtId="181" fontId="45" fillId="18" borderId="15" xfId="84" quotePrefix="1" applyNumberFormat="1" applyFont="1" applyFill="1" applyBorder="1" applyAlignment="1">
      <alignment horizontal="left" vertical="center"/>
    </xf>
    <xf numFmtId="178" fontId="36" fillId="19" borderId="17" xfId="0" quotePrefix="1" applyNumberFormat="1" applyFont="1" applyFill="1" applyBorder="1" applyAlignment="1">
      <alignment vertical="center"/>
    </xf>
    <xf numFmtId="178" fontId="36" fillId="0" borderId="17" xfId="0" applyNumberFormat="1" applyFont="1" applyFill="1" applyBorder="1" applyAlignment="1">
      <alignment horizontal="right" vertical="center"/>
    </xf>
    <xf numFmtId="181" fontId="36" fillId="18" borderId="15" xfId="84" quotePrefix="1" applyNumberFormat="1" applyFont="1" applyFill="1" applyBorder="1" applyAlignment="1">
      <alignment horizontal="left" vertical="center"/>
    </xf>
    <xf numFmtId="181" fontId="36" fillId="18" borderId="0" xfId="84" quotePrefix="1" applyNumberFormat="1" applyFont="1" applyFill="1" applyBorder="1" applyAlignment="1">
      <alignment horizontal="right" vertical="center"/>
    </xf>
    <xf numFmtId="181" fontId="45" fillId="18" borderId="0" xfId="84" quotePrefix="1" applyNumberFormat="1" applyFont="1" applyFill="1" applyBorder="1" applyAlignment="1">
      <alignment horizontal="right" vertical="center"/>
    </xf>
    <xf numFmtId="181" fontId="45" fillId="18" borderId="0" xfId="84" quotePrefix="1" applyNumberFormat="1" applyFont="1" applyFill="1" applyBorder="1" applyAlignment="1">
      <alignment horizontal="left" vertical="center"/>
    </xf>
    <xf numFmtId="181" fontId="45" fillId="18" borderId="0" xfId="84" quotePrefix="1" applyNumberFormat="1" applyFont="1" applyFill="1" applyBorder="1" applyAlignment="1">
      <alignment horizontal="centerContinuous" vertical="top"/>
    </xf>
    <xf numFmtId="181" fontId="45" fillId="18" borderId="42" xfId="84" quotePrefix="1" applyNumberFormat="1" applyFont="1" applyFill="1" applyBorder="1" applyAlignment="1">
      <alignment horizontal="centerContinuous" vertical="top"/>
    </xf>
    <xf numFmtId="178" fontId="36" fillId="19" borderId="26" xfId="0" applyNumberFormat="1" applyFont="1" applyFill="1" applyBorder="1" applyAlignment="1">
      <alignment horizontal="right" vertical="center"/>
    </xf>
    <xf numFmtId="181" fontId="51" fillId="0" borderId="0" xfId="84" applyNumberFormat="1" applyFill="1" applyAlignment="1">
      <alignment vertical="center"/>
    </xf>
    <xf numFmtId="181" fontId="0" fillId="0" borderId="0" xfId="0" applyNumberForma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horizontal="right" vertical="center"/>
    </xf>
    <xf numFmtId="181" fontId="38" fillId="0" borderId="0" xfId="84" applyNumberFormat="1" applyFont="1" applyFill="1" applyAlignment="1">
      <alignment vertical="center"/>
    </xf>
    <xf numFmtId="181" fontId="37" fillId="0" borderId="0" xfId="84" applyNumberFormat="1" applyFont="1" applyFill="1" applyAlignment="1">
      <alignment vertical="center"/>
    </xf>
    <xf numFmtId="0" fontId="37" fillId="0" borderId="0" xfId="84" applyFont="1" applyFill="1" applyAlignment="1">
      <alignment vertical="center"/>
    </xf>
    <xf numFmtId="0" fontId="37" fillId="0" borderId="0" xfId="0" applyFont="1" applyFill="1" applyAlignment="1">
      <alignment vertical="center"/>
    </xf>
    <xf numFmtId="38" fontId="37" fillId="0" borderId="0" xfId="65" applyFont="1" applyFill="1" applyAlignment="1">
      <alignment vertical="center"/>
    </xf>
    <xf numFmtId="181" fontId="51" fillId="0" borderId="0" xfId="84" applyNumberFormat="1" applyFill="1" applyAlignment="1">
      <alignment horizontal="right" vertical="center"/>
    </xf>
    <xf numFmtId="181" fontId="0" fillId="0" borderId="0" xfId="0" quotePrefix="1" applyNumberFormat="1" applyFill="1" applyAlignment="1">
      <alignment horizontal="right" vertical="center"/>
    </xf>
    <xf numFmtId="181" fontId="36" fillId="18" borderId="10" xfId="84" applyNumberFormat="1" applyFont="1" applyFill="1" applyBorder="1" applyAlignment="1">
      <alignment horizontal="right" vertical="center"/>
    </xf>
    <xf numFmtId="181" fontId="36" fillId="18" borderId="40" xfId="84" applyNumberFormat="1" applyFont="1" applyFill="1" applyBorder="1" applyAlignment="1">
      <alignment horizontal="right" vertical="center"/>
    </xf>
    <xf numFmtId="181" fontId="36" fillId="18" borderId="15" xfId="84" applyNumberFormat="1" applyFont="1" applyFill="1" applyBorder="1" applyAlignment="1">
      <alignment horizontal="right" vertical="center"/>
    </xf>
    <xf numFmtId="181" fontId="36" fillId="18" borderId="0" xfId="84" applyNumberFormat="1" applyFont="1" applyFill="1" applyBorder="1" applyAlignment="1">
      <alignment horizontal="right" vertical="center"/>
    </xf>
    <xf numFmtId="181" fontId="36" fillId="18" borderId="32" xfId="0" applyNumberFormat="1" applyFont="1" applyFill="1" applyBorder="1" applyAlignment="1">
      <alignment horizontal="centerContinuous" vertical="center"/>
    </xf>
    <xf numFmtId="181" fontId="36" fillId="18" borderId="31" xfId="0" applyNumberFormat="1" applyFont="1" applyFill="1" applyBorder="1" applyAlignment="1">
      <alignment horizontal="centerContinuous" vertical="center"/>
    </xf>
    <xf numFmtId="38" fontId="36" fillId="18" borderId="48" xfId="65" applyFont="1" applyFill="1" applyBorder="1" applyAlignment="1">
      <alignment horizontal="centerContinuous" vertical="center"/>
    </xf>
    <xf numFmtId="181" fontId="36" fillId="18" borderId="33" xfId="0" applyNumberFormat="1" applyFont="1" applyFill="1" applyBorder="1" applyAlignment="1">
      <alignment horizontal="centerContinuous" vertical="center"/>
    </xf>
    <xf numFmtId="181" fontId="36" fillId="18" borderId="19" xfId="84" applyNumberFormat="1" applyFont="1" applyFill="1" applyBorder="1" applyAlignment="1">
      <alignment horizontal="left" vertical="center"/>
    </xf>
    <xf numFmtId="181" fontId="36" fillId="18" borderId="20" xfId="84" quotePrefix="1" applyNumberFormat="1" applyFont="1" applyFill="1" applyBorder="1" applyAlignment="1">
      <alignment horizontal="right" vertical="center"/>
    </xf>
    <xf numFmtId="181" fontId="36" fillId="18" borderId="38" xfId="84" quotePrefix="1" applyNumberFormat="1" applyFont="1" applyFill="1" applyBorder="1" applyAlignment="1">
      <alignment horizontal="right" vertical="center"/>
    </xf>
    <xf numFmtId="181" fontId="36" fillId="18" borderId="22" xfId="0" quotePrefix="1" applyNumberFormat="1" applyFont="1" applyFill="1" applyBorder="1" applyAlignment="1">
      <alignment horizontal="center" vertical="center"/>
    </xf>
    <xf numFmtId="181" fontId="36" fillId="18" borderId="22" xfId="0" applyNumberFormat="1" applyFont="1" applyFill="1" applyBorder="1" applyAlignment="1">
      <alignment horizontal="center" vertical="center"/>
    </xf>
    <xf numFmtId="38" fontId="36" fillId="18" borderId="22" xfId="65" applyFont="1" applyFill="1" applyBorder="1" applyAlignment="1">
      <alignment horizontal="center" vertical="center"/>
    </xf>
    <xf numFmtId="181" fontId="36" fillId="18" borderId="24" xfId="0" applyNumberFormat="1" applyFont="1" applyFill="1" applyBorder="1" applyAlignment="1">
      <alignment horizontal="center" vertical="center"/>
    </xf>
    <xf numFmtId="0" fontId="36" fillId="18" borderId="43" xfId="84" quotePrefix="1" applyFont="1" applyFill="1" applyBorder="1" applyAlignment="1">
      <alignment horizontal="right" vertical="center"/>
    </xf>
    <xf numFmtId="181" fontId="36" fillId="19" borderId="17" xfId="0" quotePrefix="1" applyNumberFormat="1" applyFont="1" applyFill="1" applyBorder="1" applyAlignment="1">
      <alignment horizontal="center" vertical="center"/>
    </xf>
    <xf numFmtId="38" fontId="36" fillId="0" borderId="17" xfId="65" applyFont="1" applyFill="1" applyBorder="1" applyAlignment="1">
      <alignment horizontal="center" vertical="center"/>
    </xf>
    <xf numFmtId="181" fontId="36" fillId="0" borderId="17" xfId="0" applyNumberFormat="1" applyFont="1" applyFill="1" applyBorder="1" applyAlignment="1">
      <alignment horizontal="center" vertical="center"/>
    </xf>
    <xf numFmtId="181" fontId="36" fillId="0" borderId="17" xfId="0" quotePrefix="1" applyNumberFormat="1" applyFont="1" applyFill="1" applyBorder="1" applyAlignment="1">
      <alignment horizontal="center" vertical="center"/>
    </xf>
    <xf numFmtId="38" fontId="36" fillId="18" borderId="15" xfId="65" applyFont="1" applyFill="1" applyBorder="1" applyAlignment="1">
      <alignment horizontal="right" vertical="center"/>
    </xf>
    <xf numFmtId="38" fontId="36" fillId="18" borderId="0" xfId="65" applyFont="1" applyFill="1" applyBorder="1" applyAlignment="1">
      <alignment horizontal="right" vertical="center"/>
    </xf>
    <xf numFmtId="38" fontId="36" fillId="18" borderId="42" xfId="65" applyFont="1" applyFill="1" applyBorder="1" applyAlignment="1">
      <alignment horizontal="right" vertical="center"/>
    </xf>
    <xf numFmtId="178" fontId="36" fillId="19" borderId="17" xfId="0" quotePrefix="1" applyNumberFormat="1" applyFont="1" applyFill="1" applyBorder="1" applyAlignment="1">
      <alignment horizontal="center" vertical="center"/>
    </xf>
    <xf numFmtId="180" fontId="36" fillId="19" borderId="17" xfId="0" applyNumberFormat="1" applyFont="1" applyFill="1" applyBorder="1" applyAlignment="1">
      <alignment horizontal="center" vertical="center"/>
    </xf>
    <xf numFmtId="178" fontId="36" fillId="0" borderId="17" xfId="65" applyNumberFormat="1" applyFont="1" applyFill="1" applyBorder="1" applyAlignment="1">
      <alignment horizontal="center" vertical="center"/>
    </xf>
    <xf numFmtId="180" fontId="36" fillId="18" borderId="0" xfId="84" quotePrefix="1" applyNumberFormat="1" applyFont="1" applyFill="1" applyBorder="1" applyAlignment="1">
      <alignment horizontal="left" vertical="center"/>
    </xf>
    <xf numFmtId="181" fontId="36" fillId="18" borderId="0" xfId="84" applyNumberFormat="1" applyFont="1" applyFill="1" applyBorder="1" applyAlignment="1">
      <alignment horizontal="distributed" vertical="center"/>
    </xf>
    <xf numFmtId="181" fontId="36" fillId="18" borderId="42" xfId="84" applyNumberFormat="1" applyFont="1" applyFill="1" applyBorder="1" applyAlignment="1">
      <alignment horizontal="distributed" vertical="center"/>
    </xf>
    <xf numFmtId="183" fontId="44" fillId="19" borderId="17" xfId="0" applyNumberFormat="1" applyFont="1" applyFill="1" applyBorder="1" applyAlignment="1">
      <alignment vertical="center"/>
    </xf>
    <xf numFmtId="181" fontId="36" fillId="18" borderId="15" xfId="84" applyNumberFormat="1" applyFont="1" applyFill="1" applyBorder="1" applyAlignment="1">
      <alignment horizontal="center" vertical="center"/>
    </xf>
    <xf numFmtId="181" fontId="36" fillId="18" borderId="0" xfId="84" applyNumberFormat="1" applyFont="1" applyFill="1" applyBorder="1" applyAlignment="1">
      <alignment horizontal="center" vertical="center"/>
    </xf>
    <xf numFmtId="183" fontId="44" fillId="19" borderId="17" xfId="0" applyNumberFormat="1" applyFont="1" applyFill="1" applyBorder="1" applyAlignment="1">
      <alignment horizontal="right" vertical="center"/>
    </xf>
    <xf numFmtId="181" fontId="36" fillId="18" borderId="15" xfId="84" applyNumberFormat="1" applyFont="1" applyFill="1" applyBorder="1" applyAlignment="1">
      <alignment horizontal="centerContinuous" vertical="center"/>
    </xf>
    <xf numFmtId="181" fontId="36" fillId="18" borderId="0" xfId="84" applyNumberFormat="1" applyFont="1" applyFill="1" applyBorder="1" applyAlignment="1">
      <alignment horizontal="centerContinuous" vertical="center"/>
    </xf>
    <xf numFmtId="181" fontId="36" fillId="18" borderId="42" xfId="84" applyNumberFormat="1" applyFont="1" applyFill="1" applyBorder="1" applyAlignment="1">
      <alignment horizontal="centerContinuous" vertical="center"/>
    </xf>
    <xf numFmtId="181" fontId="36" fillId="18" borderId="0" xfId="84" applyNumberFormat="1" applyFont="1" applyFill="1" applyBorder="1" applyAlignment="1">
      <alignment horizontal="left" vertical="center"/>
    </xf>
    <xf numFmtId="183" fontId="36" fillId="19" borderId="17" xfId="0" applyNumberFormat="1" applyFont="1" applyFill="1" applyBorder="1" applyAlignment="1">
      <alignment horizontal="right" vertical="center"/>
    </xf>
    <xf numFmtId="181" fontId="36" fillId="18" borderId="44" xfId="84" applyNumberFormat="1" applyFont="1" applyFill="1" applyBorder="1" applyAlignment="1">
      <alignment horizontal="centerContinuous" vertical="center"/>
    </xf>
    <xf numFmtId="181" fontId="36" fillId="18" borderId="45" xfId="84" applyNumberFormat="1" applyFont="1" applyFill="1" applyBorder="1" applyAlignment="1">
      <alignment horizontal="centerContinuous" vertical="center"/>
    </xf>
    <xf numFmtId="181" fontId="36" fillId="18" borderId="46" xfId="84" applyNumberFormat="1" applyFont="1" applyFill="1" applyBorder="1" applyAlignment="1">
      <alignment horizontal="centerContinuous" vertical="center"/>
    </xf>
    <xf numFmtId="178" fontId="44" fillId="19" borderId="26" xfId="0" applyNumberFormat="1" applyFont="1" applyFill="1" applyBorder="1" applyAlignment="1">
      <alignment horizontal="right" vertical="center"/>
    </xf>
    <xf numFmtId="183" fontId="44" fillId="19" borderId="26" xfId="0" applyNumberFormat="1" applyFont="1" applyFill="1" applyBorder="1" applyAlignment="1">
      <alignment horizontal="right" vertical="center"/>
    </xf>
    <xf numFmtId="0" fontId="51" fillId="0" borderId="0" xfId="84" applyFill="1" applyAlignment="1">
      <alignment vertical="center"/>
    </xf>
    <xf numFmtId="181" fontId="36" fillId="18" borderId="20" xfId="84" applyNumberFormat="1" applyFont="1" applyFill="1" applyBorder="1" applyAlignment="1">
      <alignment horizontal="left" vertical="center"/>
    </xf>
    <xf numFmtId="181" fontId="36" fillId="18" borderId="20" xfId="84" applyNumberFormat="1" applyFont="1" applyFill="1" applyBorder="1" applyAlignment="1">
      <alignment horizontal="right" vertical="center"/>
    </xf>
    <xf numFmtId="181" fontId="36" fillId="18" borderId="42" xfId="84" applyNumberFormat="1" applyFont="1" applyFill="1" applyBorder="1" applyAlignment="1">
      <alignment horizontal="right" vertical="center"/>
    </xf>
    <xf numFmtId="181" fontId="36" fillId="0" borderId="37" xfId="0" applyNumberFormat="1" applyFont="1" applyFill="1" applyBorder="1" applyAlignment="1">
      <alignment horizontal="right" vertical="center"/>
    </xf>
    <xf numFmtId="181" fontId="36" fillId="0" borderId="0" xfId="0" applyNumberFormat="1" applyFont="1" applyFill="1" applyBorder="1" applyAlignment="1">
      <alignment horizontal="right" vertical="center"/>
    </xf>
    <xf numFmtId="181" fontId="36" fillId="0" borderId="50" xfId="0" applyNumberFormat="1" applyFont="1" applyFill="1" applyBorder="1" applyAlignment="1">
      <alignment horizontal="right" vertical="center"/>
    </xf>
    <xf numFmtId="38" fontId="36" fillId="0" borderId="37" xfId="65" applyFont="1" applyFill="1" applyBorder="1" applyAlignment="1">
      <alignment horizontal="right" vertical="center"/>
    </xf>
    <xf numFmtId="181" fontId="36" fillId="0" borderId="42" xfId="0" applyNumberFormat="1" applyFont="1" applyFill="1" applyBorder="1" applyAlignment="1">
      <alignment horizontal="right" vertical="center"/>
    </xf>
    <xf numFmtId="181" fontId="36" fillId="0" borderId="18" xfId="0" applyNumberFormat="1" applyFont="1" applyFill="1" applyBorder="1" applyAlignment="1">
      <alignment horizontal="right" vertical="center"/>
    </xf>
    <xf numFmtId="181" fontId="36" fillId="18" borderId="42" xfId="84" applyNumberFormat="1" applyFont="1" applyFill="1" applyBorder="1" applyAlignment="1">
      <alignment horizontal="center" vertical="center"/>
    </xf>
    <xf numFmtId="181" fontId="36" fillId="18" borderId="42" xfId="84" quotePrefix="1" applyNumberFormat="1" applyFont="1" applyFill="1" applyBorder="1" applyAlignment="1">
      <alignment horizontal="center" vertical="center"/>
    </xf>
    <xf numFmtId="38" fontId="36" fillId="18" borderId="44" xfId="65" applyFont="1" applyFill="1" applyBorder="1" applyAlignment="1">
      <alignment horizontal="right" vertical="center"/>
    </xf>
    <xf numFmtId="38" fontId="36" fillId="18" borderId="45" xfId="65" applyFont="1" applyFill="1" applyBorder="1" applyAlignment="1">
      <alignment horizontal="right" vertical="center"/>
    </xf>
    <xf numFmtId="38" fontId="41" fillId="18" borderId="45" xfId="65" quotePrefix="1" applyFont="1" applyFill="1" applyBorder="1" applyAlignment="1">
      <alignment horizontal="distributed" vertical="center"/>
    </xf>
    <xf numFmtId="38" fontId="36" fillId="18" borderId="46" xfId="65" quotePrefix="1" applyFont="1" applyFill="1" applyBorder="1" applyAlignment="1">
      <alignment horizontal="center" vertical="center"/>
    </xf>
    <xf numFmtId="185" fontId="0" fillId="0" borderId="0" xfId="0" applyNumberFormat="1" applyFill="1" applyAlignment="1">
      <alignment horizontal="right" vertical="center"/>
    </xf>
    <xf numFmtId="181" fontId="35" fillId="0" borderId="0" xfId="0" applyNumberFormat="1" applyFont="1" applyFill="1" applyAlignment="1">
      <alignment horizontal="right" vertical="center"/>
    </xf>
    <xf numFmtId="3" fontId="38" fillId="0" borderId="0" xfId="84" quotePrefix="1" applyNumberFormat="1" applyFont="1" applyFill="1" applyAlignment="1">
      <alignment horizontal="left" vertical="center"/>
    </xf>
    <xf numFmtId="3" fontId="37" fillId="0" borderId="0" xfId="84" quotePrefix="1" applyNumberFormat="1" applyFont="1" applyFill="1" applyAlignment="1">
      <alignment horizontal="left" vertical="center"/>
    </xf>
    <xf numFmtId="3" fontId="37" fillId="0" borderId="0" xfId="0" quotePrefix="1" applyNumberFormat="1" applyFont="1" applyFill="1" applyAlignment="1">
      <alignment horizontal="left" vertical="center"/>
    </xf>
    <xf numFmtId="3" fontId="37" fillId="0" borderId="0" xfId="0" applyNumberFormat="1" applyFont="1" applyFill="1" applyAlignment="1">
      <alignment vertical="center"/>
    </xf>
    <xf numFmtId="3" fontId="51" fillId="0" borderId="0" xfId="84" quotePrefix="1" applyNumberFormat="1" applyFill="1" applyAlignment="1">
      <alignment horizontal="left" vertical="center"/>
    </xf>
    <xf numFmtId="3" fontId="0" fillId="0" borderId="0" xfId="0" quotePrefix="1" applyNumberFormat="1" applyFill="1" applyAlignment="1">
      <alignment horizontal="left" vertical="center"/>
    </xf>
    <xf numFmtId="3" fontId="36" fillId="18" borderId="10" xfId="84" applyNumberFormat="1" applyFont="1" applyFill="1" applyBorder="1" applyAlignment="1">
      <alignment horizontal="right" vertical="center"/>
    </xf>
    <xf numFmtId="3" fontId="36" fillId="18" borderId="11" xfId="84" applyNumberFormat="1" applyFont="1" applyFill="1" applyBorder="1" applyAlignment="1">
      <alignment horizontal="right" vertical="center"/>
    </xf>
    <xf numFmtId="3" fontId="36" fillId="18" borderId="40" xfId="84" quotePrefix="1" applyNumberFormat="1" applyFont="1" applyFill="1" applyBorder="1" applyAlignment="1">
      <alignment horizontal="right" vertical="center"/>
    </xf>
    <xf numFmtId="3" fontId="36" fillId="18" borderId="12" xfId="0" applyNumberFormat="1" applyFont="1" applyFill="1" applyBorder="1" applyAlignment="1">
      <alignment horizontal="centerContinuous" vertical="center"/>
    </xf>
    <xf numFmtId="3" fontId="36" fillId="18" borderId="11" xfId="0" quotePrefix="1" applyNumberFormat="1" applyFont="1" applyFill="1" applyBorder="1" applyAlignment="1">
      <alignment horizontal="centerContinuous" vertical="center"/>
    </xf>
    <xf numFmtId="3" fontId="36" fillId="18" borderId="14" xfId="0" quotePrefix="1" applyNumberFormat="1" applyFont="1" applyFill="1" applyBorder="1" applyAlignment="1">
      <alignment horizontal="centerContinuous" vertical="center"/>
    </xf>
    <xf numFmtId="0" fontId="36" fillId="18" borderId="19" xfId="84" quotePrefix="1" applyFont="1" applyFill="1" applyBorder="1" applyAlignment="1">
      <alignment horizontal="left" vertical="center"/>
    </xf>
    <xf numFmtId="0" fontId="36" fillId="18" borderId="20" xfId="84" quotePrefix="1" applyFont="1" applyFill="1" applyBorder="1" applyAlignment="1">
      <alignment horizontal="left" vertical="center"/>
    </xf>
    <xf numFmtId="0" fontId="36" fillId="18" borderId="48" xfId="84" quotePrefix="1" applyFont="1" applyFill="1" applyBorder="1" applyAlignment="1">
      <alignment horizontal="left" vertical="center"/>
    </xf>
    <xf numFmtId="0" fontId="36" fillId="18" borderId="31" xfId="84" applyFont="1" applyFill="1" applyBorder="1" applyAlignment="1">
      <alignment horizontal="right" vertical="center"/>
    </xf>
    <xf numFmtId="0" fontId="36" fillId="18" borderId="51" xfId="0" applyFont="1" applyFill="1" applyBorder="1" applyAlignment="1">
      <alignment horizontal="center" vertical="center"/>
    </xf>
    <xf numFmtId="0" fontId="36" fillId="18" borderId="32" xfId="0" applyFont="1" applyFill="1" applyBorder="1" applyAlignment="1">
      <alignment horizontal="center" vertical="center" shrinkToFit="1"/>
    </xf>
    <xf numFmtId="178" fontId="36" fillId="19" borderId="17" xfId="0" quotePrefix="1" applyNumberFormat="1" applyFont="1" applyFill="1" applyBorder="1" applyAlignment="1">
      <alignment horizontal="left" vertical="center"/>
    </xf>
    <xf numFmtId="178" fontId="36" fillId="19" borderId="16" xfId="0" quotePrefix="1" applyNumberFormat="1" applyFont="1" applyFill="1" applyBorder="1" applyAlignment="1">
      <alignment horizontal="left" vertical="center"/>
    </xf>
    <xf numFmtId="178" fontId="36" fillId="0" borderId="17" xfId="0" quotePrefix="1" applyNumberFormat="1" applyFont="1" applyFill="1" applyBorder="1" applyAlignment="1">
      <alignment horizontal="left" vertical="center"/>
    </xf>
    <xf numFmtId="178" fontId="36" fillId="0" borderId="34" xfId="0" applyNumberFormat="1" applyFont="1" applyFill="1" applyBorder="1" applyAlignment="1">
      <alignment vertical="center"/>
    </xf>
    <xf numFmtId="3" fontId="36" fillId="18" borderId="15" xfId="84" applyNumberFormat="1" applyFont="1" applyFill="1" applyBorder="1" applyAlignment="1">
      <alignment vertical="center"/>
    </xf>
    <xf numFmtId="3" fontId="36" fillId="18" borderId="0" xfId="84" quotePrefix="1" applyNumberFormat="1" applyFont="1" applyFill="1" applyBorder="1" applyAlignment="1">
      <alignment horizontal="left" vertical="center"/>
    </xf>
    <xf numFmtId="3" fontId="36" fillId="18" borderId="15" xfId="84" quotePrefix="1" applyNumberFormat="1" applyFont="1" applyFill="1" applyBorder="1" applyAlignment="1">
      <alignment horizontal="left" vertical="center"/>
    </xf>
    <xf numFmtId="3" fontId="36" fillId="18" borderId="0" xfId="84" quotePrefix="1" applyNumberFormat="1" applyFont="1" applyFill="1" applyBorder="1" applyAlignment="1">
      <alignment horizontal="centerContinuous" vertical="center"/>
    </xf>
    <xf numFmtId="3" fontId="36" fillId="18" borderId="42" xfId="84" applyNumberFormat="1" applyFont="1" applyFill="1" applyBorder="1" applyAlignment="1">
      <alignment horizontal="right" vertical="center"/>
    </xf>
    <xf numFmtId="3" fontId="36" fillId="18" borderId="0" xfId="84" applyNumberFormat="1" applyFont="1" applyFill="1" applyBorder="1" applyAlignment="1">
      <alignment vertical="center"/>
    </xf>
    <xf numFmtId="3" fontId="36" fillId="18" borderId="42" xfId="84" applyNumberFormat="1" applyFont="1" applyFill="1" applyBorder="1" applyAlignment="1">
      <alignment horizontal="right" vertical="top"/>
    </xf>
    <xf numFmtId="3" fontId="45" fillId="18" borderId="15" xfId="84" quotePrefix="1" applyNumberFormat="1" applyFont="1" applyFill="1" applyBorder="1" applyAlignment="1">
      <alignment horizontal="left" vertical="center"/>
    </xf>
    <xf numFmtId="3" fontId="45" fillId="18" borderId="0" xfId="84" quotePrefix="1" applyNumberFormat="1" applyFont="1" applyFill="1" applyBorder="1" applyAlignment="1">
      <alignment horizontal="left" vertical="center"/>
    </xf>
    <xf numFmtId="3" fontId="45" fillId="18" borderId="42" xfId="84" applyNumberFormat="1" applyFont="1" applyFill="1" applyBorder="1" applyAlignment="1">
      <alignment horizontal="right" vertical="center"/>
    </xf>
    <xf numFmtId="178" fontId="45" fillId="19" borderId="17" xfId="0" applyNumberFormat="1" applyFont="1" applyFill="1" applyBorder="1" applyAlignment="1">
      <alignment horizontal="right" vertical="center"/>
    </xf>
    <xf numFmtId="3" fontId="36" fillId="18" borderId="42" xfId="84" quotePrefix="1" applyNumberFormat="1" applyFont="1" applyFill="1" applyBorder="1" applyAlignment="1">
      <alignment horizontal="right" vertical="center"/>
    </xf>
    <xf numFmtId="178" fontId="36" fillId="0" borderId="17" xfId="0" quotePrefix="1" applyNumberFormat="1" applyFont="1" applyFill="1" applyBorder="1" applyAlignment="1">
      <alignment horizontal="right" vertical="center"/>
    </xf>
    <xf numFmtId="3" fontId="45" fillId="18" borderId="0" xfId="84" quotePrefix="1" applyNumberFormat="1" applyFont="1" applyFill="1" applyBorder="1" applyAlignment="1">
      <alignment horizontal="left" vertical="top"/>
    </xf>
    <xf numFmtId="3" fontId="45" fillId="18" borderId="42" xfId="84" quotePrefix="1" applyNumberFormat="1" applyFont="1" applyFill="1" applyBorder="1" applyAlignment="1">
      <alignment horizontal="right" vertical="center"/>
    </xf>
    <xf numFmtId="178" fontId="45" fillId="19" borderId="17" xfId="0" quotePrefix="1" applyNumberFormat="1" applyFont="1" applyFill="1" applyBorder="1" applyAlignment="1">
      <alignment horizontal="right" vertical="center"/>
    </xf>
    <xf numFmtId="3" fontId="45" fillId="18" borderId="0" xfId="84" applyNumberFormat="1" applyFont="1" applyFill="1" applyBorder="1" applyAlignment="1">
      <alignment horizontal="left" vertical="center"/>
    </xf>
    <xf numFmtId="0" fontId="36" fillId="18" borderId="44" xfId="84" quotePrefix="1" applyFont="1" applyFill="1" applyBorder="1" applyAlignment="1">
      <alignment horizontal="right" vertical="center"/>
    </xf>
    <xf numFmtId="3" fontId="51" fillId="0" borderId="0" xfId="84" applyNumberFormat="1" applyFill="1" applyAlignment="1">
      <alignment vertical="center"/>
    </xf>
    <xf numFmtId="0" fontId="0" fillId="0" borderId="0" xfId="0" quotePrefix="1" applyFill="1" applyAlignment="1">
      <alignment horizontal="right" vertical="center"/>
    </xf>
    <xf numFmtId="0" fontId="51" fillId="18" borderId="10" xfId="84" quotePrefix="1" applyFill="1" applyBorder="1" applyAlignment="1">
      <alignment horizontal="right" vertical="center"/>
    </xf>
    <xf numFmtId="0" fontId="51" fillId="18" borderId="11" xfId="84" quotePrefix="1" applyFill="1" applyBorder="1" applyAlignment="1">
      <alignment horizontal="right" vertical="center"/>
    </xf>
    <xf numFmtId="0" fontId="0" fillId="18" borderId="53" xfId="84" quotePrefix="1" applyFont="1" applyFill="1" applyBorder="1" applyAlignment="1">
      <alignment horizontal="right" vertical="center"/>
    </xf>
    <xf numFmtId="181" fontId="0" fillId="18" borderId="28" xfId="0" applyNumberFormat="1" applyFill="1" applyBorder="1" applyAlignment="1">
      <alignment horizontal="centerContinuous" vertical="center"/>
    </xf>
    <xf numFmtId="181" fontId="0" fillId="18" borderId="29" xfId="0" applyNumberFormat="1" applyFill="1" applyBorder="1" applyAlignment="1">
      <alignment horizontal="centerContinuous" vertical="center"/>
    </xf>
    <xf numFmtId="181" fontId="0" fillId="18" borderId="30" xfId="0" applyNumberFormat="1" applyFill="1" applyBorder="1" applyAlignment="1">
      <alignment horizontal="centerContinuous" vertical="center"/>
    </xf>
    <xf numFmtId="0" fontId="0" fillId="18" borderId="19" xfId="84" quotePrefix="1" applyFont="1" applyFill="1" applyBorder="1" applyAlignment="1">
      <alignment horizontal="left" vertical="center"/>
    </xf>
    <xf numFmtId="0" fontId="51" fillId="18" borderId="20" xfId="84" quotePrefix="1" applyFill="1" applyBorder="1" applyAlignment="1">
      <alignment horizontal="left" vertical="center"/>
    </xf>
    <xf numFmtId="0" fontId="0" fillId="18" borderId="20" xfId="84" quotePrefix="1" applyFont="1" applyFill="1" applyBorder="1" applyAlignment="1">
      <alignment horizontal="right" vertical="center"/>
    </xf>
    <xf numFmtId="181" fontId="0" fillId="18" borderId="51" xfId="0" applyNumberFormat="1" applyFill="1" applyBorder="1" applyAlignment="1">
      <alignment horizontal="center" vertical="center"/>
    </xf>
    <xf numFmtId="181" fontId="0" fillId="18" borderId="32" xfId="0" applyNumberFormat="1" applyFont="1" applyFill="1" applyBorder="1" applyAlignment="1">
      <alignment horizontal="center" vertical="center"/>
    </xf>
    <xf numFmtId="181" fontId="0" fillId="18" borderId="32" xfId="0" applyNumberFormat="1" applyFill="1" applyBorder="1" applyAlignment="1">
      <alignment horizontal="center" vertical="center"/>
    </xf>
    <xf numFmtId="181" fontId="0" fillId="18" borderId="52" xfId="0" applyNumberFormat="1" applyFill="1" applyBorder="1" applyAlignment="1">
      <alignment horizontal="center" vertical="center"/>
    </xf>
    <xf numFmtId="0" fontId="0" fillId="18" borderId="43" xfId="84" quotePrefix="1" applyFont="1" applyFill="1" applyBorder="1" applyAlignment="1">
      <alignment horizontal="left" vertical="center"/>
    </xf>
    <xf numFmtId="0" fontId="51" fillId="18" borderId="35" xfId="84" quotePrefix="1" applyFill="1" applyBorder="1" applyAlignment="1">
      <alignment horizontal="left" vertical="center"/>
    </xf>
    <xf numFmtId="0" fontId="0" fillId="18" borderId="50" xfId="84" quotePrefix="1" applyFont="1" applyFill="1" applyBorder="1" applyAlignment="1">
      <alignment horizontal="right" vertical="center"/>
    </xf>
    <xf numFmtId="181" fontId="0" fillId="19" borderId="17" xfId="0" applyNumberFormat="1" applyFill="1" applyBorder="1" applyAlignment="1">
      <alignment horizontal="center" vertical="center"/>
    </xf>
    <xf numFmtId="181" fontId="0" fillId="19" borderId="16" xfId="0" applyNumberFormat="1" applyFont="1" applyFill="1" applyBorder="1" applyAlignment="1">
      <alignment horizontal="center" vertical="center"/>
    </xf>
    <xf numFmtId="3" fontId="0" fillId="18" borderId="0" xfId="84" quotePrefix="1" applyNumberFormat="1" applyFont="1" applyFill="1" applyBorder="1" applyAlignment="1">
      <alignment horizontal="distributed" vertical="center"/>
    </xf>
    <xf numFmtId="186" fontId="35" fillId="19" borderId="17" xfId="0" quotePrefix="1" applyNumberFormat="1" applyFont="1" applyFill="1" applyBorder="1" applyAlignment="1">
      <alignment horizontal="right" vertical="center"/>
    </xf>
    <xf numFmtId="186" fontId="35" fillId="19" borderId="17" xfId="0" applyNumberFormat="1" applyFont="1" applyFill="1" applyBorder="1" applyAlignment="1">
      <alignment horizontal="right" vertical="center"/>
    </xf>
    <xf numFmtId="3" fontId="0" fillId="18" borderId="15" xfId="84" quotePrefix="1" applyNumberFormat="1" applyFont="1" applyFill="1" applyBorder="1" applyAlignment="1">
      <alignment horizontal="left" vertical="center"/>
    </xf>
    <xf numFmtId="184" fontId="35" fillId="19" borderId="17" xfId="0" quotePrefix="1" applyNumberFormat="1" applyFont="1" applyFill="1" applyBorder="1" applyAlignment="1">
      <alignment horizontal="right" vertical="center"/>
    </xf>
    <xf numFmtId="184" fontId="35" fillId="19" borderId="17" xfId="0" applyNumberFormat="1" applyFont="1" applyFill="1" applyBorder="1" applyAlignment="1">
      <alignment horizontal="right" vertical="center"/>
    </xf>
    <xf numFmtId="3" fontId="48" fillId="18" borderId="0" xfId="84" quotePrefix="1" applyNumberFormat="1" applyFont="1" applyFill="1" applyBorder="1" applyAlignment="1">
      <alignment horizontal="distributed" vertical="center"/>
    </xf>
    <xf numFmtId="3" fontId="48" fillId="18" borderId="15" xfId="84" quotePrefix="1" applyNumberFormat="1" applyFont="1" applyFill="1" applyBorder="1" applyAlignment="1">
      <alignment horizontal="left" vertical="center"/>
    </xf>
    <xf numFmtId="3" fontId="45" fillId="18" borderId="0" xfId="84" quotePrefix="1" applyNumberFormat="1" applyFont="1" applyFill="1" applyBorder="1" applyAlignment="1">
      <alignment horizontal="distributed" vertical="center"/>
    </xf>
    <xf numFmtId="3" fontId="48" fillId="18" borderId="15" xfId="84" quotePrefix="1" applyNumberFormat="1" applyFont="1" applyFill="1" applyBorder="1" applyAlignment="1">
      <alignment horizontal="distributed" vertical="center"/>
    </xf>
    <xf numFmtId="3" fontId="48" fillId="18" borderId="0" xfId="84" quotePrefix="1" applyNumberFormat="1" applyFont="1" applyFill="1" applyBorder="1" applyAlignment="1">
      <alignment horizontal="left" vertical="center"/>
    </xf>
    <xf numFmtId="3" fontId="51" fillId="18" borderId="15" xfId="84" quotePrefix="1" applyNumberFormat="1" applyFill="1" applyBorder="1" applyAlignment="1">
      <alignment horizontal="left" vertical="center"/>
    </xf>
    <xf numFmtId="3" fontId="51" fillId="18" borderId="0" xfId="84" quotePrefix="1" applyNumberFormat="1" applyFill="1" applyBorder="1" applyAlignment="1">
      <alignment horizontal="distributed" vertical="center"/>
    </xf>
    <xf numFmtId="3" fontId="51" fillId="18" borderId="44" xfId="84" applyNumberFormat="1" applyFill="1" applyBorder="1" applyAlignment="1">
      <alignment horizontal="right" vertical="center"/>
    </xf>
    <xf numFmtId="3" fontId="51" fillId="18" borderId="45" xfId="84" applyNumberFormat="1" applyFill="1" applyBorder="1" applyAlignment="1">
      <alignment horizontal="right" vertical="center"/>
    </xf>
    <xf numFmtId="0" fontId="0" fillId="19" borderId="25" xfId="0" applyFill="1" applyBorder="1" applyAlignment="1">
      <alignment horizontal="right" vertical="center"/>
    </xf>
    <xf numFmtId="38" fontId="37" fillId="0" borderId="0" xfId="65" applyFont="1" applyFill="1" applyAlignment="1">
      <alignment horizontal="left" vertical="center"/>
    </xf>
    <xf numFmtId="181" fontId="52" fillId="0" borderId="0" xfId="0" applyNumberFormat="1" applyFont="1" applyFill="1" applyAlignment="1">
      <alignment horizontal="right" vertical="center"/>
    </xf>
    <xf numFmtId="181" fontId="52" fillId="0" borderId="0" xfId="0" applyNumberFormat="1" applyFont="1" applyFill="1" applyAlignment="1">
      <alignment vertical="center"/>
    </xf>
    <xf numFmtId="38" fontId="52" fillId="0" borderId="0" xfId="65" applyFont="1" applyFill="1" applyAlignment="1">
      <alignment horizontal="right" vertical="center"/>
    </xf>
    <xf numFmtId="38" fontId="0" fillId="0" borderId="0" xfId="65" applyFont="1" applyFill="1" applyAlignment="1">
      <alignment horizontal="left" vertical="center"/>
    </xf>
    <xf numFmtId="181" fontId="36" fillId="18" borderId="0" xfId="84" quotePrefix="1" applyNumberFormat="1" applyFont="1" applyFill="1" applyBorder="1" applyAlignment="1">
      <alignment horizontal="distributed" vertical="center"/>
    </xf>
    <xf numFmtId="181" fontId="36" fillId="18" borderId="42" xfId="84" quotePrefix="1" applyNumberFormat="1" applyFont="1" applyFill="1" applyBorder="1" applyAlignment="1">
      <alignment horizontal="distributed" vertical="center"/>
    </xf>
    <xf numFmtId="38" fontId="51" fillId="0" borderId="0" xfId="65" quotePrefix="1" applyFont="1" applyAlignment="1">
      <alignment horizontal="left" vertical="center"/>
    </xf>
    <xf numFmtId="38" fontId="51" fillId="0" borderId="0" xfId="65" applyFont="1" applyFill="1" applyAlignment="1">
      <alignment vertical="center"/>
    </xf>
    <xf numFmtId="0" fontId="51" fillId="0" borderId="0" xfId="86" quotePrefix="1" applyFont="1" applyAlignment="1">
      <alignment horizontal="left" vertical="center"/>
    </xf>
    <xf numFmtId="38" fontId="51" fillId="0" borderId="0" xfId="65" quotePrefix="1" applyFont="1" applyFill="1" applyAlignment="1">
      <alignment horizontal="left" vertical="center"/>
    </xf>
    <xf numFmtId="0" fontId="51" fillId="0" borderId="0" xfId="86" applyFont="1" applyFill="1" applyAlignment="1">
      <alignment vertical="center"/>
    </xf>
    <xf numFmtId="0" fontId="51" fillId="0" borderId="0" xfId="86" quotePrefix="1" applyFont="1" applyFill="1" applyAlignment="1">
      <alignment horizontal="left" vertical="center"/>
    </xf>
    <xf numFmtId="38" fontId="51" fillId="0" borderId="0" xfId="65" applyFont="1" applyAlignment="1">
      <alignment vertical="center"/>
    </xf>
    <xf numFmtId="0" fontId="51" fillId="0" borderId="0" xfId="86" applyFont="1" applyAlignment="1">
      <alignment vertical="center"/>
    </xf>
    <xf numFmtId="38" fontId="51" fillId="0" borderId="18" xfId="65" applyFont="1" applyFill="1" applyBorder="1" applyAlignment="1">
      <alignment vertical="center"/>
    </xf>
    <xf numFmtId="38" fontId="51" fillId="0" borderId="18" xfId="65" applyFont="1" applyFill="1" applyBorder="1" applyAlignment="1">
      <alignment horizontal="right" vertical="center"/>
    </xf>
    <xf numFmtId="38" fontId="51" fillId="0" borderId="24" xfId="65" applyFont="1" applyFill="1" applyBorder="1" applyAlignment="1">
      <alignment horizontal="right" vertical="center"/>
    </xf>
    <xf numFmtId="176" fontId="51" fillId="0" borderId="18" xfId="65" applyNumberFormat="1" applyFont="1" applyFill="1" applyBorder="1" applyAlignment="1">
      <alignment horizontal="right" vertical="center"/>
    </xf>
    <xf numFmtId="176" fontId="51" fillId="0" borderId="23" xfId="65" applyNumberFormat="1" applyFont="1" applyFill="1" applyBorder="1" applyAlignment="1">
      <alignment horizontal="right" vertical="center"/>
    </xf>
    <xf numFmtId="177" fontId="51" fillId="0" borderId="18" xfId="86" applyNumberFormat="1" applyFont="1" applyFill="1" applyBorder="1" applyAlignment="1">
      <alignment vertical="center"/>
    </xf>
    <xf numFmtId="177" fontId="51" fillId="0" borderId="27" xfId="86" applyNumberFormat="1" applyFont="1" applyFill="1" applyBorder="1" applyAlignment="1">
      <alignment vertical="center"/>
    </xf>
    <xf numFmtId="178" fontId="39" fillId="19" borderId="17" xfId="65" applyNumberFormat="1" applyFont="1" applyFill="1" applyBorder="1" applyAlignment="1">
      <alignment horizontal="right" vertical="center"/>
    </xf>
    <xf numFmtId="178" fontId="39" fillId="0" borderId="22" xfId="65" applyNumberFormat="1" applyFont="1" applyFill="1" applyBorder="1" applyAlignment="1">
      <alignment horizontal="right" vertical="center"/>
    </xf>
    <xf numFmtId="178" fontId="39" fillId="0" borderId="23" xfId="65" applyNumberFormat="1" applyFont="1" applyFill="1" applyBorder="1" applyAlignment="1">
      <alignment horizontal="right" vertical="center"/>
    </xf>
    <xf numFmtId="176" fontId="39" fillId="0" borderId="17" xfId="65" applyNumberFormat="1" applyFont="1" applyFill="1" applyBorder="1" applyAlignment="1">
      <alignment horizontal="right" vertical="center"/>
    </xf>
    <xf numFmtId="176" fontId="39" fillId="0" borderId="36" xfId="65" applyNumberFormat="1" applyFont="1" applyFill="1" applyBorder="1" applyAlignment="1">
      <alignment horizontal="right" vertical="center"/>
    </xf>
    <xf numFmtId="176" fontId="39" fillId="0" borderId="34" xfId="65" applyNumberFormat="1" applyFont="1" applyFill="1" applyBorder="1" applyAlignment="1">
      <alignment horizontal="right" vertical="center"/>
    </xf>
    <xf numFmtId="176" fontId="39" fillId="0" borderId="18" xfId="65" applyNumberFormat="1" applyFont="1" applyFill="1" applyBorder="1" applyAlignment="1">
      <alignment horizontal="right" vertical="center"/>
    </xf>
    <xf numFmtId="176" fontId="39" fillId="0" borderId="26" xfId="65" applyNumberFormat="1" applyFont="1" applyFill="1" applyBorder="1" applyAlignment="1">
      <alignment horizontal="right" vertical="center"/>
    </xf>
    <xf numFmtId="176" fontId="39" fillId="0" borderId="27" xfId="65" applyNumberFormat="1" applyFont="1" applyFill="1" applyBorder="1" applyAlignment="1">
      <alignment horizontal="right" vertical="center"/>
    </xf>
    <xf numFmtId="38" fontId="39" fillId="0" borderId="34" xfId="65" applyFont="1" applyFill="1" applyBorder="1" applyAlignment="1">
      <alignment horizontal="right" vertical="center"/>
    </xf>
    <xf numFmtId="38" fontId="39" fillId="0" borderId="37" xfId="65" applyFont="1" applyFill="1" applyBorder="1" applyAlignment="1">
      <alignment horizontal="right" vertical="center"/>
    </xf>
    <xf numFmtId="38" fontId="39" fillId="0" borderId="36" xfId="65" applyFont="1" applyFill="1" applyBorder="1" applyAlignment="1">
      <alignment horizontal="right" vertical="center"/>
    </xf>
    <xf numFmtId="38" fontId="39" fillId="0" borderId="21" xfId="65" applyFont="1" applyFill="1" applyBorder="1" applyAlignment="1">
      <alignment horizontal="right" vertical="center"/>
    </xf>
    <xf numFmtId="38" fontId="39" fillId="0" borderId="24" xfId="65" applyFont="1" applyFill="1" applyBorder="1" applyAlignment="1">
      <alignment horizontal="right" vertical="center"/>
    </xf>
    <xf numFmtId="179" fontId="39" fillId="0" borderId="39" xfId="65" applyNumberFormat="1" applyFont="1" applyFill="1" applyBorder="1" applyAlignment="1">
      <alignment horizontal="right" vertical="center"/>
    </xf>
    <xf numFmtId="178" fontId="51" fillId="19" borderId="16" xfId="65" quotePrefix="1" applyNumberFormat="1" applyFont="1" applyFill="1" applyBorder="1" applyAlignment="1">
      <alignment horizontal="right" vertical="center"/>
    </xf>
    <xf numFmtId="178" fontId="51" fillId="0" borderId="16" xfId="65" applyNumberFormat="1" applyFont="1" applyFill="1" applyBorder="1" applyAlignment="1">
      <alignment horizontal="right" vertical="center"/>
    </xf>
    <xf numFmtId="178" fontId="51" fillId="0" borderId="34" xfId="65" quotePrefix="1" applyNumberFormat="1" applyFont="1" applyFill="1" applyBorder="1" applyAlignment="1">
      <alignment horizontal="right" vertical="center"/>
    </xf>
    <xf numFmtId="178" fontId="51" fillId="0" borderId="16" xfId="65" quotePrefix="1" applyNumberFormat="1" applyFont="1" applyFill="1" applyBorder="1" applyAlignment="1">
      <alignment horizontal="right" vertical="center"/>
    </xf>
    <xf numFmtId="178" fontId="51" fillId="19" borderId="16" xfId="65" applyNumberFormat="1" applyFont="1" applyFill="1" applyBorder="1" applyAlignment="1">
      <alignment horizontal="right" vertical="center"/>
    </xf>
    <xf numFmtId="178" fontId="51" fillId="0" borderId="34" xfId="65" applyNumberFormat="1" applyFont="1" applyFill="1" applyBorder="1" applyAlignment="1">
      <alignment horizontal="right" vertical="center"/>
    </xf>
    <xf numFmtId="178" fontId="51" fillId="19" borderId="17" xfId="65" applyNumberFormat="1" applyFont="1" applyFill="1" applyBorder="1" applyAlignment="1">
      <alignment horizontal="right" vertical="center"/>
    </xf>
    <xf numFmtId="178" fontId="51" fillId="0" borderId="17" xfId="65" applyNumberFormat="1" applyFont="1" applyFill="1" applyBorder="1" applyAlignment="1">
      <alignment horizontal="right" vertical="center"/>
    </xf>
    <xf numFmtId="178" fontId="51" fillId="19" borderId="16" xfId="0" applyNumberFormat="1" applyFont="1" applyFill="1" applyBorder="1" applyAlignment="1">
      <alignment vertical="center"/>
    </xf>
    <xf numFmtId="178" fontId="51" fillId="0" borderId="16" xfId="0" applyNumberFormat="1" applyFont="1" applyFill="1" applyBorder="1" applyAlignment="1">
      <alignment vertical="center"/>
    </xf>
    <xf numFmtId="178" fontId="51" fillId="19" borderId="26" xfId="65" applyNumberFormat="1" applyFont="1" applyFill="1" applyBorder="1" applyAlignment="1">
      <alignment horizontal="right" vertical="center"/>
    </xf>
    <xf numFmtId="178" fontId="51" fillId="0" borderId="26" xfId="65" applyNumberFormat="1" applyFont="1" applyFill="1" applyBorder="1" applyAlignment="1">
      <alignment horizontal="right" vertical="center"/>
    </xf>
    <xf numFmtId="178" fontId="51" fillId="0" borderId="47" xfId="65" applyNumberFormat="1" applyFont="1" applyFill="1" applyBorder="1" applyAlignment="1">
      <alignment horizontal="right" vertical="center"/>
    </xf>
    <xf numFmtId="182" fontId="39" fillId="0" borderId="22" xfId="0" applyNumberFormat="1" applyFont="1" applyFill="1" applyBorder="1" applyAlignment="1">
      <alignment horizontal="right" vertical="center" shrinkToFit="1"/>
    </xf>
    <xf numFmtId="182" fontId="39" fillId="0" borderId="23" xfId="0" applyNumberFormat="1" applyFont="1" applyFill="1" applyBorder="1" applyAlignment="1">
      <alignment horizontal="right" vertical="center" shrinkToFit="1"/>
    </xf>
    <xf numFmtId="182" fontId="39" fillId="0" borderId="17" xfId="65" applyNumberFormat="1" applyFont="1" applyFill="1" applyBorder="1" applyAlignment="1">
      <alignment horizontal="right" vertical="center" shrinkToFit="1"/>
    </xf>
    <xf numFmtId="182" fontId="39" fillId="0" borderId="18" xfId="65" applyNumberFormat="1" applyFont="1" applyFill="1" applyBorder="1" applyAlignment="1">
      <alignment horizontal="right" vertical="center" shrinkToFit="1"/>
    </xf>
    <xf numFmtId="182" fontId="39" fillId="0" borderId="17" xfId="0" applyNumberFormat="1" applyFont="1" applyFill="1" applyBorder="1" applyAlignment="1">
      <alignment horizontal="right" vertical="center" shrinkToFit="1"/>
    </xf>
    <xf numFmtId="178" fontId="36" fillId="0" borderId="17" xfId="0" quotePrefix="1" applyNumberFormat="1" applyFont="1" applyFill="1" applyBorder="1" applyAlignment="1">
      <alignment vertical="center"/>
    </xf>
    <xf numFmtId="178" fontId="36" fillId="0" borderId="34" xfId="0" applyNumberFormat="1" applyFont="1" applyFill="1" applyBorder="1" applyAlignment="1">
      <alignment horizontal="right" vertical="center"/>
    </xf>
    <xf numFmtId="178" fontId="36" fillId="19" borderId="16" xfId="0" applyNumberFormat="1" applyFont="1" applyFill="1" applyBorder="1" applyAlignment="1">
      <alignment vertical="center"/>
    </xf>
    <xf numFmtId="178" fontId="36" fillId="0" borderId="16" xfId="0" applyNumberFormat="1" applyFont="1" applyFill="1" applyBorder="1" applyAlignment="1">
      <alignment vertical="center"/>
    </xf>
    <xf numFmtId="178" fontId="36" fillId="0" borderId="16" xfId="0" applyNumberFormat="1" applyFont="1" applyFill="1" applyBorder="1" applyAlignment="1">
      <alignment horizontal="right" vertical="center"/>
    </xf>
    <xf numFmtId="182" fontId="36" fillId="0" borderId="17" xfId="0" applyNumberFormat="1" applyFont="1" applyFill="1" applyBorder="1" applyAlignment="1">
      <alignment horizontal="right" vertical="center"/>
    </xf>
    <xf numFmtId="178" fontId="36" fillId="19" borderId="25" xfId="0" applyNumberFormat="1" applyFont="1" applyFill="1" applyBorder="1" applyAlignment="1">
      <alignment horizontal="right" vertical="center"/>
    </xf>
    <xf numFmtId="178" fontId="36" fillId="0" borderId="25" xfId="0" applyNumberFormat="1" applyFont="1" applyFill="1" applyBorder="1" applyAlignment="1">
      <alignment horizontal="right" vertical="center"/>
    </xf>
    <xf numFmtId="178" fontId="36" fillId="0" borderId="47" xfId="0" applyNumberFormat="1" applyFont="1" applyFill="1" applyBorder="1" applyAlignment="1">
      <alignment horizontal="right" vertical="center"/>
    </xf>
    <xf numFmtId="182" fontId="36" fillId="0" borderId="17" xfId="0" quotePrefix="1" applyNumberFormat="1" applyFont="1" applyFill="1" applyBorder="1" applyAlignment="1">
      <alignment vertical="center"/>
    </xf>
    <xf numFmtId="183" fontId="36" fillId="19" borderId="17" xfId="0" applyNumberFormat="1" applyFont="1" applyFill="1" applyBorder="1" applyAlignment="1">
      <alignment vertical="center"/>
    </xf>
    <xf numFmtId="178" fontId="36" fillId="0" borderId="17" xfId="65" applyNumberFormat="1" applyFont="1" applyFill="1" applyBorder="1" applyAlignment="1">
      <alignment vertical="center"/>
    </xf>
    <xf numFmtId="183" fontId="36" fillId="0" borderId="17" xfId="0" applyNumberFormat="1" applyFont="1" applyFill="1" applyBorder="1" applyAlignment="1">
      <alignment vertical="center"/>
    </xf>
    <xf numFmtId="181" fontId="36" fillId="0" borderId="17" xfId="0" quotePrefix="1" applyNumberFormat="1" applyFont="1" applyFill="1" applyBorder="1" applyAlignment="1">
      <alignment vertical="center"/>
    </xf>
    <xf numFmtId="184" fontId="36" fillId="0" borderId="34" xfId="0" applyNumberFormat="1" applyFont="1" applyFill="1" applyBorder="1" applyAlignment="1">
      <alignment horizontal="right" vertical="center"/>
    </xf>
    <xf numFmtId="178" fontId="36" fillId="0" borderId="17" xfId="65" applyNumberFormat="1" applyFont="1" applyFill="1" applyBorder="1" applyAlignment="1">
      <alignment horizontal="right" vertical="center"/>
    </xf>
    <xf numFmtId="183" fontId="36" fillId="0" borderId="17" xfId="0" applyNumberFormat="1" applyFont="1" applyFill="1" applyBorder="1" applyAlignment="1">
      <alignment horizontal="right" vertical="center"/>
    </xf>
    <xf numFmtId="181" fontId="36" fillId="0" borderId="17" xfId="0" applyNumberFormat="1" applyFont="1" applyFill="1" applyBorder="1" applyAlignment="1">
      <alignment horizontal="right" vertical="center"/>
    </xf>
    <xf numFmtId="183" fontId="36" fillId="0" borderId="17" xfId="0" quotePrefix="1" applyNumberFormat="1" applyFont="1" applyFill="1" applyBorder="1" applyAlignment="1">
      <alignment vertical="center"/>
    </xf>
    <xf numFmtId="183" fontId="36" fillId="0" borderId="34" xfId="0" applyNumberFormat="1" applyFont="1" applyFill="1" applyBorder="1" applyAlignment="1">
      <alignment horizontal="right" vertical="center"/>
    </xf>
    <xf numFmtId="183" fontId="36" fillId="19" borderId="26" xfId="0" applyNumberFormat="1" applyFont="1" applyFill="1" applyBorder="1" applyAlignment="1">
      <alignment horizontal="right" vertical="center"/>
    </xf>
    <xf numFmtId="178" fontId="36" fillId="0" borderId="26" xfId="0" applyNumberFormat="1" applyFont="1" applyFill="1" applyBorder="1" applyAlignment="1">
      <alignment horizontal="right" vertical="center"/>
    </xf>
    <xf numFmtId="183" fontId="36" fillId="0" borderId="26" xfId="0" applyNumberFormat="1" applyFont="1" applyFill="1" applyBorder="1" applyAlignment="1">
      <alignment horizontal="right" vertical="center"/>
    </xf>
    <xf numFmtId="181" fontId="39" fillId="0" borderId="26" xfId="0" quotePrefix="1" applyNumberFormat="1" applyFont="1" applyFill="1" applyBorder="1" applyAlignment="1">
      <alignment vertical="center"/>
    </xf>
    <xf numFmtId="184" fontId="36" fillId="0" borderId="47" xfId="0" applyNumberFormat="1" applyFont="1" applyFill="1" applyBorder="1" applyAlignment="1">
      <alignment horizontal="right" vertical="center"/>
    </xf>
    <xf numFmtId="178" fontId="36" fillId="0" borderId="34" xfId="65" applyNumberFormat="1" applyFont="1" applyFill="1" applyBorder="1" applyAlignment="1">
      <alignment vertical="center"/>
    </xf>
    <xf numFmtId="178" fontId="45" fillId="19" borderId="16" xfId="0" applyNumberFormat="1" applyFont="1" applyFill="1" applyBorder="1" applyAlignment="1">
      <alignment horizontal="right" vertical="center"/>
    </xf>
    <xf numFmtId="178" fontId="45" fillId="0" borderId="17" xfId="0" applyNumberFormat="1" applyFont="1" applyFill="1" applyBorder="1" applyAlignment="1">
      <alignment horizontal="right" vertical="center"/>
    </xf>
    <xf numFmtId="178" fontId="45" fillId="19" borderId="16" xfId="0" quotePrefix="1" applyNumberFormat="1" applyFont="1" applyFill="1" applyBorder="1" applyAlignment="1">
      <alignment horizontal="right" vertical="center"/>
    </xf>
    <xf numFmtId="178" fontId="45" fillId="0" borderId="17" xfId="0" quotePrefix="1" applyNumberFormat="1" applyFont="1" applyFill="1" applyBorder="1" applyAlignment="1">
      <alignment horizontal="right" vertical="center"/>
    </xf>
    <xf numFmtId="181" fontId="0" fillId="0" borderId="16" xfId="0" quotePrefix="1" applyNumberFormat="1" applyFont="1" applyFill="1" applyBorder="1" applyAlignment="1">
      <alignment horizontal="center" vertical="center"/>
    </xf>
    <xf numFmtId="181" fontId="0" fillId="0" borderId="34" xfId="0" applyNumberFormat="1" applyFont="1" applyFill="1" applyBorder="1" applyAlignment="1">
      <alignment horizontal="center" vertical="center"/>
    </xf>
    <xf numFmtId="186" fontId="0" fillId="19" borderId="17" xfId="0" applyNumberFormat="1" applyFont="1" applyFill="1" applyBorder="1" applyAlignment="1">
      <alignment horizontal="right" vertical="center"/>
    </xf>
    <xf numFmtId="186" fontId="0" fillId="0" borderId="17" xfId="0" applyNumberFormat="1" applyFont="1" applyFill="1" applyBorder="1" applyAlignment="1">
      <alignment horizontal="right" vertical="center"/>
    </xf>
    <xf numFmtId="186" fontId="0" fillId="0" borderId="34" xfId="0" applyNumberFormat="1" applyFont="1" applyFill="1" applyBorder="1" applyAlignment="1">
      <alignment horizontal="right" vertical="center"/>
    </xf>
    <xf numFmtId="184" fontId="0" fillId="19" borderId="17" xfId="0" applyNumberFormat="1" applyFont="1" applyFill="1" applyBorder="1" applyAlignment="1">
      <alignment horizontal="right" vertical="center"/>
    </xf>
    <xf numFmtId="184" fontId="0" fillId="0" borderId="17" xfId="0" applyNumberFormat="1" applyFont="1" applyFill="1" applyBorder="1" applyAlignment="1">
      <alignment horizontal="right" vertical="center"/>
    </xf>
    <xf numFmtId="184" fontId="0" fillId="0" borderId="34" xfId="0" applyNumberFormat="1" applyFont="1" applyFill="1" applyBorder="1" applyAlignment="1">
      <alignment horizontal="right" vertical="center"/>
    </xf>
    <xf numFmtId="0" fontId="0" fillId="19" borderId="25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right" vertical="center"/>
    </xf>
    <xf numFmtId="49" fontId="0" fillId="18" borderId="43" xfId="0" applyNumberFormat="1" applyFont="1" applyFill="1" applyBorder="1" applyAlignment="1">
      <alignment horizontal="distributed" vertical="center"/>
    </xf>
    <xf numFmtId="49" fontId="0" fillId="18" borderId="35" xfId="0" applyNumberFormat="1" applyFont="1" applyFill="1" applyBorder="1" applyAlignment="1">
      <alignment horizontal="distributed" vertical="center"/>
    </xf>
    <xf numFmtId="49" fontId="0" fillId="18" borderId="50" xfId="0" applyNumberFormat="1" applyFont="1" applyFill="1" applyBorder="1" applyAlignment="1">
      <alignment horizontal="distributed" vertical="center"/>
    </xf>
    <xf numFmtId="49" fontId="0" fillId="18" borderId="15" xfId="0" applyNumberFormat="1" applyFont="1" applyFill="1" applyBorder="1" applyAlignment="1">
      <alignment horizontal="distributed" vertical="center"/>
    </xf>
    <xf numFmtId="49" fontId="0" fillId="18" borderId="0" xfId="0" applyNumberFormat="1" applyFont="1" applyFill="1" applyBorder="1" applyAlignment="1">
      <alignment horizontal="distributed" vertical="center"/>
    </xf>
    <xf numFmtId="49" fontId="0" fillId="18" borderId="42" xfId="0" applyNumberFormat="1" applyFont="1" applyFill="1" applyBorder="1" applyAlignment="1">
      <alignment horizontal="distributed" vertical="center"/>
    </xf>
    <xf numFmtId="0" fontId="0" fillId="18" borderId="0" xfId="0" quotePrefix="1" applyFont="1" applyFill="1" applyBorder="1" applyAlignment="1">
      <alignment horizontal="distributed" vertical="center"/>
    </xf>
    <xf numFmtId="0" fontId="0" fillId="18" borderId="42" xfId="0" quotePrefix="1" applyFont="1" applyFill="1" applyBorder="1" applyAlignment="1">
      <alignment horizontal="distributed" vertical="center"/>
    </xf>
    <xf numFmtId="0" fontId="0" fillId="18" borderId="15" xfId="0" applyFont="1" applyFill="1" applyBorder="1" applyAlignment="1">
      <alignment horizontal="distributed" vertical="center"/>
    </xf>
    <xf numFmtId="0" fontId="0" fillId="18" borderId="0" xfId="0" applyFont="1" applyFill="1" applyBorder="1" applyAlignment="1">
      <alignment horizontal="distributed" vertical="center"/>
    </xf>
    <xf numFmtId="0" fontId="0" fillId="18" borderId="42" xfId="0" applyFont="1" applyFill="1" applyBorder="1" applyAlignment="1">
      <alignment horizontal="distributed" vertical="center"/>
    </xf>
    <xf numFmtId="0" fontId="0" fillId="18" borderId="0" xfId="0" quotePrefix="1" applyFont="1" applyFill="1" applyBorder="1" applyAlignment="1">
      <alignment horizontal="left" vertical="center"/>
    </xf>
    <xf numFmtId="0" fontId="0" fillId="18" borderId="43" xfId="0" applyFont="1" applyFill="1" applyBorder="1" applyAlignment="1">
      <alignment horizontal="distributed" vertical="center"/>
    </xf>
    <xf numFmtId="0" fontId="0" fillId="18" borderId="35" xfId="0" applyFont="1" applyFill="1" applyBorder="1" applyAlignment="1">
      <alignment horizontal="distributed" vertical="center"/>
    </xf>
    <xf numFmtId="0" fontId="0" fillId="18" borderId="50" xfId="0" applyFont="1" applyFill="1" applyBorder="1" applyAlignment="1">
      <alignment horizontal="distributed" vertical="center"/>
    </xf>
    <xf numFmtId="0" fontId="0" fillId="18" borderId="44" xfId="0" quotePrefix="1" applyFont="1" applyFill="1" applyBorder="1" applyAlignment="1">
      <alignment horizontal="distributed" vertical="center"/>
    </xf>
    <xf numFmtId="0" fontId="0" fillId="18" borderId="45" xfId="0" quotePrefix="1" applyFont="1" applyFill="1" applyBorder="1" applyAlignment="1">
      <alignment horizontal="distributed" vertical="center"/>
    </xf>
    <xf numFmtId="0" fontId="0" fillId="18" borderId="46" xfId="0" quotePrefix="1" applyFont="1" applyFill="1" applyBorder="1" applyAlignment="1">
      <alignment horizontal="distributed" vertical="center"/>
    </xf>
    <xf numFmtId="0" fontId="0" fillId="18" borderId="19" xfId="0" applyFont="1" applyFill="1" applyBorder="1" applyAlignment="1">
      <alignment horizontal="distributed" vertical="center"/>
    </xf>
    <xf numFmtId="0" fontId="0" fillId="18" borderId="20" xfId="0" applyFont="1" applyFill="1" applyBorder="1" applyAlignment="1">
      <alignment horizontal="distributed" vertical="center"/>
    </xf>
    <xf numFmtId="0" fontId="0" fillId="18" borderId="38" xfId="0" applyFont="1" applyFill="1" applyBorder="1" applyAlignment="1">
      <alignment horizontal="distributed" vertical="center"/>
    </xf>
    <xf numFmtId="0" fontId="36" fillId="18" borderId="43" xfId="0" applyFont="1" applyFill="1" applyBorder="1" applyAlignment="1">
      <alignment horizontal="left" vertical="center" textRotation="255"/>
    </xf>
    <xf numFmtId="0" fontId="36" fillId="18" borderId="15" xfId="0" applyFont="1" applyFill="1" applyBorder="1" applyAlignment="1">
      <alignment horizontal="left" vertical="center" textRotation="255"/>
    </xf>
    <xf numFmtId="0" fontId="36" fillId="18" borderId="19" xfId="0" applyFont="1" applyFill="1" applyBorder="1" applyAlignment="1">
      <alignment horizontal="left" vertical="center" textRotation="255"/>
    </xf>
    <xf numFmtId="38" fontId="36" fillId="18" borderId="32" xfId="65" applyFont="1" applyFill="1" applyBorder="1" applyAlignment="1">
      <alignment horizontal="center" vertical="center"/>
    </xf>
    <xf numFmtId="38" fontId="36" fillId="18" borderId="48" xfId="65" applyFont="1" applyFill="1" applyBorder="1" applyAlignment="1">
      <alignment horizontal="center" vertical="center"/>
    </xf>
    <xf numFmtId="38" fontId="36" fillId="18" borderId="31" xfId="65" applyFont="1" applyFill="1" applyBorder="1" applyAlignment="1">
      <alignment horizontal="center" vertical="center"/>
    </xf>
    <xf numFmtId="38" fontId="36" fillId="18" borderId="32" xfId="65" quotePrefix="1" applyFont="1" applyFill="1" applyBorder="1" applyAlignment="1">
      <alignment horizontal="center" vertical="center"/>
    </xf>
    <xf numFmtId="38" fontId="36" fillId="18" borderId="43" xfId="65" applyFont="1" applyFill="1" applyBorder="1" applyAlignment="1">
      <alignment horizontal="distributed" vertical="center"/>
    </xf>
    <xf numFmtId="0" fontId="36" fillId="18" borderId="35" xfId="0" applyFont="1" applyFill="1" applyBorder="1" applyAlignment="1">
      <alignment horizontal="distributed" vertical="center"/>
    </xf>
    <xf numFmtId="0" fontId="36" fillId="18" borderId="50" xfId="0" applyFont="1" applyFill="1" applyBorder="1" applyAlignment="1">
      <alignment horizontal="distributed" vertical="center"/>
    </xf>
    <xf numFmtId="38" fontId="36" fillId="18" borderId="0" xfId="65" quotePrefix="1" applyFont="1" applyFill="1" applyBorder="1" applyAlignment="1">
      <alignment horizontal="distributed" vertical="center"/>
    </xf>
    <xf numFmtId="38" fontId="36" fillId="18" borderId="42" xfId="65" quotePrefix="1" applyFont="1" applyFill="1" applyBorder="1" applyAlignment="1">
      <alignment horizontal="distributed" vertical="center"/>
    </xf>
    <xf numFmtId="38" fontId="36" fillId="18" borderId="15" xfId="65" applyFont="1" applyFill="1" applyBorder="1" applyAlignment="1">
      <alignment horizontal="distributed" vertical="center"/>
    </xf>
    <xf numFmtId="0" fontId="36" fillId="18" borderId="0" xfId="0" applyFont="1" applyFill="1" applyAlignment="1">
      <alignment horizontal="distributed" vertical="center"/>
    </xf>
    <xf numFmtId="0" fontId="36" fillId="18" borderId="42" xfId="0" applyFont="1" applyFill="1" applyBorder="1" applyAlignment="1">
      <alignment horizontal="distributed" vertical="center"/>
    </xf>
    <xf numFmtId="38" fontId="36" fillId="18" borderId="15" xfId="65" applyFont="1" applyFill="1" applyBorder="1" applyAlignment="1">
      <alignment horizontal="distributed" vertical="center" shrinkToFit="1"/>
    </xf>
    <xf numFmtId="0" fontId="36" fillId="18" borderId="0" xfId="0" applyFont="1" applyFill="1" applyAlignment="1">
      <alignment horizontal="distributed" vertical="center" shrinkToFit="1"/>
    </xf>
    <xf numFmtId="0" fontId="36" fillId="18" borderId="42" xfId="0" applyFont="1" applyFill="1" applyBorder="1" applyAlignment="1">
      <alignment horizontal="distributed" vertical="center" shrinkToFit="1"/>
    </xf>
    <xf numFmtId="38" fontId="36" fillId="18" borderId="19" xfId="65" applyFont="1" applyFill="1" applyBorder="1" applyAlignment="1">
      <alignment horizontal="distributed" vertical="center"/>
    </xf>
    <xf numFmtId="0" fontId="36" fillId="18" borderId="20" xfId="0" applyFont="1" applyFill="1" applyBorder="1" applyAlignment="1">
      <alignment horizontal="distributed" vertical="center"/>
    </xf>
    <xf numFmtId="0" fontId="36" fillId="18" borderId="38" xfId="0" applyFont="1" applyFill="1" applyBorder="1" applyAlignment="1">
      <alignment horizontal="distributed" vertical="center"/>
    </xf>
    <xf numFmtId="38" fontId="39" fillId="18" borderId="43" xfId="65" applyFont="1" applyFill="1" applyBorder="1" applyAlignment="1">
      <alignment horizontal="distributed" vertical="center"/>
    </xf>
    <xf numFmtId="0" fontId="39" fillId="18" borderId="35" xfId="0" applyFont="1" applyFill="1" applyBorder="1" applyAlignment="1">
      <alignment horizontal="distributed" vertical="center"/>
    </xf>
    <xf numFmtId="0" fontId="39" fillId="18" borderId="50" xfId="0" applyFont="1" applyFill="1" applyBorder="1" applyAlignment="1">
      <alignment horizontal="distributed" vertical="center"/>
    </xf>
    <xf numFmtId="38" fontId="36" fillId="18" borderId="44" xfId="65" applyFont="1" applyFill="1" applyBorder="1" applyAlignment="1">
      <alignment horizontal="distributed" vertical="center"/>
    </xf>
    <xf numFmtId="0" fontId="36" fillId="18" borderId="45" xfId="0" applyFont="1" applyFill="1" applyBorder="1" applyAlignment="1">
      <alignment horizontal="distributed" vertical="center"/>
    </xf>
    <xf numFmtId="0" fontId="36" fillId="18" borderId="46" xfId="0" applyFont="1" applyFill="1" applyBorder="1" applyAlignment="1">
      <alignment horizontal="distributed" vertical="center"/>
    </xf>
    <xf numFmtId="38" fontId="39" fillId="18" borderId="32" xfId="65" quotePrefix="1" applyFont="1" applyFill="1" applyBorder="1" applyAlignment="1">
      <alignment horizontal="center" vertical="center"/>
    </xf>
    <xf numFmtId="38" fontId="39" fillId="18" borderId="31" xfId="65" applyFont="1" applyFill="1" applyBorder="1" applyAlignment="1">
      <alignment horizontal="center" vertical="center"/>
    </xf>
    <xf numFmtId="0" fontId="36" fillId="18" borderId="0" xfId="0" applyFont="1" applyFill="1" applyBorder="1" applyAlignment="1">
      <alignment horizontal="distributed" vertical="center"/>
    </xf>
    <xf numFmtId="38" fontId="41" fillId="18" borderId="0" xfId="65" quotePrefix="1" applyFont="1" applyFill="1" applyBorder="1" applyAlignment="1">
      <alignment horizontal="distributed" vertical="center"/>
    </xf>
    <xf numFmtId="38" fontId="41" fillId="18" borderId="42" xfId="65" quotePrefix="1" applyFont="1" applyFill="1" applyBorder="1" applyAlignment="1">
      <alignment horizontal="distributed" vertical="center"/>
    </xf>
    <xf numFmtId="38" fontId="36" fillId="18" borderId="54" xfId="65" applyFont="1" applyFill="1" applyBorder="1" applyAlignment="1">
      <alignment horizontal="distributed" vertical="center"/>
    </xf>
    <xf numFmtId="0" fontId="36" fillId="18" borderId="55" xfId="0" applyFont="1" applyFill="1" applyBorder="1" applyAlignment="1">
      <alignment horizontal="distributed" vertical="center"/>
    </xf>
    <xf numFmtId="0" fontId="36" fillId="18" borderId="56" xfId="0" applyFont="1" applyFill="1" applyBorder="1" applyAlignment="1">
      <alignment horizontal="distributed" vertical="center"/>
    </xf>
    <xf numFmtId="38" fontId="39" fillId="18" borderId="0" xfId="65" quotePrefix="1" applyFont="1" applyFill="1" applyBorder="1" applyAlignment="1">
      <alignment horizontal="distributed" vertical="center"/>
    </xf>
    <xf numFmtId="0" fontId="39" fillId="18" borderId="0" xfId="0" applyFont="1" applyFill="1" applyBorder="1" applyAlignment="1">
      <alignment horizontal="distributed" vertical="center"/>
    </xf>
    <xf numFmtId="0" fontId="39" fillId="18" borderId="42" xfId="0" applyFont="1" applyFill="1" applyBorder="1" applyAlignment="1">
      <alignment horizontal="distributed" vertical="center"/>
    </xf>
    <xf numFmtId="0" fontId="0" fillId="18" borderId="35" xfId="0" quotePrefix="1" applyFill="1" applyBorder="1" applyAlignment="1">
      <alignment horizontal="distributed" vertical="center"/>
    </xf>
    <xf numFmtId="0" fontId="0" fillId="18" borderId="0" xfId="0" quotePrefix="1" applyFill="1" applyBorder="1" applyAlignment="1">
      <alignment horizontal="distributed" vertical="center"/>
    </xf>
    <xf numFmtId="0" fontId="0" fillId="18" borderId="0" xfId="0" applyFill="1" applyBorder="1" applyAlignment="1">
      <alignment horizontal="distributed" vertical="center"/>
    </xf>
    <xf numFmtId="38" fontId="0" fillId="18" borderId="0" xfId="65" applyFont="1" applyFill="1" applyBorder="1" applyAlignment="1">
      <alignment horizontal="distributed" vertical="center"/>
    </xf>
    <xf numFmtId="0" fontId="42" fillId="18" borderId="0" xfId="0" applyFont="1" applyFill="1" applyBorder="1" applyAlignment="1">
      <alignment horizontal="center" vertical="center"/>
    </xf>
    <xf numFmtId="0" fontId="42" fillId="18" borderId="0" xfId="0" quotePrefix="1" applyFont="1" applyFill="1" applyBorder="1" applyAlignment="1">
      <alignment horizontal="center" vertical="center"/>
    </xf>
    <xf numFmtId="0" fontId="39" fillId="18" borderId="0" xfId="0" quotePrefix="1" applyFont="1" applyFill="1" applyBorder="1" applyAlignment="1">
      <alignment horizontal="distributed" vertical="center"/>
    </xf>
    <xf numFmtId="38" fontId="39" fillId="18" borderId="32" xfId="65" applyFont="1" applyFill="1" applyBorder="1" applyAlignment="1">
      <alignment horizontal="center" vertical="center"/>
    </xf>
    <xf numFmtId="180" fontId="39" fillId="18" borderId="0" xfId="84" quotePrefix="1" applyNumberFormat="1" applyFont="1" applyFill="1" applyBorder="1" applyAlignment="1">
      <alignment horizontal="distributed" vertical="center"/>
    </xf>
    <xf numFmtId="180" fontId="39" fillId="18" borderId="0" xfId="84" applyNumberFormat="1" applyFont="1" applyFill="1" applyBorder="1" applyAlignment="1">
      <alignment horizontal="distributed" vertical="center"/>
    </xf>
    <xf numFmtId="180" fontId="39" fillId="18" borderId="19" xfId="84" quotePrefix="1" applyNumberFormat="1" applyFont="1" applyFill="1" applyBorder="1" applyAlignment="1">
      <alignment horizontal="left" vertical="center"/>
    </xf>
    <xf numFmtId="0" fontId="39" fillId="18" borderId="20" xfId="0" applyFont="1" applyFill="1" applyBorder="1" applyAlignment="1">
      <alignment horizontal="distributed" vertical="center"/>
    </xf>
    <xf numFmtId="180" fontId="39" fillId="18" borderId="0" xfId="85" quotePrefix="1" applyNumberFormat="1" applyFont="1" applyFill="1" applyBorder="1" applyAlignment="1">
      <alignment horizontal="distributed" vertical="center"/>
    </xf>
    <xf numFmtId="180" fontId="39" fillId="18" borderId="0" xfId="85" quotePrefix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180" fontId="42" fillId="18" borderId="19" xfId="84" quotePrefix="1" applyNumberFormat="1" applyFont="1" applyFill="1" applyBorder="1" applyAlignment="1">
      <alignment horizontal="distributed" vertical="center"/>
    </xf>
    <xf numFmtId="180" fontId="42" fillId="18" borderId="20" xfId="84" quotePrefix="1" applyNumberFormat="1" applyFont="1" applyFill="1" applyBorder="1" applyAlignment="1">
      <alignment horizontal="distributed" vertical="center"/>
    </xf>
    <xf numFmtId="180" fontId="42" fillId="18" borderId="38" xfId="84" quotePrefix="1" applyNumberFormat="1" applyFont="1" applyFill="1" applyBorder="1" applyAlignment="1">
      <alignment horizontal="distributed" vertical="center"/>
    </xf>
    <xf numFmtId="180" fontId="39" fillId="18" borderId="15" xfId="84" quotePrefix="1" applyNumberFormat="1" applyFont="1" applyFill="1" applyBorder="1" applyAlignment="1">
      <alignment horizontal="left" vertical="center"/>
    </xf>
    <xf numFmtId="180" fontId="39" fillId="18" borderId="0" xfId="84" quotePrefix="1" applyNumberFormat="1" applyFont="1" applyFill="1" applyBorder="1" applyAlignment="1">
      <alignment horizontal="left" vertical="center"/>
    </xf>
    <xf numFmtId="180" fontId="39" fillId="18" borderId="42" xfId="84" quotePrefix="1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180" fontId="39" fillId="18" borderId="15" xfId="84" quotePrefix="1" applyNumberFormat="1" applyFont="1" applyFill="1" applyBorder="1" applyAlignment="1">
      <alignment horizontal="distributed" vertical="center"/>
    </xf>
    <xf numFmtId="180" fontId="39" fillId="18" borderId="42" xfId="84" quotePrefix="1" applyNumberFormat="1" applyFont="1" applyFill="1" applyBorder="1" applyAlignment="1">
      <alignment horizontal="distributed" vertical="center"/>
    </xf>
    <xf numFmtId="180" fontId="39" fillId="18" borderId="20" xfId="84" quotePrefix="1" applyNumberFormat="1" applyFont="1" applyFill="1" applyBorder="1" applyAlignment="1">
      <alignment horizontal="left" vertical="center"/>
    </xf>
    <xf numFmtId="180" fontId="39" fillId="18" borderId="57" xfId="84" quotePrefix="1" applyNumberFormat="1" applyFont="1" applyFill="1" applyBorder="1" applyAlignment="1">
      <alignment horizontal="distributed" vertical="center"/>
    </xf>
    <xf numFmtId="180" fontId="39" fillId="18" borderId="48" xfId="84" quotePrefix="1" applyNumberFormat="1" applyFont="1" applyFill="1" applyBorder="1" applyAlignment="1">
      <alignment horizontal="distributed" vertical="center"/>
    </xf>
    <xf numFmtId="181" fontId="36" fillId="18" borderId="0" xfId="84" quotePrefix="1" applyNumberFormat="1" applyFont="1" applyFill="1" applyBorder="1" applyAlignment="1">
      <alignment horizontal="distributed" vertical="center"/>
    </xf>
    <xf numFmtId="181" fontId="36" fillId="18" borderId="42" xfId="84" quotePrefix="1" applyNumberFormat="1" applyFont="1" applyFill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181" fontId="36" fillId="18" borderId="15" xfId="84" quotePrefix="1" applyNumberFormat="1" applyFont="1" applyFill="1" applyBorder="1" applyAlignment="1">
      <alignment horizontal="distributed" vertical="center"/>
    </xf>
    <xf numFmtId="181" fontId="45" fillId="18" borderId="0" xfId="84" quotePrefix="1" applyNumberFormat="1" applyFont="1" applyFill="1" applyBorder="1" applyAlignment="1">
      <alignment horizontal="distributed" vertical="center"/>
    </xf>
    <xf numFmtId="181" fontId="45" fillId="18" borderId="42" xfId="84" quotePrefix="1" applyNumberFormat="1" applyFont="1" applyFill="1" applyBorder="1" applyAlignment="1">
      <alignment horizontal="distributed" vertical="center"/>
    </xf>
    <xf numFmtId="181" fontId="36" fillId="18" borderId="44" xfId="84" quotePrefix="1" applyNumberFormat="1" applyFont="1" applyFill="1" applyBorder="1" applyAlignment="1">
      <alignment horizontal="distributed" vertical="center"/>
    </xf>
    <xf numFmtId="181" fontId="36" fillId="18" borderId="45" xfId="84" quotePrefix="1" applyNumberFormat="1" applyFont="1" applyFill="1" applyBorder="1" applyAlignment="1">
      <alignment horizontal="distributed" vertical="center"/>
    </xf>
    <xf numFmtId="181" fontId="36" fillId="18" borderId="46" xfId="84" quotePrefix="1" applyNumberFormat="1" applyFont="1" applyFill="1" applyBorder="1" applyAlignment="1">
      <alignment horizontal="distributed" vertical="center"/>
    </xf>
    <xf numFmtId="181" fontId="46" fillId="18" borderId="0" xfId="84" quotePrefix="1" applyNumberFormat="1" applyFont="1" applyFill="1" applyBorder="1" applyAlignment="1">
      <alignment horizontal="distributed" vertical="center"/>
    </xf>
    <xf numFmtId="181" fontId="46" fillId="18" borderId="42" xfId="84" quotePrefix="1" applyNumberFormat="1" applyFont="1" applyFill="1" applyBorder="1" applyAlignment="1">
      <alignment horizontal="distributed" vertical="center"/>
    </xf>
    <xf numFmtId="181" fontId="44" fillId="0" borderId="16" xfId="0" quotePrefix="1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right" vertical="center"/>
    </xf>
    <xf numFmtId="183" fontId="36" fillId="0" borderId="16" xfId="0" applyNumberFormat="1" applyFont="1" applyFill="1" applyBorder="1" applyAlignment="1">
      <alignment horizontal="right" vertical="center"/>
    </xf>
    <xf numFmtId="183" fontId="0" fillId="0" borderId="42" xfId="0" applyNumberFormat="1" applyFont="1" applyBorder="1" applyAlignment="1">
      <alignment horizontal="right" vertical="center"/>
    </xf>
    <xf numFmtId="183" fontId="0" fillId="0" borderId="18" xfId="0" applyNumberFormat="1" applyFont="1" applyBorder="1" applyAlignment="1">
      <alignment horizontal="right" vertical="center"/>
    </xf>
    <xf numFmtId="38" fontId="36" fillId="18" borderId="35" xfId="65" applyFont="1" applyFill="1" applyBorder="1" applyAlignment="1">
      <alignment horizontal="distributed" vertical="center"/>
    </xf>
    <xf numFmtId="181" fontId="36" fillId="18" borderId="0" xfId="84" applyNumberFormat="1" applyFont="1" applyFill="1" applyBorder="1" applyAlignment="1">
      <alignment horizontal="distributed" vertical="center"/>
    </xf>
    <xf numFmtId="181" fontId="36" fillId="18" borderId="42" xfId="84" applyNumberFormat="1" applyFont="1" applyFill="1" applyBorder="1" applyAlignment="1">
      <alignment horizontal="distributed" vertical="center"/>
    </xf>
    <xf numFmtId="181" fontId="36" fillId="0" borderId="16" xfId="0" applyNumberFormat="1" applyFont="1" applyFill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42" xfId="0" applyFont="1" applyBorder="1" applyAlignment="1">
      <alignment horizontal="right" vertical="center"/>
    </xf>
    <xf numFmtId="176" fontId="44" fillId="0" borderId="16" xfId="0" quotePrefix="1" applyNumberFormat="1" applyFont="1" applyFill="1" applyBorder="1" applyAlignment="1">
      <alignment horizontal="right" vertical="center"/>
    </xf>
    <xf numFmtId="176" fontId="36" fillId="0" borderId="16" xfId="0" applyNumberFormat="1" applyFont="1" applyFill="1" applyBorder="1" applyAlignment="1">
      <alignment horizontal="right" vertical="center"/>
    </xf>
    <xf numFmtId="176" fontId="44" fillId="0" borderId="25" xfId="0" quotePrefix="1" applyNumberFormat="1" applyFont="1" applyFill="1" applyBorder="1" applyAlignment="1">
      <alignment horizontal="right" vertical="center"/>
    </xf>
    <xf numFmtId="0" fontId="35" fillId="0" borderId="46" xfId="0" applyFont="1" applyBorder="1" applyAlignment="1">
      <alignment horizontal="right" vertical="center"/>
    </xf>
    <xf numFmtId="176" fontId="36" fillId="0" borderId="25" xfId="0" applyNumberFormat="1" applyFont="1" applyFill="1" applyBorder="1" applyAlignment="1">
      <alignment horizontal="right" vertical="center"/>
    </xf>
    <xf numFmtId="0" fontId="0" fillId="0" borderId="46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3" fontId="36" fillId="18" borderId="35" xfId="84" quotePrefix="1" applyNumberFormat="1" applyFont="1" applyFill="1" applyBorder="1" applyAlignment="1">
      <alignment horizontal="distributed" vertical="center"/>
    </xf>
    <xf numFmtId="3" fontId="36" fillId="18" borderId="0" xfId="84" quotePrefix="1" applyNumberFormat="1" applyFont="1" applyFill="1" applyBorder="1" applyAlignment="1">
      <alignment horizontal="distributed" vertical="center"/>
    </xf>
    <xf numFmtId="3" fontId="36" fillId="18" borderId="42" xfId="84" quotePrefix="1" applyNumberFormat="1" applyFont="1" applyFill="1" applyBorder="1" applyAlignment="1">
      <alignment horizontal="distributed" vertical="center"/>
    </xf>
    <xf numFmtId="3" fontId="36" fillId="18" borderId="0" xfId="84" quotePrefix="1" applyNumberFormat="1" applyFont="1" applyFill="1" applyBorder="1" applyAlignment="1">
      <alignment horizontal="distributed" vertical="top"/>
    </xf>
    <xf numFmtId="3" fontId="46" fillId="18" borderId="0" xfId="84" quotePrefix="1" applyNumberFormat="1" applyFont="1" applyFill="1" applyBorder="1" applyAlignment="1">
      <alignment horizontal="center" vertical="center" shrinkToFit="1"/>
    </xf>
    <xf numFmtId="3" fontId="36" fillId="18" borderId="15" xfId="84" quotePrefix="1" applyNumberFormat="1" applyFont="1" applyFill="1" applyBorder="1" applyAlignment="1">
      <alignment horizontal="distributed" vertical="center"/>
    </xf>
    <xf numFmtId="3" fontId="46" fillId="18" borderId="0" xfId="84" quotePrefix="1" applyNumberFormat="1" applyFont="1" applyFill="1" applyBorder="1" applyAlignment="1">
      <alignment horizontal="distributed" vertical="center"/>
    </xf>
    <xf numFmtId="0" fontId="47" fillId="18" borderId="0" xfId="0" applyFont="1" applyFill="1" applyBorder="1" applyAlignment="1">
      <alignment horizontal="distributed" vertical="center"/>
    </xf>
    <xf numFmtId="0" fontId="47" fillId="18" borderId="42" xfId="0" applyFont="1" applyFill="1" applyBorder="1" applyAlignment="1">
      <alignment horizontal="distributed" vertical="center"/>
    </xf>
    <xf numFmtId="3" fontId="45" fillId="18" borderId="45" xfId="84" quotePrefix="1" applyNumberFormat="1" applyFont="1" applyFill="1" applyBorder="1" applyAlignment="1">
      <alignment horizontal="left" vertical="center" shrinkToFit="1"/>
    </xf>
    <xf numFmtId="3" fontId="45" fillId="18" borderId="46" xfId="84" quotePrefix="1" applyNumberFormat="1" applyFont="1" applyFill="1" applyBorder="1" applyAlignment="1">
      <alignment horizontal="left" vertical="center" shrinkToFit="1"/>
    </xf>
    <xf numFmtId="3" fontId="0" fillId="18" borderId="0" xfId="84" quotePrefix="1" applyNumberFormat="1" applyFont="1" applyFill="1" applyBorder="1" applyAlignment="1">
      <alignment horizontal="distributed" vertical="center"/>
    </xf>
    <xf numFmtId="3" fontId="0" fillId="18" borderId="42" xfId="84" quotePrefix="1" applyNumberFormat="1" applyFont="1" applyFill="1" applyBorder="1" applyAlignment="1">
      <alignment horizontal="distributed" vertical="center"/>
    </xf>
    <xf numFmtId="3" fontId="48" fillId="18" borderId="0" xfId="84" quotePrefix="1" applyNumberFormat="1" applyFont="1" applyFill="1" applyBorder="1" applyAlignment="1">
      <alignment horizontal="distributed" vertical="center"/>
    </xf>
    <xf numFmtId="3" fontId="48" fillId="18" borderId="42" xfId="84" quotePrefix="1" applyNumberFormat="1" applyFont="1" applyFill="1" applyBorder="1" applyAlignment="1">
      <alignment horizontal="distributed" vertical="center"/>
    </xf>
    <xf numFmtId="3" fontId="46" fillId="18" borderId="42" xfId="84" quotePrefix="1" applyNumberFormat="1" applyFont="1" applyFill="1" applyBorder="1" applyAlignment="1">
      <alignment horizontal="distributed" vertical="center"/>
    </xf>
    <xf numFmtId="3" fontId="48" fillId="18" borderId="15" xfId="84" quotePrefix="1" applyNumberFormat="1" applyFont="1" applyFill="1" applyBorder="1" applyAlignment="1">
      <alignment horizontal="distributed" vertical="center"/>
    </xf>
  </cellXfs>
  <cellStyles count="9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9"/>
    <cellStyle name="標準_ガス" xfId="84"/>
    <cellStyle name="標準_観光" xfId="85"/>
    <cellStyle name="標準_原稿（観光）" xfId="86"/>
    <cellStyle name="良い" xfId="87" builtinId="26" customBuiltin="1"/>
    <cellStyle name="良い 2" xfId="8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722" name="Line 1"/>
        <xdr:cNvSpPr>
          <a:spLocks noChangeShapeType="1"/>
        </xdr:cNvSpPr>
      </xdr:nvSpPr>
      <xdr:spPr bwMode="auto">
        <a:xfrm flipH="1" flipV="1">
          <a:off x="161925" y="42672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23</xdr:row>
      <xdr:rowOff>57150</xdr:rowOff>
    </xdr:from>
    <xdr:to>
      <xdr:col>3</xdr:col>
      <xdr:colOff>0</xdr:colOff>
      <xdr:row>24</xdr:row>
      <xdr:rowOff>295275</xdr:rowOff>
    </xdr:to>
    <xdr:sp macro="" textlink="">
      <xdr:nvSpPr>
        <xdr:cNvPr id="30723" name="AutoShape 3"/>
        <xdr:cNvSpPr>
          <a:spLocks/>
        </xdr:cNvSpPr>
      </xdr:nvSpPr>
      <xdr:spPr bwMode="auto">
        <a:xfrm>
          <a:off x="962025" y="67532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25</xdr:row>
      <xdr:rowOff>57150</xdr:rowOff>
    </xdr:from>
    <xdr:to>
      <xdr:col>3</xdr:col>
      <xdr:colOff>0</xdr:colOff>
      <xdr:row>26</xdr:row>
      <xdr:rowOff>295275</xdr:rowOff>
    </xdr:to>
    <xdr:sp macro="" textlink="">
      <xdr:nvSpPr>
        <xdr:cNvPr id="30724" name="AutoShape 4"/>
        <xdr:cNvSpPr>
          <a:spLocks/>
        </xdr:cNvSpPr>
      </xdr:nvSpPr>
      <xdr:spPr bwMode="auto">
        <a:xfrm>
          <a:off x="962025" y="749617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29</xdr:row>
      <xdr:rowOff>66675</xdr:rowOff>
    </xdr:from>
    <xdr:to>
      <xdr:col>1</xdr:col>
      <xdr:colOff>285750</xdr:colOff>
      <xdr:row>31</xdr:row>
      <xdr:rowOff>314325</xdr:rowOff>
    </xdr:to>
    <xdr:sp macro="" textlink="">
      <xdr:nvSpPr>
        <xdr:cNvPr id="30725" name="AutoShape 5"/>
        <xdr:cNvSpPr>
          <a:spLocks/>
        </xdr:cNvSpPr>
      </xdr:nvSpPr>
      <xdr:spPr bwMode="auto">
        <a:xfrm>
          <a:off x="371475" y="8991600"/>
          <a:ext cx="76200" cy="990600"/>
        </a:xfrm>
        <a:prstGeom prst="lef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816" name="Line 1"/>
        <xdr:cNvSpPr>
          <a:spLocks noChangeShapeType="1"/>
        </xdr:cNvSpPr>
      </xdr:nvSpPr>
      <xdr:spPr bwMode="auto">
        <a:xfrm>
          <a:off x="104775" y="476250"/>
          <a:ext cx="7239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8817" name="Line 2"/>
        <xdr:cNvSpPr>
          <a:spLocks noChangeShapeType="1"/>
        </xdr:cNvSpPr>
      </xdr:nvSpPr>
      <xdr:spPr bwMode="auto">
        <a:xfrm>
          <a:off x="104775" y="476250"/>
          <a:ext cx="7239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818" name="Line 3"/>
        <xdr:cNvSpPr>
          <a:spLocks noChangeShapeType="1"/>
        </xdr:cNvSpPr>
      </xdr:nvSpPr>
      <xdr:spPr bwMode="auto">
        <a:xfrm flipH="1" flipV="1">
          <a:off x="104775" y="4762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8819" name="Line 4"/>
        <xdr:cNvSpPr>
          <a:spLocks noChangeShapeType="1"/>
        </xdr:cNvSpPr>
      </xdr:nvSpPr>
      <xdr:spPr bwMode="auto">
        <a:xfrm>
          <a:off x="104775" y="5962650"/>
          <a:ext cx="7239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8820" name="Line 5"/>
        <xdr:cNvSpPr>
          <a:spLocks noChangeShapeType="1"/>
        </xdr:cNvSpPr>
      </xdr:nvSpPr>
      <xdr:spPr bwMode="auto">
        <a:xfrm>
          <a:off x="104775" y="5962650"/>
          <a:ext cx="7239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28821" name="Line 6"/>
        <xdr:cNvSpPr>
          <a:spLocks noChangeShapeType="1"/>
        </xdr:cNvSpPr>
      </xdr:nvSpPr>
      <xdr:spPr bwMode="auto">
        <a:xfrm flipH="1" flipV="1">
          <a:off x="104775" y="5962650"/>
          <a:ext cx="72390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5300" name="Line 7"/>
        <xdr:cNvSpPr>
          <a:spLocks noChangeShapeType="1"/>
        </xdr:cNvSpPr>
      </xdr:nvSpPr>
      <xdr:spPr bwMode="auto">
        <a:xfrm>
          <a:off x="104775" y="476250"/>
          <a:ext cx="23526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37" name="Line 8"/>
        <xdr:cNvSpPr>
          <a:spLocks noChangeShapeType="1"/>
        </xdr:cNvSpPr>
      </xdr:nvSpPr>
      <xdr:spPr bwMode="auto">
        <a:xfrm>
          <a:off x="104775" y="476250"/>
          <a:ext cx="1419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9738" name="Line 9"/>
        <xdr:cNvSpPr>
          <a:spLocks noChangeShapeType="1"/>
        </xdr:cNvSpPr>
      </xdr:nvSpPr>
      <xdr:spPr bwMode="auto">
        <a:xfrm flipH="1" flipV="1">
          <a:off x="104775" y="476250"/>
          <a:ext cx="1419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9739" name="Line 10"/>
        <xdr:cNvSpPr>
          <a:spLocks noChangeShapeType="1"/>
        </xdr:cNvSpPr>
      </xdr:nvSpPr>
      <xdr:spPr bwMode="auto">
        <a:xfrm flipH="1" flipV="1">
          <a:off x="104775" y="476250"/>
          <a:ext cx="14192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740" name="Line 24"/>
        <xdr:cNvSpPr>
          <a:spLocks noChangeShapeType="1"/>
        </xdr:cNvSpPr>
      </xdr:nvSpPr>
      <xdr:spPr bwMode="auto">
        <a:xfrm>
          <a:off x="104775" y="476250"/>
          <a:ext cx="1419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9741" name="Line 25"/>
        <xdr:cNvSpPr>
          <a:spLocks noChangeShapeType="1"/>
        </xdr:cNvSpPr>
      </xdr:nvSpPr>
      <xdr:spPr bwMode="auto">
        <a:xfrm flipH="1" flipV="1">
          <a:off x="104775" y="476250"/>
          <a:ext cx="1419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9742" name="Line 26"/>
        <xdr:cNvSpPr>
          <a:spLocks noChangeShapeType="1"/>
        </xdr:cNvSpPr>
      </xdr:nvSpPr>
      <xdr:spPr bwMode="auto">
        <a:xfrm flipH="1" flipV="1">
          <a:off x="104775" y="476250"/>
          <a:ext cx="14192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26" name="Line 11"/>
        <xdr:cNvSpPr>
          <a:spLocks noChangeShapeType="1"/>
        </xdr:cNvSpPr>
      </xdr:nvSpPr>
      <xdr:spPr bwMode="auto">
        <a:xfrm>
          <a:off x="666750" y="476250"/>
          <a:ext cx="1800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27" name="Line 12"/>
        <xdr:cNvSpPr>
          <a:spLocks noChangeShapeType="1"/>
        </xdr:cNvSpPr>
      </xdr:nvSpPr>
      <xdr:spPr bwMode="auto">
        <a:xfrm flipH="1" flipV="1">
          <a:off x="666750" y="476250"/>
          <a:ext cx="18002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82" name="Line 13"/>
        <xdr:cNvSpPr>
          <a:spLocks noChangeShapeType="1"/>
        </xdr:cNvSpPr>
      </xdr:nvSpPr>
      <xdr:spPr bwMode="auto">
        <a:xfrm flipH="1" flipV="1">
          <a:off x="104775" y="476250"/>
          <a:ext cx="12954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83" name="Line 14"/>
        <xdr:cNvSpPr>
          <a:spLocks noChangeShapeType="1"/>
        </xdr:cNvSpPr>
      </xdr:nvSpPr>
      <xdr:spPr bwMode="auto">
        <a:xfrm flipH="1" flipV="1">
          <a:off x="104775" y="476250"/>
          <a:ext cx="1295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9084" name="Line 15"/>
        <xdr:cNvSpPr>
          <a:spLocks noChangeShapeType="1"/>
        </xdr:cNvSpPr>
      </xdr:nvSpPr>
      <xdr:spPr bwMode="auto">
        <a:xfrm flipH="1" flipV="1">
          <a:off x="104775" y="476250"/>
          <a:ext cx="12954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9085" name="Line 16"/>
        <xdr:cNvSpPr>
          <a:spLocks noChangeShapeType="1"/>
        </xdr:cNvSpPr>
      </xdr:nvSpPr>
      <xdr:spPr bwMode="auto">
        <a:xfrm>
          <a:off x="104775" y="7562850"/>
          <a:ext cx="12954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9086" name="Line 17"/>
        <xdr:cNvSpPr>
          <a:spLocks noChangeShapeType="1"/>
        </xdr:cNvSpPr>
      </xdr:nvSpPr>
      <xdr:spPr bwMode="auto">
        <a:xfrm>
          <a:off x="104775" y="7562850"/>
          <a:ext cx="12954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73" name="Line 18"/>
        <xdr:cNvSpPr>
          <a:spLocks noChangeShapeType="1"/>
        </xdr:cNvSpPr>
      </xdr:nvSpPr>
      <xdr:spPr bwMode="auto">
        <a:xfrm>
          <a:off x="104775" y="476250"/>
          <a:ext cx="18573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74" name="Line 19"/>
        <xdr:cNvSpPr>
          <a:spLocks noChangeShapeType="1"/>
        </xdr:cNvSpPr>
      </xdr:nvSpPr>
      <xdr:spPr bwMode="auto">
        <a:xfrm>
          <a:off x="104775" y="476250"/>
          <a:ext cx="18573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597" name="Line 20"/>
        <xdr:cNvSpPr>
          <a:spLocks noChangeShapeType="1"/>
        </xdr:cNvSpPr>
      </xdr:nvSpPr>
      <xdr:spPr bwMode="auto">
        <a:xfrm>
          <a:off x="104775" y="47625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598" name="Line 21"/>
        <xdr:cNvSpPr>
          <a:spLocks noChangeShapeType="1"/>
        </xdr:cNvSpPr>
      </xdr:nvSpPr>
      <xdr:spPr bwMode="auto">
        <a:xfrm flipH="1" flipV="1">
          <a:off x="104775" y="47625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showGridLines="0" tabSelected="1" view="pageBreakPreview" zoomScaleNormal="100" zoomScaleSheetLayoutView="100" workbookViewId="0">
      <selection activeCell="P28" sqref="P28"/>
    </sheetView>
  </sheetViews>
  <sheetFormatPr defaultRowHeight="13.5"/>
  <cols>
    <col min="1" max="1" width="2.125" style="1" customWidth="1"/>
    <col min="2" max="2" width="3.875" style="1" customWidth="1"/>
    <col min="3" max="3" width="7.625" style="1" customWidth="1"/>
    <col min="4" max="4" width="9.5" style="1" customWidth="1"/>
    <col min="5" max="11" width="10.5" style="1" customWidth="1"/>
    <col min="12" max="12" width="1.125" style="1" customWidth="1"/>
    <col min="13" max="13" width="9" style="1" bestFit="1"/>
    <col min="14" max="16384" width="9" style="1"/>
  </cols>
  <sheetData>
    <row r="1" spans="2:11" ht="21" customHeight="1">
      <c r="B1" s="2" t="s">
        <v>3</v>
      </c>
      <c r="C1" s="2"/>
    </row>
    <row r="2" spans="2:11" ht="21" customHeight="1">
      <c r="B2" s="3" t="s">
        <v>6</v>
      </c>
      <c r="C2" s="3"/>
    </row>
    <row r="3" spans="2:11" ht="21" customHeight="1">
      <c r="B3" s="444" t="s">
        <v>325</v>
      </c>
      <c r="C3" s="445"/>
      <c r="D3" s="445"/>
      <c r="E3" s="445"/>
      <c r="F3" s="445"/>
      <c r="G3" s="445"/>
      <c r="H3" s="445"/>
      <c r="I3" s="445"/>
      <c r="J3" s="445"/>
      <c r="K3" s="445"/>
    </row>
    <row r="4" spans="2:11" ht="21" customHeight="1">
      <c r="B4" s="444" t="s">
        <v>312</v>
      </c>
      <c r="C4" s="445"/>
      <c r="D4" s="445"/>
      <c r="E4" s="445"/>
      <c r="F4" s="445"/>
      <c r="G4" s="445"/>
      <c r="H4" s="445"/>
      <c r="I4" s="445"/>
      <c r="J4" s="445"/>
      <c r="K4" s="445"/>
    </row>
    <row r="5" spans="2:11" ht="21" customHeight="1">
      <c r="B5" s="446" t="s">
        <v>326</v>
      </c>
      <c r="C5" s="447"/>
      <c r="D5" s="448"/>
      <c r="E5" s="448"/>
      <c r="F5" s="448"/>
      <c r="G5" s="448"/>
      <c r="H5" s="448"/>
      <c r="I5" s="448"/>
      <c r="J5" s="448"/>
      <c r="K5" s="448"/>
    </row>
    <row r="6" spans="2:11" ht="21" customHeight="1">
      <c r="B6" s="444"/>
      <c r="C6" s="447"/>
      <c r="D6" s="448"/>
      <c r="E6" s="448"/>
      <c r="F6" s="448"/>
      <c r="G6" s="448"/>
      <c r="H6" s="448"/>
      <c r="I6" s="448"/>
      <c r="J6" s="448"/>
      <c r="K6" s="448"/>
    </row>
    <row r="7" spans="2:11" ht="21" customHeight="1">
      <c r="B7" s="446"/>
      <c r="C7" s="449"/>
      <c r="D7" s="448"/>
      <c r="E7" s="448"/>
      <c r="F7" s="448"/>
      <c r="G7" s="448"/>
      <c r="H7" s="448"/>
      <c r="I7" s="448"/>
      <c r="J7" s="448"/>
      <c r="K7" s="448"/>
    </row>
    <row r="8" spans="2:11" ht="21" customHeight="1">
      <c r="B8" s="450" t="s">
        <v>2</v>
      </c>
      <c r="C8" s="450"/>
      <c r="D8" s="451"/>
      <c r="E8" s="451"/>
      <c r="F8" s="451"/>
      <c r="G8" s="451"/>
      <c r="H8" s="451"/>
      <c r="I8" s="451"/>
      <c r="J8" s="451"/>
      <c r="K8" s="451"/>
    </row>
    <row r="9" spans="2:11" ht="21" customHeight="1">
      <c r="B9" s="447" t="s">
        <v>327</v>
      </c>
      <c r="C9" s="447"/>
      <c r="D9" s="448"/>
      <c r="E9" s="448"/>
      <c r="F9" s="448"/>
      <c r="G9" s="448"/>
      <c r="H9" s="448"/>
      <c r="I9" s="448"/>
      <c r="J9" s="448"/>
      <c r="K9" s="448"/>
    </row>
    <row r="10" spans="2:11" ht="21" customHeight="1">
      <c r="B10" s="447" t="s">
        <v>13</v>
      </c>
      <c r="C10" s="448"/>
      <c r="D10" s="448"/>
      <c r="E10" s="448"/>
      <c r="F10" s="448"/>
      <c r="G10" s="448"/>
      <c r="H10" s="448"/>
      <c r="I10" s="448"/>
      <c r="J10" s="448"/>
      <c r="K10" s="448"/>
    </row>
    <row r="11" spans="2:11" ht="21" customHeight="1">
      <c r="B11" s="451"/>
      <c r="C11" s="451"/>
      <c r="D11" s="451"/>
      <c r="E11" s="451"/>
      <c r="F11" s="451"/>
      <c r="G11" s="451"/>
      <c r="H11" s="451"/>
      <c r="I11" s="451"/>
      <c r="J11" s="451"/>
      <c r="K11" s="451"/>
    </row>
    <row r="12" spans="2:11" ht="21" customHeight="1">
      <c r="B12" s="451"/>
      <c r="C12" s="451"/>
      <c r="D12" s="451"/>
      <c r="E12" s="451"/>
      <c r="F12" s="451"/>
      <c r="G12" s="451"/>
      <c r="H12" s="451"/>
      <c r="I12" s="451"/>
      <c r="J12" s="451"/>
      <c r="K12" s="451"/>
    </row>
    <row r="13" spans="2:11" ht="21" customHeight="1"/>
    <row r="14" spans="2:11" ht="21" customHeight="1">
      <c r="B14" s="4" t="s">
        <v>22</v>
      </c>
      <c r="C14" s="5"/>
      <c r="D14" s="5"/>
      <c r="E14" s="5"/>
      <c r="F14" s="5"/>
      <c r="G14" s="5"/>
      <c r="H14" s="5"/>
      <c r="I14" s="5"/>
      <c r="J14" s="5"/>
      <c r="K14" s="5"/>
    </row>
    <row r="15" spans="2:11" ht="21" customHeight="1">
      <c r="J15" s="6"/>
      <c r="K15" s="6" t="s">
        <v>19</v>
      </c>
    </row>
    <row r="16" spans="2:11" ht="15" customHeight="1">
      <c r="B16" s="7"/>
      <c r="C16" s="8"/>
      <c r="D16" s="9" t="s">
        <v>26</v>
      </c>
      <c r="E16" s="10"/>
      <c r="F16" s="10"/>
      <c r="G16" s="10"/>
      <c r="H16" s="10"/>
      <c r="I16" s="11"/>
      <c r="J16" s="11"/>
      <c r="K16" s="12"/>
    </row>
    <row r="17" spans="2:11" ht="15" customHeight="1">
      <c r="B17" s="13"/>
      <c r="C17" s="14"/>
      <c r="D17" s="14"/>
      <c r="E17" s="15" t="s">
        <v>313</v>
      </c>
      <c r="F17" s="15" t="s">
        <v>314</v>
      </c>
      <c r="G17" s="15" t="s">
        <v>315</v>
      </c>
      <c r="H17" s="16" t="s">
        <v>316</v>
      </c>
      <c r="I17" s="16" t="s">
        <v>317</v>
      </c>
      <c r="J17" s="16" t="s">
        <v>318</v>
      </c>
      <c r="K17" s="17" t="s">
        <v>319</v>
      </c>
    </row>
    <row r="18" spans="2:11" ht="15" customHeight="1">
      <c r="B18" s="18" t="s">
        <v>27</v>
      </c>
      <c r="C18" s="19"/>
      <c r="D18" s="19"/>
      <c r="E18" s="20"/>
      <c r="F18" s="20"/>
      <c r="G18" s="20"/>
      <c r="H18" s="21"/>
      <c r="I18" s="21"/>
      <c r="J18" s="21"/>
      <c r="K18" s="22"/>
    </row>
    <row r="19" spans="2:11" ht="29.25" customHeight="1">
      <c r="B19" s="533" t="s">
        <v>32</v>
      </c>
      <c r="C19" s="534"/>
      <c r="D19" s="535"/>
      <c r="E19" s="23">
        <v>1811542</v>
      </c>
      <c r="F19" s="23">
        <v>1842184</v>
      </c>
      <c r="G19" s="23">
        <v>1987047</v>
      </c>
      <c r="H19" s="24">
        <v>1210621</v>
      </c>
      <c r="I19" s="24">
        <v>1253605</v>
      </c>
      <c r="J19" s="24">
        <v>1228346</v>
      </c>
      <c r="K19" s="452">
        <v>1242545</v>
      </c>
    </row>
    <row r="20" spans="2:11" ht="29.25" customHeight="1">
      <c r="B20" s="536" t="s">
        <v>33</v>
      </c>
      <c r="C20" s="537"/>
      <c r="D20" s="538"/>
      <c r="E20" s="23">
        <v>1798554</v>
      </c>
      <c r="F20" s="23">
        <v>1817675</v>
      </c>
      <c r="G20" s="23">
        <v>1644018</v>
      </c>
      <c r="H20" s="24">
        <v>1209724</v>
      </c>
      <c r="I20" s="24">
        <v>1216709</v>
      </c>
      <c r="J20" s="24">
        <v>1213363</v>
      </c>
      <c r="K20" s="452">
        <v>1215704</v>
      </c>
    </row>
    <row r="21" spans="2:11" ht="29.25" customHeight="1">
      <c r="B21" s="25"/>
      <c r="C21" s="539" t="s">
        <v>35</v>
      </c>
      <c r="D21" s="540"/>
      <c r="E21" s="23">
        <v>1392714</v>
      </c>
      <c r="F21" s="23">
        <v>1372027</v>
      </c>
      <c r="G21" s="23">
        <v>1268739</v>
      </c>
      <c r="H21" s="24">
        <v>1026857</v>
      </c>
      <c r="I21" s="24">
        <v>1037043</v>
      </c>
      <c r="J21" s="24">
        <v>1039297</v>
      </c>
      <c r="K21" s="452">
        <v>1041521</v>
      </c>
    </row>
    <row r="22" spans="2:11" ht="29.25" customHeight="1">
      <c r="B22" s="541" t="s">
        <v>39</v>
      </c>
      <c r="C22" s="542"/>
      <c r="D22" s="543"/>
      <c r="E22" s="23">
        <v>2044584</v>
      </c>
      <c r="F22" s="23">
        <v>1790813</v>
      </c>
      <c r="G22" s="23">
        <v>1790038</v>
      </c>
      <c r="H22" s="24">
        <v>1194025</v>
      </c>
      <c r="I22" s="24">
        <v>1259242</v>
      </c>
      <c r="J22" s="24">
        <v>1220608</v>
      </c>
      <c r="K22" s="452">
        <v>1258888</v>
      </c>
    </row>
    <row r="23" spans="2:11" ht="29.25" customHeight="1">
      <c r="B23" s="541" t="s">
        <v>41</v>
      </c>
      <c r="C23" s="542"/>
      <c r="D23" s="543"/>
      <c r="E23" s="23">
        <v>1796758</v>
      </c>
      <c r="F23" s="23">
        <v>1764890</v>
      </c>
      <c r="G23" s="23">
        <v>1785582</v>
      </c>
      <c r="H23" s="24">
        <v>1192567</v>
      </c>
      <c r="I23" s="24">
        <v>1222598</v>
      </c>
      <c r="J23" s="24">
        <v>1204508</v>
      </c>
      <c r="K23" s="452">
        <v>1231999</v>
      </c>
    </row>
    <row r="24" spans="2:11" ht="29.25" customHeight="1">
      <c r="B24" s="27"/>
      <c r="C24" s="544" t="s">
        <v>43</v>
      </c>
      <c r="D24" s="26" t="s">
        <v>46</v>
      </c>
      <c r="E24" s="28">
        <v>8670</v>
      </c>
      <c r="F24" s="28">
        <v>51371</v>
      </c>
      <c r="G24" s="28">
        <v>199417</v>
      </c>
      <c r="H24" s="29">
        <v>26803</v>
      </c>
      <c r="I24" s="29">
        <v>15067</v>
      </c>
      <c r="J24" s="29">
        <v>12803</v>
      </c>
      <c r="K24" s="453">
        <v>7315</v>
      </c>
    </row>
    <row r="25" spans="2:11" ht="29.25" customHeight="1">
      <c r="B25" s="30"/>
      <c r="C25" s="544"/>
      <c r="D25" s="26" t="s">
        <v>1</v>
      </c>
      <c r="E25" s="28">
        <v>241712</v>
      </c>
      <c r="F25" s="28" t="s">
        <v>40</v>
      </c>
      <c r="G25" s="28">
        <v>2408</v>
      </c>
      <c r="H25" s="29">
        <v>10207</v>
      </c>
      <c r="I25" s="29">
        <v>20704</v>
      </c>
      <c r="J25" s="29">
        <v>5065</v>
      </c>
      <c r="K25" s="453">
        <v>23658</v>
      </c>
    </row>
    <row r="26" spans="2:11" ht="29.25" customHeight="1">
      <c r="B26" s="27"/>
      <c r="C26" s="544" t="s">
        <v>43</v>
      </c>
      <c r="D26" s="26" t="s">
        <v>50</v>
      </c>
      <c r="E26" s="28">
        <v>21857</v>
      </c>
      <c r="F26" s="28">
        <v>52785</v>
      </c>
      <c r="G26" s="28">
        <v>6322</v>
      </c>
      <c r="H26" s="29">
        <v>27424</v>
      </c>
      <c r="I26" s="29">
        <v>14865</v>
      </c>
      <c r="J26" s="29">
        <v>13827</v>
      </c>
      <c r="K26" s="452">
        <v>7216</v>
      </c>
    </row>
    <row r="27" spans="2:11" ht="29.25" customHeight="1">
      <c r="B27" s="27"/>
      <c r="C27" s="544"/>
      <c r="D27" s="26" t="s">
        <v>18</v>
      </c>
      <c r="E27" s="28">
        <v>20061</v>
      </c>
      <c r="F27" s="28" t="s">
        <v>40</v>
      </c>
      <c r="G27" s="28">
        <v>147886</v>
      </c>
      <c r="H27" s="29">
        <v>10267</v>
      </c>
      <c r="I27" s="29">
        <v>20754</v>
      </c>
      <c r="J27" s="29">
        <v>4972</v>
      </c>
      <c r="K27" s="453">
        <v>23511</v>
      </c>
    </row>
    <row r="28" spans="2:11" ht="29.25" customHeight="1">
      <c r="B28" s="541" t="s">
        <v>52</v>
      </c>
      <c r="C28" s="542"/>
      <c r="D28" s="543"/>
      <c r="E28" s="28">
        <v>756810</v>
      </c>
      <c r="F28" s="28">
        <v>741217</v>
      </c>
      <c r="G28" s="28">
        <v>544998</v>
      </c>
      <c r="H28" s="29">
        <v>143717</v>
      </c>
      <c r="I28" s="29">
        <v>133976</v>
      </c>
      <c r="J28" s="29">
        <v>134139</v>
      </c>
      <c r="K28" s="452">
        <v>148656</v>
      </c>
    </row>
    <row r="29" spans="2:11" ht="29.25" customHeight="1">
      <c r="B29" s="551" t="s">
        <v>55</v>
      </c>
      <c r="C29" s="552"/>
      <c r="D29" s="553"/>
      <c r="E29" s="31" t="s">
        <v>40</v>
      </c>
      <c r="F29" s="31" t="s">
        <v>40</v>
      </c>
      <c r="G29" s="31" t="s">
        <v>40</v>
      </c>
      <c r="H29" s="32" t="s">
        <v>40</v>
      </c>
      <c r="I29" s="32" t="s">
        <v>40</v>
      </c>
      <c r="J29" s="32" t="s">
        <v>40</v>
      </c>
      <c r="K29" s="454" t="s">
        <v>40</v>
      </c>
    </row>
    <row r="30" spans="2:11" ht="36" customHeight="1">
      <c r="B30" s="554" t="s">
        <v>44</v>
      </c>
      <c r="C30" s="546" t="s">
        <v>38</v>
      </c>
      <c r="D30" s="547"/>
      <c r="E30" s="33">
        <v>17.399999999999999</v>
      </c>
      <c r="F30" s="33" t="s">
        <v>40</v>
      </c>
      <c r="G30" s="33">
        <v>0.2</v>
      </c>
      <c r="H30" s="34">
        <v>1</v>
      </c>
      <c r="I30" s="34">
        <v>2</v>
      </c>
      <c r="J30" s="34">
        <v>0.5</v>
      </c>
      <c r="K30" s="455">
        <v>2.2999999999999998</v>
      </c>
    </row>
    <row r="31" spans="2:11" ht="36" customHeight="1">
      <c r="B31" s="555"/>
      <c r="C31" s="542" t="s">
        <v>58</v>
      </c>
      <c r="D31" s="543"/>
      <c r="E31" s="33">
        <v>54.3</v>
      </c>
      <c r="F31" s="33">
        <v>54</v>
      </c>
      <c r="G31" s="33">
        <v>43</v>
      </c>
      <c r="H31" s="34">
        <v>14</v>
      </c>
      <c r="I31" s="34">
        <v>12.9</v>
      </c>
      <c r="J31" s="34">
        <v>12.9</v>
      </c>
      <c r="K31" s="455">
        <v>14.3</v>
      </c>
    </row>
    <row r="32" spans="2:11" ht="36" customHeight="1">
      <c r="B32" s="556"/>
      <c r="C32" s="552" t="s">
        <v>59</v>
      </c>
      <c r="D32" s="553"/>
      <c r="E32" s="35" t="s">
        <v>40</v>
      </c>
      <c r="F32" s="35" t="s">
        <v>40</v>
      </c>
      <c r="G32" s="35" t="s">
        <v>40</v>
      </c>
      <c r="H32" s="36" t="s">
        <v>40</v>
      </c>
      <c r="I32" s="36" t="s">
        <v>40</v>
      </c>
      <c r="J32" s="36" t="s">
        <v>40</v>
      </c>
      <c r="K32" s="456" t="s">
        <v>40</v>
      </c>
    </row>
    <row r="33" spans="2:11" ht="29.25" customHeight="1">
      <c r="B33" s="545" t="s">
        <v>31</v>
      </c>
      <c r="C33" s="546"/>
      <c r="D33" s="547"/>
      <c r="E33" s="37">
        <v>88.6</v>
      </c>
      <c r="F33" s="37">
        <v>102.9</v>
      </c>
      <c r="G33" s="37">
        <v>111</v>
      </c>
      <c r="H33" s="38">
        <v>101.4</v>
      </c>
      <c r="I33" s="38">
        <v>99.6</v>
      </c>
      <c r="J33" s="38">
        <v>100.6</v>
      </c>
      <c r="K33" s="457">
        <v>98.7</v>
      </c>
    </row>
    <row r="34" spans="2:11" ht="29.25" customHeight="1">
      <c r="B34" s="548" t="s">
        <v>61</v>
      </c>
      <c r="C34" s="549"/>
      <c r="D34" s="550"/>
      <c r="E34" s="39">
        <v>100.1</v>
      </c>
      <c r="F34" s="39">
        <v>103</v>
      </c>
      <c r="G34" s="39">
        <v>92.1</v>
      </c>
      <c r="H34" s="40">
        <v>101.4</v>
      </c>
      <c r="I34" s="40">
        <v>99.5</v>
      </c>
      <c r="J34" s="40">
        <v>100.7</v>
      </c>
      <c r="K34" s="458">
        <v>98.7</v>
      </c>
    </row>
    <row r="35" spans="2:11">
      <c r="B35" s="41"/>
      <c r="C35" s="41"/>
    </row>
    <row r="36" spans="2:11">
      <c r="B36" s="41"/>
      <c r="C36" s="41"/>
    </row>
    <row r="37" spans="2:11">
      <c r="B37" s="41"/>
      <c r="C37" s="41"/>
    </row>
    <row r="38" spans="2:11">
      <c r="B38" s="41"/>
      <c r="C38" s="41"/>
    </row>
    <row r="39" spans="2:11">
      <c r="B39" s="41"/>
      <c r="C39" s="41"/>
    </row>
    <row r="40" spans="2:11">
      <c r="B40" s="41"/>
      <c r="C40" s="41"/>
    </row>
    <row r="41" spans="2:11">
      <c r="B41" s="41"/>
      <c r="C41" s="41"/>
    </row>
    <row r="42" spans="2:11">
      <c r="B42" s="41"/>
      <c r="C42" s="41"/>
    </row>
    <row r="43" spans="2:11">
      <c r="B43" s="41"/>
      <c r="C43" s="41"/>
    </row>
    <row r="44" spans="2:11">
      <c r="B44" s="41"/>
      <c r="C44" s="41"/>
    </row>
  </sheetData>
  <mergeCells count="15">
    <mergeCell ref="C24:C25"/>
    <mergeCell ref="B33:D33"/>
    <mergeCell ref="B34:D34"/>
    <mergeCell ref="C26:C27"/>
    <mergeCell ref="B28:D28"/>
    <mergeCell ref="B29:D29"/>
    <mergeCell ref="B30:B32"/>
    <mergeCell ref="C30:D30"/>
    <mergeCell ref="C31:D31"/>
    <mergeCell ref="C32:D32"/>
    <mergeCell ref="B19:D19"/>
    <mergeCell ref="B20:D20"/>
    <mergeCell ref="C21:D21"/>
    <mergeCell ref="B22:D22"/>
    <mergeCell ref="B23:D23"/>
  </mergeCells>
  <phoneticPr fontId="49"/>
  <pageMargins left="0.6692913385826772" right="0.51181102362204722" top="0.70866141732283472" bottom="0.98425196850393704" header="0.51181102362204722" footer="0.51181102362204722"/>
  <pageSetup paperSize="9" scale="93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view="pageBreakPreview" zoomScaleNormal="100" zoomScaleSheetLayoutView="100" workbookViewId="0">
      <selection activeCell="Q26" sqref="Q26"/>
    </sheetView>
  </sheetViews>
  <sheetFormatPr defaultRowHeight="23.25" customHeight="1"/>
  <cols>
    <col min="1" max="1" width="1.375" style="42" customWidth="1"/>
    <col min="2" max="2" width="2.375" style="42" customWidth="1"/>
    <col min="3" max="3" width="1.25" style="42" customWidth="1"/>
    <col min="4" max="4" width="5.875" style="42" customWidth="1"/>
    <col min="5" max="5" width="4.375" style="42" customWidth="1"/>
    <col min="6" max="7" width="10" style="42" hidden="1" customWidth="1"/>
    <col min="8" max="15" width="10" style="42" customWidth="1"/>
    <col min="16" max="16" width="9" style="42" bestFit="1"/>
    <col min="17" max="16384" width="9" style="42"/>
  </cols>
  <sheetData>
    <row r="1" spans="1:15" s="43" customFormat="1" ht="17.25" customHeight="1">
      <c r="B1" s="45" t="s">
        <v>16</v>
      </c>
      <c r="C1" s="46"/>
      <c r="D1" s="46"/>
      <c r="E1" s="46"/>
    </row>
    <row r="2" spans="1:15" ht="20.25" customHeight="1">
      <c r="B2" s="47"/>
      <c r="C2" s="47"/>
      <c r="D2" s="47"/>
      <c r="E2" s="47"/>
      <c r="F2" s="48"/>
      <c r="G2" s="48"/>
      <c r="H2" s="48"/>
      <c r="I2" s="48"/>
      <c r="J2" s="48"/>
      <c r="K2" s="48"/>
      <c r="L2" s="48"/>
      <c r="M2" s="48"/>
      <c r="N2" s="48"/>
      <c r="O2" s="49" t="s">
        <v>19</v>
      </c>
    </row>
    <row r="3" spans="1:15" ht="18" customHeight="1">
      <c r="B3" s="50"/>
      <c r="C3" s="51"/>
      <c r="D3" s="51"/>
      <c r="E3" s="51" t="s">
        <v>65</v>
      </c>
      <c r="F3" s="52" t="s">
        <v>68</v>
      </c>
      <c r="G3" s="53"/>
      <c r="H3" s="53" t="s">
        <v>322</v>
      </c>
      <c r="I3" s="53"/>
      <c r="J3" s="53"/>
      <c r="K3" s="53"/>
      <c r="L3" s="53"/>
      <c r="M3" s="53"/>
      <c r="N3" s="53"/>
      <c r="O3" s="54"/>
    </row>
    <row r="4" spans="1:15" ht="18" customHeight="1">
      <c r="B4" s="55"/>
      <c r="C4" s="56"/>
      <c r="D4" s="56"/>
      <c r="E4" s="57" t="s">
        <v>28</v>
      </c>
      <c r="F4" s="58" t="s">
        <v>10</v>
      </c>
      <c r="G4" s="59"/>
      <c r="H4" s="557" t="s">
        <v>7</v>
      </c>
      <c r="I4" s="558"/>
      <c r="J4" s="557" t="s">
        <v>4</v>
      </c>
      <c r="K4" s="559"/>
      <c r="L4" s="560" t="s">
        <v>71</v>
      </c>
      <c r="M4" s="559"/>
      <c r="N4" s="58" t="s">
        <v>12</v>
      </c>
      <c r="O4" s="60"/>
    </row>
    <row r="5" spans="1:15" ht="18" customHeight="1">
      <c r="B5" s="55"/>
      <c r="C5" s="56"/>
      <c r="D5" s="56"/>
      <c r="E5" s="56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1:15" s="44" customFormat="1" ht="18" customHeight="1">
      <c r="A6" s="42"/>
      <c r="B6" s="55"/>
      <c r="C6" s="56"/>
      <c r="D6" s="56"/>
      <c r="E6" s="56" t="s">
        <v>17</v>
      </c>
      <c r="F6" s="63">
        <v>29</v>
      </c>
      <c r="G6" s="64">
        <v>30</v>
      </c>
      <c r="H6" s="63">
        <v>1</v>
      </c>
      <c r="I6" s="64">
        <v>2</v>
      </c>
      <c r="J6" s="63">
        <v>1</v>
      </c>
      <c r="K6" s="64">
        <v>2</v>
      </c>
      <c r="L6" s="63">
        <v>1</v>
      </c>
      <c r="M6" s="64">
        <v>2</v>
      </c>
      <c r="N6" s="65">
        <v>1</v>
      </c>
      <c r="O6" s="66">
        <v>2</v>
      </c>
    </row>
    <row r="7" spans="1:15" ht="18" customHeight="1">
      <c r="B7" s="67" t="s">
        <v>62</v>
      </c>
      <c r="C7" s="68"/>
      <c r="D7" s="68"/>
      <c r="E7" s="68"/>
      <c r="F7" s="69"/>
      <c r="G7" s="69"/>
      <c r="H7" s="69"/>
      <c r="I7" s="69"/>
      <c r="J7" s="69"/>
      <c r="K7" s="69"/>
      <c r="L7" s="69"/>
      <c r="M7" s="69"/>
      <c r="N7" s="70"/>
      <c r="O7" s="71"/>
    </row>
    <row r="8" spans="1:15" ht="18" customHeight="1">
      <c r="B8" s="561" t="s">
        <v>74</v>
      </c>
      <c r="C8" s="562"/>
      <c r="D8" s="562"/>
      <c r="E8" s="563"/>
      <c r="F8" s="72">
        <v>0</v>
      </c>
      <c r="G8" s="73" t="e">
        <f>SUM(損益計算書!H7,損益計算書!H20,損益計算書!H34)</f>
        <v>#REF!</v>
      </c>
      <c r="H8" s="72">
        <v>459664</v>
      </c>
      <c r="I8" s="72">
        <v>466878</v>
      </c>
      <c r="J8" s="72">
        <v>298151</v>
      </c>
      <c r="K8" s="72">
        <v>282632</v>
      </c>
      <c r="L8" s="74">
        <v>470531</v>
      </c>
      <c r="M8" s="74">
        <v>493035</v>
      </c>
      <c r="N8" s="213">
        <v>1228346</v>
      </c>
      <c r="O8" s="211">
        <v>1242545</v>
      </c>
    </row>
    <row r="9" spans="1:15" ht="18" customHeight="1">
      <c r="B9" s="75"/>
      <c r="C9" s="76"/>
      <c r="D9" s="564" t="s">
        <v>48</v>
      </c>
      <c r="E9" s="565"/>
      <c r="F9" s="72">
        <v>0</v>
      </c>
      <c r="G9" s="73" t="e">
        <f>SUM(損益計算書!H7,損益計算書!H20)</f>
        <v>#REF!</v>
      </c>
      <c r="H9" s="72">
        <v>444778</v>
      </c>
      <c r="I9" s="72">
        <v>446772</v>
      </c>
      <c r="J9" s="72">
        <v>298077</v>
      </c>
      <c r="K9" s="72">
        <v>280132</v>
      </c>
      <c r="L9" s="74">
        <v>470508</v>
      </c>
      <c r="M9" s="74">
        <v>488800</v>
      </c>
      <c r="N9" s="213">
        <v>1213363</v>
      </c>
      <c r="O9" s="211">
        <v>1215704</v>
      </c>
    </row>
    <row r="10" spans="1:15" ht="18" customHeight="1">
      <c r="B10" s="566" t="s">
        <v>75</v>
      </c>
      <c r="C10" s="567"/>
      <c r="D10" s="567"/>
      <c r="E10" s="568"/>
      <c r="F10" s="72">
        <v>0</v>
      </c>
      <c r="G10" s="73" t="e">
        <f>SUM(損益計算書!H12,損益計算書!H26,損益計算書!H37)</f>
        <v>#REF!</v>
      </c>
      <c r="H10" s="72">
        <v>464566</v>
      </c>
      <c r="I10" s="72">
        <v>465464</v>
      </c>
      <c r="J10" s="72">
        <v>285348</v>
      </c>
      <c r="K10" s="72">
        <v>306290</v>
      </c>
      <c r="L10" s="74">
        <v>470694</v>
      </c>
      <c r="M10" s="74">
        <v>487134</v>
      </c>
      <c r="N10" s="213">
        <v>1220608</v>
      </c>
      <c r="O10" s="211">
        <v>1258888</v>
      </c>
    </row>
    <row r="11" spans="1:15" ht="18" customHeight="1">
      <c r="B11" s="75"/>
      <c r="C11" s="76"/>
      <c r="D11" s="564" t="s">
        <v>76</v>
      </c>
      <c r="E11" s="565"/>
      <c r="F11" s="72">
        <v>0</v>
      </c>
      <c r="G11" s="73" t="e">
        <f>SUM(損益計算書!H12,損益計算書!H26)</f>
        <v>#REF!</v>
      </c>
      <c r="H11" s="72">
        <v>449750</v>
      </c>
      <c r="I11" s="72">
        <v>445418</v>
      </c>
      <c r="J11" s="72">
        <v>284384</v>
      </c>
      <c r="K11" s="72">
        <v>303643</v>
      </c>
      <c r="L11" s="74">
        <v>470374</v>
      </c>
      <c r="M11" s="74">
        <v>482938</v>
      </c>
      <c r="N11" s="213">
        <v>1204508</v>
      </c>
      <c r="O11" s="211">
        <v>1231999</v>
      </c>
    </row>
    <row r="12" spans="1:15" ht="18" customHeight="1">
      <c r="B12" s="566" t="s">
        <v>78</v>
      </c>
      <c r="C12" s="567"/>
      <c r="D12" s="567"/>
      <c r="E12" s="568"/>
      <c r="F12" s="72">
        <v>0</v>
      </c>
      <c r="G12" s="73" t="e">
        <f>IF(G8-G10&lt;0,"-",G8-G10)</f>
        <v>#REF!</v>
      </c>
      <c r="H12" s="72" t="s">
        <v>40</v>
      </c>
      <c r="I12" s="72">
        <v>1414</v>
      </c>
      <c r="J12" s="72">
        <v>12803</v>
      </c>
      <c r="K12" s="72" t="s">
        <v>40</v>
      </c>
      <c r="L12" s="74" t="s">
        <v>40</v>
      </c>
      <c r="M12" s="74">
        <v>5901</v>
      </c>
      <c r="N12" s="213">
        <v>12803</v>
      </c>
      <c r="O12" s="211">
        <v>7315</v>
      </c>
    </row>
    <row r="13" spans="1:15" ht="18" customHeight="1">
      <c r="B13" s="569" t="s">
        <v>34</v>
      </c>
      <c r="C13" s="570"/>
      <c r="D13" s="570"/>
      <c r="E13" s="571"/>
      <c r="F13" s="72">
        <v>0</v>
      </c>
      <c r="G13" s="73" t="e">
        <f>IF(G10-G8&lt;0,"-",G10-G8)</f>
        <v>#REF!</v>
      </c>
      <c r="H13" s="72">
        <v>4902</v>
      </c>
      <c r="I13" s="72" t="s">
        <v>40</v>
      </c>
      <c r="J13" s="72" t="s">
        <v>40</v>
      </c>
      <c r="K13" s="72">
        <v>23658</v>
      </c>
      <c r="L13" s="74">
        <v>163</v>
      </c>
      <c r="M13" s="74" t="s">
        <v>40</v>
      </c>
      <c r="N13" s="213">
        <v>5065</v>
      </c>
      <c r="O13" s="211">
        <v>23658</v>
      </c>
    </row>
    <row r="14" spans="1:15" ht="18" customHeight="1">
      <c r="B14" s="75"/>
      <c r="C14" s="76"/>
      <c r="D14" s="564" t="s">
        <v>56</v>
      </c>
      <c r="E14" s="565"/>
      <c r="F14" s="72">
        <v>0</v>
      </c>
      <c r="G14" s="73" t="e">
        <f>IF(G9-G11&lt;0,"-",G9-G11)</f>
        <v>#REF!</v>
      </c>
      <c r="H14" s="72" t="s">
        <v>40</v>
      </c>
      <c r="I14" s="72">
        <v>1354</v>
      </c>
      <c r="J14" s="72">
        <v>13693</v>
      </c>
      <c r="K14" s="72" t="s">
        <v>40</v>
      </c>
      <c r="L14" s="74">
        <v>134</v>
      </c>
      <c r="M14" s="74">
        <v>5862</v>
      </c>
      <c r="N14" s="213">
        <v>13827</v>
      </c>
      <c r="O14" s="211">
        <v>7216</v>
      </c>
    </row>
    <row r="15" spans="1:15" ht="18" customHeight="1">
      <c r="B15" s="75"/>
      <c r="C15" s="76"/>
      <c r="D15" s="564" t="s">
        <v>79</v>
      </c>
      <c r="E15" s="565"/>
      <c r="F15" s="72">
        <v>0</v>
      </c>
      <c r="G15" s="73" t="e">
        <f>IF(G11-G9&lt;0,"-",G11-G9)</f>
        <v>#REF!</v>
      </c>
      <c r="H15" s="72">
        <v>4972</v>
      </c>
      <c r="I15" s="72" t="s">
        <v>40</v>
      </c>
      <c r="J15" s="72" t="s">
        <v>40</v>
      </c>
      <c r="K15" s="72">
        <v>23511</v>
      </c>
      <c r="L15" s="74" t="s">
        <v>40</v>
      </c>
      <c r="M15" s="74" t="s">
        <v>40</v>
      </c>
      <c r="N15" s="213">
        <v>4972</v>
      </c>
      <c r="O15" s="211">
        <v>23511</v>
      </c>
    </row>
    <row r="16" spans="1:15" ht="18" customHeight="1">
      <c r="B16" s="566" t="s">
        <v>0</v>
      </c>
      <c r="C16" s="567"/>
      <c r="D16" s="567"/>
      <c r="E16" s="568"/>
      <c r="F16" s="72" t="s">
        <v>40</v>
      </c>
      <c r="G16" s="77" t="s">
        <v>81</v>
      </c>
      <c r="H16" s="72" t="s">
        <v>40</v>
      </c>
      <c r="I16" s="72" t="s">
        <v>81</v>
      </c>
      <c r="J16" s="72" t="s">
        <v>40</v>
      </c>
      <c r="K16" s="74">
        <v>20419</v>
      </c>
      <c r="L16" s="74">
        <v>134139</v>
      </c>
      <c r="M16" s="74">
        <v>128237</v>
      </c>
      <c r="N16" s="213">
        <v>134139</v>
      </c>
      <c r="O16" s="211">
        <v>148656</v>
      </c>
    </row>
    <row r="17" spans="2:15" ht="18" customHeight="1">
      <c r="B17" s="566" t="s">
        <v>82</v>
      </c>
      <c r="C17" s="567"/>
      <c r="D17" s="567"/>
      <c r="E17" s="568"/>
      <c r="F17" s="72" t="s">
        <v>40</v>
      </c>
      <c r="G17" s="73" t="e">
        <f>IF(貸借対照表!F27-貸借対照表!F28-貸借対照表!F30-貸借対照表!F11+資本的収支!G15&gt;0,貸借対照表!F27-貸借対照表!F28-貸借対照表!F30-貸借対照表!F11+資本的収支!G15,"-")</f>
        <v>#REF!</v>
      </c>
      <c r="H17" s="72" t="s">
        <v>40</v>
      </c>
      <c r="I17" s="459" t="s">
        <v>40</v>
      </c>
      <c r="J17" s="72" t="s">
        <v>40</v>
      </c>
      <c r="K17" s="459" t="s">
        <v>40</v>
      </c>
      <c r="L17" s="74" t="s">
        <v>40</v>
      </c>
      <c r="M17" s="74" t="s">
        <v>40</v>
      </c>
      <c r="N17" s="213" t="s">
        <v>40</v>
      </c>
      <c r="O17" s="211" t="s">
        <v>40</v>
      </c>
    </row>
    <row r="18" spans="2:15" ht="18" customHeight="1">
      <c r="B18" s="572" t="s">
        <v>53</v>
      </c>
      <c r="C18" s="573"/>
      <c r="D18" s="573"/>
      <c r="E18" s="574"/>
      <c r="F18" s="78">
        <v>0</v>
      </c>
      <c r="G18" s="79" t="e">
        <f>損益計算書!H7</f>
        <v>#REF!</v>
      </c>
      <c r="H18" s="78">
        <v>426506</v>
      </c>
      <c r="I18" s="78">
        <v>428446</v>
      </c>
      <c r="J18" s="78">
        <v>160188</v>
      </c>
      <c r="K18" s="78">
        <v>141903</v>
      </c>
      <c r="L18" s="80">
        <v>452603</v>
      </c>
      <c r="M18" s="80">
        <v>471172</v>
      </c>
      <c r="N18" s="460">
        <v>1039297</v>
      </c>
      <c r="O18" s="461">
        <v>1041521</v>
      </c>
    </row>
    <row r="19" spans="2:15" ht="18" customHeight="1">
      <c r="B19" s="575" t="s">
        <v>38</v>
      </c>
      <c r="C19" s="576"/>
      <c r="D19" s="576"/>
      <c r="E19" s="577"/>
      <c r="F19" s="82" t="s">
        <v>40</v>
      </c>
      <c r="G19" s="83" t="s">
        <v>81</v>
      </c>
      <c r="H19" s="82">
        <v>1.1000000000000001</v>
      </c>
      <c r="I19" s="82" t="s">
        <v>40</v>
      </c>
      <c r="J19" s="82" t="s">
        <v>40</v>
      </c>
      <c r="K19" s="82">
        <v>16.7</v>
      </c>
      <c r="L19" s="85">
        <v>0</v>
      </c>
      <c r="M19" s="85" t="s">
        <v>40</v>
      </c>
      <c r="N19" s="462">
        <v>0.5</v>
      </c>
      <c r="O19" s="463">
        <v>2.2999999999999998</v>
      </c>
    </row>
    <row r="20" spans="2:15" ht="18" customHeight="1">
      <c r="B20" s="566" t="s">
        <v>58</v>
      </c>
      <c r="C20" s="567"/>
      <c r="D20" s="567"/>
      <c r="E20" s="568"/>
      <c r="F20" s="82" t="s">
        <v>40</v>
      </c>
      <c r="G20" s="84" t="str">
        <f>IF(G16="-","-",IF(損益計算書!H9="-",ROUND(G16/G18*100,1),ROUND(G16/(G18-損益計算書!H9)*100,1)))</f>
        <v>-</v>
      </c>
      <c r="H20" s="82" t="s">
        <v>40</v>
      </c>
      <c r="I20" s="82" t="s">
        <v>40</v>
      </c>
      <c r="J20" s="82" t="s">
        <v>40</v>
      </c>
      <c r="K20" s="82">
        <v>14.4</v>
      </c>
      <c r="L20" s="85">
        <v>29.6</v>
      </c>
      <c r="M20" s="85">
        <v>27.2</v>
      </c>
      <c r="N20" s="85">
        <v>12.9</v>
      </c>
      <c r="O20" s="464">
        <v>14.3</v>
      </c>
    </row>
    <row r="21" spans="2:15" ht="18" customHeight="1">
      <c r="B21" s="566" t="s">
        <v>59</v>
      </c>
      <c r="C21" s="567"/>
      <c r="D21" s="567"/>
      <c r="E21" s="568"/>
      <c r="F21" s="82" t="s">
        <v>40</v>
      </c>
      <c r="G21" s="84" t="e">
        <f>IF(G17="-","-",IF(損益計算書!H9="-",ROUND(G17/G18*100,1),ROUND(G17/(G18-損益計算書!H9)*100,1)))</f>
        <v>#REF!</v>
      </c>
      <c r="H21" s="82" t="s">
        <v>40</v>
      </c>
      <c r="I21" s="82" t="s">
        <v>40</v>
      </c>
      <c r="J21" s="82" t="s">
        <v>40</v>
      </c>
      <c r="K21" s="82" t="s">
        <v>40</v>
      </c>
      <c r="L21" s="85" t="s">
        <v>40</v>
      </c>
      <c r="M21" s="85" t="s">
        <v>40</v>
      </c>
      <c r="N21" s="462" t="s">
        <v>40</v>
      </c>
      <c r="O21" s="464" t="s">
        <v>40</v>
      </c>
    </row>
    <row r="22" spans="2:15" ht="18" customHeight="1">
      <c r="B22" s="566" t="s">
        <v>84</v>
      </c>
      <c r="C22" s="567"/>
      <c r="D22" s="567"/>
      <c r="E22" s="568"/>
      <c r="F22" s="82" t="s">
        <v>40</v>
      </c>
      <c r="G22" s="83" t="s">
        <v>81</v>
      </c>
      <c r="H22" s="82">
        <v>98.9</v>
      </c>
      <c r="I22" s="82">
        <v>100.3</v>
      </c>
      <c r="J22" s="82">
        <v>104.5</v>
      </c>
      <c r="K22" s="82">
        <v>92.3</v>
      </c>
      <c r="L22" s="85">
        <v>100</v>
      </c>
      <c r="M22" s="85">
        <v>101.2</v>
      </c>
      <c r="N22" s="462">
        <v>100.6</v>
      </c>
      <c r="O22" s="465">
        <v>98.7</v>
      </c>
    </row>
    <row r="23" spans="2:15" ht="18" customHeight="1">
      <c r="B23" s="578" t="s">
        <v>86</v>
      </c>
      <c r="C23" s="579"/>
      <c r="D23" s="579"/>
      <c r="E23" s="580"/>
      <c r="F23" s="86" t="s">
        <v>40</v>
      </c>
      <c r="G23" s="87" t="s">
        <v>81</v>
      </c>
      <c r="H23" s="86">
        <v>98.9</v>
      </c>
      <c r="I23" s="86">
        <v>100.3</v>
      </c>
      <c r="J23" s="86">
        <v>104.8</v>
      </c>
      <c r="K23" s="86">
        <v>92.3</v>
      </c>
      <c r="L23" s="88">
        <v>100</v>
      </c>
      <c r="M23" s="88">
        <v>101.2</v>
      </c>
      <c r="N23" s="466">
        <v>100.7</v>
      </c>
      <c r="O23" s="467">
        <v>98.7</v>
      </c>
    </row>
    <row r="24" spans="2:15" ht="18" customHeight="1">
      <c r="B24" s="47"/>
      <c r="C24" s="47"/>
      <c r="D24" s="47"/>
      <c r="E24" s="47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2:15" ht="18" customHeight="1">
      <c r="B25" s="90" t="s">
        <v>87</v>
      </c>
      <c r="C25" s="90"/>
      <c r="D25" s="90"/>
      <c r="E25" s="90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2:15" ht="18" customHeight="1">
      <c r="B26" s="47"/>
      <c r="C26" s="47"/>
      <c r="D26" s="47"/>
      <c r="E26" s="47"/>
      <c r="F26" s="89"/>
      <c r="G26" s="89"/>
      <c r="H26" s="89"/>
      <c r="I26" s="89"/>
      <c r="J26" s="89"/>
      <c r="K26" s="89"/>
      <c r="L26" s="89"/>
      <c r="M26" s="89"/>
      <c r="N26" s="89"/>
      <c r="O26" s="89" t="s">
        <v>47</v>
      </c>
    </row>
    <row r="27" spans="2:15" ht="18" customHeight="1">
      <c r="B27" s="50"/>
      <c r="C27" s="51"/>
      <c r="D27" s="51"/>
      <c r="E27" s="51" t="s">
        <v>65</v>
      </c>
      <c r="F27" s="52" t="s">
        <v>68</v>
      </c>
      <c r="G27" s="91"/>
      <c r="H27" s="53" t="s">
        <v>322</v>
      </c>
      <c r="I27" s="91"/>
      <c r="J27" s="91"/>
      <c r="K27" s="91"/>
      <c r="L27" s="91"/>
      <c r="M27" s="91"/>
      <c r="N27" s="91"/>
      <c r="O27" s="92"/>
    </row>
    <row r="28" spans="2:15" ht="18" customHeight="1">
      <c r="B28" s="55"/>
      <c r="C28" s="56"/>
      <c r="D28" s="56"/>
      <c r="E28" s="57" t="s">
        <v>28</v>
      </c>
      <c r="F28" s="93" t="s">
        <v>10</v>
      </c>
      <c r="G28" s="94"/>
      <c r="H28" s="557" t="s">
        <v>7</v>
      </c>
      <c r="I28" s="559"/>
      <c r="J28" s="557" t="s">
        <v>4</v>
      </c>
      <c r="K28" s="559"/>
      <c r="L28" s="581" t="s">
        <v>71</v>
      </c>
      <c r="M28" s="582"/>
      <c r="N28" s="93" t="s">
        <v>12</v>
      </c>
      <c r="O28" s="95"/>
    </row>
    <row r="29" spans="2:15" ht="18" customHeight="1">
      <c r="B29" s="55"/>
      <c r="C29" s="56"/>
      <c r="D29" s="56"/>
      <c r="E29" s="5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2:15" ht="18" customHeight="1">
      <c r="B30" s="55"/>
      <c r="C30" s="56"/>
      <c r="D30" s="56"/>
      <c r="E30" s="56" t="s">
        <v>17</v>
      </c>
      <c r="F30" s="63">
        <v>29</v>
      </c>
      <c r="G30" s="64">
        <v>30</v>
      </c>
      <c r="H30" s="63">
        <v>1</v>
      </c>
      <c r="I30" s="64">
        <v>2</v>
      </c>
      <c r="J30" s="63">
        <v>1</v>
      </c>
      <c r="K30" s="64">
        <v>2</v>
      </c>
      <c r="L30" s="63">
        <v>1</v>
      </c>
      <c r="M30" s="64">
        <v>2</v>
      </c>
      <c r="N30" s="63">
        <v>1</v>
      </c>
      <c r="O30" s="98">
        <v>2</v>
      </c>
    </row>
    <row r="31" spans="2:15" ht="18" customHeight="1">
      <c r="B31" s="67" t="s">
        <v>62</v>
      </c>
      <c r="C31" s="68"/>
      <c r="D31" s="68"/>
      <c r="E31" s="68"/>
      <c r="F31" s="99"/>
      <c r="G31" s="99"/>
      <c r="H31" s="99"/>
      <c r="I31" s="99"/>
      <c r="J31" s="99"/>
      <c r="K31" s="99"/>
      <c r="L31" s="99"/>
      <c r="M31" s="99"/>
      <c r="N31" s="99"/>
      <c r="O31" s="100"/>
    </row>
    <row r="32" spans="2:15" ht="18" customHeight="1">
      <c r="B32" s="561" t="s">
        <v>88</v>
      </c>
      <c r="C32" s="562"/>
      <c r="D32" s="562"/>
      <c r="E32" s="563"/>
      <c r="F32" s="101"/>
      <c r="G32" s="102"/>
      <c r="H32" s="103"/>
      <c r="I32" s="103"/>
      <c r="J32" s="103"/>
      <c r="K32" s="103"/>
      <c r="L32" s="103"/>
      <c r="M32" s="103"/>
      <c r="N32" s="103"/>
      <c r="O32" s="468"/>
    </row>
    <row r="33" spans="2:15" ht="18" customHeight="1">
      <c r="B33" s="75"/>
      <c r="C33" s="564" t="s">
        <v>60</v>
      </c>
      <c r="D33" s="583"/>
      <c r="E33" s="568"/>
      <c r="F33" s="72">
        <v>0</v>
      </c>
      <c r="G33" s="73">
        <f>資本的収支!G20</f>
        <v>0</v>
      </c>
      <c r="H33" s="74">
        <v>3046</v>
      </c>
      <c r="I33" s="74">
        <v>285</v>
      </c>
      <c r="J33" s="74">
        <v>0</v>
      </c>
      <c r="K33" s="74">
        <v>469</v>
      </c>
      <c r="L33" s="74">
        <v>18334</v>
      </c>
      <c r="M33" s="74">
        <v>8462</v>
      </c>
      <c r="N33" s="103">
        <v>21380</v>
      </c>
      <c r="O33" s="468">
        <v>9216</v>
      </c>
    </row>
    <row r="34" spans="2:15" ht="18" customHeight="1">
      <c r="B34" s="75"/>
      <c r="C34" s="589" t="s">
        <v>23</v>
      </c>
      <c r="D34" s="590"/>
      <c r="E34" s="591"/>
      <c r="F34" s="72">
        <v>0</v>
      </c>
      <c r="G34" s="73">
        <f>資本的収支!G22</f>
        <v>0</v>
      </c>
      <c r="H34" s="74">
        <v>1086</v>
      </c>
      <c r="I34" s="74">
        <v>1086</v>
      </c>
      <c r="J34" s="74">
        <v>12798</v>
      </c>
      <c r="K34" s="74">
        <v>13018</v>
      </c>
      <c r="L34" s="74">
        <v>47432</v>
      </c>
      <c r="M34" s="74">
        <v>48304</v>
      </c>
      <c r="N34" s="103">
        <v>61316</v>
      </c>
      <c r="O34" s="468">
        <v>62408</v>
      </c>
    </row>
    <row r="35" spans="2:15" ht="18" customHeight="1">
      <c r="B35" s="75"/>
      <c r="C35" s="564" t="s">
        <v>77</v>
      </c>
      <c r="D35" s="583"/>
      <c r="E35" s="568"/>
      <c r="F35" s="72">
        <v>0</v>
      </c>
      <c r="G35" s="73">
        <f>資本的収支!G26-資本的収支!G20-資本的収支!G22</f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103" t="s">
        <v>40</v>
      </c>
      <c r="O35" s="468" t="s">
        <v>40</v>
      </c>
    </row>
    <row r="36" spans="2:15" ht="18" customHeight="1">
      <c r="B36" s="105" t="s">
        <v>73</v>
      </c>
      <c r="C36" s="106"/>
      <c r="D36" s="106"/>
      <c r="E36" s="106"/>
      <c r="F36" s="78" t="s">
        <v>40</v>
      </c>
      <c r="G36" s="79" t="str">
        <f>IF(SUM(G33:G35)=0,"-",SUM(G33:G35))</f>
        <v>-</v>
      </c>
      <c r="H36" s="80">
        <v>4132</v>
      </c>
      <c r="I36" s="80">
        <v>1371</v>
      </c>
      <c r="J36" s="80">
        <v>12798</v>
      </c>
      <c r="K36" s="80">
        <v>13487</v>
      </c>
      <c r="L36" s="80">
        <v>65766</v>
      </c>
      <c r="M36" s="80">
        <v>56766</v>
      </c>
      <c r="N36" s="103">
        <v>82696</v>
      </c>
      <c r="O36" s="468">
        <v>71624</v>
      </c>
    </row>
    <row r="37" spans="2:15" ht="18" customHeight="1">
      <c r="B37" s="561" t="s">
        <v>90</v>
      </c>
      <c r="C37" s="562"/>
      <c r="D37" s="562"/>
      <c r="E37" s="563"/>
      <c r="F37" s="72"/>
      <c r="G37" s="73"/>
      <c r="H37" s="74"/>
      <c r="I37" s="74"/>
      <c r="J37" s="74"/>
      <c r="K37" s="74"/>
      <c r="L37" s="74"/>
      <c r="M37" s="74"/>
      <c r="N37" s="469"/>
      <c r="O37" s="470"/>
    </row>
    <row r="38" spans="2:15" ht="18" customHeight="1">
      <c r="B38" s="75"/>
      <c r="C38" s="564" t="s">
        <v>92</v>
      </c>
      <c r="D38" s="583"/>
      <c r="E38" s="568"/>
      <c r="F38" s="72">
        <v>0</v>
      </c>
      <c r="G38" s="73">
        <f>資本的収支!G10+資本的収支!G37</f>
        <v>0</v>
      </c>
      <c r="H38" s="74">
        <v>4132</v>
      </c>
      <c r="I38" s="74">
        <v>1371</v>
      </c>
      <c r="J38" s="74">
        <v>12798</v>
      </c>
      <c r="K38" s="74">
        <v>13018</v>
      </c>
      <c r="L38" s="74">
        <v>18766</v>
      </c>
      <c r="M38" s="74">
        <v>56766</v>
      </c>
      <c r="N38" s="103">
        <v>35696</v>
      </c>
      <c r="O38" s="468">
        <v>71155</v>
      </c>
    </row>
    <row r="39" spans="2:15" ht="18" customHeight="1">
      <c r="B39" s="75"/>
      <c r="C39" s="564" t="s">
        <v>93</v>
      </c>
      <c r="D39" s="583"/>
      <c r="E39" s="568"/>
      <c r="F39" s="72" t="s">
        <v>40</v>
      </c>
      <c r="G39" s="73" t="str">
        <f>IF(SUM(G40:G42)=0,"-",SUM(G40:G42))</f>
        <v>-</v>
      </c>
      <c r="H39" s="74" t="s">
        <v>40</v>
      </c>
      <c r="I39" s="74" t="s">
        <v>40</v>
      </c>
      <c r="J39" s="74" t="s">
        <v>40</v>
      </c>
      <c r="K39" s="74">
        <v>469</v>
      </c>
      <c r="L39" s="74">
        <v>47000</v>
      </c>
      <c r="M39" s="74" t="s">
        <v>40</v>
      </c>
      <c r="N39" s="103">
        <v>47000</v>
      </c>
      <c r="O39" s="468">
        <v>469</v>
      </c>
    </row>
    <row r="40" spans="2:15" ht="18" customHeight="1">
      <c r="B40" s="75"/>
      <c r="C40" s="76"/>
      <c r="D40" s="564" t="s">
        <v>94</v>
      </c>
      <c r="E40" s="565"/>
      <c r="F40" s="72" t="s">
        <v>40</v>
      </c>
      <c r="G40" s="73" t="str">
        <f>資本的収支!G6</f>
        <v>-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103" t="s">
        <v>40</v>
      </c>
      <c r="O40" s="468" t="s">
        <v>40</v>
      </c>
    </row>
    <row r="41" spans="2:15" ht="18" customHeight="1">
      <c r="B41" s="75"/>
      <c r="C41" s="76"/>
      <c r="D41" s="584" t="s">
        <v>96</v>
      </c>
      <c r="E41" s="585"/>
      <c r="F41" s="72">
        <v>0</v>
      </c>
      <c r="G41" s="73">
        <f>SUM(資本的収支!G7,資本的収支!G8,資本的収支!G9)</f>
        <v>0</v>
      </c>
      <c r="H41" s="74">
        <v>0</v>
      </c>
      <c r="I41" s="74">
        <v>0</v>
      </c>
      <c r="J41" s="74">
        <v>0</v>
      </c>
      <c r="K41" s="74">
        <v>0</v>
      </c>
      <c r="L41" s="74">
        <v>47000</v>
      </c>
      <c r="M41" s="74">
        <v>0</v>
      </c>
      <c r="N41" s="103">
        <v>47000</v>
      </c>
      <c r="O41" s="468" t="s">
        <v>40</v>
      </c>
    </row>
    <row r="42" spans="2:15" ht="18" customHeight="1">
      <c r="B42" s="75"/>
      <c r="C42" s="76"/>
      <c r="D42" s="564" t="s">
        <v>77</v>
      </c>
      <c r="E42" s="565"/>
      <c r="F42" s="72">
        <v>0</v>
      </c>
      <c r="G42" s="73">
        <f>SUM(資本的収支!G11:G13)</f>
        <v>0</v>
      </c>
      <c r="H42" s="74">
        <v>0</v>
      </c>
      <c r="I42" s="74">
        <v>0</v>
      </c>
      <c r="J42" s="74">
        <v>0</v>
      </c>
      <c r="K42" s="74">
        <v>469</v>
      </c>
      <c r="L42" s="74">
        <v>0</v>
      </c>
      <c r="M42" s="74">
        <v>0</v>
      </c>
      <c r="N42" s="103" t="s">
        <v>40</v>
      </c>
      <c r="O42" s="468">
        <v>469</v>
      </c>
    </row>
    <row r="43" spans="2:15" ht="18" customHeight="1">
      <c r="B43" s="105" t="s">
        <v>73</v>
      </c>
      <c r="C43" s="107"/>
      <c r="D43" s="107"/>
      <c r="E43" s="108"/>
      <c r="F43" s="78" t="s">
        <v>40</v>
      </c>
      <c r="G43" s="79" t="str">
        <f>IF(SUM(G38:G39)=0,"-",SUM(G38:G39))</f>
        <v>-</v>
      </c>
      <c r="H43" s="80">
        <v>4132</v>
      </c>
      <c r="I43" s="80">
        <v>1371</v>
      </c>
      <c r="J43" s="80">
        <v>12798</v>
      </c>
      <c r="K43" s="80">
        <v>13487</v>
      </c>
      <c r="L43" s="80">
        <v>65766</v>
      </c>
      <c r="M43" s="80">
        <v>56766</v>
      </c>
      <c r="N43" s="471">
        <v>82696</v>
      </c>
      <c r="O43" s="472">
        <v>71624</v>
      </c>
    </row>
    <row r="44" spans="2:15" ht="18" customHeight="1">
      <c r="B44" s="586" t="s">
        <v>97</v>
      </c>
      <c r="C44" s="587"/>
      <c r="D44" s="587"/>
      <c r="E44" s="588"/>
      <c r="F44" s="109" t="s">
        <v>40</v>
      </c>
      <c r="G44" s="110" t="s">
        <v>81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 t="s">
        <v>40</v>
      </c>
      <c r="O44" s="473" t="s">
        <v>81</v>
      </c>
    </row>
    <row r="45" spans="2:15" ht="18" customHeight="1">
      <c r="B45" s="112"/>
      <c r="C45" s="112"/>
      <c r="D45" s="112"/>
      <c r="E45" s="112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2:15" ht="18" customHeight="1">
      <c r="B46" s="112"/>
      <c r="C46" s="112"/>
      <c r="D46" s="112"/>
      <c r="E46" s="112"/>
    </row>
    <row r="47" spans="2:15" ht="13.5" customHeight="1">
      <c r="B47" s="112"/>
      <c r="C47" s="112"/>
      <c r="D47" s="112"/>
      <c r="E47" s="112"/>
    </row>
    <row r="48" spans="2:15" ht="13.5" customHeight="1">
      <c r="B48" s="112"/>
      <c r="C48" s="112"/>
      <c r="D48" s="112"/>
      <c r="E48" s="112"/>
    </row>
    <row r="49" spans="2:5" ht="13.5" customHeight="1">
      <c r="B49" s="112"/>
      <c r="C49" s="112"/>
      <c r="D49" s="112"/>
      <c r="E49" s="112"/>
    </row>
    <row r="50" spans="2:5" ht="13.5" customHeight="1">
      <c r="B50" s="112"/>
      <c r="C50" s="112"/>
      <c r="D50" s="112"/>
      <c r="E50" s="112"/>
    </row>
    <row r="51" spans="2:5" ht="13.5" customHeight="1">
      <c r="B51" s="112"/>
      <c r="C51" s="112"/>
      <c r="D51" s="112"/>
      <c r="E51" s="112"/>
    </row>
    <row r="52" spans="2:5" ht="13.5" customHeight="1">
      <c r="B52" s="112"/>
      <c r="C52" s="112"/>
      <c r="D52" s="112"/>
      <c r="E52" s="112"/>
    </row>
    <row r="53" spans="2:5" ht="13.5" customHeight="1">
      <c r="B53" s="112"/>
      <c r="C53" s="112"/>
      <c r="D53" s="112"/>
      <c r="E53" s="112"/>
    </row>
    <row r="54" spans="2:5" ht="13.5" customHeight="1">
      <c r="B54" s="112"/>
      <c r="C54" s="112"/>
      <c r="D54" s="112"/>
      <c r="E54" s="112"/>
    </row>
    <row r="55" spans="2:5" ht="13.5" customHeight="1">
      <c r="B55" s="112"/>
      <c r="C55" s="112"/>
      <c r="D55" s="112"/>
      <c r="E55" s="112"/>
    </row>
    <row r="56" spans="2:5" ht="13.5" customHeight="1">
      <c r="B56" s="112"/>
      <c r="C56" s="112"/>
      <c r="D56" s="112"/>
      <c r="E56" s="112"/>
    </row>
    <row r="57" spans="2:5" ht="13.5" customHeight="1">
      <c r="B57" s="112"/>
      <c r="C57" s="112"/>
      <c r="D57" s="112"/>
      <c r="E57" s="112"/>
    </row>
    <row r="58" spans="2:5" ht="13.5" customHeight="1">
      <c r="B58" s="112"/>
      <c r="C58" s="112"/>
      <c r="D58" s="112"/>
      <c r="E58" s="112"/>
    </row>
    <row r="59" spans="2:5" ht="13.5" customHeight="1">
      <c r="B59" s="112"/>
      <c r="C59" s="112"/>
      <c r="D59" s="112"/>
      <c r="E59" s="112"/>
    </row>
    <row r="60" spans="2:5" ht="13.5" customHeight="1">
      <c r="B60" s="112"/>
      <c r="C60" s="112"/>
      <c r="D60" s="112"/>
      <c r="E60" s="112"/>
    </row>
    <row r="61" spans="2:5" ht="13.5" customHeight="1">
      <c r="B61" s="112"/>
      <c r="C61" s="112"/>
      <c r="D61" s="112"/>
      <c r="E61" s="112"/>
    </row>
    <row r="62" spans="2:5" ht="13.5" customHeight="1">
      <c r="B62" s="112"/>
      <c r="C62" s="112"/>
      <c r="D62" s="112"/>
      <c r="E62" s="112"/>
    </row>
    <row r="63" spans="2:5" ht="13.5" customHeight="1">
      <c r="B63" s="112"/>
      <c r="C63" s="112"/>
      <c r="D63" s="112"/>
      <c r="E63" s="112"/>
    </row>
    <row r="64" spans="2:5" ht="13.5" customHeight="1">
      <c r="B64" s="112"/>
      <c r="C64" s="112"/>
      <c r="D64" s="112"/>
      <c r="E64" s="112"/>
    </row>
    <row r="65" spans="2:5" ht="13.5" customHeight="1">
      <c r="B65" s="112"/>
      <c r="C65" s="112"/>
      <c r="D65" s="112"/>
      <c r="E65" s="112"/>
    </row>
    <row r="66" spans="2:5" ht="13.5" customHeight="1">
      <c r="B66" s="112"/>
      <c r="C66" s="112"/>
      <c r="D66" s="112"/>
      <c r="E66" s="112"/>
    </row>
    <row r="67" spans="2:5" ht="13.5" customHeight="1">
      <c r="B67" s="112"/>
      <c r="C67" s="112"/>
      <c r="D67" s="112"/>
      <c r="E67" s="112"/>
    </row>
    <row r="68" spans="2:5" ht="13.5" customHeight="1">
      <c r="B68" s="112"/>
      <c r="C68" s="112"/>
      <c r="D68" s="112"/>
      <c r="E68" s="112"/>
    </row>
    <row r="69" spans="2:5" ht="13.5" customHeight="1">
      <c r="B69" s="112"/>
      <c r="C69" s="112"/>
      <c r="D69" s="112"/>
      <c r="E69" s="112"/>
    </row>
    <row r="70" spans="2:5" ht="13.5" customHeight="1">
      <c r="B70" s="112"/>
      <c r="C70" s="112"/>
      <c r="D70" s="112"/>
      <c r="E70" s="112"/>
    </row>
    <row r="71" spans="2:5" ht="13.5" customHeight="1">
      <c r="B71" s="112"/>
      <c r="C71" s="112"/>
      <c r="D71" s="112"/>
      <c r="E71" s="112"/>
    </row>
    <row r="72" spans="2:5" ht="13.5" customHeight="1">
      <c r="B72" s="112"/>
      <c r="C72" s="112"/>
      <c r="D72" s="112"/>
      <c r="E72" s="112"/>
    </row>
    <row r="73" spans="2:5" ht="13.5" customHeight="1">
      <c r="B73" s="112"/>
      <c r="C73" s="112"/>
      <c r="D73" s="112"/>
      <c r="E73" s="112"/>
    </row>
    <row r="74" spans="2:5" ht="13.5" customHeight="1">
      <c r="B74" s="112"/>
      <c r="C74" s="112"/>
      <c r="D74" s="112"/>
      <c r="E74" s="112"/>
    </row>
    <row r="75" spans="2:5" ht="13.5" customHeight="1">
      <c r="B75" s="112"/>
      <c r="C75" s="112"/>
      <c r="D75" s="112"/>
      <c r="E75" s="112"/>
    </row>
    <row r="76" spans="2:5" ht="13.5" customHeight="1">
      <c r="B76" s="112"/>
      <c r="C76" s="112"/>
      <c r="D76" s="112"/>
      <c r="E76" s="112"/>
    </row>
    <row r="77" spans="2:5" ht="13.5" customHeight="1">
      <c r="B77" s="112"/>
      <c r="C77" s="112"/>
      <c r="D77" s="112"/>
      <c r="E77" s="112"/>
    </row>
    <row r="78" spans="2:5" ht="13.5" customHeight="1">
      <c r="B78" s="112"/>
      <c r="C78" s="112"/>
      <c r="D78" s="112"/>
      <c r="E78" s="112"/>
    </row>
    <row r="79" spans="2:5" ht="13.5" customHeight="1">
      <c r="B79" s="112"/>
      <c r="C79" s="112"/>
      <c r="D79" s="112"/>
      <c r="E79" s="112"/>
    </row>
    <row r="80" spans="2:5" ht="13.5" customHeight="1">
      <c r="B80" s="112"/>
      <c r="C80" s="112"/>
      <c r="D80" s="112"/>
      <c r="E80" s="112"/>
    </row>
    <row r="81" spans="2:5" ht="23.25" customHeight="1">
      <c r="B81" s="112"/>
      <c r="C81" s="112"/>
      <c r="D81" s="112"/>
      <c r="E81" s="112"/>
    </row>
    <row r="82" spans="2:5" ht="23.25" customHeight="1">
      <c r="B82" s="112"/>
      <c r="C82" s="112"/>
      <c r="D82" s="112"/>
      <c r="E82" s="112"/>
    </row>
    <row r="83" spans="2:5" ht="23.25" customHeight="1">
      <c r="B83" s="112"/>
      <c r="C83" s="112"/>
      <c r="D83" s="112"/>
      <c r="E83" s="112"/>
    </row>
    <row r="84" spans="2:5" ht="23.25" customHeight="1">
      <c r="B84" s="112"/>
      <c r="C84" s="112"/>
      <c r="D84" s="112"/>
      <c r="E84" s="112"/>
    </row>
    <row r="85" spans="2:5" ht="23.25" customHeight="1">
      <c r="B85" s="112"/>
      <c r="C85" s="112"/>
      <c r="D85" s="112"/>
      <c r="E85" s="112"/>
    </row>
    <row r="86" spans="2:5" ht="23.25" customHeight="1">
      <c r="B86" s="112"/>
      <c r="C86" s="112"/>
      <c r="D86" s="112"/>
      <c r="E86" s="112"/>
    </row>
    <row r="87" spans="2:5" ht="23.25" customHeight="1">
      <c r="B87" s="112"/>
      <c r="C87" s="112"/>
      <c r="D87" s="112"/>
      <c r="E87" s="112"/>
    </row>
    <row r="88" spans="2:5" ht="23.25" customHeight="1">
      <c r="B88" s="112"/>
      <c r="C88" s="112"/>
      <c r="D88" s="112"/>
      <c r="E88" s="112"/>
    </row>
    <row r="89" spans="2:5" ht="23.25" customHeight="1">
      <c r="B89" s="112"/>
      <c r="C89" s="112"/>
      <c r="D89" s="112"/>
      <c r="E89" s="112"/>
    </row>
    <row r="90" spans="2:5" ht="23.25" customHeight="1">
      <c r="B90" s="112"/>
      <c r="C90" s="112"/>
      <c r="D90" s="112"/>
      <c r="E90" s="112"/>
    </row>
    <row r="91" spans="2:5" ht="23.25" customHeight="1">
      <c r="B91" s="112"/>
      <c r="C91" s="112"/>
      <c r="D91" s="112"/>
      <c r="E91" s="112"/>
    </row>
    <row r="92" spans="2:5" ht="23.25" customHeight="1">
      <c r="B92" s="112"/>
      <c r="C92" s="112"/>
      <c r="D92" s="112"/>
      <c r="E92" s="112"/>
    </row>
    <row r="93" spans="2:5" ht="23.25" customHeight="1">
      <c r="B93" s="112"/>
      <c r="C93" s="112"/>
      <c r="D93" s="112"/>
      <c r="E93" s="112"/>
    </row>
    <row r="94" spans="2:5" ht="23.25" customHeight="1">
      <c r="B94" s="112"/>
      <c r="C94" s="112"/>
      <c r="D94" s="112"/>
      <c r="E94" s="112"/>
    </row>
    <row r="95" spans="2:5" ht="23.25" customHeight="1">
      <c r="B95" s="112"/>
      <c r="C95" s="112"/>
      <c r="D95" s="112"/>
      <c r="E95" s="112"/>
    </row>
    <row r="96" spans="2:5" ht="23.25" customHeight="1">
      <c r="B96" s="112"/>
      <c r="C96" s="112"/>
      <c r="D96" s="112"/>
      <c r="E96" s="112"/>
    </row>
    <row r="97" spans="2:5" ht="23.25" customHeight="1">
      <c r="B97" s="112"/>
      <c r="C97" s="112"/>
      <c r="D97" s="112"/>
      <c r="E97" s="112"/>
    </row>
    <row r="98" spans="2:5" ht="23.25" customHeight="1">
      <c r="B98" s="112"/>
      <c r="C98" s="112"/>
      <c r="D98" s="112"/>
      <c r="E98" s="112"/>
    </row>
    <row r="99" spans="2:5" ht="23.25" customHeight="1">
      <c r="B99" s="112"/>
      <c r="C99" s="112"/>
      <c r="D99" s="112"/>
      <c r="E99" s="112"/>
    </row>
  </sheetData>
  <mergeCells count="33">
    <mergeCell ref="D42:E42"/>
    <mergeCell ref="B44:E44"/>
    <mergeCell ref="C34:E34"/>
    <mergeCell ref="C35:E35"/>
    <mergeCell ref="B37:E37"/>
    <mergeCell ref="C38:E38"/>
    <mergeCell ref="C39:E39"/>
    <mergeCell ref="D40:E40"/>
    <mergeCell ref="J28:K28"/>
    <mergeCell ref="L28:M28"/>
    <mergeCell ref="B32:E32"/>
    <mergeCell ref="C33:E33"/>
    <mergeCell ref="D41:E41"/>
    <mergeCell ref="B20:E20"/>
    <mergeCell ref="B21:E21"/>
    <mergeCell ref="B22:E22"/>
    <mergeCell ref="B23:E23"/>
    <mergeCell ref="H28:I28"/>
    <mergeCell ref="D15:E15"/>
    <mergeCell ref="B16:E16"/>
    <mergeCell ref="B17:E17"/>
    <mergeCell ref="B18:E18"/>
    <mergeCell ref="B19:E19"/>
    <mergeCell ref="B10:E10"/>
    <mergeCell ref="D11:E11"/>
    <mergeCell ref="B12:E12"/>
    <mergeCell ref="B13:E13"/>
    <mergeCell ref="D14:E14"/>
    <mergeCell ref="H4:I4"/>
    <mergeCell ref="J4:K4"/>
    <mergeCell ref="L4:M4"/>
    <mergeCell ref="B8:E8"/>
    <mergeCell ref="D9:E9"/>
  </mergeCells>
  <phoneticPr fontId="49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Normal="100" zoomScaleSheetLayoutView="100" workbookViewId="0">
      <selection activeCell="N39" sqref="N39"/>
    </sheetView>
  </sheetViews>
  <sheetFormatPr defaultRowHeight="23.25" customHeight="1"/>
  <cols>
    <col min="1" max="1" width="1.375" style="42" customWidth="1"/>
    <col min="2" max="2" width="3.625" style="42" customWidth="1"/>
    <col min="3" max="3" width="3.5" style="42" customWidth="1"/>
    <col min="4" max="4" width="2.75" style="42" customWidth="1"/>
    <col min="5" max="5" width="16.125" style="42" customWidth="1"/>
    <col min="6" max="6" width="4.875" style="42" customWidth="1"/>
    <col min="7" max="7" width="13.125" style="42" hidden="1" customWidth="1"/>
    <col min="8" max="10" width="13.125" style="42" customWidth="1"/>
    <col min="11" max="11" width="11" style="42" customWidth="1"/>
    <col min="12" max="12" width="9" style="42" bestFit="1"/>
    <col min="13" max="16384" width="9" style="42"/>
  </cols>
  <sheetData>
    <row r="1" spans="1:12" s="43" customFormat="1" ht="17.25" customHeight="1">
      <c r="B1" s="114" t="s">
        <v>30</v>
      </c>
      <c r="C1" s="115"/>
      <c r="D1" s="115"/>
      <c r="E1" s="115"/>
      <c r="F1" s="116"/>
      <c r="G1" s="115"/>
      <c r="H1" s="115"/>
      <c r="I1" s="115"/>
      <c r="J1" s="115"/>
      <c r="K1" s="117"/>
    </row>
    <row r="2" spans="1:12" ht="20.25" customHeight="1">
      <c r="B2" s="113"/>
      <c r="C2" s="113"/>
      <c r="D2" s="113"/>
      <c r="E2" s="113"/>
      <c r="F2" s="118"/>
      <c r="H2" s="119"/>
      <c r="I2" s="119"/>
      <c r="J2" s="119"/>
      <c r="K2" s="119"/>
    </row>
    <row r="3" spans="1:12" ht="18" customHeight="1">
      <c r="B3" s="120"/>
      <c r="C3" s="121"/>
      <c r="D3" s="121"/>
      <c r="E3" s="121"/>
      <c r="F3" s="122" t="s">
        <v>100</v>
      </c>
      <c r="G3" s="123"/>
      <c r="H3" s="124"/>
      <c r="I3" s="124"/>
      <c r="J3" s="124"/>
      <c r="K3" s="125"/>
    </row>
    <row r="4" spans="1:12" ht="18" customHeight="1">
      <c r="B4" s="126"/>
      <c r="C4" s="127"/>
      <c r="D4" s="127"/>
      <c r="E4" s="127"/>
      <c r="F4" s="128"/>
      <c r="G4" s="129" t="s">
        <v>101</v>
      </c>
      <c r="H4" s="130" t="s">
        <v>103</v>
      </c>
      <c r="I4" s="130" t="s">
        <v>70</v>
      </c>
      <c r="J4" s="130" t="s">
        <v>104</v>
      </c>
      <c r="K4" s="131" t="s">
        <v>73</v>
      </c>
    </row>
    <row r="5" spans="1:12" ht="18" customHeight="1">
      <c r="B5" s="132" t="s">
        <v>105</v>
      </c>
      <c r="C5" s="133"/>
      <c r="D5" s="133"/>
      <c r="E5" s="133"/>
      <c r="F5" s="134"/>
      <c r="G5" s="135"/>
      <c r="H5" s="136"/>
      <c r="I5" s="136"/>
      <c r="J5" s="137"/>
      <c r="K5" s="138"/>
    </row>
    <row r="6" spans="1:12" s="44" customFormat="1" ht="18" customHeight="1">
      <c r="A6" s="42"/>
      <c r="B6" s="139" t="s">
        <v>15</v>
      </c>
      <c r="C6" s="592" t="s">
        <v>107</v>
      </c>
      <c r="D6" s="592"/>
      <c r="E6" s="592"/>
      <c r="F6" s="140"/>
      <c r="G6" s="141" t="s">
        <v>109</v>
      </c>
      <c r="H6" s="141" t="s">
        <v>109</v>
      </c>
      <c r="I6" s="141" t="s">
        <v>109</v>
      </c>
      <c r="J6" s="142" t="s">
        <v>109</v>
      </c>
      <c r="K6" s="143"/>
      <c r="L6" s="441"/>
    </row>
    <row r="7" spans="1:12" ht="18" customHeight="1">
      <c r="B7" s="144" t="s">
        <v>110</v>
      </c>
      <c r="C7" s="593" t="s">
        <v>67</v>
      </c>
      <c r="D7" s="593"/>
      <c r="E7" s="593"/>
      <c r="F7" s="140"/>
      <c r="G7" s="146" t="s">
        <v>111</v>
      </c>
      <c r="H7" s="147" t="s">
        <v>112</v>
      </c>
      <c r="I7" s="147" t="s">
        <v>113</v>
      </c>
      <c r="J7" s="148" t="s">
        <v>114</v>
      </c>
      <c r="K7" s="143"/>
      <c r="L7" s="441"/>
    </row>
    <row r="8" spans="1:12" ht="18" customHeight="1">
      <c r="B8" s="144"/>
      <c r="C8" s="593"/>
      <c r="D8" s="593"/>
      <c r="E8" s="593"/>
      <c r="F8" s="140"/>
      <c r="G8" s="149"/>
      <c r="H8" s="101"/>
      <c r="I8" s="101"/>
      <c r="J8" s="103"/>
      <c r="K8" s="143"/>
    </row>
    <row r="9" spans="1:12" ht="18" customHeight="1">
      <c r="B9" s="144" t="s">
        <v>116</v>
      </c>
      <c r="C9" s="593" t="s">
        <v>119</v>
      </c>
      <c r="D9" s="593"/>
      <c r="E9" s="593"/>
      <c r="F9" s="140"/>
      <c r="G9" s="150" t="s">
        <v>121</v>
      </c>
      <c r="H9" s="151">
        <v>36617</v>
      </c>
      <c r="I9" s="151">
        <v>41000</v>
      </c>
      <c r="J9" s="152">
        <v>36617</v>
      </c>
      <c r="K9" s="143"/>
      <c r="L9" s="441"/>
    </row>
    <row r="10" spans="1:12" ht="18" customHeight="1">
      <c r="B10" s="144" t="s">
        <v>123</v>
      </c>
      <c r="C10" s="593" t="s">
        <v>125</v>
      </c>
      <c r="D10" s="593"/>
      <c r="E10" s="593"/>
      <c r="F10" s="140"/>
      <c r="G10" s="150" t="s">
        <v>121</v>
      </c>
      <c r="H10" s="151">
        <v>32568</v>
      </c>
      <c r="I10" s="151">
        <v>41000</v>
      </c>
      <c r="J10" s="152">
        <v>35521</v>
      </c>
      <c r="K10" s="153"/>
      <c r="L10" s="441"/>
    </row>
    <row r="11" spans="1:12" ht="18" customHeight="1">
      <c r="B11" s="144"/>
      <c r="C11" s="145"/>
      <c r="D11" s="145"/>
      <c r="E11" s="145"/>
      <c r="F11" s="140"/>
      <c r="G11" s="150"/>
      <c r="H11" s="151"/>
      <c r="I11" s="151"/>
      <c r="J11" s="152"/>
      <c r="K11" s="153"/>
    </row>
    <row r="12" spans="1:12" ht="18" customHeight="1">
      <c r="B12" s="144" t="s">
        <v>126</v>
      </c>
      <c r="C12" s="594" t="s">
        <v>127</v>
      </c>
      <c r="D12" s="594"/>
      <c r="E12" s="594"/>
      <c r="F12" s="128" t="s">
        <v>129</v>
      </c>
      <c r="G12" s="155">
        <v>0</v>
      </c>
      <c r="H12" s="474">
        <v>2682</v>
      </c>
      <c r="I12" s="474">
        <v>1187</v>
      </c>
      <c r="J12" s="475">
        <v>3990</v>
      </c>
      <c r="K12" s="476">
        <v>7859</v>
      </c>
      <c r="L12" s="441"/>
    </row>
    <row r="13" spans="1:12" ht="18" customHeight="1">
      <c r="B13" s="156"/>
      <c r="C13" s="157"/>
      <c r="D13" s="158"/>
      <c r="E13" s="157" t="s">
        <v>130</v>
      </c>
      <c r="F13" s="128" t="s">
        <v>129</v>
      </c>
      <c r="G13" s="155">
        <v>0</v>
      </c>
      <c r="H13" s="474">
        <v>816</v>
      </c>
      <c r="I13" s="474">
        <v>253</v>
      </c>
      <c r="J13" s="477">
        <v>914</v>
      </c>
      <c r="K13" s="476">
        <v>1983</v>
      </c>
    </row>
    <row r="14" spans="1:12" ht="18" customHeight="1">
      <c r="B14" s="144" t="s">
        <v>134</v>
      </c>
      <c r="C14" s="593" t="s">
        <v>135</v>
      </c>
      <c r="D14" s="593"/>
      <c r="E14" s="593"/>
      <c r="F14" s="128"/>
      <c r="G14" s="155"/>
      <c r="H14" s="474"/>
      <c r="I14" s="474"/>
      <c r="J14" s="477"/>
      <c r="K14" s="476"/>
    </row>
    <row r="15" spans="1:12" ht="18" customHeight="1">
      <c r="B15" s="144"/>
      <c r="C15" s="157" t="s">
        <v>85</v>
      </c>
      <c r="D15" s="594" t="s">
        <v>138</v>
      </c>
      <c r="E15" s="594"/>
      <c r="F15" s="128" t="s">
        <v>140</v>
      </c>
      <c r="G15" s="155">
        <v>0</v>
      </c>
      <c r="H15" s="474">
        <v>84</v>
      </c>
      <c r="I15" s="474">
        <v>29</v>
      </c>
      <c r="J15" s="477">
        <v>100</v>
      </c>
      <c r="K15" s="476">
        <v>213</v>
      </c>
    </row>
    <row r="16" spans="1:12" ht="18" customHeight="1">
      <c r="B16" s="144"/>
      <c r="C16" s="157" t="s">
        <v>57</v>
      </c>
      <c r="D16" s="594" t="s">
        <v>141</v>
      </c>
      <c r="E16" s="594"/>
      <c r="F16" s="128" t="s">
        <v>140</v>
      </c>
      <c r="G16" s="155">
        <v>0</v>
      </c>
      <c r="H16" s="474">
        <v>10</v>
      </c>
      <c r="I16" s="474">
        <v>20</v>
      </c>
      <c r="J16" s="477">
        <v>15</v>
      </c>
      <c r="K16" s="476">
        <v>45</v>
      </c>
    </row>
    <row r="17" spans="2:11" ht="18" customHeight="1">
      <c r="B17" s="144" t="s">
        <v>142</v>
      </c>
      <c r="C17" s="594" t="s">
        <v>64</v>
      </c>
      <c r="D17" s="594"/>
      <c r="E17" s="594"/>
      <c r="F17" s="140"/>
      <c r="G17" s="155"/>
      <c r="H17" s="474"/>
      <c r="I17" s="474"/>
      <c r="J17" s="477"/>
      <c r="K17" s="476"/>
    </row>
    <row r="18" spans="2:11" ht="18" customHeight="1">
      <c r="B18" s="159"/>
      <c r="C18" s="160"/>
      <c r="D18" s="161" t="s">
        <v>108</v>
      </c>
      <c r="E18" s="154" t="s">
        <v>49</v>
      </c>
      <c r="F18" s="128" t="s">
        <v>37</v>
      </c>
      <c r="G18" s="155">
        <v>0</v>
      </c>
      <c r="H18" s="474">
        <v>365</v>
      </c>
      <c r="I18" s="474">
        <v>365</v>
      </c>
      <c r="J18" s="477">
        <v>365</v>
      </c>
      <c r="K18" s="476">
        <v>1095</v>
      </c>
    </row>
    <row r="19" spans="2:11" ht="18" customHeight="1">
      <c r="B19" s="156"/>
      <c r="C19" s="160"/>
      <c r="D19" s="161" t="s">
        <v>143</v>
      </c>
      <c r="E19" s="154" t="s">
        <v>144</v>
      </c>
      <c r="F19" s="128" t="s">
        <v>140</v>
      </c>
      <c r="G19" s="162">
        <v>0</v>
      </c>
      <c r="H19" s="478">
        <v>27356</v>
      </c>
      <c r="I19" s="474">
        <v>6702</v>
      </c>
      <c r="J19" s="475">
        <v>33593</v>
      </c>
      <c r="K19" s="476">
        <v>67651</v>
      </c>
    </row>
    <row r="20" spans="2:11" ht="18" customHeight="1">
      <c r="B20" s="159"/>
      <c r="C20" s="160"/>
      <c r="D20" s="161" t="s">
        <v>145</v>
      </c>
      <c r="E20" s="154" t="s">
        <v>146</v>
      </c>
      <c r="F20" s="128" t="s">
        <v>140</v>
      </c>
      <c r="G20" s="162">
        <v>0</v>
      </c>
      <c r="H20" s="474">
        <v>30660</v>
      </c>
      <c r="I20" s="474">
        <v>10585</v>
      </c>
      <c r="J20" s="477">
        <v>36139</v>
      </c>
      <c r="K20" s="476">
        <v>77384</v>
      </c>
    </row>
    <row r="21" spans="2:11" ht="18" customHeight="1">
      <c r="B21" s="159" t="s">
        <v>115</v>
      </c>
      <c r="C21" s="594" t="s">
        <v>147</v>
      </c>
      <c r="D21" s="593"/>
      <c r="E21" s="593"/>
      <c r="F21" s="128"/>
      <c r="G21" s="162"/>
      <c r="H21" s="478"/>
      <c r="I21" s="478"/>
      <c r="J21" s="475"/>
      <c r="K21" s="476"/>
    </row>
    <row r="22" spans="2:11" ht="18" customHeight="1">
      <c r="B22" s="159"/>
      <c r="C22" s="160" t="s">
        <v>85</v>
      </c>
      <c r="D22" s="595" t="s">
        <v>148</v>
      </c>
      <c r="E22" s="595"/>
      <c r="F22" s="140"/>
      <c r="G22" s="162"/>
      <c r="H22" s="474"/>
      <c r="I22" s="474"/>
      <c r="J22" s="477"/>
      <c r="K22" s="476"/>
    </row>
    <row r="23" spans="2:11" ht="18" customHeight="1">
      <c r="B23" s="159"/>
      <c r="C23" s="154"/>
      <c r="D23" s="161" t="s">
        <v>108</v>
      </c>
      <c r="E23" s="154" t="s">
        <v>49</v>
      </c>
      <c r="F23" s="128" t="s">
        <v>37</v>
      </c>
      <c r="G23" s="162"/>
      <c r="H23" s="478"/>
      <c r="I23" s="478"/>
      <c r="J23" s="475"/>
      <c r="K23" s="476"/>
    </row>
    <row r="24" spans="2:11" ht="18" customHeight="1">
      <c r="B24" s="159"/>
      <c r="C24" s="160"/>
      <c r="D24" s="161" t="s">
        <v>143</v>
      </c>
      <c r="E24" s="154" t="s">
        <v>144</v>
      </c>
      <c r="F24" s="128" t="s">
        <v>140</v>
      </c>
      <c r="G24" s="162"/>
      <c r="H24" s="474"/>
      <c r="I24" s="474"/>
      <c r="J24" s="477"/>
      <c r="K24" s="476"/>
    </row>
    <row r="25" spans="2:11" ht="18" customHeight="1">
      <c r="B25" s="159"/>
      <c r="C25" s="163" t="s">
        <v>149</v>
      </c>
      <c r="D25" s="596" t="s">
        <v>151</v>
      </c>
      <c r="E25" s="597"/>
      <c r="F25" s="140"/>
      <c r="G25" s="155"/>
      <c r="H25" s="474"/>
      <c r="I25" s="474"/>
      <c r="J25" s="477"/>
      <c r="K25" s="476"/>
    </row>
    <row r="26" spans="2:11" ht="18" customHeight="1">
      <c r="B26" s="156"/>
      <c r="C26" s="160"/>
      <c r="D26" s="161" t="s">
        <v>108</v>
      </c>
      <c r="E26" s="154" t="s">
        <v>49</v>
      </c>
      <c r="F26" s="128" t="s">
        <v>37</v>
      </c>
      <c r="G26" s="155"/>
      <c r="H26" s="474"/>
      <c r="I26" s="474"/>
      <c r="J26" s="477"/>
      <c r="K26" s="476"/>
    </row>
    <row r="27" spans="2:11" ht="18" customHeight="1">
      <c r="B27" s="144"/>
      <c r="C27" s="145"/>
      <c r="D27" s="161" t="s">
        <v>143</v>
      </c>
      <c r="E27" s="154" t="s">
        <v>144</v>
      </c>
      <c r="F27" s="128" t="s">
        <v>140</v>
      </c>
      <c r="G27" s="162"/>
      <c r="H27" s="478"/>
      <c r="I27" s="478"/>
      <c r="J27" s="475"/>
      <c r="K27" s="476"/>
    </row>
    <row r="28" spans="2:11" ht="18" customHeight="1">
      <c r="B28" s="159"/>
      <c r="C28" s="160" t="s">
        <v>155</v>
      </c>
      <c r="D28" s="594" t="s">
        <v>141</v>
      </c>
      <c r="E28" s="594"/>
      <c r="F28" s="128"/>
      <c r="G28" s="155"/>
      <c r="H28" s="474"/>
      <c r="I28" s="474"/>
      <c r="J28" s="477"/>
      <c r="K28" s="476"/>
    </row>
    <row r="29" spans="2:11" ht="18" customHeight="1">
      <c r="B29" s="159"/>
      <c r="C29" s="145"/>
      <c r="D29" s="161" t="s">
        <v>108</v>
      </c>
      <c r="E29" s="154" t="s">
        <v>49</v>
      </c>
      <c r="F29" s="140" t="s">
        <v>37</v>
      </c>
      <c r="G29" s="162">
        <v>0</v>
      </c>
      <c r="H29" s="478">
        <v>219</v>
      </c>
      <c r="I29" s="478">
        <v>241</v>
      </c>
      <c r="J29" s="475">
        <v>243</v>
      </c>
      <c r="K29" s="479">
        <v>703</v>
      </c>
    </row>
    <row r="30" spans="2:11" ht="18" customHeight="1">
      <c r="B30" s="159"/>
      <c r="C30" s="160"/>
      <c r="D30" s="161" t="s">
        <v>143</v>
      </c>
      <c r="E30" s="154" t="s">
        <v>144</v>
      </c>
      <c r="F30" s="128" t="s">
        <v>140</v>
      </c>
      <c r="G30" s="155">
        <v>0</v>
      </c>
      <c r="H30" s="474">
        <v>1700</v>
      </c>
      <c r="I30" s="478">
        <v>2654</v>
      </c>
      <c r="J30" s="477">
        <v>2990</v>
      </c>
      <c r="K30" s="479">
        <v>7344</v>
      </c>
    </row>
    <row r="31" spans="2:11" ht="18" customHeight="1">
      <c r="B31" s="156"/>
      <c r="C31" s="157" t="s">
        <v>156</v>
      </c>
      <c r="D31" s="594" t="s">
        <v>158</v>
      </c>
      <c r="E31" s="594"/>
      <c r="F31" s="128"/>
      <c r="G31" s="162"/>
      <c r="H31" s="478"/>
      <c r="I31" s="478"/>
      <c r="J31" s="475"/>
      <c r="K31" s="476"/>
    </row>
    <row r="32" spans="2:11" ht="18" customHeight="1">
      <c r="B32" s="156"/>
      <c r="C32" s="157"/>
      <c r="D32" s="161" t="s">
        <v>108</v>
      </c>
      <c r="E32" s="154" t="s">
        <v>49</v>
      </c>
      <c r="F32" s="128" t="s">
        <v>37</v>
      </c>
      <c r="G32" s="155">
        <v>0</v>
      </c>
      <c r="H32" s="474">
        <v>365</v>
      </c>
      <c r="I32" s="474">
        <v>365</v>
      </c>
      <c r="J32" s="477">
        <v>361</v>
      </c>
      <c r="K32" s="479">
        <v>1091</v>
      </c>
    </row>
    <row r="33" spans="2:11" ht="18" customHeight="1">
      <c r="B33" s="159"/>
      <c r="C33" s="160"/>
      <c r="D33" s="161" t="s">
        <v>143</v>
      </c>
      <c r="E33" s="154" t="s">
        <v>144</v>
      </c>
      <c r="F33" s="128" t="s">
        <v>140</v>
      </c>
      <c r="G33" s="162">
        <v>0</v>
      </c>
      <c r="H33" s="478">
        <v>2086</v>
      </c>
      <c r="I33" s="474">
        <v>1828</v>
      </c>
      <c r="J33" s="475">
        <v>361</v>
      </c>
      <c r="K33" s="479">
        <v>4275</v>
      </c>
    </row>
    <row r="34" spans="2:11" ht="18" customHeight="1">
      <c r="B34" s="159" t="s">
        <v>159</v>
      </c>
      <c r="C34" s="594" t="s">
        <v>161</v>
      </c>
      <c r="D34" s="593"/>
      <c r="E34" s="593"/>
      <c r="F34" s="128"/>
      <c r="G34" s="162">
        <v>0</v>
      </c>
      <c r="H34" s="480"/>
      <c r="I34" s="480"/>
      <c r="J34" s="481"/>
      <c r="K34" s="476"/>
    </row>
    <row r="35" spans="2:11" ht="18" customHeight="1">
      <c r="B35" s="159"/>
      <c r="C35" s="157"/>
      <c r="D35" s="158"/>
      <c r="E35" s="154" t="s">
        <v>144</v>
      </c>
      <c r="F35" s="128" t="s">
        <v>140</v>
      </c>
      <c r="G35" s="155">
        <v>0</v>
      </c>
      <c r="H35" s="474">
        <v>531</v>
      </c>
      <c r="I35" s="474">
        <v>0</v>
      </c>
      <c r="J35" s="477">
        <v>0</v>
      </c>
      <c r="K35" s="479">
        <v>531</v>
      </c>
    </row>
    <row r="36" spans="2:11" ht="18" customHeight="1">
      <c r="B36" s="144" t="s">
        <v>162</v>
      </c>
      <c r="C36" s="593" t="s">
        <v>157</v>
      </c>
      <c r="D36" s="593"/>
      <c r="E36" s="593"/>
      <c r="F36" s="140"/>
      <c r="G36" s="164"/>
      <c r="H36" s="482"/>
      <c r="I36" s="482"/>
      <c r="J36" s="483"/>
      <c r="K36" s="479"/>
    </row>
    <row r="37" spans="2:11" ht="18" customHeight="1">
      <c r="B37" s="159"/>
      <c r="C37" s="160" t="s">
        <v>154</v>
      </c>
      <c r="D37" s="593" t="s">
        <v>164</v>
      </c>
      <c r="E37" s="593"/>
      <c r="F37" s="165" t="s">
        <v>165</v>
      </c>
      <c r="G37" s="162">
        <v>0</v>
      </c>
      <c r="H37" s="478">
        <v>0</v>
      </c>
      <c r="I37" s="478">
        <v>0</v>
      </c>
      <c r="J37" s="475">
        <v>1</v>
      </c>
      <c r="K37" s="476">
        <v>1</v>
      </c>
    </row>
    <row r="38" spans="2:11" ht="18" customHeight="1">
      <c r="B38" s="159"/>
      <c r="C38" s="160" t="s">
        <v>166</v>
      </c>
      <c r="D38" s="593" t="s">
        <v>167</v>
      </c>
      <c r="E38" s="593"/>
      <c r="F38" s="165" t="s">
        <v>165</v>
      </c>
      <c r="G38" s="162">
        <v>0</v>
      </c>
      <c r="H38" s="478">
        <v>11</v>
      </c>
      <c r="I38" s="478">
        <v>10</v>
      </c>
      <c r="J38" s="475">
        <v>14</v>
      </c>
      <c r="K38" s="476">
        <v>35</v>
      </c>
    </row>
    <row r="39" spans="2:11" ht="18" customHeight="1">
      <c r="B39" s="159"/>
      <c r="C39" s="160" t="s">
        <v>168</v>
      </c>
      <c r="D39" s="593" t="s">
        <v>25</v>
      </c>
      <c r="E39" s="593"/>
      <c r="F39" s="165" t="s">
        <v>165</v>
      </c>
      <c r="G39" s="155">
        <v>0</v>
      </c>
      <c r="H39" s="474">
        <v>22</v>
      </c>
      <c r="I39" s="478">
        <v>15</v>
      </c>
      <c r="J39" s="477">
        <v>32</v>
      </c>
      <c r="K39" s="476">
        <v>69</v>
      </c>
    </row>
    <row r="40" spans="2:11" ht="18" customHeight="1">
      <c r="B40" s="159"/>
      <c r="C40" s="160" t="s">
        <v>169</v>
      </c>
      <c r="D40" s="594" t="s">
        <v>137</v>
      </c>
      <c r="E40" s="593"/>
      <c r="F40" s="165" t="s">
        <v>165</v>
      </c>
      <c r="G40" s="155">
        <v>0</v>
      </c>
      <c r="H40" s="474">
        <v>2</v>
      </c>
      <c r="I40" s="478">
        <v>2</v>
      </c>
      <c r="J40" s="477">
        <v>2</v>
      </c>
      <c r="K40" s="476">
        <v>6</v>
      </c>
    </row>
    <row r="41" spans="2:11" ht="18" customHeight="1">
      <c r="B41" s="159"/>
      <c r="C41" s="160" t="s">
        <v>170</v>
      </c>
      <c r="D41" s="598" t="s">
        <v>9</v>
      </c>
      <c r="E41" s="598"/>
      <c r="F41" s="165" t="s">
        <v>165</v>
      </c>
      <c r="G41" s="162">
        <v>0</v>
      </c>
      <c r="H41" s="478">
        <v>5</v>
      </c>
      <c r="I41" s="478">
        <v>2</v>
      </c>
      <c r="J41" s="475">
        <v>3</v>
      </c>
      <c r="K41" s="476">
        <v>10</v>
      </c>
    </row>
    <row r="42" spans="2:11" ht="18" customHeight="1">
      <c r="B42" s="159"/>
      <c r="C42" s="160" t="s">
        <v>172</v>
      </c>
      <c r="D42" s="542" t="s">
        <v>173</v>
      </c>
      <c r="E42" s="539"/>
      <c r="F42" s="165" t="s">
        <v>165</v>
      </c>
      <c r="G42" s="162">
        <v>0</v>
      </c>
      <c r="H42" s="478">
        <v>4</v>
      </c>
      <c r="I42" s="478">
        <v>5</v>
      </c>
      <c r="J42" s="475">
        <v>2</v>
      </c>
      <c r="K42" s="476">
        <v>11</v>
      </c>
    </row>
    <row r="43" spans="2:11" ht="18" customHeight="1">
      <c r="B43" s="159"/>
      <c r="C43" s="160" t="s">
        <v>174</v>
      </c>
      <c r="D43" s="593" t="s">
        <v>175</v>
      </c>
      <c r="E43" s="593"/>
      <c r="F43" s="165" t="s">
        <v>165</v>
      </c>
      <c r="G43" s="162">
        <v>0</v>
      </c>
      <c r="H43" s="478">
        <v>21</v>
      </c>
      <c r="I43" s="478">
        <v>9</v>
      </c>
      <c r="J43" s="475">
        <v>2</v>
      </c>
      <c r="K43" s="476">
        <v>32</v>
      </c>
    </row>
    <row r="44" spans="2:11" ht="18" customHeight="1">
      <c r="B44" s="166"/>
      <c r="C44" s="167" t="s">
        <v>69</v>
      </c>
      <c r="D44" s="168"/>
      <c r="E44" s="168"/>
      <c r="F44" s="169"/>
      <c r="G44" s="170">
        <f>SUM(G37:G43)</f>
        <v>0</v>
      </c>
      <c r="H44" s="484">
        <v>65</v>
      </c>
      <c r="I44" s="484">
        <v>43</v>
      </c>
      <c r="J44" s="485">
        <v>56</v>
      </c>
      <c r="K44" s="486">
        <v>164</v>
      </c>
    </row>
    <row r="45" spans="2:11" ht="18" customHeight="1"/>
    <row r="46" spans="2:11" ht="18" customHeight="1">
      <c r="H46" s="171"/>
      <c r="I46" s="171"/>
      <c r="J46" s="172"/>
    </row>
    <row r="47" spans="2:11" ht="13.5" customHeight="1">
      <c r="H47" s="173"/>
      <c r="I47" s="173"/>
      <c r="J47" s="172"/>
    </row>
    <row r="48" spans="2:11" ht="13.5" customHeight="1">
      <c r="H48" s="173"/>
      <c r="I48" s="173"/>
      <c r="J48" s="172"/>
    </row>
    <row r="49" spans="8:10" ht="13.5" customHeight="1">
      <c r="H49" s="173"/>
      <c r="I49" s="173"/>
      <c r="J49" s="172"/>
    </row>
    <row r="50" spans="8:10" ht="13.5" customHeight="1">
      <c r="H50" s="173"/>
      <c r="I50" s="173"/>
      <c r="J50" s="172"/>
    </row>
    <row r="51" spans="8:10" ht="13.5" customHeight="1">
      <c r="H51" s="173"/>
      <c r="I51" s="173"/>
      <c r="J51" s="172"/>
    </row>
    <row r="52" spans="8:10" ht="13.5" customHeight="1">
      <c r="H52" s="173"/>
      <c r="I52" s="173"/>
      <c r="J52" s="172"/>
    </row>
    <row r="53" spans="8:10" ht="13.5" customHeight="1">
      <c r="H53" s="174"/>
      <c r="I53" s="174"/>
      <c r="J53" s="172"/>
    </row>
    <row r="54" spans="8:10" ht="13.5" customHeight="1">
      <c r="H54" s="174"/>
      <c r="I54" s="174"/>
      <c r="J54" s="172"/>
    </row>
    <row r="55" spans="8:10" ht="13.5" customHeight="1">
      <c r="H55" s="174"/>
      <c r="I55" s="174"/>
      <c r="J55" s="172"/>
    </row>
    <row r="56" spans="8:10" ht="13.5" customHeight="1">
      <c r="H56" s="174"/>
      <c r="I56" s="174"/>
      <c r="J56" s="172"/>
    </row>
    <row r="57" spans="8:10" ht="13.5" customHeight="1">
      <c r="H57" s="174"/>
      <c r="I57" s="174"/>
      <c r="J57" s="172"/>
    </row>
    <row r="58" spans="8:10" ht="13.5" customHeight="1">
      <c r="H58" s="174"/>
      <c r="I58" s="174"/>
      <c r="J58" s="172"/>
    </row>
    <row r="59" spans="8:10" ht="13.5" customHeight="1">
      <c r="H59" s="174"/>
      <c r="I59" s="174"/>
      <c r="J59" s="172"/>
    </row>
    <row r="60" spans="8:10" ht="13.5" customHeight="1">
      <c r="H60" s="174"/>
      <c r="I60" s="174"/>
      <c r="J60" s="172"/>
    </row>
    <row r="61" spans="8:10" ht="13.5" customHeight="1">
      <c r="H61" s="174"/>
      <c r="I61" s="174"/>
      <c r="J61" s="172"/>
    </row>
    <row r="62" spans="8:10" ht="13.5" customHeight="1">
      <c r="H62" s="174"/>
      <c r="I62" s="174"/>
      <c r="J62" s="172"/>
    </row>
    <row r="63" spans="8:10" ht="13.5" customHeight="1">
      <c r="H63" s="175"/>
      <c r="I63" s="175"/>
      <c r="J63" s="172"/>
    </row>
    <row r="64" spans="8:10" ht="13.5" customHeight="1">
      <c r="H64" s="175"/>
      <c r="I64" s="175"/>
      <c r="J64" s="172"/>
    </row>
    <row r="65" spans="8:10" ht="13.5" customHeight="1">
      <c r="H65" s="175"/>
      <c r="I65" s="175"/>
      <c r="J65" s="172"/>
    </row>
    <row r="66" spans="8:10" ht="13.5" customHeight="1">
      <c r="H66" s="174"/>
      <c r="I66" s="174"/>
      <c r="J66" s="172"/>
    </row>
    <row r="67" spans="8:10" ht="13.5" customHeight="1">
      <c r="H67" s="174"/>
      <c r="I67" s="174"/>
      <c r="J67" s="172"/>
    </row>
    <row r="68" spans="8:10" ht="13.5" customHeight="1">
      <c r="H68" s="174"/>
      <c r="I68" s="174"/>
      <c r="J68" s="172"/>
    </row>
    <row r="69" spans="8:10" ht="13.5" customHeight="1">
      <c r="H69" s="174"/>
      <c r="I69" s="174"/>
      <c r="J69" s="172"/>
    </row>
    <row r="70" spans="8:10" ht="13.5" customHeight="1">
      <c r="H70" s="175"/>
      <c r="I70" s="175"/>
      <c r="J70" s="172"/>
    </row>
    <row r="71" spans="8:10" ht="13.5" customHeight="1">
      <c r="H71" s="174"/>
      <c r="I71" s="174"/>
      <c r="J71" s="172"/>
    </row>
    <row r="72" spans="8:10" ht="13.5" customHeight="1">
      <c r="H72" s="175"/>
      <c r="I72" s="175"/>
      <c r="J72" s="172"/>
    </row>
    <row r="73" spans="8:10" ht="13.5" customHeight="1">
      <c r="H73" s="175"/>
      <c r="I73" s="175"/>
      <c r="J73" s="172"/>
    </row>
    <row r="74" spans="8:10" ht="13.5" customHeight="1">
      <c r="H74" s="175"/>
      <c r="I74" s="175"/>
      <c r="J74" s="172"/>
    </row>
    <row r="75" spans="8:10" ht="13.5" customHeight="1">
      <c r="H75" s="174"/>
      <c r="I75" s="174"/>
      <c r="J75" s="172"/>
    </row>
    <row r="76" spans="8:10" ht="13.5" customHeight="1">
      <c r="H76" s="175"/>
      <c r="I76" s="175"/>
      <c r="J76" s="172"/>
    </row>
    <row r="77" spans="8:10" ht="23.25" customHeight="1">
      <c r="H77" s="175"/>
      <c r="I77" s="175"/>
      <c r="J77" s="172"/>
    </row>
    <row r="78" spans="8:10" ht="23.25" customHeight="1">
      <c r="H78" s="175"/>
      <c r="I78" s="175"/>
      <c r="J78" s="172"/>
    </row>
    <row r="79" spans="8:10" ht="23.25" customHeight="1">
      <c r="H79" s="174"/>
      <c r="I79" s="174"/>
      <c r="J79" s="172"/>
    </row>
    <row r="80" spans="8:10" ht="23.25" customHeight="1">
      <c r="H80" s="175"/>
      <c r="I80" s="175"/>
      <c r="J80" s="172"/>
    </row>
    <row r="81" spans="8:10" ht="23.25" customHeight="1">
      <c r="H81" s="176"/>
      <c r="I81" s="176"/>
      <c r="J81" s="172"/>
    </row>
    <row r="82" spans="8:10" ht="23.25" customHeight="1">
      <c r="H82" s="175"/>
      <c r="I82" s="175"/>
      <c r="J82" s="172"/>
    </row>
    <row r="83" spans="8:10" ht="23.25" customHeight="1">
      <c r="H83" s="175"/>
      <c r="I83" s="175"/>
      <c r="J83" s="172"/>
    </row>
    <row r="84" spans="8:10" ht="23.25" customHeight="1">
      <c r="H84" s="174"/>
      <c r="I84" s="174"/>
      <c r="J84" s="172"/>
    </row>
    <row r="85" spans="8:10" ht="23.25" customHeight="1">
      <c r="H85" s="174"/>
      <c r="I85" s="174"/>
      <c r="J85" s="172"/>
    </row>
    <row r="86" spans="8:10" ht="23.25" customHeight="1">
      <c r="H86" s="175"/>
      <c r="I86" s="175"/>
      <c r="J86" s="172"/>
    </row>
    <row r="87" spans="8:10" ht="23.25" customHeight="1">
      <c r="H87" s="175"/>
      <c r="I87" s="175"/>
      <c r="J87" s="172"/>
    </row>
    <row r="88" spans="8:10" ht="23.25" customHeight="1">
      <c r="H88" s="175"/>
      <c r="I88" s="175"/>
      <c r="J88" s="172"/>
    </row>
  </sheetData>
  <mergeCells count="24">
    <mergeCell ref="D40:E40"/>
    <mergeCell ref="D41:E41"/>
    <mergeCell ref="D42:E42"/>
    <mergeCell ref="D43:E43"/>
    <mergeCell ref="C34:E34"/>
    <mergeCell ref="C36:E36"/>
    <mergeCell ref="D37:E37"/>
    <mergeCell ref="D38:E38"/>
    <mergeCell ref="D39:E39"/>
    <mergeCell ref="C21:E21"/>
    <mergeCell ref="D22:E22"/>
    <mergeCell ref="D25:E25"/>
    <mergeCell ref="D28:E28"/>
    <mergeCell ref="D31:E31"/>
    <mergeCell ref="C12:E12"/>
    <mergeCell ref="C14:E14"/>
    <mergeCell ref="D15:E15"/>
    <mergeCell ref="D16:E16"/>
    <mergeCell ref="C17:E17"/>
    <mergeCell ref="C6:E6"/>
    <mergeCell ref="C7:E7"/>
    <mergeCell ref="C8:E8"/>
    <mergeCell ref="C9:E9"/>
    <mergeCell ref="C10:E10"/>
  </mergeCells>
  <phoneticPr fontId="41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view="pageBreakPreview" zoomScaleNormal="100" zoomScaleSheetLayoutView="100" workbookViewId="0">
      <selection activeCell="Q1" sqref="Q1"/>
    </sheetView>
  </sheetViews>
  <sheetFormatPr defaultRowHeight="23.25" customHeight="1"/>
  <cols>
    <col min="1" max="1" width="1.375" style="42" customWidth="1"/>
    <col min="2" max="2" width="3.125" style="42" customWidth="1"/>
    <col min="3" max="3" width="3.5" style="42" customWidth="1"/>
    <col min="4" max="4" width="12" style="42" customWidth="1"/>
    <col min="5" max="5" width="0.75" style="42" customWidth="1"/>
    <col min="6" max="6" width="3.875" style="42" customWidth="1"/>
    <col min="7" max="8" width="8.875" style="42" hidden="1" customWidth="1"/>
    <col min="9" max="16" width="8.875" style="42" customWidth="1"/>
    <col min="17" max="17" width="9" style="42" bestFit="1"/>
    <col min="18" max="16384" width="9" style="42"/>
  </cols>
  <sheetData>
    <row r="1" spans="1:18" s="43" customFormat="1" ht="17.25" customHeight="1">
      <c r="B1" s="177" t="s">
        <v>11</v>
      </c>
      <c r="C1" s="178"/>
      <c r="D1" s="178"/>
      <c r="E1" s="178"/>
      <c r="F1" s="178"/>
      <c r="G1" s="179"/>
      <c r="H1" s="179"/>
      <c r="I1" s="179"/>
      <c r="J1" s="179"/>
      <c r="K1" s="179"/>
      <c r="L1" s="179"/>
      <c r="M1" s="179"/>
      <c r="N1" s="179"/>
      <c r="O1" s="179"/>
      <c r="P1" s="179"/>
      <c r="R1" s="437"/>
    </row>
    <row r="2" spans="1:18" ht="20.25" customHeight="1"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 t="s">
        <v>47</v>
      </c>
    </row>
    <row r="3" spans="1:18" ht="18" customHeight="1">
      <c r="B3" s="182"/>
      <c r="C3" s="183"/>
      <c r="D3" s="183"/>
      <c r="E3" s="183"/>
      <c r="F3" s="184" t="s">
        <v>65</v>
      </c>
      <c r="G3" s="185" t="s">
        <v>68</v>
      </c>
      <c r="H3" s="91"/>
      <c r="I3" s="91" t="s">
        <v>323</v>
      </c>
      <c r="J3" s="91"/>
      <c r="K3" s="91"/>
      <c r="L3" s="91"/>
      <c r="M3" s="91"/>
      <c r="N3" s="91"/>
      <c r="O3" s="91"/>
      <c r="P3" s="92"/>
    </row>
    <row r="4" spans="1:18" ht="18" customHeight="1">
      <c r="B4" s="186"/>
      <c r="C4" s="187"/>
      <c r="D4" s="187"/>
      <c r="E4" s="188"/>
      <c r="F4" s="189" t="s">
        <v>28</v>
      </c>
      <c r="G4" s="93" t="s">
        <v>133</v>
      </c>
      <c r="H4" s="94"/>
      <c r="I4" s="599" t="s">
        <v>103</v>
      </c>
      <c r="J4" s="582"/>
      <c r="K4" s="599" t="s">
        <v>70</v>
      </c>
      <c r="L4" s="582"/>
      <c r="M4" s="599" t="s">
        <v>104</v>
      </c>
      <c r="N4" s="582"/>
      <c r="O4" s="93" t="s">
        <v>176</v>
      </c>
      <c r="P4" s="95"/>
    </row>
    <row r="5" spans="1:18" ht="18" customHeight="1">
      <c r="B5" s="190" t="s">
        <v>178</v>
      </c>
      <c r="C5" s="191"/>
      <c r="D5" s="191"/>
      <c r="E5" s="191"/>
      <c r="F5" s="192" t="s">
        <v>17</v>
      </c>
      <c r="G5" s="193">
        <v>29</v>
      </c>
      <c r="H5" s="193">
        <v>30</v>
      </c>
      <c r="I5" s="193">
        <v>1</v>
      </c>
      <c r="J5" s="193">
        <v>2</v>
      </c>
      <c r="K5" s="193">
        <v>1</v>
      </c>
      <c r="L5" s="193">
        <v>2</v>
      </c>
      <c r="M5" s="193">
        <v>1</v>
      </c>
      <c r="N5" s="193">
        <v>2</v>
      </c>
      <c r="O5" s="193">
        <v>1</v>
      </c>
      <c r="P5" s="194">
        <v>2</v>
      </c>
    </row>
    <row r="6" spans="1:18" s="44" customFormat="1" ht="18" customHeight="1">
      <c r="A6" s="42"/>
      <c r="B6" s="195"/>
      <c r="C6" s="196"/>
      <c r="D6" s="196"/>
      <c r="E6" s="196"/>
      <c r="F6" s="197"/>
      <c r="G6" s="198"/>
      <c r="H6" s="198"/>
      <c r="I6" s="198"/>
      <c r="J6" s="198"/>
      <c r="K6" s="198"/>
      <c r="L6" s="198"/>
      <c r="M6" s="199"/>
      <c r="N6" s="199"/>
      <c r="O6" s="200"/>
      <c r="P6" s="201"/>
    </row>
    <row r="7" spans="1:18" ht="18" customHeight="1">
      <c r="B7" s="202" t="s">
        <v>179</v>
      </c>
      <c r="C7" s="600" t="s">
        <v>180</v>
      </c>
      <c r="D7" s="590"/>
      <c r="E7" s="590"/>
      <c r="F7" s="197" t="s">
        <v>181</v>
      </c>
      <c r="G7" s="204">
        <v>0</v>
      </c>
      <c r="H7" s="205" t="e">
        <f>SUM(H8:H10)</f>
        <v>#REF!</v>
      </c>
      <c r="I7" s="204">
        <v>426506</v>
      </c>
      <c r="J7" s="204">
        <v>428446</v>
      </c>
      <c r="K7" s="204">
        <v>160188</v>
      </c>
      <c r="L7" s="204">
        <v>141903</v>
      </c>
      <c r="M7" s="206">
        <v>452603</v>
      </c>
      <c r="N7" s="206">
        <v>471172</v>
      </c>
      <c r="O7" s="213">
        <v>1039297</v>
      </c>
      <c r="P7" s="211">
        <v>1041521</v>
      </c>
    </row>
    <row r="8" spans="1:18" ht="18" customHeight="1">
      <c r="B8" s="207"/>
      <c r="C8" s="208" t="s">
        <v>154</v>
      </c>
      <c r="D8" s="601" t="s">
        <v>183</v>
      </c>
      <c r="E8" s="590"/>
      <c r="F8" s="197"/>
      <c r="G8" s="204">
        <v>0</v>
      </c>
      <c r="H8" s="205" t="e">
        <f>#REF!</f>
        <v>#REF!</v>
      </c>
      <c r="I8" s="204">
        <v>426072</v>
      </c>
      <c r="J8" s="204">
        <v>428021</v>
      </c>
      <c r="K8" s="204">
        <v>141083</v>
      </c>
      <c r="L8" s="204">
        <v>124434</v>
      </c>
      <c r="M8" s="206">
        <v>452559</v>
      </c>
      <c r="N8" s="206">
        <v>471169</v>
      </c>
      <c r="O8" s="213">
        <v>1019714</v>
      </c>
      <c r="P8" s="211">
        <v>1023624</v>
      </c>
    </row>
    <row r="9" spans="1:18" ht="18" customHeight="1">
      <c r="B9" s="209"/>
      <c r="C9" s="208" t="s">
        <v>166</v>
      </c>
      <c r="D9" s="600" t="s">
        <v>184</v>
      </c>
      <c r="E9" s="590"/>
      <c r="F9" s="210"/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6">
        <v>0</v>
      </c>
      <c r="N9" s="206">
        <v>0</v>
      </c>
      <c r="O9" s="213" t="s">
        <v>40</v>
      </c>
      <c r="P9" s="211" t="s">
        <v>40</v>
      </c>
      <c r="Q9" s="441"/>
    </row>
    <row r="10" spans="1:18" ht="18" customHeight="1">
      <c r="B10" s="209"/>
      <c r="C10" s="208" t="s">
        <v>168</v>
      </c>
      <c r="D10" s="600" t="s">
        <v>185</v>
      </c>
      <c r="E10" s="590"/>
      <c r="F10" s="210"/>
      <c r="G10" s="204">
        <v>0</v>
      </c>
      <c r="H10" s="205" t="e">
        <f>#REF!</f>
        <v>#REF!</v>
      </c>
      <c r="I10" s="204">
        <v>434</v>
      </c>
      <c r="J10" s="204">
        <v>425</v>
      </c>
      <c r="K10" s="204">
        <v>19105</v>
      </c>
      <c r="L10" s="204">
        <v>17469</v>
      </c>
      <c r="M10" s="206">
        <v>44</v>
      </c>
      <c r="N10" s="206">
        <v>3</v>
      </c>
      <c r="O10" s="213">
        <v>19583</v>
      </c>
      <c r="P10" s="211">
        <v>17897</v>
      </c>
    </row>
    <row r="11" spans="1:18" ht="18" customHeight="1">
      <c r="B11" s="209"/>
      <c r="C11" s="208"/>
      <c r="D11" s="203"/>
      <c r="E11" s="104"/>
      <c r="F11" s="210"/>
      <c r="G11" s="204"/>
      <c r="H11" s="204"/>
      <c r="I11" s="204"/>
      <c r="J11" s="204"/>
      <c r="K11" s="204"/>
      <c r="L11" s="204"/>
      <c r="M11" s="206"/>
      <c r="N11" s="206"/>
      <c r="O11" s="213"/>
      <c r="P11" s="211"/>
    </row>
    <row r="12" spans="1:18" ht="18" customHeight="1">
      <c r="B12" s="202" t="s">
        <v>187</v>
      </c>
      <c r="C12" s="600" t="s">
        <v>188</v>
      </c>
      <c r="D12" s="590"/>
      <c r="E12" s="590"/>
      <c r="F12" s="197" t="s">
        <v>189</v>
      </c>
      <c r="G12" s="204">
        <v>0</v>
      </c>
      <c r="H12" s="205" t="e">
        <f>SUM(H13:H16)</f>
        <v>#REF!</v>
      </c>
      <c r="I12" s="204">
        <v>439109</v>
      </c>
      <c r="J12" s="204">
        <v>433467</v>
      </c>
      <c r="K12" s="204">
        <v>278357</v>
      </c>
      <c r="L12" s="204">
        <v>297836</v>
      </c>
      <c r="M12" s="206">
        <v>462900</v>
      </c>
      <c r="N12" s="206">
        <v>476336</v>
      </c>
      <c r="O12" s="213">
        <v>1180366</v>
      </c>
      <c r="P12" s="211">
        <v>1207639</v>
      </c>
    </row>
    <row r="13" spans="1:18" ht="18" customHeight="1">
      <c r="B13" s="207"/>
      <c r="C13" s="208" t="s">
        <v>154</v>
      </c>
      <c r="D13" s="601" t="s">
        <v>192</v>
      </c>
      <c r="E13" s="600"/>
      <c r="F13" s="197"/>
      <c r="G13" s="204">
        <v>0</v>
      </c>
      <c r="H13" s="205" t="e">
        <f>#REF!</f>
        <v>#REF!</v>
      </c>
      <c r="I13" s="204">
        <v>379047</v>
      </c>
      <c r="J13" s="204">
        <v>387994</v>
      </c>
      <c r="K13" s="204">
        <v>197984</v>
      </c>
      <c r="L13" s="204">
        <v>242162</v>
      </c>
      <c r="M13" s="206">
        <v>317296</v>
      </c>
      <c r="N13" s="206">
        <v>378500</v>
      </c>
      <c r="O13" s="213">
        <v>894327</v>
      </c>
      <c r="P13" s="211">
        <v>1008656</v>
      </c>
    </row>
    <row r="14" spans="1:18" ht="18" customHeight="1">
      <c r="B14" s="207"/>
      <c r="C14" s="208" t="s">
        <v>166</v>
      </c>
      <c r="D14" s="601" t="s">
        <v>21</v>
      </c>
      <c r="E14" s="600"/>
      <c r="F14" s="197"/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6">
        <v>0</v>
      </c>
      <c r="N14" s="206">
        <v>0</v>
      </c>
      <c r="O14" s="213" t="s">
        <v>40</v>
      </c>
      <c r="P14" s="211" t="s">
        <v>40</v>
      </c>
      <c r="Q14" s="441"/>
    </row>
    <row r="15" spans="1:18" ht="18" customHeight="1">
      <c r="B15" s="212"/>
      <c r="C15" s="208" t="s">
        <v>168</v>
      </c>
      <c r="D15" s="590" t="s">
        <v>99</v>
      </c>
      <c r="E15" s="590"/>
      <c r="F15" s="197"/>
      <c r="G15" s="204">
        <v>0</v>
      </c>
      <c r="H15" s="205" t="e">
        <f>#REF!</f>
        <v>#REF!</v>
      </c>
      <c r="I15" s="204">
        <v>13894</v>
      </c>
      <c r="J15" s="204">
        <v>13503</v>
      </c>
      <c r="K15" s="204">
        <v>19559</v>
      </c>
      <c r="L15" s="204">
        <v>18386</v>
      </c>
      <c r="M15" s="206">
        <v>34652</v>
      </c>
      <c r="N15" s="206">
        <v>35075</v>
      </c>
      <c r="O15" s="213">
        <v>68105</v>
      </c>
      <c r="P15" s="211">
        <v>66964</v>
      </c>
    </row>
    <row r="16" spans="1:18" ht="18" customHeight="1">
      <c r="B16" s="207"/>
      <c r="C16" s="208" t="s">
        <v>132</v>
      </c>
      <c r="D16" s="600" t="s">
        <v>193</v>
      </c>
      <c r="E16" s="600"/>
      <c r="F16" s="197"/>
      <c r="G16" s="204">
        <v>0</v>
      </c>
      <c r="H16" s="205" t="e">
        <f>#REF!+#REF!</f>
        <v>#REF!</v>
      </c>
      <c r="I16" s="204">
        <v>46168</v>
      </c>
      <c r="J16" s="204">
        <v>31970</v>
      </c>
      <c r="K16" s="204">
        <v>60814</v>
      </c>
      <c r="L16" s="204">
        <v>37288</v>
      </c>
      <c r="M16" s="206">
        <v>110952</v>
      </c>
      <c r="N16" s="206">
        <v>62761</v>
      </c>
      <c r="O16" s="213">
        <v>217934</v>
      </c>
      <c r="P16" s="211">
        <v>132019</v>
      </c>
    </row>
    <row r="17" spans="2:16" ht="18" customHeight="1">
      <c r="B17" s="207"/>
      <c r="C17" s="208"/>
      <c r="D17" s="203"/>
      <c r="E17" s="203"/>
      <c r="F17" s="197"/>
      <c r="G17" s="204"/>
      <c r="H17" s="204"/>
      <c r="I17" s="204"/>
      <c r="J17" s="204"/>
      <c r="K17" s="204"/>
      <c r="L17" s="204"/>
      <c r="M17" s="206"/>
      <c r="N17" s="206"/>
      <c r="O17" s="213"/>
      <c r="P17" s="211"/>
    </row>
    <row r="18" spans="2:16" ht="18" customHeight="1">
      <c r="B18" s="602" t="s">
        <v>195</v>
      </c>
      <c r="C18" s="603"/>
      <c r="D18" s="603"/>
      <c r="E18" s="603"/>
      <c r="F18" s="192" t="s">
        <v>196</v>
      </c>
      <c r="G18" s="214">
        <v>0</v>
      </c>
      <c r="H18" s="215" t="e">
        <f>H7-H12</f>
        <v>#REF!</v>
      </c>
      <c r="I18" s="216">
        <v>-12603</v>
      </c>
      <c r="J18" s="216">
        <v>-5021</v>
      </c>
      <c r="K18" s="216">
        <v>-118169</v>
      </c>
      <c r="L18" s="216">
        <v>-155933</v>
      </c>
      <c r="M18" s="218">
        <v>-10297</v>
      </c>
      <c r="N18" s="218">
        <v>-5164</v>
      </c>
      <c r="O18" s="487">
        <v>-141069</v>
      </c>
      <c r="P18" s="488">
        <v>-166118</v>
      </c>
    </row>
    <row r="19" spans="2:16" ht="18" customHeight="1">
      <c r="B19" s="207"/>
      <c r="C19" s="81"/>
      <c r="D19" s="81"/>
      <c r="E19" s="81"/>
      <c r="F19" s="197"/>
      <c r="G19" s="204"/>
      <c r="H19" s="204"/>
      <c r="I19" s="204"/>
      <c r="J19" s="204"/>
      <c r="K19" s="204"/>
      <c r="L19" s="204"/>
      <c r="M19" s="206"/>
      <c r="N19" s="206"/>
      <c r="O19" s="219"/>
      <c r="P19" s="220"/>
    </row>
    <row r="20" spans="2:16" ht="18" customHeight="1">
      <c r="B20" s="202" t="s">
        <v>199</v>
      </c>
      <c r="C20" s="600" t="s">
        <v>200</v>
      </c>
      <c r="D20" s="590"/>
      <c r="E20" s="590"/>
      <c r="F20" s="197" t="s">
        <v>83</v>
      </c>
      <c r="G20" s="204">
        <v>0</v>
      </c>
      <c r="H20" s="205" t="e">
        <f>SUM(H21:H24)</f>
        <v>#REF!</v>
      </c>
      <c r="I20" s="204">
        <v>18272</v>
      </c>
      <c r="J20" s="204">
        <v>18326</v>
      </c>
      <c r="K20" s="204">
        <v>137889</v>
      </c>
      <c r="L20" s="204">
        <v>138229</v>
      </c>
      <c r="M20" s="206">
        <v>17905</v>
      </c>
      <c r="N20" s="206">
        <v>17628</v>
      </c>
      <c r="O20" s="219">
        <v>174066</v>
      </c>
      <c r="P20" s="220">
        <v>174183</v>
      </c>
    </row>
    <row r="21" spans="2:16" ht="18" customHeight="1">
      <c r="B21" s="202"/>
      <c r="C21" s="208" t="s">
        <v>154</v>
      </c>
      <c r="D21" s="600" t="s">
        <v>201</v>
      </c>
      <c r="E21" s="590"/>
      <c r="F21" s="210"/>
      <c r="G21" s="204">
        <v>0</v>
      </c>
      <c r="H21" s="205" t="e">
        <f>#REF!</f>
        <v>#REF!</v>
      </c>
      <c r="I21" s="204">
        <v>7052</v>
      </c>
      <c r="J21" s="204">
        <v>2940</v>
      </c>
      <c r="K21" s="204">
        <v>124977</v>
      </c>
      <c r="L21" s="204">
        <v>123072</v>
      </c>
      <c r="M21" s="206">
        <v>11310</v>
      </c>
      <c r="N21" s="206">
        <v>8310</v>
      </c>
      <c r="O21" s="213">
        <v>143339</v>
      </c>
      <c r="P21" s="211">
        <v>134322</v>
      </c>
    </row>
    <row r="22" spans="2:16" ht="18" customHeight="1">
      <c r="B22" s="209"/>
      <c r="C22" s="208" t="s">
        <v>166</v>
      </c>
      <c r="D22" s="604" t="s">
        <v>202</v>
      </c>
      <c r="E22" s="604"/>
      <c r="F22" s="210"/>
      <c r="G22" s="204">
        <v>0</v>
      </c>
      <c r="H22" s="205" t="e">
        <f>#REF!</f>
        <v>#REF!</v>
      </c>
      <c r="I22" s="204">
        <v>0</v>
      </c>
      <c r="J22" s="204">
        <v>4019</v>
      </c>
      <c r="K22" s="204">
        <v>0</v>
      </c>
      <c r="L22" s="204">
        <v>2028</v>
      </c>
      <c r="M22" s="206">
        <v>0</v>
      </c>
      <c r="N22" s="206">
        <v>4739</v>
      </c>
      <c r="O22" s="213" t="s">
        <v>40</v>
      </c>
      <c r="P22" s="211">
        <v>10786</v>
      </c>
    </row>
    <row r="23" spans="2:16" ht="18" customHeight="1">
      <c r="B23" s="209"/>
      <c r="C23" s="208" t="s">
        <v>204</v>
      </c>
      <c r="D23" s="605" t="s">
        <v>191</v>
      </c>
      <c r="E23" s="606"/>
      <c r="F23" s="607"/>
      <c r="G23" s="204">
        <v>0</v>
      </c>
      <c r="H23" s="205" t="e">
        <f>#REF!</f>
        <v>#REF!</v>
      </c>
      <c r="I23" s="204">
        <v>3173</v>
      </c>
      <c r="J23" s="204">
        <v>3173</v>
      </c>
      <c r="K23" s="204">
        <v>796</v>
      </c>
      <c r="L23" s="204">
        <v>796</v>
      </c>
      <c r="M23" s="206">
        <v>3669</v>
      </c>
      <c r="N23" s="206">
        <v>3628</v>
      </c>
      <c r="O23" s="213">
        <v>7638</v>
      </c>
      <c r="P23" s="211">
        <v>7597</v>
      </c>
    </row>
    <row r="24" spans="2:16" ht="18" customHeight="1">
      <c r="B24" s="209"/>
      <c r="C24" s="208" t="s">
        <v>132</v>
      </c>
      <c r="D24" s="600" t="s">
        <v>77</v>
      </c>
      <c r="E24" s="600"/>
      <c r="F24" s="210"/>
      <c r="G24" s="204">
        <v>0</v>
      </c>
      <c r="H24" s="205" t="e">
        <f>#REF!</f>
        <v>#REF!</v>
      </c>
      <c r="I24" s="204">
        <v>8047</v>
      </c>
      <c r="J24" s="204">
        <v>8194</v>
      </c>
      <c r="K24" s="204">
        <v>12116</v>
      </c>
      <c r="L24" s="204">
        <v>12333</v>
      </c>
      <c r="M24" s="206">
        <v>2926</v>
      </c>
      <c r="N24" s="206">
        <v>951</v>
      </c>
      <c r="O24" s="213">
        <v>23089</v>
      </c>
      <c r="P24" s="211">
        <v>21478</v>
      </c>
    </row>
    <row r="25" spans="2:16" ht="18" customHeight="1">
      <c r="B25" s="209"/>
      <c r="C25" s="208"/>
      <c r="D25" s="203"/>
      <c r="E25" s="203"/>
      <c r="F25" s="210"/>
      <c r="G25" s="204"/>
      <c r="H25" s="204"/>
      <c r="I25" s="204"/>
      <c r="J25" s="204"/>
      <c r="K25" s="204"/>
      <c r="L25" s="204"/>
      <c r="M25" s="206"/>
      <c r="N25" s="206"/>
      <c r="O25" s="213"/>
      <c r="P25" s="211"/>
    </row>
    <row r="26" spans="2:16" ht="18" customHeight="1">
      <c r="B26" s="202" t="s">
        <v>205</v>
      </c>
      <c r="C26" s="600" t="s">
        <v>206</v>
      </c>
      <c r="D26" s="600"/>
      <c r="E26" s="600"/>
      <c r="F26" s="197" t="s">
        <v>8</v>
      </c>
      <c r="G26" s="204">
        <v>0</v>
      </c>
      <c r="H26" s="205" t="e">
        <f>H27+H29</f>
        <v>#REF!</v>
      </c>
      <c r="I26" s="204">
        <v>10641</v>
      </c>
      <c r="J26" s="204">
        <v>11951</v>
      </c>
      <c r="K26" s="204">
        <v>6027</v>
      </c>
      <c r="L26" s="204">
        <v>5807</v>
      </c>
      <c r="M26" s="206">
        <v>7474</v>
      </c>
      <c r="N26" s="206">
        <v>6602</v>
      </c>
      <c r="O26" s="219">
        <v>24142</v>
      </c>
      <c r="P26" s="220">
        <v>24360</v>
      </c>
    </row>
    <row r="27" spans="2:16" ht="18" customHeight="1">
      <c r="B27" s="209"/>
      <c r="C27" s="208" t="s">
        <v>154</v>
      </c>
      <c r="D27" s="600" t="s">
        <v>207</v>
      </c>
      <c r="E27" s="600"/>
      <c r="F27" s="210"/>
      <c r="G27" s="204">
        <v>0</v>
      </c>
      <c r="H27" s="205" t="e">
        <f>#REF!</f>
        <v>#REF!</v>
      </c>
      <c r="I27" s="204">
        <v>16</v>
      </c>
      <c r="J27" s="204">
        <v>11</v>
      </c>
      <c r="K27" s="204">
        <v>6027</v>
      </c>
      <c r="L27" s="204">
        <v>5807</v>
      </c>
      <c r="M27" s="206">
        <v>7474</v>
      </c>
      <c r="N27" s="206">
        <v>6602</v>
      </c>
      <c r="O27" s="213">
        <v>13517</v>
      </c>
      <c r="P27" s="211">
        <v>12420</v>
      </c>
    </row>
    <row r="28" spans="2:16" ht="18" customHeight="1">
      <c r="B28" s="209"/>
      <c r="C28" s="221"/>
      <c r="D28" s="208"/>
      <c r="E28" s="222" t="s">
        <v>208</v>
      </c>
      <c r="F28" s="210"/>
      <c r="G28" s="204">
        <v>0</v>
      </c>
      <c r="H28" s="204">
        <v>0</v>
      </c>
      <c r="I28" s="204">
        <v>16</v>
      </c>
      <c r="J28" s="204">
        <v>11</v>
      </c>
      <c r="K28" s="204">
        <v>6027</v>
      </c>
      <c r="L28" s="204">
        <v>5807</v>
      </c>
      <c r="M28" s="206">
        <v>7474</v>
      </c>
      <c r="N28" s="206">
        <v>6602</v>
      </c>
      <c r="O28" s="213">
        <v>13517</v>
      </c>
      <c r="P28" s="211">
        <v>12420</v>
      </c>
    </row>
    <row r="29" spans="2:16" ht="18" customHeight="1">
      <c r="B29" s="209"/>
      <c r="C29" s="208" t="s">
        <v>166</v>
      </c>
      <c r="D29" s="203" t="s">
        <v>77</v>
      </c>
      <c r="E29" s="203"/>
      <c r="F29" s="210"/>
      <c r="G29" s="204">
        <v>0</v>
      </c>
      <c r="H29" s="205" t="e">
        <f>#REF!</f>
        <v>#REF!</v>
      </c>
      <c r="I29" s="204">
        <v>10625</v>
      </c>
      <c r="J29" s="204">
        <v>11940</v>
      </c>
      <c r="K29" s="204">
        <v>0</v>
      </c>
      <c r="L29" s="204">
        <v>0</v>
      </c>
      <c r="M29" s="206">
        <v>0</v>
      </c>
      <c r="N29" s="206">
        <v>0</v>
      </c>
      <c r="O29" s="213">
        <v>10625</v>
      </c>
      <c r="P29" s="211">
        <v>11940</v>
      </c>
    </row>
    <row r="30" spans="2:16" ht="18" customHeight="1">
      <c r="B30" s="209"/>
      <c r="C30" s="208"/>
      <c r="D30" s="203"/>
      <c r="E30" s="203"/>
      <c r="F30" s="210"/>
      <c r="G30" s="204"/>
      <c r="H30" s="204"/>
      <c r="I30" s="204"/>
      <c r="J30" s="204"/>
      <c r="K30" s="204"/>
      <c r="L30" s="204"/>
      <c r="M30" s="206"/>
      <c r="N30" s="206"/>
      <c r="O30" s="213"/>
      <c r="P30" s="211"/>
    </row>
    <row r="31" spans="2:16" ht="18" customHeight="1">
      <c r="B31" s="602" t="s">
        <v>210</v>
      </c>
      <c r="C31" s="618"/>
      <c r="D31" s="618"/>
      <c r="E31" s="618"/>
      <c r="F31" s="192" t="s">
        <v>209</v>
      </c>
      <c r="G31" s="216">
        <v>0</v>
      </c>
      <c r="H31" s="217" t="e">
        <f>H20-H26</f>
        <v>#REF!</v>
      </c>
      <c r="I31" s="216">
        <v>7631</v>
      </c>
      <c r="J31" s="216">
        <v>6375</v>
      </c>
      <c r="K31" s="216">
        <v>131862</v>
      </c>
      <c r="L31" s="216">
        <v>132422</v>
      </c>
      <c r="M31" s="218">
        <v>10431</v>
      </c>
      <c r="N31" s="218">
        <v>11026</v>
      </c>
      <c r="O31" s="487">
        <v>149924</v>
      </c>
      <c r="P31" s="488">
        <v>149823</v>
      </c>
    </row>
    <row r="32" spans="2:16" ht="18" customHeight="1">
      <c r="B32" s="619" t="s">
        <v>211</v>
      </c>
      <c r="C32" s="620"/>
      <c r="D32" s="620"/>
      <c r="E32" s="620"/>
      <c r="F32" s="192" t="s">
        <v>212</v>
      </c>
      <c r="G32" s="216">
        <v>0</v>
      </c>
      <c r="H32" s="217" t="e">
        <f>H18+H31</f>
        <v>#REF!</v>
      </c>
      <c r="I32" s="216">
        <v>-4972</v>
      </c>
      <c r="J32" s="216">
        <v>1354</v>
      </c>
      <c r="K32" s="216">
        <v>13693</v>
      </c>
      <c r="L32" s="216">
        <v>-23511</v>
      </c>
      <c r="M32" s="218">
        <v>134</v>
      </c>
      <c r="N32" s="218">
        <v>5862</v>
      </c>
      <c r="O32" s="487">
        <v>8855</v>
      </c>
      <c r="P32" s="488">
        <v>-16295</v>
      </c>
    </row>
    <row r="33" spans="2:16" ht="18" customHeight="1">
      <c r="B33" s="212"/>
      <c r="C33" s="223"/>
      <c r="D33" s="223"/>
      <c r="E33" s="223"/>
      <c r="F33" s="197"/>
      <c r="G33" s="204"/>
      <c r="H33" s="204"/>
      <c r="I33" s="204"/>
      <c r="J33" s="204"/>
      <c r="K33" s="204"/>
      <c r="L33" s="204"/>
      <c r="M33" s="206"/>
      <c r="N33" s="206"/>
      <c r="O33" s="219"/>
      <c r="P33" s="220"/>
    </row>
    <row r="34" spans="2:16" ht="18" customHeight="1">
      <c r="B34" s="202" t="s">
        <v>213</v>
      </c>
      <c r="C34" s="600" t="s">
        <v>214</v>
      </c>
      <c r="D34" s="600"/>
      <c r="E34" s="600"/>
      <c r="F34" s="197" t="s">
        <v>66</v>
      </c>
      <c r="G34" s="204">
        <v>0</v>
      </c>
      <c r="H34" s="204">
        <v>0</v>
      </c>
      <c r="I34" s="204">
        <v>14886</v>
      </c>
      <c r="J34" s="204">
        <v>20106</v>
      </c>
      <c r="K34" s="204">
        <v>74</v>
      </c>
      <c r="L34" s="204">
        <v>2500</v>
      </c>
      <c r="M34" s="206">
        <v>23</v>
      </c>
      <c r="N34" s="206">
        <v>4235</v>
      </c>
      <c r="O34" s="219">
        <v>14983</v>
      </c>
      <c r="P34" s="220">
        <v>26841</v>
      </c>
    </row>
    <row r="35" spans="2:16" ht="18" customHeight="1">
      <c r="B35" s="207"/>
      <c r="C35" s="208"/>
      <c r="D35" s="208"/>
      <c r="E35" s="222" t="s">
        <v>198</v>
      </c>
      <c r="F35" s="197"/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204">
        <v>0</v>
      </c>
      <c r="M35" s="206">
        <v>0</v>
      </c>
      <c r="N35" s="206">
        <v>0</v>
      </c>
      <c r="O35" s="219" t="s">
        <v>40</v>
      </c>
      <c r="P35" s="220" t="s">
        <v>40</v>
      </c>
    </row>
    <row r="36" spans="2:16" ht="18" customHeight="1">
      <c r="B36" s="207"/>
      <c r="C36" s="208"/>
      <c r="D36" s="208"/>
      <c r="E36" s="222"/>
      <c r="F36" s="197"/>
      <c r="G36" s="204"/>
      <c r="H36" s="204"/>
      <c r="I36" s="204"/>
      <c r="J36" s="204"/>
      <c r="K36" s="204"/>
      <c r="L36" s="204"/>
      <c r="M36" s="206"/>
      <c r="N36" s="206"/>
      <c r="O36" s="219"/>
      <c r="P36" s="220"/>
    </row>
    <row r="37" spans="2:16" ht="18" customHeight="1">
      <c r="B37" s="202" t="s">
        <v>216</v>
      </c>
      <c r="C37" s="600" t="s">
        <v>217</v>
      </c>
      <c r="D37" s="600"/>
      <c r="E37" s="600"/>
      <c r="F37" s="197" t="s">
        <v>89</v>
      </c>
      <c r="G37" s="204">
        <v>0</v>
      </c>
      <c r="H37" s="204">
        <v>0</v>
      </c>
      <c r="I37" s="204">
        <v>14816</v>
      </c>
      <c r="J37" s="204">
        <v>20046</v>
      </c>
      <c r="K37" s="204">
        <v>964</v>
      </c>
      <c r="L37" s="204">
        <v>2647</v>
      </c>
      <c r="M37" s="206">
        <v>320</v>
      </c>
      <c r="N37" s="206">
        <v>4196</v>
      </c>
      <c r="O37" s="219">
        <v>16100</v>
      </c>
      <c r="P37" s="220">
        <v>26889</v>
      </c>
    </row>
    <row r="38" spans="2:16" ht="18" customHeight="1">
      <c r="B38" s="202"/>
      <c r="C38" s="203"/>
      <c r="D38" s="203"/>
      <c r="E38" s="203"/>
      <c r="F38" s="197"/>
      <c r="G38" s="224"/>
      <c r="H38" s="224"/>
      <c r="I38" s="224"/>
      <c r="J38" s="224"/>
      <c r="K38" s="224"/>
      <c r="L38" s="224"/>
      <c r="M38" s="225"/>
      <c r="N38" s="225"/>
      <c r="O38" s="226"/>
      <c r="P38" s="227"/>
    </row>
    <row r="39" spans="2:16" ht="18" customHeight="1">
      <c r="B39" s="608" t="s">
        <v>118</v>
      </c>
      <c r="C39" s="609"/>
      <c r="D39" s="609"/>
      <c r="E39" s="609"/>
      <c r="F39" s="610"/>
      <c r="G39" s="216">
        <v>0</v>
      </c>
      <c r="H39" s="217" t="e">
        <f>H32+H34-H37</f>
        <v>#REF!</v>
      </c>
      <c r="I39" s="216">
        <v>-4902</v>
      </c>
      <c r="J39" s="216">
        <v>1414</v>
      </c>
      <c r="K39" s="216">
        <v>12803</v>
      </c>
      <c r="L39" s="216">
        <v>-23658</v>
      </c>
      <c r="M39" s="218">
        <v>-163</v>
      </c>
      <c r="N39" s="218">
        <v>5901</v>
      </c>
      <c r="O39" s="487">
        <v>7738</v>
      </c>
      <c r="P39" s="488">
        <v>-16343</v>
      </c>
    </row>
    <row r="40" spans="2:16" ht="18" customHeight="1">
      <c r="B40" s="228"/>
      <c r="C40" s="223"/>
      <c r="D40" s="223"/>
      <c r="E40" s="223"/>
      <c r="F40" s="229"/>
      <c r="G40" s="230"/>
      <c r="H40" s="230"/>
      <c r="I40" s="230"/>
      <c r="J40" s="230"/>
      <c r="K40" s="230"/>
      <c r="L40" s="230"/>
      <c r="M40" s="231"/>
      <c r="N40" s="231"/>
      <c r="O40" s="232"/>
      <c r="P40" s="233"/>
    </row>
    <row r="41" spans="2:16" ht="18" customHeight="1">
      <c r="B41" s="611" t="s">
        <v>219</v>
      </c>
      <c r="C41" s="612"/>
      <c r="D41" s="612"/>
      <c r="E41" s="612"/>
      <c r="F41" s="613"/>
      <c r="G41" s="230">
        <v>0</v>
      </c>
      <c r="H41" s="230">
        <v>0</v>
      </c>
      <c r="I41" s="230">
        <v>77409</v>
      </c>
      <c r="J41" s="230">
        <v>72507</v>
      </c>
      <c r="K41" s="230">
        <v>2436</v>
      </c>
      <c r="L41" s="230">
        <v>3239</v>
      </c>
      <c r="M41" s="231">
        <v>-133976</v>
      </c>
      <c r="N41" s="231">
        <v>-134138</v>
      </c>
      <c r="O41" s="489">
        <v>-54131</v>
      </c>
      <c r="P41" s="490">
        <v>-58392</v>
      </c>
    </row>
    <row r="42" spans="2:16" ht="18" customHeight="1">
      <c r="B42" s="611" t="s">
        <v>221</v>
      </c>
      <c r="C42" s="614"/>
      <c r="D42" s="614"/>
      <c r="E42" s="614"/>
      <c r="F42" s="615"/>
      <c r="G42" s="230"/>
      <c r="H42" s="230"/>
      <c r="I42" s="230">
        <v>0</v>
      </c>
      <c r="J42" s="230">
        <v>0</v>
      </c>
      <c r="K42" s="230">
        <v>0</v>
      </c>
      <c r="L42" s="230">
        <v>0</v>
      </c>
      <c r="M42" s="231">
        <v>0</v>
      </c>
      <c r="N42" s="231">
        <v>0</v>
      </c>
      <c r="O42" s="219">
        <v>0</v>
      </c>
      <c r="P42" s="220">
        <v>0</v>
      </c>
    </row>
    <row r="43" spans="2:16" ht="18" customHeight="1">
      <c r="B43" s="616" t="s">
        <v>190</v>
      </c>
      <c r="C43" s="600"/>
      <c r="D43" s="600"/>
      <c r="E43" s="600"/>
      <c r="F43" s="617"/>
      <c r="G43" s="230">
        <v>0</v>
      </c>
      <c r="H43" s="234" t="e">
        <f>H39+H41+H42</f>
        <v>#REF!</v>
      </c>
      <c r="I43" s="230">
        <v>72507</v>
      </c>
      <c r="J43" s="230">
        <v>73921</v>
      </c>
      <c r="K43" s="230">
        <v>15239</v>
      </c>
      <c r="L43" s="230">
        <v>-20419</v>
      </c>
      <c r="M43" s="231">
        <v>-134139</v>
      </c>
      <c r="N43" s="491">
        <v>-128237</v>
      </c>
      <c r="O43" s="491">
        <v>-46393</v>
      </c>
      <c r="P43" s="233">
        <v>-74735</v>
      </c>
    </row>
    <row r="44" spans="2:16" ht="18" customHeight="1">
      <c r="B44" s="235" t="s">
        <v>222</v>
      </c>
      <c r="C44" s="236"/>
      <c r="D44" s="237"/>
      <c r="E44" s="236"/>
      <c r="F44" s="236"/>
      <c r="G44" s="238"/>
      <c r="H44" s="238"/>
      <c r="I44" s="238"/>
      <c r="J44" s="238"/>
      <c r="K44" s="238"/>
      <c r="L44" s="238"/>
      <c r="M44" s="239"/>
      <c r="N44" s="239"/>
      <c r="O44" s="239"/>
      <c r="P44" s="240"/>
    </row>
    <row r="45" spans="2:16" ht="18" customHeight="1">
      <c r="J45" s="440"/>
      <c r="N45" s="440"/>
    </row>
    <row r="46" spans="2:16" ht="18" customHeight="1">
      <c r="J46" s="440"/>
      <c r="N46" s="440"/>
    </row>
    <row r="47" spans="2:16" ht="13.5" customHeight="1">
      <c r="J47" s="440"/>
      <c r="N47" s="440"/>
    </row>
  </sheetData>
  <mergeCells count="28">
    <mergeCell ref="B42:F42"/>
    <mergeCell ref="B43:F43"/>
    <mergeCell ref="C26:E26"/>
    <mergeCell ref="D27:E27"/>
    <mergeCell ref="B31:E31"/>
    <mergeCell ref="B32:E32"/>
    <mergeCell ref="C34:E34"/>
    <mergeCell ref="C37:E37"/>
    <mergeCell ref="D22:E22"/>
    <mergeCell ref="D23:F23"/>
    <mergeCell ref="D24:E24"/>
    <mergeCell ref="B39:F39"/>
    <mergeCell ref="B41:F41"/>
    <mergeCell ref="D15:E15"/>
    <mergeCell ref="D16:E16"/>
    <mergeCell ref="B18:E18"/>
    <mergeCell ref="C20:E20"/>
    <mergeCell ref="D21:E21"/>
    <mergeCell ref="D9:E9"/>
    <mergeCell ref="D10:E10"/>
    <mergeCell ref="C12:E12"/>
    <mergeCell ref="D13:E13"/>
    <mergeCell ref="D14:E14"/>
    <mergeCell ref="I4:J4"/>
    <mergeCell ref="K4:L4"/>
    <mergeCell ref="M4:N4"/>
    <mergeCell ref="C7:E7"/>
    <mergeCell ref="D8:E8"/>
  </mergeCells>
  <phoneticPr fontId="41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6"/>
  <sheetViews>
    <sheetView view="pageBreakPreview" zoomScaleNormal="100" zoomScaleSheetLayoutView="100" workbookViewId="0">
      <selection activeCell="K5" sqref="K5"/>
    </sheetView>
  </sheetViews>
  <sheetFormatPr defaultRowHeight="23.25" customHeight="1"/>
  <cols>
    <col min="1" max="1" width="8.75" style="42" customWidth="1"/>
    <col min="2" max="2" width="4" style="42" customWidth="1"/>
    <col min="3" max="3" width="4.125" style="42" customWidth="1"/>
    <col min="4" max="4" width="15.5" style="42" customWidth="1"/>
    <col min="5" max="5" width="6" style="42" customWidth="1"/>
    <col min="6" max="6" width="13.25" style="181" hidden="1" customWidth="1"/>
    <col min="7" max="10" width="13.25" style="181" customWidth="1"/>
    <col min="11" max="11" width="9" style="42" bestFit="1"/>
    <col min="12" max="16384" width="9" style="42"/>
  </cols>
  <sheetData>
    <row r="1" spans="1:12" s="43" customFormat="1" ht="17.25" customHeight="1">
      <c r="B1" s="242" t="s">
        <v>231</v>
      </c>
      <c r="C1" s="243"/>
      <c r="D1" s="243"/>
      <c r="E1" s="243"/>
      <c r="F1" s="244"/>
      <c r="G1" s="244"/>
      <c r="H1" s="244"/>
      <c r="I1" s="244"/>
      <c r="J1" s="179"/>
      <c r="L1" s="437"/>
    </row>
    <row r="2" spans="1:12" ht="20.25" customHeight="1">
      <c r="B2" s="245"/>
      <c r="C2" s="245"/>
      <c r="D2" s="245"/>
      <c r="E2" s="245"/>
      <c r="F2" s="246"/>
      <c r="G2" s="246"/>
      <c r="H2" s="246"/>
      <c r="I2" s="246"/>
      <c r="J2" s="247" t="s">
        <v>47</v>
      </c>
    </row>
    <row r="3" spans="1:12" ht="18" customHeight="1">
      <c r="B3" s="248"/>
      <c r="C3" s="249"/>
      <c r="D3" s="249"/>
      <c r="E3" s="249" t="s">
        <v>233</v>
      </c>
      <c r="F3" s="250" t="s">
        <v>68</v>
      </c>
      <c r="G3" s="251" t="s">
        <v>324</v>
      </c>
      <c r="H3" s="251"/>
      <c r="I3" s="251"/>
      <c r="J3" s="252"/>
    </row>
    <row r="4" spans="1:12" ht="18" customHeight="1">
      <c r="B4" s="253" t="s">
        <v>178</v>
      </c>
      <c r="C4" s="254"/>
      <c r="D4" s="254"/>
      <c r="E4" s="255" t="s">
        <v>234</v>
      </c>
      <c r="F4" s="256" t="s">
        <v>133</v>
      </c>
      <c r="G4" s="257" t="s">
        <v>103</v>
      </c>
      <c r="H4" s="257" t="s">
        <v>70</v>
      </c>
      <c r="I4" s="257" t="s">
        <v>104</v>
      </c>
      <c r="J4" s="258" t="s">
        <v>73</v>
      </c>
    </row>
    <row r="5" spans="1:12" ht="18" customHeight="1">
      <c r="B5" s="259"/>
      <c r="C5" s="260"/>
      <c r="D5" s="260"/>
      <c r="E5" s="261"/>
      <c r="F5" s="262"/>
      <c r="G5" s="263"/>
      <c r="H5" s="263"/>
      <c r="I5" s="264"/>
      <c r="J5" s="265"/>
    </row>
    <row r="6" spans="1:12" s="44" customFormat="1" ht="18" customHeight="1">
      <c r="A6" s="42"/>
      <c r="B6" s="266" t="s">
        <v>15</v>
      </c>
      <c r="C6" s="621" t="s">
        <v>235</v>
      </c>
      <c r="D6" s="621"/>
      <c r="E6" s="622"/>
      <c r="F6" s="269">
        <f>SUM(F7,F9:F10)</f>
        <v>0</v>
      </c>
      <c r="G6" s="280">
        <v>104344</v>
      </c>
      <c r="H6" s="280">
        <v>332905</v>
      </c>
      <c r="I6" s="492">
        <v>674152</v>
      </c>
      <c r="J6" s="493">
        <v>1111401</v>
      </c>
    </row>
    <row r="7" spans="1:12" ht="18" customHeight="1">
      <c r="B7" s="270"/>
      <c r="C7" s="271" t="s">
        <v>154</v>
      </c>
      <c r="D7" s="621" t="s">
        <v>236</v>
      </c>
      <c r="E7" s="622"/>
      <c r="F7" s="272">
        <v>0</v>
      </c>
      <c r="G7" s="494">
        <v>103499</v>
      </c>
      <c r="H7" s="494">
        <v>332905</v>
      </c>
      <c r="I7" s="495">
        <v>673742</v>
      </c>
      <c r="J7" s="493">
        <v>1110146</v>
      </c>
    </row>
    <row r="8" spans="1:12" ht="18" customHeight="1">
      <c r="B8" s="270"/>
      <c r="C8" s="271"/>
      <c r="D8" s="267"/>
      <c r="E8" s="273" t="s">
        <v>238</v>
      </c>
      <c r="F8" s="272">
        <v>0</v>
      </c>
      <c r="G8" s="494">
        <v>0</v>
      </c>
      <c r="H8" s="494">
        <v>0</v>
      </c>
      <c r="I8" s="495">
        <v>0</v>
      </c>
      <c r="J8" s="493" t="s">
        <v>40</v>
      </c>
    </row>
    <row r="9" spans="1:12" ht="18" customHeight="1">
      <c r="B9" s="270"/>
      <c r="C9" s="271" t="s">
        <v>166</v>
      </c>
      <c r="D9" s="621" t="s">
        <v>239</v>
      </c>
      <c r="E9" s="622"/>
      <c r="F9" s="272">
        <v>0</v>
      </c>
      <c r="G9" s="494">
        <v>845</v>
      </c>
      <c r="H9" s="494">
        <v>0</v>
      </c>
      <c r="I9" s="495">
        <v>401</v>
      </c>
      <c r="J9" s="493">
        <v>1246</v>
      </c>
    </row>
    <row r="10" spans="1:12" ht="18" customHeight="1">
      <c r="B10" s="270"/>
      <c r="C10" s="271" t="s">
        <v>168</v>
      </c>
      <c r="D10" s="621" t="s">
        <v>240</v>
      </c>
      <c r="E10" s="622"/>
      <c r="F10" s="274">
        <v>0</v>
      </c>
      <c r="G10" s="274">
        <v>0</v>
      </c>
      <c r="H10" s="275">
        <v>0</v>
      </c>
      <c r="I10" s="496">
        <v>9</v>
      </c>
      <c r="J10" s="493">
        <v>9</v>
      </c>
    </row>
    <row r="11" spans="1:12" ht="18" customHeight="1">
      <c r="B11" s="266" t="s">
        <v>110</v>
      </c>
      <c r="C11" s="621" t="s">
        <v>242</v>
      </c>
      <c r="D11" s="567"/>
      <c r="E11" s="568"/>
      <c r="F11" s="269">
        <f>SUM(F12:F13,F15:F16)-F14</f>
        <v>0</v>
      </c>
      <c r="G11" s="494">
        <v>252305</v>
      </c>
      <c r="H11" s="494">
        <v>222622</v>
      </c>
      <c r="I11" s="495">
        <v>149004</v>
      </c>
      <c r="J11" s="493">
        <v>623931</v>
      </c>
    </row>
    <row r="12" spans="1:12" ht="18" customHeight="1">
      <c r="B12" s="270"/>
      <c r="C12" s="271" t="s">
        <v>154</v>
      </c>
      <c r="D12" s="621" t="s">
        <v>244</v>
      </c>
      <c r="E12" s="622"/>
      <c r="F12" s="272">
        <v>0</v>
      </c>
      <c r="G12" s="494">
        <v>155608</v>
      </c>
      <c r="H12" s="494">
        <v>194639</v>
      </c>
      <c r="I12" s="495">
        <v>75789</v>
      </c>
      <c r="J12" s="493">
        <v>426036</v>
      </c>
    </row>
    <row r="13" spans="1:12" ht="18" customHeight="1">
      <c r="B13" s="270"/>
      <c r="C13" s="271" t="s">
        <v>166</v>
      </c>
      <c r="D13" s="621" t="s">
        <v>245</v>
      </c>
      <c r="E13" s="622"/>
      <c r="F13" s="272">
        <v>0</v>
      </c>
      <c r="G13" s="494">
        <v>95683</v>
      </c>
      <c r="H13" s="494">
        <v>27983</v>
      </c>
      <c r="I13" s="495">
        <v>73695</v>
      </c>
      <c r="J13" s="493">
        <v>197361</v>
      </c>
    </row>
    <row r="14" spans="1:12" ht="18" customHeight="1">
      <c r="B14" s="270"/>
      <c r="C14" s="271" t="s">
        <v>168</v>
      </c>
      <c r="D14" s="621" t="s">
        <v>51</v>
      </c>
      <c r="E14" s="623"/>
      <c r="F14" s="276">
        <v>0</v>
      </c>
      <c r="G14" s="274">
        <v>0</v>
      </c>
      <c r="H14" s="494">
        <v>0</v>
      </c>
      <c r="I14" s="497">
        <v>480</v>
      </c>
      <c r="J14" s="493">
        <v>480</v>
      </c>
    </row>
    <row r="15" spans="1:12" ht="18" customHeight="1">
      <c r="B15" s="270"/>
      <c r="C15" s="271" t="s">
        <v>132</v>
      </c>
      <c r="D15" s="621" t="s">
        <v>246</v>
      </c>
      <c r="E15" s="622"/>
      <c r="F15" s="274">
        <v>0</v>
      </c>
      <c r="G15" s="275">
        <v>901</v>
      </c>
      <c r="H15" s="494">
        <v>0</v>
      </c>
      <c r="I15" s="496">
        <v>0</v>
      </c>
      <c r="J15" s="493">
        <v>901</v>
      </c>
    </row>
    <row r="16" spans="1:12" ht="18" customHeight="1">
      <c r="B16" s="270"/>
      <c r="C16" s="271" t="s">
        <v>197</v>
      </c>
      <c r="D16" s="621" t="s">
        <v>77</v>
      </c>
      <c r="E16" s="622"/>
      <c r="F16" s="274">
        <v>0</v>
      </c>
      <c r="G16" s="275">
        <v>0</v>
      </c>
      <c r="H16" s="494">
        <v>0</v>
      </c>
      <c r="I16" s="496">
        <v>0</v>
      </c>
      <c r="J16" s="493" t="s">
        <v>40</v>
      </c>
    </row>
    <row r="17" spans="2:10" ht="18" customHeight="1">
      <c r="B17" s="266" t="s">
        <v>116</v>
      </c>
      <c r="C17" s="621" t="s">
        <v>225</v>
      </c>
      <c r="D17" s="567"/>
      <c r="E17" s="568"/>
      <c r="F17" s="274">
        <v>0</v>
      </c>
      <c r="G17" s="275">
        <v>0</v>
      </c>
      <c r="H17" s="275">
        <v>0</v>
      </c>
      <c r="I17" s="496">
        <v>0</v>
      </c>
      <c r="J17" s="493" t="s">
        <v>40</v>
      </c>
    </row>
    <row r="18" spans="2:10" ht="18" customHeight="1">
      <c r="B18" s="624" t="s">
        <v>247</v>
      </c>
      <c r="C18" s="621"/>
      <c r="D18" s="621"/>
      <c r="E18" s="622"/>
      <c r="F18" s="269">
        <f>F6+F11</f>
        <v>0</v>
      </c>
      <c r="G18" s="280">
        <v>356649</v>
      </c>
      <c r="H18" s="280">
        <v>555527</v>
      </c>
      <c r="I18" s="492">
        <v>823156</v>
      </c>
      <c r="J18" s="493">
        <v>1735332</v>
      </c>
    </row>
    <row r="19" spans="2:10" ht="18" customHeight="1">
      <c r="B19" s="266" t="s">
        <v>123</v>
      </c>
      <c r="C19" s="621" t="s">
        <v>249</v>
      </c>
      <c r="D19" s="621"/>
      <c r="E19" s="622"/>
      <c r="F19" s="277" t="e">
        <f>SUM(F20:F26)</f>
        <v>#REF!</v>
      </c>
      <c r="G19" s="275">
        <v>168910</v>
      </c>
      <c r="H19" s="275">
        <v>316515</v>
      </c>
      <c r="I19" s="496">
        <v>332149</v>
      </c>
      <c r="J19" s="493">
        <v>817574</v>
      </c>
    </row>
    <row r="20" spans="2:10" ht="18" customHeight="1">
      <c r="B20" s="266"/>
      <c r="C20" s="271" t="s">
        <v>154</v>
      </c>
      <c r="D20" s="621" t="s">
        <v>250</v>
      </c>
      <c r="E20" s="622"/>
      <c r="F20" s="277" t="e">
        <f>#REF!</f>
        <v>#REF!</v>
      </c>
      <c r="G20" s="275">
        <v>0</v>
      </c>
      <c r="H20" s="275">
        <v>316515</v>
      </c>
      <c r="I20" s="496">
        <v>332149</v>
      </c>
      <c r="J20" s="493">
        <v>648664</v>
      </c>
    </row>
    <row r="21" spans="2:10" ht="18" customHeight="1">
      <c r="B21" s="266"/>
      <c r="C21" s="271"/>
      <c r="D21" s="621" t="s">
        <v>251</v>
      </c>
      <c r="E21" s="623"/>
      <c r="F21" s="277"/>
      <c r="G21" s="275"/>
      <c r="H21" s="275"/>
      <c r="I21" s="496"/>
      <c r="J21" s="493"/>
    </row>
    <row r="22" spans="2:10" ht="18" customHeight="1">
      <c r="B22" s="266"/>
      <c r="C22" s="271" t="s">
        <v>166</v>
      </c>
      <c r="D22" s="621" t="s">
        <v>250</v>
      </c>
      <c r="E22" s="622"/>
      <c r="F22" s="277" t="e">
        <f>#REF!</f>
        <v>#REF!</v>
      </c>
      <c r="G22" s="275">
        <v>0</v>
      </c>
      <c r="H22" s="275">
        <v>0</v>
      </c>
      <c r="I22" s="496">
        <v>0</v>
      </c>
      <c r="J22" s="493" t="s">
        <v>40</v>
      </c>
    </row>
    <row r="23" spans="2:10" ht="18" customHeight="1">
      <c r="B23" s="266"/>
      <c r="C23" s="271"/>
      <c r="D23" s="621" t="s">
        <v>153</v>
      </c>
      <c r="E23" s="623"/>
      <c r="F23" s="277"/>
      <c r="G23" s="275"/>
      <c r="H23" s="275"/>
      <c r="I23" s="496"/>
      <c r="J23" s="493"/>
    </row>
    <row r="24" spans="2:10" ht="18" customHeight="1">
      <c r="B24" s="266"/>
      <c r="C24" s="271" t="s">
        <v>168</v>
      </c>
      <c r="D24" s="625" t="s">
        <v>45</v>
      </c>
      <c r="E24" s="626"/>
      <c r="F24" s="277" t="e">
        <f>#REF!</f>
        <v>#REF!</v>
      </c>
      <c r="G24" s="275">
        <v>168910</v>
      </c>
      <c r="H24" s="275">
        <v>0</v>
      </c>
      <c r="I24" s="496">
        <v>0</v>
      </c>
      <c r="J24" s="493">
        <v>168910</v>
      </c>
    </row>
    <row r="25" spans="2:10" ht="18" customHeight="1">
      <c r="B25" s="266"/>
      <c r="C25" s="271" t="s">
        <v>132</v>
      </c>
      <c r="D25" s="621" t="s">
        <v>117</v>
      </c>
      <c r="E25" s="622"/>
      <c r="F25" s="277" t="e">
        <f>#REF!</f>
        <v>#REF!</v>
      </c>
      <c r="G25" s="275">
        <v>0</v>
      </c>
      <c r="H25" s="275">
        <v>0</v>
      </c>
      <c r="I25" s="496">
        <v>0</v>
      </c>
      <c r="J25" s="493" t="s">
        <v>40</v>
      </c>
    </row>
    <row r="26" spans="2:10" ht="18" customHeight="1">
      <c r="B26" s="266"/>
      <c r="C26" s="271" t="s">
        <v>197</v>
      </c>
      <c r="D26" s="621" t="s">
        <v>77</v>
      </c>
      <c r="E26" s="622"/>
      <c r="F26" s="277" t="e">
        <f>#REF!</f>
        <v>#REF!</v>
      </c>
      <c r="G26" s="275">
        <v>0</v>
      </c>
      <c r="H26" s="275">
        <v>0</v>
      </c>
      <c r="I26" s="496">
        <v>0</v>
      </c>
      <c r="J26" s="493" t="s">
        <v>40</v>
      </c>
    </row>
    <row r="27" spans="2:10" ht="18" customHeight="1">
      <c r="B27" s="266" t="s">
        <v>126</v>
      </c>
      <c r="C27" s="621" t="s">
        <v>252</v>
      </c>
      <c r="D27" s="621"/>
      <c r="E27" s="622"/>
      <c r="F27" s="269" t="e">
        <f>SUM(F28:F37)</f>
        <v>#REF!</v>
      </c>
      <c r="G27" s="280">
        <v>55847</v>
      </c>
      <c r="H27" s="280">
        <v>33584</v>
      </c>
      <c r="I27" s="492">
        <v>84689</v>
      </c>
      <c r="J27" s="493">
        <v>174120</v>
      </c>
    </row>
    <row r="28" spans="2:10" ht="18" customHeight="1">
      <c r="B28" s="266"/>
      <c r="C28" s="271" t="s">
        <v>154</v>
      </c>
      <c r="D28" s="621" t="s">
        <v>250</v>
      </c>
      <c r="E28" s="622"/>
      <c r="F28" s="278" t="e">
        <f>#REF!</f>
        <v>#REF!</v>
      </c>
      <c r="G28" s="275">
        <v>1086</v>
      </c>
      <c r="H28" s="275">
        <v>13241</v>
      </c>
      <c r="I28" s="496">
        <v>49201</v>
      </c>
      <c r="J28" s="493">
        <v>63528</v>
      </c>
    </row>
    <row r="29" spans="2:10" ht="18" customHeight="1">
      <c r="B29" s="266"/>
      <c r="C29" s="271"/>
      <c r="D29" s="621" t="s">
        <v>251</v>
      </c>
      <c r="E29" s="623"/>
      <c r="F29" s="277"/>
      <c r="G29" s="275"/>
      <c r="H29" s="275"/>
      <c r="I29" s="496"/>
      <c r="J29" s="493"/>
    </row>
    <row r="30" spans="2:10" ht="18" customHeight="1">
      <c r="B30" s="266"/>
      <c r="C30" s="271" t="s">
        <v>166</v>
      </c>
      <c r="D30" s="621" t="s">
        <v>250</v>
      </c>
      <c r="E30" s="622"/>
      <c r="F30" s="278" t="e">
        <f>#REF!</f>
        <v>#REF!</v>
      </c>
      <c r="G30" s="275">
        <v>0</v>
      </c>
      <c r="H30" s="275">
        <v>0</v>
      </c>
      <c r="I30" s="496">
        <v>0</v>
      </c>
      <c r="J30" s="493" t="s">
        <v>40</v>
      </c>
    </row>
    <row r="31" spans="2:10" ht="18" customHeight="1">
      <c r="B31" s="266"/>
      <c r="C31" s="271"/>
      <c r="D31" s="621" t="s">
        <v>153</v>
      </c>
      <c r="E31" s="623"/>
      <c r="F31" s="277"/>
      <c r="G31" s="275"/>
      <c r="H31" s="275"/>
      <c r="I31" s="496"/>
      <c r="J31" s="493"/>
    </row>
    <row r="32" spans="2:10" ht="18" customHeight="1">
      <c r="B32" s="266"/>
      <c r="C32" s="271" t="s">
        <v>168</v>
      </c>
      <c r="D32" s="625" t="s">
        <v>45</v>
      </c>
      <c r="E32" s="626"/>
      <c r="F32" s="278" t="e">
        <f>#REF!</f>
        <v>#REF!</v>
      </c>
      <c r="G32" s="275">
        <v>21815</v>
      </c>
      <c r="H32" s="275">
        <v>13178</v>
      </c>
      <c r="I32" s="496">
        <v>17545</v>
      </c>
      <c r="J32" s="493">
        <v>52538</v>
      </c>
    </row>
    <row r="33" spans="2:10" ht="18" customHeight="1">
      <c r="B33" s="266"/>
      <c r="C33" s="271" t="s">
        <v>132</v>
      </c>
      <c r="D33" s="621" t="s">
        <v>117</v>
      </c>
      <c r="E33" s="622"/>
      <c r="F33" s="278" t="e">
        <f>#REF!</f>
        <v>#REF!</v>
      </c>
      <c r="G33" s="275">
        <v>0</v>
      </c>
      <c r="H33" s="275">
        <v>0</v>
      </c>
      <c r="I33" s="496">
        <v>0</v>
      </c>
      <c r="J33" s="493" t="s">
        <v>40</v>
      </c>
    </row>
    <row r="34" spans="2:10" ht="18" customHeight="1">
      <c r="B34" s="270"/>
      <c r="C34" s="271" t="s">
        <v>197</v>
      </c>
      <c r="D34" s="621" t="s">
        <v>248</v>
      </c>
      <c r="E34" s="622"/>
      <c r="F34" s="278" t="e">
        <f>#REF!</f>
        <v>#REF!</v>
      </c>
      <c r="G34" s="275">
        <v>0</v>
      </c>
      <c r="H34" s="275">
        <v>0</v>
      </c>
      <c r="I34" s="496">
        <v>0</v>
      </c>
      <c r="J34" s="493" t="s">
        <v>40</v>
      </c>
    </row>
    <row r="35" spans="2:10" ht="18" customHeight="1">
      <c r="B35" s="279"/>
      <c r="C35" s="271" t="s">
        <v>218</v>
      </c>
      <c r="D35" s="625" t="s">
        <v>227</v>
      </c>
      <c r="E35" s="626"/>
      <c r="F35" s="278" t="e">
        <f>#REF!</f>
        <v>#REF!</v>
      </c>
      <c r="G35" s="275">
        <v>31517</v>
      </c>
      <c r="H35" s="275">
        <v>7165</v>
      </c>
      <c r="I35" s="496">
        <v>17870</v>
      </c>
      <c r="J35" s="493">
        <v>56552</v>
      </c>
    </row>
    <row r="36" spans="2:10" ht="18" customHeight="1">
      <c r="B36" s="279"/>
      <c r="C36" s="271" t="s">
        <v>253</v>
      </c>
      <c r="D36" s="625" t="s">
        <v>226</v>
      </c>
      <c r="E36" s="626"/>
      <c r="F36" s="278" t="e">
        <f>#REF!</f>
        <v>#REF!</v>
      </c>
      <c r="G36" s="275">
        <v>0</v>
      </c>
      <c r="H36" s="275">
        <v>0</v>
      </c>
      <c r="I36" s="496">
        <v>0</v>
      </c>
      <c r="J36" s="493" t="s">
        <v>40</v>
      </c>
    </row>
    <row r="37" spans="2:10" ht="18" customHeight="1">
      <c r="B37" s="270"/>
      <c r="C37" s="271" t="s">
        <v>254</v>
      </c>
      <c r="D37" s="621" t="s">
        <v>77</v>
      </c>
      <c r="E37" s="622"/>
      <c r="F37" s="278" t="e">
        <f>#REF!</f>
        <v>#REF!</v>
      </c>
      <c r="G37" s="275">
        <v>1429</v>
      </c>
      <c r="H37" s="275">
        <v>0</v>
      </c>
      <c r="I37" s="496">
        <v>73</v>
      </c>
      <c r="J37" s="493">
        <v>1502</v>
      </c>
    </row>
    <row r="38" spans="2:10" ht="18" customHeight="1">
      <c r="B38" s="266" t="s">
        <v>134</v>
      </c>
      <c r="C38" s="621" t="s">
        <v>241</v>
      </c>
      <c r="D38" s="567"/>
      <c r="E38" s="568"/>
      <c r="F38" s="274">
        <v>0</v>
      </c>
      <c r="G38" s="275">
        <v>39379</v>
      </c>
      <c r="H38" s="275">
        <v>18654</v>
      </c>
      <c r="I38" s="496">
        <v>40419</v>
      </c>
      <c r="J38" s="493">
        <v>98452</v>
      </c>
    </row>
    <row r="39" spans="2:10" ht="18" customHeight="1">
      <c r="B39" s="624" t="s">
        <v>255</v>
      </c>
      <c r="C39" s="567"/>
      <c r="D39" s="567"/>
      <c r="E39" s="568"/>
      <c r="F39" s="269" t="e">
        <f>SUM(F19,F27,F38)</f>
        <v>#REF!</v>
      </c>
      <c r="G39" s="280">
        <v>264136</v>
      </c>
      <c r="H39" s="280">
        <v>368753</v>
      </c>
      <c r="I39" s="492">
        <v>457257</v>
      </c>
      <c r="J39" s="493">
        <v>1090146</v>
      </c>
    </row>
    <row r="40" spans="2:10" ht="18" customHeight="1">
      <c r="B40" s="266" t="s">
        <v>142</v>
      </c>
      <c r="C40" s="621" t="s">
        <v>256</v>
      </c>
      <c r="D40" s="567"/>
      <c r="E40" s="568"/>
      <c r="F40" s="280">
        <v>0</v>
      </c>
      <c r="G40" s="280">
        <v>7700</v>
      </c>
      <c r="H40" s="280">
        <v>120293</v>
      </c>
      <c r="I40" s="492">
        <v>494136</v>
      </c>
      <c r="J40" s="493">
        <v>622129</v>
      </c>
    </row>
    <row r="41" spans="2:10" ht="18" customHeight="1">
      <c r="B41" s="266" t="s">
        <v>257</v>
      </c>
      <c r="C41" s="621" t="s">
        <v>5</v>
      </c>
      <c r="D41" s="567"/>
      <c r="E41" s="568"/>
      <c r="F41" s="269">
        <f>SUM(F42:F43)</f>
        <v>0</v>
      </c>
      <c r="G41" s="280">
        <v>84813</v>
      </c>
      <c r="H41" s="280">
        <v>66481</v>
      </c>
      <c r="I41" s="501">
        <v>-128237</v>
      </c>
      <c r="J41" s="493">
        <v>23057</v>
      </c>
    </row>
    <row r="42" spans="2:10" ht="18" customHeight="1">
      <c r="B42" s="270"/>
      <c r="C42" s="271" t="s">
        <v>154</v>
      </c>
      <c r="D42" s="621" t="s">
        <v>230</v>
      </c>
      <c r="E42" s="622"/>
      <c r="F42" s="276"/>
      <c r="G42" s="274">
        <v>10892</v>
      </c>
      <c r="H42" s="274">
        <v>0</v>
      </c>
      <c r="I42" s="281">
        <v>0</v>
      </c>
      <c r="J42" s="493">
        <v>10892</v>
      </c>
    </row>
    <row r="43" spans="2:10" ht="18" customHeight="1">
      <c r="B43" s="270"/>
      <c r="C43" s="271" t="s">
        <v>166</v>
      </c>
      <c r="D43" s="621" t="s">
        <v>229</v>
      </c>
      <c r="E43" s="622"/>
      <c r="F43" s="276">
        <v>0</v>
      </c>
      <c r="G43" s="274">
        <v>73921</v>
      </c>
      <c r="H43" s="274">
        <v>66481</v>
      </c>
      <c r="I43" s="497">
        <v>-128237</v>
      </c>
      <c r="J43" s="493">
        <v>12165</v>
      </c>
    </row>
    <row r="44" spans="2:10" ht="18" customHeight="1">
      <c r="B44" s="282"/>
      <c r="C44" s="283" t="s">
        <v>258</v>
      </c>
      <c r="D44" s="621" t="s">
        <v>259</v>
      </c>
      <c r="E44" s="622"/>
      <c r="F44" s="276">
        <v>0</v>
      </c>
      <c r="G44" s="274">
        <v>0</v>
      </c>
      <c r="H44" s="274">
        <v>86900</v>
      </c>
      <c r="I44" s="497">
        <v>0</v>
      </c>
      <c r="J44" s="493">
        <v>86900</v>
      </c>
    </row>
    <row r="45" spans="2:10" ht="18" customHeight="1">
      <c r="B45" s="279"/>
      <c r="C45" s="284" t="s">
        <v>36</v>
      </c>
      <c r="D45" s="630" t="s">
        <v>260</v>
      </c>
      <c r="E45" s="631"/>
      <c r="F45" s="276">
        <v>0</v>
      </c>
      <c r="G45" s="274">
        <v>73921</v>
      </c>
      <c r="H45" s="274">
        <v>0</v>
      </c>
      <c r="I45" s="497">
        <v>0</v>
      </c>
      <c r="J45" s="493">
        <v>73921</v>
      </c>
    </row>
    <row r="46" spans="2:10" ht="13.5" customHeight="1">
      <c r="B46" s="279"/>
      <c r="C46" s="285"/>
      <c r="D46" s="286" t="s">
        <v>261</v>
      </c>
      <c r="E46" s="287"/>
      <c r="F46" s="274"/>
      <c r="G46" s="274"/>
      <c r="H46" s="274"/>
      <c r="I46" s="281"/>
      <c r="J46" s="493"/>
    </row>
    <row r="47" spans="2:10" ht="13.5" customHeight="1">
      <c r="B47" s="624" t="s">
        <v>72</v>
      </c>
      <c r="C47" s="621"/>
      <c r="D47" s="621"/>
      <c r="E47" s="622"/>
      <c r="F47" s="277">
        <f>F40+F41</f>
        <v>0</v>
      </c>
      <c r="G47" s="274">
        <v>92513</v>
      </c>
      <c r="H47" s="274">
        <v>186774</v>
      </c>
      <c r="I47" s="281">
        <v>365899</v>
      </c>
      <c r="J47" s="493">
        <v>645186</v>
      </c>
    </row>
    <row r="48" spans="2:10" ht="13.5" customHeight="1">
      <c r="B48" s="624" t="s">
        <v>262</v>
      </c>
      <c r="C48" s="621"/>
      <c r="D48" s="621"/>
      <c r="E48" s="622"/>
      <c r="F48" s="277" t="e">
        <f>F39+F47</f>
        <v>#REF!</v>
      </c>
      <c r="G48" s="274">
        <v>356649</v>
      </c>
      <c r="H48" s="274">
        <v>555527</v>
      </c>
      <c r="I48" s="281">
        <v>823156</v>
      </c>
      <c r="J48" s="493">
        <v>1735332</v>
      </c>
    </row>
    <row r="49" spans="2:10" ht="13.5" customHeight="1">
      <c r="B49" s="627" t="s">
        <v>264</v>
      </c>
      <c r="C49" s="628"/>
      <c r="D49" s="628"/>
      <c r="E49" s="629"/>
      <c r="F49" s="288">
        <v>0</v>
      </c>
      <c r="G49" s="498">
        <v>0</v>
      </c>
      <c r="H49" s="498">
        <v>0</v>
      </c>
      <c r="I49" s="499">
        <v>0</v>
      </c>
      <c r="J49" s="500" t="s">
        <v>40</v>
      </c>
    </row>
    <row r="50" spans="2:10" ht="13.5" customHeight="1">
      <c r="B50" s="289"/>
      <c r="C50" s="289"/>
      <c r="D50" s="289"/>
      <c r="E50" s="289"/>
      <c r="F50" s="290"/>
      <c r="G50" s="439"/>
      <c r="H50" s="439"/>
      <c r="I50" s="439"/>
    </row>
    <row r="51" spans="2:10" ht="13.5" customHeight="1">
      <c r="B51" s="289"/>
      <c r="C51" s="289"/>
      <c r="D51" s="289"/>
      <c r="E51" s="289"/>
      <c r="F51" s="290"/>
      <c r="G51" s="439"/>
      <c r="H51" s="290"/>
      <c r="I51" s="439"/>
    </row>
    <row r="52" spans="2:10" ht="13.5" customHeight="1">
      <c r="B52" s="289"/>
      <c r="C52" s="289"/>
      <c r="D52" s="289"/>
      <c r="E52" s="289"/>
      <c r="F52" s="290"/>
      <c r="G52" s="439"/>
      <c r="H52" s="290"/>
      <c r="I52" s="439"/>
    </row>
    <row r="53" spans="2:10" ht="13.5" customHeight="1">
      <c r="F53" s="291"/>
      <c r="G53" s="291"/>
      <c r="H53" s="291"/>
      <c r="I53" s="291"/>
      <c r="J53" s="292"/>
    </row>
    <row r="54" spans="2:10" ht="13.5" customHeight="1">
      <c r="F54" s="291"/>
      <c r="G54" s="291"/>
      <c r="H54" s="291"/>
      <c r="I54" s="291"/>
      <c r="J54" s="292"/>
    </row>
    <row r="55" spans="2:10" ht="23.25" customHeight="1">
      <c r="F55" s="291"/>
      <c r="G55" s="291"/>
      <c r="H55" s="291"/>
      <c r="I55" s="291"/>
      <c r="J55" s="292"/>
    </row>
    <row r="56" spans="2:10" ht="23.25" customHeight="1">
      <c r="F56" s="291"/>
      <c r="G56" s="291"/>
      <c r="H56" s="291"/>
      <c r="I56" s="291"/>
      <c r="J56" s="292"/>
    </row>
    <row r="57" spans="2:10" ht="23.25" customHeight="1">
      <c r="F57" s="291"/>
      <c r="G57" s="291"/>
      <c r="H57" s="291"/>
      <c r="I57" s="291"/>
      <c r="J57" s="292"/>
    </row>
    <row r="58" spans="2:10" ht="23.25" customHeight="1">
      <c r="F58" s="291"/>
      <c r="G58" s="291"/>
      <c r="H58" s="291"/>
      <c r="I58" s="291"/>
      <c r="J58" s="292"/>
    </row>
    <row r="59" spans="2:10" ht="23.25" customHeight="1">
      <c r="F59" s="291"/>
      <c r="G59" s="291"/>
      <c r="H59" s="291"/>
      <c r="I59" s="291"/>
      <c r="J59" s="292"/>
    </row>
    <row r="60" spans="2:10" ht="23.25" customHeight="1">
      <c r="F60" s="291"/>
      <c r="G60" s="291"/>
      <c r="H60" s="291"/>
      <c r="I60" s="291"/>
      <c r="J60" s="292"/>
    </row>
    <row r="61" spans="2:10" ht="23.25" customHeight="1">
      <c r="F61" s="291"/>
      <c r="G61" s="291"/>
      <c r="H61" s="291"/>
      <c r="I61" s="291"/>
      <c r="J61" s="292"/>
    </row>
    <row r="62" spans="2:10" ht="23.25" customHeight="1">
      <c r="F62" s="291"/>
      <c r="G62" s="291"/>
      <c r="H62" s="291"/>
      <c r="I62" s="291"/>
      <c r="J62" s="292"/>
    </row>
    <row r="63" spans="2:10" ht="23.25" customHeight="1">
      <c r="F63" s="290"/>
      <c r="G63" s="290"/>
      <c r="H63" s="290"/>
      <c r="I63" s="290"/>
    </row>
    <row r="64" spans="2:10" ht="23.25" customHeight="1">
      <c r="F64" s="290"/>
      <c r="G64" s="290"/>
      <c r="H64" s="290"/>
      <c r="I64" s="290"/>
    </row>
    <row r="65" spans="1:81" ht="23.25" customHeight="1">
      <c r="F65" s="290"/>
      <c r="G65" s="290"/>
      <c r="H65" s="290"/>
      <c r="I65" s="290"/>
    </row>
    <row r="66" spans="1:81" ht="23.25" customHeight="1">
      <c r="F66" s="290"/>
      <c r="G66" s="290"/>
      <c r="H66" s="290"/>
      <c r="I66" s="290"/>
    </row>
    <row r="67" spans="1:81" ht="23.25" customHeight="1">
      <c r="F67" s="290"/>
      <c r="G67" s="290"/>
      <c r="H67" s="290"/>
      <c r="I67" s="290"/>
    </row>
    <row r="68" spans="1:81" ht="23.25" customHeight="1">
      <c r="F68" s="290"/>
      <c r="G68" s="290"/>
      <c r="H68" s="290"/>
      <c r="I68" s="290"/>
    </row>
    <row r="69" spans="1:81" ht="23.25" customHeight="1">
      <c r="F69" s="290"/>
      <c r="G69" s="290"/>
      <c r="H69" s="290"/>
      <c r="I69" s="290"/>
    </row>
    <row r="70" spans="1:81" ht="23.25" customHeight="1">
      <c r="F70" s="290"/>
      <c r="G70" s="290"/>
      <c r="H70" s="290"/>
      <c r="I70" s="290"/>
    </row>
    <row r="71" spans="1:81" s="181" customFormat="1" ht="23.25" customHeight="1">
      <c r="A71" s="42"/>
      <c r="B71" s="42"/>
      <c r="C71" s="42"/>
      <c r="D71" s="42"/>
      <c r="E71" s="42"/>
      <c r="F71" s="290"/>
      <c r="G71" s="290"/>
      <c r="H71" s="290"/>
      <c r="I71" s="290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</row>
    <row r="72" spans="1:81" s="181" customFormat="1" ht="23.25" customHeight="1">
      <c r="A72" s="42"/>
      <c r="B72" s="42"/>
      <c r="C72" s="42"/>
      <c r="D72" s="42"/>
      <c r="E72" s="42"/>
      <c r="F72" s="290"/>
      <c r="G72" s="290"/>
      <c r="H72" s="290"/>
      <c r="I72" s="290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</row>
    <row r="73" spans="1:81" s="181" customFormat="1" ht="23.25" customHeight="1">
      <c r="A73" s="42"/>
      <c r="B73" s="42"/>
      <c r="C73" s="42"/>
      <c r="D73" s="42"/>
      <c r="E73" s="42"/>
      <c r="F73" s="290"/>
      <c r="G73" s="290"/>
      <c r="H73" s="290"/>
      <c r="I73" s="290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</row>
    <row r="74" spans="1:81" s="181" customFormat="1" ht="23.25" customHeight="1">
      <c r="A74" s="42"/>
      <c r="B74" s="42"/>
      <c r="C74" s="42"/>
      <c r="D74" s="42"/>
      <c r="E74" s="42"/>
      <c r="F74" s="290"/>
      <c r="G74" s="290"/>
      <c r="H74" s="290"/>
      <c r="I74" s="290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</row>
    <row r="75" spans="1:81" s="181" customFormat="1" ht="23.25" customHeight="1">
      <c r="A75" s="42"/>
      <c r="B75" s="42"/>
      <c r="C75" s="42"/>
      <c r="D75" s="42"/>
      <c r="E75" s="42"/>
      <c r="F75" s="290"/>
      <c r="G75" s="290"/>
      <c r="H75" s="290"/>
      <c r="I75" s="290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</row>
    <row r="76" spans="1:81" s="181" customFormat="1" ht="23.25" customHeight="1">
      <c r="A76" s="42"/>
      <c r="B76" s="42"/>
      <c r="C76" s="42"/>
      <c r="D76" s="42"/>
      <c r="E76" s="42"/>
      <c r="F76" s="290"/>
      <c r="G76" s="290"/>
      <c r="H76" s="290"/>
      <c r="I76" s="290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</row>
    <row r="77" spans="1:81" s="181" customFormat="1" ht="23.25" customHeight="1">
      <c r="A77" s="42"/>
      <c r="B77" s="42"/>
      <c r="C77" s="42"/>
      <c r="D77" s="42"/>
      <c r="E77" s="42"/>
      <c r="F77" s="290"/>
      <c r="G77" s="290"/>
      <c r="H77" s="290"/>
      <c r="I77" s="290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</row>
    <row r="78" spans="1:81" s="181" customFormat="1" ht="23.25" customHeight="1">
      <c r="A78" s="42"/>
      <c r="B78" s="42"/>
      <c r="C78" s="42"/>
      <c r="D78" s="42"/>
      <c r="E78" s="42"/>
      <c r="F78" s="290"/>
      <c r="G78" s="290"/>
      <c r="H78" s="290"/>
      <c r="I78" s="290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</row>
    <row r="79" spans="1:81" s="181" customFormat="1" ht="23.25" customHeight="1">
      <c r="A79" s="42"/>
      <c r="B79" s="42"/>
      <c r="C79" s="42"/>
      <c r="D79" s="42"/>
      <c r="E79" s="42"/>
      <c r="F79" s="290"/>
      <c r="G79" s="290"/>
      <c r="H79" s="290"/>
      <c r="I79" s="290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</row>
    <row r="80" spans="1:81" s="181" customFormat="1" ht="23.25" customHeight="1">
      <c r="A80" s="42"/>
      <c r="B80" s="42"/>
      <c r="C80" s="42"/>
      <c r="D80" s="42"/>
      <c r="E80" s="42"/>
      <c r="F80" s="290"/>
      <c r="G80" s="290"/>
      <c r="H80" s="290"/>
      <c r="I80" s="290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</row>
    <row r="81" spans="1:81" s="181" customFormat="1" ht="23.25" customHeight="1">
      <c r="A81" s="42"/>
      <c r="B81" s="42"/>
      <c r="C81" s="42"/>
      <c r="D81" s="42"/>
      <c r="E81" s="42"/>
      <c r="F81" s="290"/>
      <c r="G81" s="290"/>
      <c r="H81" s="290"/>
      <c r="I81" s="290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</row>
    <row r="82" spans="1:81" s="181" customFormat="1" ht="23.25" customHeight="1">
      <c r="A82" s="42"/>
      <c r="B82" s="42"/>
      <c r="C82" s="42"/>
      <c r="D82" s="42"/>
      <c r="E82" s="42"/>
      <c r="F82" s="290"/>
      <c r="G82" s="290"/>
      <c r="H82" s="290"/>
      <c r="I82" s="290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</row>
    <row r="83" spans="1:81" s="181" customFormat="1" ht="23.25" customHeight="1">
      <c r="A83" s="42"/>
      <c r="B83" s="42"/>
      <c r="C83" s="42"/>
      <c r="D83" s="42"/>
      <c r="E83" s="42"/>
      <c r="F83" s="290"/>
      <c r="G83" s="290"/>
      <c r="H83" s="290"/>
      <c r="I83" s="290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</row>
    <row r="84" spans="1:81" s="181" customFormat="1" ht="23.25" customHeight="1">
      <c r="A84" s="42"/>
      <c r="B84" s="42"/>
      <c r="C84" s="42"/>
      <c r="D84" s="42"/>
      <c r="E84" s="42"/>
      <c r="F84" s="290"/>
      <c r="G84" s="290"/>
      <c r="H84" s="290"/>
      <c r="I84" s="290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</row>
    <row r="85" spans="1:81" s="181" customFormat="1" ht="23.25" customHeight="1">
      <c r="A85" s="42"/>
      <c r="B85" s="42"/>
      <c r="C85" s="42"/>
      <c r="D85" s="42"/>
      <c r="E85" s="42"/>
      <c r="F85" s="290"/>
      <c r="G85" s="290"/>
      <c r="H85" s="290"/>
      <c r="I85" s="290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</row>
    <row r="86" spans="1:81" s="181" customFormat="1" ht="23.25" customHeight="1">
      <c r="A86" s="42"/>
      <c r="B86" s="42"/>
      <c r="C86" s="42"/>
      <c r="D86" s="42"/>
      <c r="E86" s="42"/>
      <c r="F86" s="290"/>
      <c r="G86" s="290"/>
      <c r="H86" s="290"/>
      <c r="I86" s="290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</row>
    <row r="87" spans="1:81" s="181" customFormat="1" ht="23.25" customHeight="1">
      <c r="A87" s="42"/>
      <c r="B87" s="42"/>
      <c r="C87" s="42"/>
      <c r="D87" s="42"/>
      <c r="E87" s="42"/>
      <c r="F87" s="290"/>
      <c r="G87" s="290"/>
      <c r="H87" s="290"/>
      <c r="I87" s="290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</row>
    <row r="88" spans="1:81" s="181" customFormat="1" ht="23.25" customHeight="1">
      <c r="A88" s="42"/>
      <c r="B88" s="42"/>
      <c r="C88" s="42"/>
      <c r="D88" s="42"/>
      <c r="E88" s="42"/>
      <c r="F88" s="290"/>
      <c r="G88" s="290"/>
      <c r="H88" s="290"/>
      <c r="I88" s="290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</row>
    <row r="89" spans="1:81" s="181" customFormat="1" ht="23.25" customHeight="1">
      <c r="A89" s="42"/>
      <c r="B89" s="42"/>
      <c r="C89" s="42"/>
      <c r="D89" s="42"/>
      <c r="E89" s="42"/>
      <c r="F89" s="290"/>
      <c r="G89" s="290"/>
      <c r="H89" s="290"/>
      <c r="I89" s="290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</row>
    <row r="90" spans="1:81" s="181" customFormat="1" ht="23.25" customHeight="1">
      <c r="A90" s="42"/>
      <c r="B90" s="42"/>
      <c r="C90" s="42"/>
      <c r="D90" s="42"/>
      <c r="E90" s="42"/>
      <c r="F90" s="290"/>
      <c r="G90" s="290"/>
      <c r="H90" s="290"/>
      <c r="I90" s="290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</row>
    <row r="91" spans="1:81" s="181" customFormat="1" ht="23.25" customHeight="1">
      <c r="A91" s="42"/>
      <c r="B91" s="42"/>
      <c r="C91" s="42"/>
      <c r="D91" s="42"/>
      <c r="E91" s="42"/>
      <c r="F91" s="290"/>
      <c r="G91" s="290"/>
      <c r="H91" s="290"/>
      <c r="I91" s="290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</row>
    <row r="92" spans="1:81" s="181" customFormat="1" ht="23.25" customHeight="1">
      <c r="A92" s="42"/>
      <c r="B92" s="42"/>
      <c r="C92" s="42"/>
      <c r="D92" s="42"/>
      <c r="E92" s="42"/>
      <c r="F92" s="290"/>
      <c r="G92" s="290"/>
      <c r="H92" s="290"/>
      <c r="I92" s="290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</row>
    <row r="93" spans="1:81" s="181" customFormat="1" ht="23.25" customHeight="1">
      <c r="A93" s="42"/>
      <c r="B93" s="42"/>
      <c r="C93" s="42"/>
      <c r="D93" s="42"/>
      <c r="E93" s="42"/>
      <c r="F93" s="290"/>
      <c r="G93" s="290"/>
      <c r="H93" s="290"/>
      <c r="I93" s="290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</row>
    <row r="94" spans="1:81" s="181" customFormat="1" ht="23.25" customHeight="1">
      <c r="A94" s="42"/>
      <c r="B94" s="42"/>
      <c r="C94" s="42"/>
      <c r="D94" s="42"/>
      <c r="E94" s="42"/>
      <c r="F94" s="290"/>
      <c r="G94" s="290"/>
      <c r="H94" s="290"/>
      <c r="I94" s="290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</row>
    <row r="95" spans="1:81" s="181" customFormat="1" ht="23.25" customHeight="1">
      <c r="A95" s="42"/>
      <c r="B95" s="42"/>
      <c r="C95" s="42"/>
      <c r="D95" s="42"/>
      <c r="E95" s="42"/>
      <c r="F95" s="290"/>
      <c r="G95" s="290"/>
      <c r="H95" s="290"/>
      <c r="I95" s="290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</row>
    <row r="96" spans="1:81" s="181" customFormat="1" ht="23.25" customHeight="1">
      <c r="A96" s="42"/>
      <c r="B96" s="42"/>
      <c r="C96" s="42"/>
      <c r="D96" s="42"/>
      <c r="E96" s="42"/>
      <c r="F96" s="290"/>
      <c r="G96" s="290"/>
      <c r="H96" s="290"/>
      <c r="I96" s="290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</row>
    <row r="97" spans="1:81" s="181" customFormat="1" ht="23.25" customHeight="1">
      <c r="A97" s="42"/>
      <c r="B97" s="42"/>
      <c r="C97" s="42"/>
      <c r="D97" s="42"/>
      <c r="E97" s="42"/>
      <c r="F97" s="290"/>
      <c r="G97" s="290"/>
      <c r="H97" s="290"/>
      <c r="I97" s="290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</row>
    <row r="98" spans="1:81" s="181" customFormat="1" ht="23.25" customHeight="1">
      <c r="A98" s="42"/>
      <c r="B98" s="42"/>
      <c r="C98" s="42"/>
      <c r="D98" s="42"/>
      <c r="E98" s="42"/>
      <c r="F98" s="290"/>
      <c r="G98" s="290"/>
      <c r="H98" s="290"/>
      <c r="I98" s="290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</row>
    <row r="99" spans="1:81" s="181" customFormat="1" ht="23.25" customHeight="1">
      <c r="A99" s="42"/>
      <c r="B99" s="42"/>
      <c r="C99" s="42"/>
      <c r="D99" s="42"/>
      <c r="E99" s="42"/>
      <c r="F99" s="290"/>
      <c r="G99" s="290"/>
      <c r="H99" s="290"/>
      <c r="I99" s="290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</row>
    <row r="100" spans="1:81" s="181" customFormat="1" ht="23.25" customHeight="1">
      <c r="A100" s="42"/>
      <c r="B100" s="42"/>
      <c r="C100" s="42"/>
      <c r="D100" s="42"/>
      <c r="E100" s="42"/>
      <c r="F100" s="290"/>
      <c r="G100" s="290"/>
      <c r="H100" s="290"/>
      <c r="I100" s="290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</row>
    <row r="101" spans="1:81" s="181" customFormat="1" ht="23.25" customHeight="1">
      <c r="A101" s="42"/>
      <c r="B101" s="42"/>
      <c r="C101" s="42"/>
      <c r="D101" s="42"/>
      <c r="E101" s="42"/>
      <c r="F101" s="290"/>
      <c r="G101" s="290"/>
      <c r="H101" s="290"/>
      <c r="I101" s="290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</row>
    <row r="102" spans="1:81" s="181" customFormat="1" ht="23.25" customHeight="1">
      <c r="A102" s="42"/>
      <c r="B102" s="42"/>
      <c r="C102" s="42"/>
      <c r="D102" s="42"/>
      <c r="E102" s="42"/>
      <c r="F102" s="290"/>
      <c r="G102" s="290"/>
      <c r="H102" s="290"/>
      <c r="I102" s="290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</row>
    <row r="103" spans="1:81" s="181" customFormat="1" ht="23.25" customHeight="1">
      <c r="A103" s="42"/>
      <c r="B103" s="42"/>
      <c r="C103" s="42"/>
      <c r="D103" s="42"/>
      <c r="E103" s="42"/>
      <c r="F103" s="290"/>
      <c r="G103" s="290"/>
      <c r="H103" s="290"/>
      <c r="I103" s="290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</row>
    <row r="104" spans="1:81" s="181" customFormat="1" ht="23.25" customHeight="1">
      <c r="A104" s="42"/>
      <c r="B104" s="42"/>
      <c r="C104" s="42"/>
      <c r="D104" s="42"/>
      <c r="E104" s="42"/>
      <c r="F104" s="290"/>
      <c r="G104" s="290"/>
      <c r="H104" s="290"/>
      <c r="I104" s="290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</row>
    <row r="105" spans="1:81" s="181" customFormat="1" ht="23.25" customHeight="1">
      <c r="A105" s="42"/>
      <c r="B105" s="42"/>
      <c r="C105" s="42"/>
      <c r="D105" s="42"/>
      <c r="E105" s="42"/>
      <c r="F105" s="290"/>
      <c r="G105" s="290"/>
      <c r="H105" s="290"/>
      <c r="I105" s="290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</row>
    <row r="106" spans="1:81" s="181" customFormat="1" ht="23.25" customHeight="1">
      <c r="A106" s="42"/>
      <c r="B106" s="42"/>
      <c r="C106" s="42"/>
      <c r="D106" s="42"/>
      <c r="E106" s="42"/>
      <c r="F106" s="290"/>
      <c r="G106" s="290"/>
      <c r="H106" s="290"/>
      <c r="I106" s="290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</row>
    <row r="107" spans="1:81" s="181" customFormat="1" ht="23.25" customHeight="1">
      <c r="A107" s="42"/>
      <c r="B107" s="42"/>
      <c r="C107" s="42"/>
      <c r="D107" s="42"/>
      <c r="E107" s="42"/>
      <c r="F107" s="290"/>
      <c r="G107" s="290"/>
      <c r="H107" s="290"/>
      <c r="I107" s="290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</row>
    <row r="108" spans="1:81" s="181" customFormat="1" ht="23.25" customHeight="1">
      <c r="A108" s="42"/>
      <c r="B108" s="42"/>
      <c r="C108" s="42"/>
      <c r="D108" s="42"/>
      <c r="E108" s="42"/>
      <c r="F108" s="290"/>
      <c r="G108" s="290"/>
      <c r="H108" s="290"/>
      <c r="I108" s="290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</row>
    <row r="109" spans="1:81" s="181" customFormat="1" ht="23.25" customHeight="1">
      <c r="A109" s="42"/>
      <c r="B109" s="42"/>
      <c r="C109" s="42"/>
      <c r="D109" s="42"/>
      <c r="E109" s="42"/>
      <c r="F109" s="290"/>
      <c r="G109" s="290"/>
      <c r="H109" s="290"/>
      <c r="I109" s="290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</row>
    <row r="110" spans="1:81" s="181" customFormat="1" ht="23.25" customHeight="1">
      <c r="A110" s="42"/>
      <c r="B110" s="42"/>
      <c r="C110" s="42"/>
      <c r="D110" s="42"/>
      <c r="E110" s="42"/>
      <c r="F110" s="290"/>
      <c r="G110" s="290"/>
      <c r="H110" s="290"/>
      <c r="I110" s="290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</row>
    <row r="111" spans="1:81" s="181" customFormat="1" ht="23.25" customHeight="1">
      <c r="A111" s="42"/>
      <c r="B111" s="42"/>
      <c r="C111" s="42"/>
      <c r="D111" s="42"/>
      <c r="E111" s="42"/>
      <c r="F111" s="290"/>
      <c r="G111" s="290"/>
      <c r="H111" s="290"/>
      <c r="I111" s="290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</row>
    <row r="112" spans="1:81" s="181" customFormat="1" ht="23.25" customHeight="1">
      <c r="A112" s="42"/>
      <c r="B112" s="42"/>
      <c r="C112" s="42"/>
      <c r="D112" s="42"/>
      <c r="E112" s="42"/>
      <c r="F112" s="290"/>
      <c r="G112" s="290"/>
      <c r="H112" s="290"/>
      <c r="I112" s="290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</row>
    <row r="113" spans="1:81" s="181" customFormat="1" ht="23.25" customHeight="1">
      <c r="A113" s="42"/>
      <c r="B113" s="42"/>
      <c r="C113" s="42"/>
      <c r="D113" s="42"/>
      <c r="E113" s="42"/>
      <c r="F113" s="290"/>
      <c r="G113" s="290"/>
      <c r="H113" s="290"/>
      <c r="I113" s="290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</row>
    <row r="114" spans="1:81" s="181" customFormat="1" ht="23.25" customHeight="1">
      <c r="A114" s="42"/>
      <c r="B114" s="42"/>
      <c r="C114" s="42"/>
      <c r="D114" s="42"/>
      <c r="E114" s="42"/>
      <c r="F114" s="290"/>
      <c r="G114" s="290"/>
      <c r="H114" s="290"/>
      <c r="I114" s="290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</row>
    <row r="115" spans="1:81" s="181" customFormat="1" ht="23.25" customHeight="1">
      <c r="A115" s="42"/>
      <c r="B115" s="42"/>
      <c r="C115" s="42"/>
      <c r="D115" s="42"/>
      <c r="E115" s="42"/>
      <c r="F115" s="290"/>
      <c r="G115" s="290"/>
      <c r="H115" s="290"/>
      <c r="I115" s="290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</row>
    <row r="116" spans="1:81" s="181" customFormat="1" ht="23.25" customHeight="1">
      <c r="A116" s="42"/>
      <c r="B116" s="42"/>
      <c r="C116" s="42"/>
      <c r="D116" s="42"/>
      <c r="E116" s="42"/>
      <c r="F116" s="290"/>
      <c r="G116" s="290"/>
      <c r="H116" s="290"/>
      <c r="I116" s="290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</row>
  </sheetData>
  <mergeCells count="42">
    <mergeCell ref="B48:E48"/>
    <mergeCell ref="B49:E49"/>
    <mergeCell ref="D42:E42"/>
    <mergeCell ref="D43:E43"/>
    <mergeCell ref="D44:E44"/>
    <mergeCell ref="D45:E45"/>
    <mergeCell ref="B47:E47"/>
    <mergeCell ref="D37:E37"/>
    <mergeCell ref="C38:E38"/>
    <mergeCell ref="B39:E39"/>
    <mergeCell ref="C40:E40"/>
    <mergeCell ref="C41:E41"/>
    <mergeCell ref="D32:E32"/>
    <mergeCell ref="D33:E33"/>
    <mergeCell ref="D34:E34"/>
    <mergeCell ref="D35:E35"/>
    <mergeCell ref="D36:E36"/>
    <mergeCell ref="C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C17:E17"/>
    <mergeCell ref="B18:E18"/>
    <mergeCell ref="C19:E19"/>
    <mergeCell ref="D20:E20"/>
    <mergeCell ref="D21:E21"/>
    <mergeCell ref="D12:E12"/>
    <mergeCell ref="D13:E13"/>
    <mergeCell ref="D14:E14"/>
    <mergeCell ref="D15:E15"/>
    <mergeCell ref="D16:E16"/>
    <mergeCell ref="C6:E6"/>
    <mergeCell ref="D7:E7"/>
    <mergeCell ref="D9:E9"/>
    <mergeCell ref="D10:E10"/>
    <mergeCell ref="C11:E11"/>
  </mergeCells>
  <phoneticPr fontId="41"/>
  <pageMargins left="0.78740157480314965" right="0.55118110236220474" top="0.94488188976377963" bottom="0.98425196850393704" header="0.51181102362204722" footer="0.51181102362204722"/>
  <pageSetup paperSize="9" scale="89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zoomScaleNormal="100" zoomScaleSheetLayoutView="100" workbookViewId="0">
      <selection activeCell="Q6" sqref="Q6"/>
    </sheetView>
  </sheetViews>
  <sheetFormatPr defaultRowHeight="23.25" customHeight="1"/>
  <cols>
    <col min="1" max="1" width="1.375" style="42" customWidth="1"/>
    <col min="2" max="2" width="4" style="42" customWidth="1"/>
    <col min="3" max="3" width="3.125" style="42" customWidth="1"/>
    <col min="4" max="4" width="9.875" style="42" customWidth="1"/>
    <col min="5" max="5" width="5.375" style="42" customWidth="1"/>
    <col min="6" max="6" width="8" style="181" hidden="1" customWidth="1"/>
    <col min="7" max="7" width="6.625" style="181" hidden="1" customWidth="1"/>
    <col min="8" max="8" width="7.75" style="181" customWidth="1"/>
    <col min="9" max="9" width="6.625" style="181" customWidth="1"/>
    <col min="10" max="10" width="8" style="181" customWidth="1"/>
    <col min="11" max="11" width="6.625" style="181" customWidth="1"/>
    <col min="12" max="12" width="8.25" style="42" customWidth="1"/>
    <col min="13" max="13" width="6.625" style="181" customWidth="1"/>
    <col min="14" max="14" width="9.25" style="181" customWidth="1"/>
    <col min="15" max="15" width="6.625" style="181" customWidth="1"/>
    <col min="16" max="16" width="9" style="42" bestFit="1"/>
    <col min="17" max="16384" width="9" style="42"/>
  </cols>
  <sheetData>
    <row r="1" spans="1:17" s="43" customFormat="1" ht="17.25" customHeight="1">
      <c r="B1" s="293" t="s">
        <v>215</v>
      </c>
      <c r="C1" s="294"/>
      <c r="D1" s="295"/>
      <c r="E1" s="295"/>
      <c r="F1" s="296"/>
      <c r="G1" s="296"/>
      <c r="H1" s="296"/>
      <c r="I1" s="296"/>
      <c r="J1" s="296"/>
      <c r="K1" s="296"/>
      <c r="L1" s="297"/>
      <c r="M1" s="296"/>
      <c r="N1" s="179"/>
      <c r="O1" s="179"/>
      <c r="Q1" s="437"/>
    </row>
    <row r="2" spans="1:17" ht="20.25" customHeight="1">
      <c r="B2" s="298"/>
      <c r="C2" s="298"/>
      <c r="D2" s="289"/>
      <c r="E2" s="289"/>
      <c r="F2" s="290"/>
      <c r="G2" s="290"/>
      <c r="H2" s="290"/>
      <c r="I2" s="290"/>
      <c r="J2" s="290"/>
      <c r="K2" s="290"/>
      <c r="L2" s="112"/>
      <c r="M2" s="290"/>
      <c r="O2" s="299" t="s">
        <v>19</v>
      </c>
    </row>
    <row r="3" spans="1:17" ht="18" customHeight="1">
      <c r="B3" s="300"/>
      <c r="C3" s="249"/>
      <c r="D3" s="249"/>
      <c r="E3" s="301" t="s">
        <v>233</v>
      </c>
      <c r="F3" s="52" t="s">
        <v>68</v>
      </c>
      <c r="G3" s="53"/>
      <c r="H3" s="53" t="s">
        <v>323</v>
      </c>
      <c r="I3" s="53"/>
      <c r="J3" s="53"/>
      <c r="K3" s="53"/>
      <c r="L3" s="53"/>
      <c r="M3" s="53"/>
      <c r="N3" s="53"/>
      <c r="O3" s="54"/>
    </row>
    <row r="4" spans="1:17" ht="18" customHeight="1">
      <c r="B4" s="302"/>
      <c r="C4" s="303"/>
      <c r="D4" s="303"/>
      <c r="E4" s="255" t="s">
        <v>203</v>
      </c>
      <c r="F4" s="304" t="s">
        <v>133</v>
      </c>
      <c r="G4" s="305"/>
      <c r="H4" s="557" t="s">
        <v>103</v>
      </c>
      <c r="I4" s="559"/>
      <c r="J4" s="306" t="s">
        <v>70</v>
      </c>
      <c r="K4" s="306"/>
      <c r="L4" s="557" t="s">
        <v>104</v>
      </c>
      <c r="M4" s="559"/>
      <c r="N4" s="304" t="s">
        <v>73</v>
      </c>
      <c r="O4" s="307"/>
    </row>
    <row r="5" spans="1:17" ht="18" customHeight="1">
      <c r="B5" s="308" t="s">
        <v>268</v>
      </c>
      <c r="C5" s="254"/>
      <c r="D5" s="309"/>
      <c r="E5" s="310" t="s">
        <v>171</v>
      </c>
      <c r="F5" s="311" t="s">
        <v>270</v>
      </c>
      <c r="G5" s="312" t="s">
        <v>271</v>
      </c>
      <c r="H5" s="313" t="s">
        <v>270</v>
      </c>
      <c r="I5" s="312" t="s">
        <v>271</v>
      </c>
      <c r="J5" s="313" t="s">
        <v>270</v>
      </c>
      <c r="K5" s="312" t="s">
        <v>271</v>
      </c>
      <c r="L5" s="313" t="s">
        <v>270</v>
      </c>
      <c r="M5" s="312" t="s">
        <v>271</v>
      </c>
      <c r="N5" s="311" t="s">
        <v>272</v>
      </c>
      <c r="O5" s="314" t="s">
        <v>271</v>
      </c>
    </row>
    <row r="6" spans="1:17" s="44" customFormat="1" ht="18" customHeight="1">
      <c r="A6" s="42"/>
      <c r="B6" s="315" t="s">
        <v>15</v>
      </c>
      <c r="C6" s="637" t="s">
        <v>237</v>
      </c>
      <c r="D6" s="562"/>
      <c r="E6" s="563"/>
      <c r="F6" s="316"/>
      <c r="G6" s="262"/>
      <c r="H6" s="262"/>
      <c r="I6" s="262"/>
      <c r="J6" s="262"/>
      <c r="K6" s="262"/>
      <c r="L6" s="317"/>
      <c r="M6" s="318"/>
      <c r="N6" s="319"/>
      <c r="O6" s="265"/>
    </row>
    <row r="7" spans="1:17" ht="18" customHeight="1">
      <c r="B7" s="320"/>
      <c r="C7" s="321"/>
      <c r="D7" s="321"/>
      <c r="E7" s="322"/>
      <c r="F7" s="323"/>
      <c r="G7" s="262"/>
      <c r="H7" s="316"/>
      <c r="I7" s="324"/>
      <c r="J7" s="324"/>
      <c r="K7" s="324"/>
      <c r="L7" s="325"/>
      <c r="M7" s="318"/>
      <c r="N7" s="319"/>
      <c r="O7" s="265"/>
    </row>
    <row r="8" spans="1:17" ht="18" customHeight="1">
      <c r="B8" s="302"/>
      <c r="C8" s="326" t="s">
        <v>154</v>
      </c>
      <c r="D8" s="638" t="s">
        <v>63</v>
      </c>
      <c r="E8" s="639"/>
      <c r="F8" s="280">
        <v>0</v>
      </c>
      <c r="G8" s="329">
        <v>0</v>
      </c>
      <c r="H8" s="272">
        <v>166354</v>
      </c>
      <c r="I8" s="502">
        <v>37.35</v>
      </c>
      <c r="J8" s="272">
        <v>116196</v>
      </c>
      <c r="K8" s="502">
        <v>38.270000000000003</v>
      </c>
      <c r="L8" s="503">
        <v>161678</v>
      </c>
      <c r="M8" s="504">
        <v>33.5</v>
      </c>
      <c r="N8" s="505">
        <v>444228</v>
      </c>
      <c r="O8" s="506">
        <v>36.1</v>
      </c>
    </row>
    <row r="9" spans="1:17" ht="18" customHeight="1">
      <c r="B9" s="330"/>
      <c r="C9" s="331"/>
      <c r="D9" s="327"/>
      <c r="E9" s="328"/>
      <c r="F9" s="274"/>
      <c r="G9" s="332"/>
      <c r="H9" s="274"/>
      <c r="I9" s="502"/>
      <c r="J9" s="274"/>
      <c r="K9" s="502"/>
      <c r="L9" s="507"/>
      <c r="M9" s="508"/>
      <c r="N9" s="509"/>
      <c r="O9" s="506"/>
    </row>
    <row r="10" spans="1:17" ht="18" customHeight="1">
      <c r="B10" s="330"/>
      <c r="C10" s="326" t="s">
        <v>166</v>
      </c>
      <c r="D10" s="638" t="s">
        <v>273</v>
      </c>
      <c r="E10" s="639"/>
      <c r="F10" s="274">
        <v>0</v>
      </c>
      <c r="G10" s="329">
        <v>0</v>
      </c>
      <c r="H10" s="274">
        <v>82738</v>
      </c>
      <c r="I10" s="502">
        <v>18.579999999999998</v>
      </c>
      <c r="J10" s="274">
        <v>53022</v>
      </c>
      <c r="K10" s="502">
        <v>17.46</v>
      </c>
      <c r="L10" s="507">
        <v>84916</v>
      </c>
      <c r="M10" s="508">
        <v>17.600000000000001</v>
      </c>
      <c r="N10" s="505">
        <v>220676</v>
      </c>
      <c r="O10" s="506">
        <v>17.899999999999999</v>
      </c>
    </row>
    <row r="11" spans="1:17" ht="18" customHeight="1">
      <c r="B11" s="330"/>
      <c r="C11" s="331"/>
      <c r="D11" s="327"/>
      <c r="E11" s="328"/>
      <c r="F11" s="274"/>
      <c r="G11" s="332"/>
      <c r="H11" s="274"/>
      <c r="I11" s="502"/>
      <c r="J11" s="274"/>
      <c r="K11" s="502"/>
      <c r="L11" s="507"/>
      <c r="M11" s="508"/>
      <c r="N11" s="509"/>
      <c r="O11" s="506"/>
    </row>
    <row r="12" spans="1:17" ht="18" customHeight="1">
      <c r="B12" s="330"/>
      <c r="C12" s="326" t="s">
        <v>168</v>
      </c>
      <c r="D12" s="638" t="s">
        <v>320</v>
      </c>
      <c r="E12" s="639"/>
      <c r="F12" s="274">
        <v>0</v>
      </c>
      <c r="G12" s="332">
        <v>0</v>
      </c>
      <c r="H12" s="274">
        <v>0</v>
      </c>
      <c r="I12" s="502">
        <v>0</v>
      </c>
      <c r="J12" s="274">
        <v>0</v>
      </c>
      <c r="K12" s="502">
        <v>0</v>
      </c>
      <c r="L12" s="507">
        <v>0</v>
      </c>
      <c r="M12" s="508">
        <v>0</v>
      </c>
      <c r="N12" s="510">
        <v>0</v>
      </c>
      <c r="O12" s="511">
        <v>0</v>
      </c>
    </row>
    <row r="13" spans="1:17" ht="18" customHeight="1">
      <c r="B13" s="330"/>
      <c r="C13" s="331"/>
      <c r="D13" s="327"/>
      <c r="E13" s="328"/>
      <c r="F13" s="274"/>
      <c r="G13" s="332"/>
      <c r="H13" s="274"/>
      <c r="I13" s="502"/>
      <c r="J13" s="274"/>
      <c r="K13" s="502"/>
      <c r="L13" s="507"/>
      <c r="M13" s="508"/>
      <c r="N13" s="509"/>
      <c r="O13" s="506"/>
    </row>
    <row r="14" spans="1:17" ht="18" customHeight="1">
      <c r="B14" s="330"/>
      <c r="C14" s="326" t="s">
        <v>132</v>
      </c>
      <c r="D14" s="638" t="s">
        <v>274</v>
      </c>
      <c r="E14" s="639"/>
      <c r="F14" s="274">
        <v>0</v>
      </c>
      <c r="G14" s="332">
        <v>0</v>
      </c>
      <c r="H14" s="274">
        <v>3830</v>
      </c>
      <c r="I14" s="502">
        <v>0.86</v>
      </c>
      <c r="J14" s="274">
        <v>0</v>
      </c>
      <c r="K14" s="502">
        <v>0</v>
      </c>
      <c r="L14" s="507">
        <v>0</v>
      </c>
      <c r="M14" s="508">
        <v>0</v>
      </c>
      <c r="N14" s="505">
        <v>3830</v>
      </c>
      <c r="O14" s="506">
        <v>0.3</v>
      </c>
    </row>
    <row r="15" spans="1:17" ht="18" customHeight="1">
      <c r="B15" s="330"/>
      <c r="C15" s="331"/>
      <c r="D15" s="327"/>
      <c r="E15" s="328"/>
      <c r="F15" s="274"/>
      <c r="G15" s="332"/>
      <c r="H15" s="274"/>
      <c r="I15" s="502"/>
      <c r="J15" s="274"/>
      <c r="K15" s="502"/>
      <c r="L15" s="507"/>
      <c r="M15" s="508"/>
      <c r="N15" s="509"/>
      <c r="O15" s="506"/>
    </row>
    <row r="16" spans="1:17" ht="18" customHeight="1">
      <c r="B16" s="330"/>
      <c r="C16" s="326" t="s">
        <v>197</v>
      </c>
      <c r="D16" s="638" t="s">
        <v>14</v>
      </c>
      <c r="E16" s="639"/>
      <c r="F16" s="274">
        <v>0</v>
      </c>
      <c r="G16" s="332">
        <v>0</v>
      </c>
      <c r="H16" s="274">
        <v>46775</v>
      </c>
      <c r="I16" s="502">
        <v>10.5</v>
      </c>
      <c r="J16" s="274">
        <v>39808</v>
      </c>
      <c r="K16" s="502">
        <v>13.11</v>
      </c>
      <c r="L16" s="507">
        <v>46495</v>
      </c>
      <c r="M16" s="508">
        <v>9.6</v>
      </c>
      <c r="N16" s="505">
        <v>133078</v>
      </c>
      <c r="O16" s="506">
        <v>10.8</v>
      </c>
    </row>
    <row r="17" spans="2:15" ht="18" customHeight="1">
      <c r="B17" s="330"/>
      <c r="C17" s="331"/>
      <c r="D17" s="327"/>
      <c r="E17" s="328"/>
      <c r="F17" s="274"/>
      <c r="G17" s="332"/>
      <c r="H17" s="274"/>
      <c r="I17" s="502"/>
      <c r="J17" s="502"/>
      <c r="K17" s="502"/>
      <c r="L17" s="507"/>
      <c r="M17" s="508"/>
      <c r="N17" s="509"/>
      <c r="O17" s="506"/>
    </row>
    <row r="18" spans="2:15" ht="18" customHeight="1">
      <c r="B18" s="333" t="s">
        <v>80</v>
      </c>
      <c r="C18" s="334"/>
      <c r="D18" s="334"/>
      <c r="E18" s="335"/>
      <c r="F18" s="277">
        <f>SUM(F8:F16)</f>
        <v>0</v>
      </c>
      <c r="G18" s="332">
        <v>0</v>
      </c>
      <c r="H18" s="274">
        <v>299697</v>
      </c>
      <c r="I18" s="502">
        <v>67.28</v>
      </c>
      <c r="J18" s="274">
        <v>209026</v>
      </c>
      <c r="K18" s="502">
        <v>68.84</v>
      </c>
      <c r="L18" s="281">
        <v>293089</v>
      </c>
      <c r="M18" s="508">
        <v>60.7</v>
      </c>
      <c r="N18" s="509">
        <v>801812</v>
      </c>
      <c r="O18" s="506">
        <v>65.099999999999994</v>
      </c>
    </row>
    <row r="19" spans="2:15" ht="18" customHeight="1">
      <c r="B19" s="330"/>
      <c r="C19" s="331"/>
      <c r="D19" s="327"/>
      <c r="E19" s="328"/>
      <c r="F19" s="274"/>
      <c r="G19" s="332"/>
      <c r="H19" s="274"/>
      <c r="I19" s="502"/>
      <c r="J19" s="502"/>
      <c r="K19" s="502"/>
      <c r="L19" s="507"/>
      <c r="M19" s="508"/>
      <c r="N19" s="509"/>
      <c r="O19" s="506"/>
    </row>
    <row r="20" spans="2:15" ht="18" customHeight="1">
      <c r="B20" s="266" t="s">
        <v>110</v>
      </c>
      <c r="C20" s="638" t="s">
        <v>275</v>
      </c>
      <c r="D20" s="583"/>
      <c r="E20" s="568"/>
      <c r="F20" s="274">
        <v>0</v>
      </c>
      <c r="G20" s="332">
        <v>0</v>
      </c>
      <c r="H20" s="274">
        <v>11</v>
      </c>
      <c r="I20" s="502">
        <v>0</v>
      </c>
      <c r="J20" s="274">
        <v>5807</v>
      </c>
      <c r="K20" s="502">
        <v>1.91</v>
      </c>
      <c r="L20" s="507">
        <v>6602</v>
      </c>
      <c r="M20" s="508">
        <v>1.4</v>
      </c>
      <c r="N20" s="505">
        <v>12420</v>
      </c>
      <c r="O20" s="506">
        <v>1</v>
      </c>
    </row>
    <row r="21" spans="2:15" ht="18" customHeight="1">
      <c r="B21" s="302"/>
      <c r="C21" s="336"/>
      <c r="D21" s="327"/>
      <c r="E21" s="328"/>
      <c r="F21" s="274"/>
      <c r="G21" s="332"/>
      <c r="H21" s="274"/>
      <c r="I21" s="502"/>
      <c r="J21" s="274"/>
      <c r="K21" s="502"/>
      <c r="L21" s="507"/>
      <c r="M21" s="508"/>
      <c r="N21" s="509"/>
      <c r="O21" s="506"/>
    </row>
    <row r="22" spans="2:15" ht="18" customHeight="1">
      <c r="B22" s="302"/>
      <c r="C22" s="271"/>
      <c r="D22" s="283"/>
      <c r="E22" s="273" t="s">
        <v>276</v>
      </c>
      <c r="F22" s="274">
        <v>0</v>
      </c>
      <c r="G22" s="332">
        <v>0</v>
      </c>
      <c r="H22" s="274">
        <v>11</v>
      </c>
      <c r="I22" s="502">
        <v>0</v>
      </c>
      <c r="J22" s="274">
        <v>5807</v>
      </c>
      <c r="K22" s="502">
        <v>1.91</v>
      </c>
      <c r="L22" s="507">
        <v>6602</v>
      </c>
      <c r="M22" s="508">
        <v>1.4</v>
      </c>
      <c r="N22" s="505">
        <v>12420</v>
      </c>
      <c r="O22" s="506">
        <v>1</v>
      </c>
    </row>
    <row r="23" spans="2:15" ht="18" customHeight="1">
      <c r="B23" s="302"/>
      <c r="C23" s="271"/>
      <c r="D23" s="267"/>
      <c r="E23" s="268"/>
      <c r="F23" s="274"/>
      <c r="G23" s="332"/>
      <c r="H23" s="274"/>
      <c r="I23" s="502"/>
      <c r="J23" s="502"/>
      <c r="K23" s="502"/>
      <c r="L23" s="507"/>
      <c r="M23" s="508"/>
      <c r="N23" s="509"/>
      <c r="O23" s="506"/>
    </row>
    <row r="24" spans="2:15" ht="18" customHeight="1">
      <c r="B24" s="266" t="s">
        <v>116</v>
      </c>
      <c r="C24" s="638" t="s">
        <v>277</v>
      </c>
      <c r="D24" s="583"/>
      <c r="E24" s="568"/>
      <c r="F24" s="274">
        <v>0</v>
      </c>
      <c r="G24" s="332">
        <v>0</v>
      </c>
      <c r="H24" s="274">
        <v>13503</v>
      </c>
      <c r="I24" s="502">
        <v>3.03</v>
      </c>
      <c r="J24" s="274">
        <v>18386</v>
      </c>
      <c r="K24" s="502">
        <v>6.06</v>
      </c>
      <c r="L24" s="507">
        <v>35075</v>
      </c>
      <c r="M24" s="508">
        <v>7.3</v>
      </c>
      <c r="N24" s="505">
        <v>66964</v>
      </c>
      <c r="O24" s="506">
        <v>5.4</v>
      </c>
    </row>
    <row r="25" spans="2:15" ht="18" customHeight="1">
      <c r="B25" s="302"/>
      <c r="C25" s="336"/>
      <c r="D25" s="327"/>
      <c r="E25" s="328"/>
      <c r="F25" s="274"/>
      <c r="G25" s="332"/>
      <c r="H25" s="274"/>
      <c r="I25" s="502"/>
      <c r="J25" s="274"/>
      <c r="K25" s="502"/>
      <c r="L25" s="507"/>
      <c r="M25" s="508"/>
      <c r="N25" s="509"/>
      <c r="O25" s="506"/>
    </row>
    <row r="26" spans="2:15" ht="18" customHeight="1">
      <c r="B26" s="266" t="s">
        <v>123</v>
      </c>
      <c r="C26" s="638" t="s">
        <v>278</v>
      </c>
      <c r="D26" s="583"/>
      <c r="E26" s="568"/>
      <c r="F26" s="274">
        <v>0</v>
      </c>
      <c r="G26" s="332">
        <v>0</v>
      </c>
      <c r="H26" s="274">
        <v>2228</v>
      </c>
      <c r="I26" s="502">
        <v>0.5</v>
      </c>
      <c r="J26" s="274">
        <v>813</v>
      </c>
      <c r="K26" s="502">
        <v>0.27</v>
      </c>
      <c r="L26" s="507">
        <v>3604</v>
      </c>
      <c r="M26" s="508">
        <v>0.7</v>
      </c>
      <c r="N26" s="505">
        <v>6645</v>
      </c>
      <c r="O26" s="506">
        <v>0.5</v>
      </c>
    </row>
    <row r="27" spans="2:15" ht="18" customHeight="1">
      <c r="B27" s="302"/>
      <c r="C27" s="336"/>
      <c r="D27" s="327"/>
      <c r="E27" s="328"/>
      <c r="F27" s="274"/>
      <c r="G27" s="332"/>
      <c r="H27" s="274"/>
      <c r="I27" s="502"/>
      <c r="J27" s="502"/>
      <c r="K27" s="502"/>
      <c r="L27" s="507"/>
      <c r="M27" s="508"/>
      <c r="N27" s="509"/>
      <c r="O27" s="506"/>
    </row>
    <row r="28" spans="2:15" ht="18" customHeight="1">
      <c r="B28" s="266" t="s">
        <v>126</v>
      </c>
      <c r="C28" s="638" t="s">
        <v>54</v>
      </c>
      <c r="D28" s="638"/>
      <c r="E28" s="639"/>
      <c r="F28" s="277" t="e">
        <f>#REF!</f>
        <v>#REF!</v>
      </c>
      <c r="G28" s="332">
        <v>0</v>
      </c>
      <c r="H28" s="274">
        <v>129979</v>
      </c>
      <c r="I28" s="502">
        <v>29.18</v>
      </c>
      <c r="J28" s="274">
        <v>69611</v>
      </c>
      <c r="K28" s="502">
        <v>22.93</v>
      </c>
      <c r="L28" s="507">
        <v>144568</v>
      </c>
      <c r="M28" s="508">
        <v>29.9</v>
      </c>
      <c r="N28" s="505">
        <v>344158</v>
      </c>
      <c r="O28" s="506">
        <v>27.9</v>
      </c>
    </row>
    <row r="29" spans="2:15" ht="18" customHeight="1">
      <c r="B29" s="302"/>
      <c r="C29" s="336"/>
      <c r="D29" s="327"/>
      <c r="E29" s="328"/>
      <c r="F29" s="274"/>
      <c r="G29" s="337"/>
      <c r="H29" s="274"/>
      <c r="I29" s="502"/>
      <c r="J29" s="274"/>
      <c r="K29" s="502"/>
      <c r="L29" s="507"/>
      <c r="M29" s="508"/>
      <c r="N29" s="509"/>
      <c r="O29" s="506"/>
    </row>
    <row r="30" spans="2:15" ht="18" customHeight="1">
      <c r="B30" s="338" t="s">
        <v>80</v>
      </c>
      <c r="C30" s="339"/>
      <c r="D30" s="339"/>
      <c r="E30" s="340"/>
      <c r="F30" s="341" t="e">
        <f>F18+F20+F24+F26+F28</f>
        <v>#REF!</v>
      </c>
      <c r="G30" s="342">
        <f>SUM(G8:G28)-G18-G22</f>
        <v>0</v>
      </c>
      <c r="H30" s="288">
        <v>445418</v>
      </c>
      <c r="I30" s="512">
        <v>100</v>
      </c>
      <c r="J30" s="288">
        <v>303643</v>
      </c>
      <c r="K30" s="512">
        <v>100.01000000000002</v>
      </c>
      <c r="L30" s="513">
        <v>482938</v>
      </c>
      <c r="M30" s="514">
        <v>100.00000000000001</v>
      </c>
      <c r="N30" s="515">
        <v>1231999</v>
      </c>
      <c r="O30" s="516">
        <v>99.9</v>
      </c>
    </row>
    <row r="31" spans="2:15" ht="18" customHeight="1">
      <c r="B31" s="298"/>
      <c r="C31" s="298"/>
      <c r="D31" s="298"/>
      <c r="E31" s="298"/>
    </row>
    <row r="32" spans="2:15" ht="18" customHeight="1">
      <c r="B32" s="242" t="s">
        <v>150</v>
      </c>
      <c r="C32" s="242"/>
      <c r="D32" s="343"/>
      <c r="E32" s="343"/>
    </row>
    <row r="33" spans="2:15" ht="18" customHeight="1">
      <c r="B33" s="298"/>
      <c r="C33" s="298"/>
      <c r="D33" s="289"/>
      <c r="E33" s="289"/>
      <c r="O33" s="299" t="s">
        <v>279</v>
      </c>
    </row>
    <row r="34" spans="2:15" ht="18" customHeight="1">
      <c r="B34" s="300"/>
      <c r="C34" s="249"/>
      <c r="D34" s="249"/>
      <c r="E34" s="301" t="s">
        <v>220</v>
      </c>
      <c r="F34" s="52" t="s">
        <v>68</v>
      </c>
      <c r="G34" s="53"/>
      <c r="H34" s="53"/>
      <c r="I34" s="53"/>
      <c r="J34" s="53"/>
      <c r="K34" s="53"/>
      <c r="L34" s="53"/>
      <c r="M34" s="53"/>
      <c r="N34" s="53"/>
      <c r="O34" s="54"/>
    </row>
    <row r="35" spans="2:15" ht="18" customHeight="1">
      <c r="B35" s="253" t="s">
        <v>268</v>
      </c>
      <c r="C35" s="344"/>
      <c r="D35" s="345"/>
      <c r="E35" s="255" t="s">
        <v>234</v>
      </c>
      <c r="F35" s="304" t="s">
        <v>133</v>
      </c>
      <c r="G35" s="305"/>
      <c r="H35" s="557" t="s">
        <v>103</v>
      </c>
      <c r="I35" s="559"/>
      <c r="J35" s="306" t="s">
        <v>70</v>
      </c>
      <c r="K35" s="306"/>
      <c r="L35" s="557" t="s">
        <v>104</v>
      </c>
      <c r="M35" s="559"/>
      <c r="N35" s="304" t="s">
        <v>73</v>
      </c>
      <c r="O35" s="307"/>
    </row>
    <row r="36" spans="2:15" ht="18" customHeight="1">
      <c r="B36" s="282" t="s">
        <v>228</v>
      </c>
      <c r="C36" s="271"/>
      <c r="D36" s="303"/>
      <c r="E36" s="346"/>
      <c r="F36" s="347"/>
      <c r="G36" s="348"/>
      <c r="H36" s="347"/>
      <c r="I36" s="349"/>
      <c r="J36" s="348"/>
      <c r="K36" s="348"/>
      <c r="L36" s="350"/>
      <c r="M36" s="351"/>
      <c r="N36" s="347"/>
      <c r="O36" s="352"/>
    </row>
    <row r="37" spans="2:15" ht="18" customHeight="1">
      <c r="B37" s="302"/>
      <c r="C37" s="303"/>
      <c r="D37" s="267" t="s">
        <v>267</v>
      </c>
      <c r="E37" s="268"/>
      <c r="F37" s="632" t="s">
        <v>121</v>
      </c>
      <c r="G37" s="633"/>
      <c r="H37" s="640">
        <v>216606.77083333334</v>
      </c>
      <c r="I37" s="642"/>
      <c r="J37" s="640">
        <v>225186.04651162788</v>
      </c>
      <c r="K37" s="642"/>
      <c r="L37" s="640">
        <v>240592.26190476189</v>
      </c>
      <c r="M37" s="642"/>
      <c r="N37" s="640">
        <v>227110</v>
      </c>
      <c r="O37" s="641"/>
    </row>
    <row r="38" spans="2:15" ht="18" customHeight="1">
      <c r="B38" s="302"/>
      <c r="C38" s="303"/>
      <c r="D38" s="267" t="s">
        <v>224</v>
      </c>
      <c r="E38" s="268"/>
      <c r="F38" s="632" t="s">
        <v>121</v>
      </c>
      <c r="G38" s="633"/>
      <c r="H38" s="640">
        <v>107731.77083333333</v>
      </c>
      <c r="I38" s="642"/>
      <c r="J38" s="640">
        <v>102755.81395348837</v>
      </c>
      <c r="K38" s="642"/>
      <c r="L38" s="640">
        <v>126363.09523809524</v>
      </c>
      <c r="M38" s="642"/>
      <c r="N38" s="640">
        <v>112820</v>
      </c>
      <c r="O38" s="641"/>
    </row>
    <row r="39" spans="2:15" ht="18" customHeight="1">
      <c r="B39" s="302"/>
      <c r="C39" s="303"/>
      <c r="D39" s="442" t="s">
        <v>321</v>
      </c>
      <c r="E39" s="443"/>
      <c r="F39" s="632" t="s">
        <v>121</v>
      </c>
      <c r="G39" s="633"/>
      <c r="H39" s="634">
        <v>0</v>
      </c>
      <c r="I39" s="635"/>
      <c r="J39" s="634">
        <v>0</v>
      </c>
      <c r="K39" s="635"/>
      <c r="L39" s="634">
        <v>0</v>
      </c>
      <c r="M39" s="635"/>
      <c r="N39" s="634">
        <v>0</v>
      </c>
      <c r="O39" s="636"/>
    </row>
    <row r="40" spans="2:15" ht="18" customHeight="1">
      <c r="B40" s="302"/>
      <c r="C40" s="303"/>
      <c r="D40" s="331" t="s">
        <v>80</v>
      </c>
      <c r="E40" s="353"/>
      <c r="F40" s="632" t="s">
        <v>121</v>
      </c>
      <c r="G40" s="633"/>
      <c r="H40" s="640">
        <v>324338.54166666669</v>
      </c>
      <c r="I40" s="642"/>
      <c r="J40" s="640">
        <v>327941.86046511622</v>
      </c>
      <c r="K40" s="642"/>
      <c r="L40" s="640">
        <v>366955.35714285716</v>
      </c>
      <c r="M40" s="642"/>
      <c r="N40" s="640">
        <v>339930</v>
      </c>
      <c r="O40" s="641"/>
    </row>
    <row r="41" spans="2:15" ht="18" customHeight="1">
      <c r="B41" s="302"/>
      <c r="C41" s="303"/>
      <c r="D41" s="267" t="s">
        <v>280</v>
      </c>
      <c r="E41" s="354" t="s">
        <v>282</v>
      </c>
      <c r="F41" s="643" t="s">
        <v>121</v>
      </c>
      <c r="G41" s="633"/>
      <c r="H41" s="644">
        <v>51.723076923076924</v>
      </c>
      <c r="I41" s="642"/>
      <c r="J41" s="644">
        <v>51.953488372093027</v>
      </c>
      <c r="K41" s="642"/>
      <c r="L41" s="644">
        <v>46.071428571428569</v>
      </c>
      <c r="M41" s="642"/>
      <c r="N41" s="644">
        <v>49.853658536585364</v>
      </c>
      <c r="O41" s="641"/>
    </row>
    <row r="42" spans="2:15" ht="18" customHeight="1">
      <c r="B42" s="355"/>
      <c r="C42" s="356"/>
      <c r="D42" s="357" t="s">
        <v>283</v>
      </c>
      <c r="E42" s="358" t="s">
        <v>284</v>
      </c>
      <c r="F42" s="645" t="s">
        <v>121</v>
      </c>
      <c r="G42" s="646"/>
      <c r="H42" s="647">
        <v>13.323076923076924</v>
      </c>
      <c r="I42" s="648"/>
      <c r="J42" s="647">
        <v>13.418604651162791</v>
      </c>
      <c r="K42" s="648"/>
      <c r="L42" s="647">
        <v>9.9285714285714288</v>
      </c>
      <c r="M42" s="648"/>
      <c r="N42" s="647">
        <v>12.189024390243903</v>
      </c>
      <c r="O42" s="649"/>
    </row>
    <row r="43" spans="2:15" ht="18" customHeight="1"/>
    <row r="44" spans="2:15" ht="18" customHeight="1"/>
    <row r="45" spans="2:15" ht="18" customHeight="1"/>
    <row r="46" spans="2:15" ht="18" customHeight="1">
      <c r="G46" s="359">
        <f>G30-G18-G20-G24-G26-G28</f>
        <v>0</v>
      </c>
      <c r="H46" s="359"/>
      <c r="I46" s="359"/>
      <c r="J46" s="359"/>
      <c r="K46" s="359"/>
      <c r="L46" s="359"/>
      <c r="M46" s="359"/>
      <c r="N46" s="359"/>
      <c r="O46" s="359"/>
    </row>
    <row r="47" spans="2:15" ht="18" customHeight="1">
      <c r="J47" s="438"/>
    </row>
    <row r="48" spans="2:15" ht="13.5" customHeight="1">
      <c r="D48" s="241"/>
      <c r="F48" s="360"/>
      <c r="G48" s="292"/>
      <c r="H48" s="360"/>
      <c r="I48" s="292"/>
      <c r="J48" s="438"/>
      <c r="K48" s="292"/>
      <c r="L48" s="360"/>
      <c r="M48" s="292"/>
      <c r="N48" s="292"/>
      <c r="O48" s="292"/>
    </row>
    <row r="49" spans="4:15" ht="13.5" customHeight="1">
      <c r="D49" s="241"/>
      <c r="F49" s="360"/>
      <c r="G49" s="292"/>
      <c r="H49" s="360"/>
      <c r="I49" s="292"/>
      <c r="J49" s="360"/>
      <c r="K49" s="292"/>
      <c r="L49" s="360"/>
      <c r="M49" s="292"/>
      <c r="N49" s="292"/>
      <c r="O49" s="292"/>
    </row>
    <row r="50" spans="4:15" ht="13.5" customHeight="1">
      <c r="F50" s="292"/>
      <c r="G50" s="292"/>
      <c r="H50" s="292"/>
      <c r="I50" s="292"/>
      <c r="J50" s="292"/>
      <c r="K50" s="292"/>
      <c r="M50" s="292"/>
      <c r="N50" s="292"/>
      <c r="O50" s="292"/>
    </row>
    <row r="51" spans="4:15" ht="13.5" customHeight="1">
      <c r="F51" s="292"/>
      <c r="G51" s="292"/>
      <c r="H51" s="292"/>
      <c r="I51" s="292"/>
      <c r="J51" s="292"/>
      <c r="K51" s="292"/>
      <c r="M51" s="292"/>
      <c r="N51" s="292"/>
      <c r="O51" s="292"/>
    </row>
  </sheetData>
  <mergeCells count="44">
    <mergeCell ref="F40:G40"/>
    <mergeCell ref="H40:I40"/>
    <mergeCell ref="J40:K40"/>
    <mergeCell ref="L40:M40"/>
    <mergeCell ref="N40:O40"/>
    <mergeCell ref="F42:G42"/>
    <mergeCell ref="H42:I42"/>
    <mergeCell ref="J42:K42"/>
    <mergeCell ref="L42:M42"/>
    <mergeCell ref="N42:O42"/>
    <mergeCell ref="F41:G41"/>
    <mergeCell ref="H41:I41"/>
    <mergeCell ref="J41:K41"/>
    <mergeCell ref="L41:M41"/>
    <mergeCell ref="N41:O41"/>
    <mergeCell ref="C26:E26"/>
    <mergeCell ref="C28:E28"/>
    <mergeCell ref="N38:O38"/>
    <mergeCell ref="H35:I35"/>
    <mergeCell ref="L35:M35"/>
    <mergeCell ref="F37:G37"/>
    <mergeCell ref="H37:I37"/>
    <mergeCell ref="J37:K37"/>
    <mergeCell ref="L37:M37"/>
    <mergeCell ref="N37:O37"/>
    <mergeCell ref="F38:G38"/>
    <mergeCell ref="H38:I38"/>
    <mergeCell ref="J38:K38"/>
    <mergeCell ref="L38:M38"/>
    <mergeCell ref="D12:E12"/>
    <mergeCell ref="D14:E14"/>
    <mergeCell ref="D16:E16"/>
    <mergeCell ref="C20:E20"/>
    <mergeCell ref="C24:E24"/>
    <mergeCell ref="H4:I4"/>
    <mergeCell ref="L4:M4"/>
    <mergeCell ref="C6:E6"/>
    <mergeCell ref="D8:E8"/>
    <mergeCell ref="D10:E10"/>
    <mergeCell ref="F39:G39"/>
    <mergeCell ref="H39:I39"/>
    <mergeCell ref="J39:K39"/>
    <mergeCell ref="L39:M39"/>
    <mergeCell ref="N39:O39"/>
  </mergeCells>
  <phoneticPr fontId="41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showGridLines="0" view="pageBreakPreview" zoomScaleNormal="100" zoomScaleSheetLayoutView="100" workbookViewId="0">
      <pane xSplit="6" ySplit="4" topLeftCell="H5" activePane="bottomRight" state="frozen"/>
      <selection pane="topRight"/>
      <selection pane="bottomLeft"/>
      <selection pane="bottomRight" activeCell="O11" sqref="O11"/>
    </sheetView>
  </sheetViews>
  <sheetFormatPr defaultRowHeight="23.25" customHeight="1"/>
  <cols>
    <col min="1" max="1" width="1.375" style="42" customWidth="1"/>
    <col min="2" max="2" width="4" style="42" customWidth="1"/>
    <col min="3" max="3" width="4.125" style="42" customWidth="1"/>
    <col min="4" max="4" width="16.25" style="42" customWidth="1"/>
    <col min="5" max="5" width="2.625" style="42" customWidth="1"/>
    <col min="6" max="6" width="5" style="42" customWidth="1"/>
    <col min="7" max="7" width="11.875" style="181" hidden="1" customWidth="1"/>
    <col min="8" max="11" width="11.875" style="181" customWidth="1"/>
    <col min="12" max="12" width="9" style="42" bestFit="1"/>
    <col min="13" max="16384" width="9" style="42"/>
  </cols>
  <sheetData>
    <row r="1" spans="1:13" s="43" customFormat="1" ht="17.25" customHeight="1">
      <c r="B1" s="361" t="s">
        <v>285</v>
      </c>
      <c r="C1" s="362"/>
      <c r="D1" s="362"/>
      <c r="E1" s="362"/>
      <c r="F1" s="362"/>
      <c r="G1" s="363"/>
      <c r="H1" s="363"/>
      <c r="I1" s="363"/>
      <c r="J1" s="363"/>
      <c r="K1" s="364"/>
      <c r="M1" s="437"/>
    </row>
    <row r="2" spans="1:13" ht="20.25" customHeight="1">
      <c r="B2" s="365"/>
      <c r="C2" s="365"/>
      <c r="D2" s="365"/>
      <c r="E2" s="365"/>
      <c r="F2" s="365"/>
      <c r="G2" s="366"/>
      <c r="H2" s="366"/>
      <c r="I2" s="366"/>
      <c r="J2" s="366"/>
      <c r="K2" s="299" t="s">
        <v>19</v>
      </c>
    </row>
    <row r="3" spans="1:13" ht="18" customHeight="1">
      <c r="B3" s="367"/>
      <c r="C3" s="368"/>
      <c r="D3" s="368"/>
      <c r="E3" s="368"/>
      <c r="F3" s="369" t="s">
        <v>65</v>
      </c>
      <c r="G3" s="370" t="s">
        <v>68</v>
      </c>
      <c r="H3" s="371" t="s">
        <v>324</v>
      </c>
      <c r="I3" s="371"/>
      <c r="J3" s="371"/>
      <c r="K3" s="372"/>
    </row>
    <row r="4" spans="1:13" ht="18" customHeight="1">
      <c r="B4" s="373" t="s">
        <v>178</v>
      </c>
      <c r="C4" s="374"/>
      <c r="D4" s="374"/>
      <c r="E4" s="375"/>
      <c r="F4" s="376" t="s">
        <v>234</v>
      </c>
      <c r="G4" s="377" t="s">
        <v>133</v>
      </c>
      <c r="H4" s="378" t="s">
        <v>103</v>
      </c>
      <c r="I4" s="378" t="s">
        <v>70</v>
      </c>
      <c r="J4" s="377" t="s">
        <v>104</v>
      </c>
      <c r="K4" s="258" t="s">
        <v>73</v>
      </c>
    </row>
    <row r="5" spans="1:13" ht="18" customHeight="1">
      <c r="B5" s="315" t="s">
        <v>15</v>
      </c>
      <c r="C5" s="650" t="s">
        <v>152</v>
      </c>
      <c r="D5" s="562"/>
      <c r="E5" s="562"/>
      <c r="F5" s="563"/>
      <c r="G5" s="379"/>
      <c r="H5" s="380"/>
      <c r="I5" s="380"/>
      <c r="J5" s="381"/>
      <c r="K5" s="382"/>
    </row>
    <row r="6" spans="1:13" s="44" customFormat="1" ht="18" customHeight="1">
      <c r="A6" s="42"/>
      <c r="B6" s="383"/>
      <c r="C6" s="384" t="s">
        <v>154</v>
      </c>
      <c r="D6" s="651" t="s">
        <v>94</v>
      </c>
      <c r="E6" s="651"/>
      <c r="F6" s="652"/>
      <c r="G6" s="274" t="s">
        <v>81</v>
      </c>
      <c r="H6" s="275">
        <v>0</v>
      </c>
      <c r="I6" s="275">
        <v>0</v>
      </c>
      <c r="J6" s="281">
        <v>0</v>
      </c>
      <c r="K6" s="493" t="s">
        <v>40</v>
      </c>
    </row>
    <row r="7" spans="1:13" ht="18" customHeight="1">
      <c r="B7" s="383"/>
      <c r="C7" s="384" t="s">
        <v>166</v>
      </c>
      <c r="D7" s="651" t="s">
        <v>98</v>
      </c>
      <c r="E7" s="651"/>
      <c r="F7" s="652"/>
      <c r="G7" s="274">
        <v>0</v>
      </c>
      <c r="H7" s="275">
        <v>0</v>
      </c>
      <c r="I7" s="275">
        <v>0</v>
      </c>
      <c r="J7" s="281">
        <v>0</v>
      </c>
      <c r="K7" s="493" t="s">
        <v>40</v>
      </c>
    </row>
    <row r="8" spans="1:13" ht="18" customHeight="1">
      <c r="B8" s="383"/>
      <c r="C8" s="384" t="s">
        <v>168</v>
      </c>
      <c r="D8" s="651" t="s">
        <v>269</v>
      </c>
      <c r="E8" s="651"/>
      <c r="F8" s="652"/>
      <c r="G8" s="274">
        <v>0</v>
      </c>
      <c r="H8" s="275">
        <v>0</v>
      </c>
      <c r="I8" s="275">
        <v>0</v>
      </c>
      <c r="J8" s="281">
        <v>0</v>
      </c>
      <c r="K8" s="493" t="s">
        <v>40</v>
      </c>
    </row>
    <row r="9" spans="1:13" ht="18" customHeight="1">
      <c r="B9" s="383"/>
      <c r="C9" s="384" t="s">
        <v>132</v>
      </c>
      <c r="D9" s="651" t="s">
        <v>163</v>
      </c>
      <c r="E9" s="651"/>
      <c r="F9" s="652"/>
      <c r="G9" s="274">
        <v>0</v>
      </c>
      <c r="H9" s="275">
        <v>0</v>
      </c>
      <c r="I9" s="275">
        <v>0</v>
      </c>
      <c r="J9" s="281">
        <v>0</v>
      </c>
      <c r="K9" s="493" t="s">
        <v>40</v>
      </c>
    </row>
    <row r="10" spans="1:13" ht="18" customHeight="1">
      <c r="B10" s="383"/>
      <c r="C10" s="384" t="s">
        <v>197</v>
      </c>
      <c r="D10" s="651" t="s">
        <v>286</v>
      </c>
      <c r="E10" s="651"/>
      <c r="F10" s="652"/>
      <c r="G10" s="274">
        <v>0</v>
      </c>
      <c r="H10" s="275">
        <v>0</v>
      </c>
      <c r="I10" s="275">
        <v>0</v>
      </c>
      <c r="J10" s="281">
        <v>0</v>
      </c>
      <c r="K10" s="493" t="s">
        <v>40</v>
      </c>
    </row>
    <row r="11" spans="1:13" ht="18" customHeight="1">
      <c r="B11" s="383"/>
      <c r="C11" s="384" t="s">
        <v>218</v>
      </c>
      <c r="D11" s="651" t="s">
        <v>281</v>
      </c>
      <c r="E11" s="651"/>
      <c r="F11" s="652"/>
      <c r="G11" s="274">
        <v>0</v>
      </c>
      <c r="H11" s="275">
        <v>0</v>
      </c>
      <c r="I11" s="275">
        <v>469</v>
      </c>
      <c r="J11" s="281">
        <v>0</v>
      </c>
      <c r="K11" s="493">
        <v>469</v>
      </c>
    </row>
    <row r="12" spans="1:13" ht="18" customHeight="1">
      <c r="B12" s="383"/>
      <c r="C12" s="384" t="s">
        <v>253</v>
      </c>
      <c r="D12" s="651" t="s">
        <v>131</v>
      </c>
      <c r="E12" s="651"/>
      <c r="F12" s="652"/>
      <c r="G12" s="274">
        <v>0</v>
      </c>
      <c r="H12" s="275">
        <v>0</v>
      </c>
      <c r="I12" s="275">
        <v>0</v>
      </c>
      <c r="J12" s="281">
        <v>0</v>
      </c>
      <c r="K12" s="493" t="s">
        <v>40</v>
      </c>
    </row>
    <row r="13" spans="1:13" ht="18" customHeight="1">
      <c r="B13" s="383"/>
      <c r="C13" s="384" t="s">
        <v>254</v>
      </c>
      <c r="D13" s="651" t="s">
        <v>77</v>
      </c>
      <c r="E13" s="651"/>
      <c r="F13" s="652"/>
      <c r="G13" s="274">
        <v>0</v>
      </c>
      <c r="H13" s="275">
        <v>0</v>
      </c>
      <c r="I13" s="275">
        <v>0</v>
      </c>
      <c r="J13" s="281">
        <v>0</v>
      </c>
      <c r="K13" s="493" t="s">
        <v>40</v>
      </c>
    </row>
    <row r="14" spans="1:13" ht="18" customHeight="1">
      <c r="B14" s="385"/>
      <c r="C14" s="386" t="s">
        <v>194</v>
      </c>
      <c r="D14" s="386"/>
      <c r="E14" s="386"/>
      <c r="F14" s="387" t="s">
        <v>243</v>
      </c>
      <c r="G14" s="277">
        <f>SUM(G6:G13)</f>
        <v>0</v>
      </c>
      <c r="H14" s="274">
        <v>0</v>
      </c>
      <c r="I14" s="274">
        <v>469</v>
      </c>
      <c r="J14" s="281">
        <v>0</v>
      </c>
      <c r="K14" s="493">
        <v>469</v>
      </c>
    </row>
    <row r="15" spans="1:13" ht="18" customHeight="1">
      <c r="B15" s="385"/>
      <c r="C15" s="384" t="s">
        <v>287</v>
      </c>
      <c r="D15" s="651" t="s">
        <v>288</v>
      </c>
      <c r="E15" s="651"/>
      <c r="F15" s="568"/>
      <c r="G15" s="274">
        <v>0</v>
      </c>
      <c r="H15" s="275">
        <v>0</v>
      </c>
      <c r="I15" s="275">
        <v>0</v>
      </c>
      <c r="J15" s="281">
        <v>0</v>
      </c>
      <c r="K15" s="493" t="s">
        <v>40</v>
      </c>
    </row>
    <row r="16" spans="1:13" ht="18" customHeight="1">
      <c r="B16" s="383"/>
      <c r="C16" s="388" t="s">
        <v>289</v>
      </c>
      <c r="D16" s="653" t="s">
        <v>139</v>
      </c>
      <c r="E16" s="653"/>
      <c r="F16" s="389" t="s">
        <v>290</v>
      </c>
      <c r="G16" s="274"/>
      <c r="H16" s="275"/>
      <c r="I16" s="275"/>
      <c r="J16" s="281"/>
      <c r="K16" s="517"/>
    </row>
    <row r="17" spans="2:11" ht="18" customHeight="1">
      <c r="B17" s="390"/>
      <c r="C17" s="391" t="s">
        <v>291</v>
      </c>
      <c r="D17" s="654" t="s">
        <v>177</v>
      </c>
      <c r="E17" s="654"/>
      <c r="F17" s="392" t="s">
        <v>263</v>
      </c>
      <c r="G17" s="393">
        <v>0</v>
      </c>
      <c r="H17" s="518">
        <v>0</v>
      </c>
      <c r="I17" s="518">
        <v>0</v>
      </c>
      <c r="J17" s="519">
        <v>0</v>
      </c>
      <c r="K17" s="493" t="s">
        <v>40</v>
      </c>
    </row>
    <row r="18" spans="2:11" ht="18" customHeight="1">
      <c r="B18" s="655" t="s">
        <v>292</v>
      </c>
      <c r="C18" s="651"/>
      <c r="D18" s="651"/>
      <c r="E18" s="651"/>
      <c r="F18" s="394" t="s">
        <v>293</v>
      </c>
      <c r="G18" s="277">
        <f>G14-G15-G17</f>
        <v>0</v>
      </c>
      <c r="H18" s="274">
        <v>0</v>
      </c>
      <c r="I18" s="274">
        <v>469</v>
      </c>
      <c r="J18" s="281">
        <v>0</v>
      </c>
      <c r="K18" s="493">
        <v>469</v>
      </c>
    </row>
    <row r="19" spans="2:11" ht="18" customHeight="1">
      <c r="B19" s="266" t="s">
        <v>110</v>
      </c>
      <c r="C19" s="651" t="s">
        <v>294</v>
      </c>
      <c r="D19" s="583"/>
      <c r="E19" s="583"/>
      <c r="F19" s="568"/>
      <c r="G19" s="274"/>
      <c r="H19" s="275"/>
      <c r="I19" s="275"/>
      <c r="J19" s="395"/>
      <c r="K19" s="493"/>
    </row>
    <row r="20" spans="2:11" ht="18" customHeight="1">
      <c r="B20" s="383"/>
      <c r="C20" s="384" t="s">
        <v>154</v>
      </c>
      <c r="D20" s="651" t="s">
        <v>60</v>
      </c>
      <c r="E20" s="583"/>
      <c r="F20" s="568"/>
      <c r="G20" s="274">
        <v>0</v>
      </c>
      <c r="H20" s="275">
        <v>285</v>
      </c>
      <c r="I20" s="275">
        <v>469</v>
      </c>
      <c r="J20" s="281">
        <v>8462</v>
      </c>
      <c r="K20" s="493">
        <v>9216</v>
      </c>
    </row>
    <row r="21" spans="2:11" ht="18" customHeight="1">
      <c r="B21" s="383"/>
      <c r="C21" s="388"/>
      <c r="D21" s="384"/>
      <c r="E21" s="388"/>
      <c r="F21" s="394" t="s">
        <v>182</v>
      </c>
      <c r="G21" s="274">
        <v>0</v>
      </c>
      <c r="H21" s="275">
        <v>0</v>
      </c>
      <c r="I21" s="275">
        <v>0</v>
      </c>
      <c r="J21" s="281">
        <v>0</v>
      </c>
      <c r="K21" s="493" t="s">
        <v>40</v>
      </c>
    </row>
    <row r="22" spans="2:11" ht="18" customHeight="1">
      <c r="B22" s="383"/>
      <c r="C22" s="384" t="s">
        <v>166</v>
      </c>
      <c r="D22" s="651" t="s">
        <v>23</v>
      </c>
      <c r="E22" s="583"/>
      <c r="F22" s="568"/>
      <c r="G22" s="274">
        <v>0</v>
      </c>
      <c r="H22" s="275">
        <v>1086</v>
      </c>
      <c r="I22" s="275">
        <v>13018</v>
      </c>
      <c r="J22" s="281">
        <v>48304</v>
      </c>
      <c r="K22" s="493">
        <v>62408</v>
      </c>
    </row>
    <row r="23" spans="2:11" ht="18" customHeight="1">
      <c r="B23" s="390"/>
      <c r="C23" s="384" t="s">
        <v>168</v>
      </c>
      <c r="D23" s="656" t="s">
        <v>295</v>
      </c>
      <c r="E23" s="657"/>
      <c r="F23" s="658"/>
      <c r="G23" s="393">
        <v>0</v>
      </c>
      <c r="H23" s="518">
        <v>0</v>
      </c>
      <c r="I23" s="518">
        <v>0</v>
      </c>
      <c r="J23" s="519">
        <v>0</v>
      </c>
      <c r="K23" s="493" t="s">
        <v>40</v>
      </c>
    </row>
    <row r="24" spans="2:11" ht="18" customHeight="1">
      <c r="B24" s="383"/>
      <c r="C24" s="384" t="s">
        <v>132</v>
      </c>
      <c r="D24" s="651" t="s">
        <v>102</v>
      </c>
      <c r="E24" s="583"/>
      <c r="F24" s="568"/>
      <c r="G24" s="274">
        <v>0</v>
      </c>
      <c r="H24" s="275">
        <v>0</v>
      </c>
      <c r="I24" s="275">
        <v>0</v>
      </c>
      <c r="J24" s="281">
        <v>0</v>
      </c>
      <c r="K24" s="493" t="s">
        <v>40</v>
      </c>
    </row>
    <row r="25" spans="2:11" ht="18" customHeight="1">
      <c r="B25" s="383"/>
      <c r="C25" s="384" t="s">
        <v>197</v>
      </c>
      <c r="D25" s="651" t="s">
        <v>77</v>
      </c>
      <c r="E25" s="583"/>
      <c r="F25" s="568"/>
      <c r="G25" s="274">
        <v>0</v>
      </c>
      <c r="H25" s="275">
        <v>0</v>
      </c>
      <c r="I25" s="275">
        <v>0</v>
      </c>
      <c r="J25" s="281">
        <v>0</v>
      </c>
      <c r="K25" s="493" t="s">
        <v>40</v>
      </c>
    </row>
    <row r="26" spans="2:11" ht="18" customHeight="1">
      <c r="B26" s="385"/>
      <c r="C26" s="386" t="s">
        <v>194</v>
      </c>
      <c r="D26" s="386"/>
      <c r="E26" s="386"/>
      <c r="F26" s="387" t="s">
        <v>296</v>
      </c>
      <c r="G26" s="277">
        <f>SUM(G20,G22,G23,G24,G25)</f>
        <v>0</v>
      </c>
      <c r="H26" s="275">
        <v>1371</v>
      </c>
      <c r="I26" s="275">
        <v>13487</v>
      </c>
      <c r="J26" s="496">
        <v>56766</v>
      </c>
      <c r="K26" s="493">
        <v>71624</v>
      </c>
    </row>
    <row r="27" spans="2:11" ht="18" customHeight="1">
      <c r="B27" s="266" t="s">
        <v>116</v>
      </c>
      <c r="C27" s="656" t="s">
        <v>297</v>
      </c>
      <c r="D27" s="656"/>
      <c r="E27" s="656"/>
      <c r="F27" s="394" t="s">
        <v>106</v>
      </c>
      <c r="G27" s="277">
        <f>G26-G18</f>
        <v>0</v>
      </c>
      <c r="H27" s="275">
        <v>1371</v>
      </c>
      <c r="I27" s="275">
        <v>13018</v>
      </c>
      <c r="J27" s="496">
        <v>56766</v>
      </c>
      <c r="K27" s="493">
        <v>71155</v>
      </c>
    </row>
    <row r="28" spans="2:11" ht="18" customHeight="1">
      <c r="B28" s="390"/>
      <c r="C28" s="396" t="s">
        <v>266</v>
      </c>
      <c r="D28" s="391"/>
      <c r="E28" s="391"/>
      <c r="F28" s="397"/>
      <c r="G28" s="398"/>
      <c r="H28" s="520"/>
      <c r="I28" s="520"/>
      <c r="J28" s="521"/>
      <c r="K28" s="493"/>
    </row>
    <row r="29" spans="2:11" ht="18" customHeight="1">
      <c r="B29" s="266" t="s">
        <v>123</v>
      </c>
      <c r="C29" s="651" t="s">
        <v>298</v>
      </c>
      <c r="D29" s="583"/>
      <c r="E29" s="583"/>
      <c r="F29" s="568"/>
      <c r="G29" s="274"/>
      <c r="H29" s="275"/>
      <c r="I29" s="275"/>
      <c r="J29" s="395"/>
      <c r="K29" s="493"/>
    </row>
    <row r="30" spans="2:11" ht="18" customHeight="1">
      <c r="B30" s="385"/>
      <c r="C30" s="384" t="s">
        <v>154</v>
      </c>
      <c r="D30" s="651" t="s">
        <v>299</v>
      </c>
      <c r="E30" s="651"/>
      <c r="F30" s="652"/>
      <c r="G30" s="274">
        <v>0</v>
      </c>
      <c r="H30" s="275">
        <v>1371</v>
      </c>
      <c r="I30" s="275">
        <v>13018</v>
      </c>
      <c r="J30" s="281">
        <v>56766</v>
      </c>
      <c r="K30" s="493">
        <v>71155</v>
      </c>
    </row>
    <row r="31" spans="2:11" ht="18" customHeight="1">
      <c r="B31" s="383"/>
      <c r="C31" s="384" t="s">
        <v>166</v>
      </c>
      <c r="D31" s="651" t="s">
        <v>124</v>
      </c>
      <c r="E31" s="651"/>
      <c r="F31" s="652"/>
      <c r="G31" s="274">
        <v>0</v>
      </c>
      <c r="H31" s="275">
        <v>0</v>
      </c>
      <c r="I31" s="275">
        <v>0</v>
      </c>
      <c r="J31" s="281">
        <v>0</v>
      </c>
      <c r="K31" s="493" t="s">
        <v>40</v>
      </c>
    </row>
    <row r="32" spans="2:11" ht="18" customHeight="1">
      <c r="B32" s="383"/>
      <c r="C32" s="384" t="s">
        <v>168</v>
      </c>
      <c r="D32" s="651" t="s">
        <v>300</v>
      </c>
      <c r="E32" s="651"/>
      <c r="F32" s="652"/>
      <c r="G32" s="274">
        <v>0</v>
      </c>
      <c r="H32" s="275">
        <v>0</v>
      </c>
      <c r="I32" s="275">
        <v>0</v>
      </c>
      <c r="J32" s="281">
        <v>0</v>
      </c>
      <c r="K32" s="493" t="s">
        <v>40</v>
      </c>
    </row>
    <row r="33" spans="2:11" ht="18" customHeight="1">
      <c r="B33" s="383"/>
      <c r="C33" s="384" t="s">
        <v>132</v>
      </c>
      <c r="D33" s="651" t="s">
        <v>301</v>
      </c>
      <c r="E33" s="651"/>
      <c r="F33" s="652"/>
      <c r="G33" s="274">
        <v>0</v>
      </c>
      <c r="H33" s="275">
        <v>0</v>
      </c>
      <c r="I33" s="275">
        <v>0</v>
      </c>
      <c r="J33" s="281">
        <v>0</v>
      </c>
      <c r="K33" s="493" t="s">
        <v>40</v>
      </c>
    </row>
    <row r="34" spans="2:11" ht="18" customHeight="1">
      <c r="B34" s="385"/>
      <c r="C34" s="384" t="s">
        <v>197</v>
      </c>
      <c r="D34" s="651" t="s">
        <v>302</v>
      </c>
      <c r="E34" s="651"/>
      <c r="F34" s="652"/>
      <c r="G34" s="274">
        <v>0</v>
      </c>
      <c r="H34" s="275">
        <v>0</v>
      </c>
      <c r="I34" s="275">
        <v>0</v>
      </c>
      <c r="J34" s="281">
        <v>0</v>
      </c>
      <c r="K34" s="493" t="s">
        <v>40</v>
      </c>
    </row>
    <row r="35" spans="2:11" ht="18" customHeight="1">
      <c r="B35" s="383"/>
      <c r="C35" s="384" t="s">
        <v>218</v>
      </c>
      <c r="D35" s="651" t="s">
        <v>29</v>
      </c>
      <c r="E35" s="651"/>
      <c r="F35" s="652"/>
      <c r="G35" s="274">
        <v>0</v>
      </c>
      <c r="H35" s="275">
        <v>0</v>
      </c>
      <c r="I35" s="275">
        <v>0</v>
      </c>
      <c r="J35" s="281">
        <v>0</v>
      </c>
      <c r="K35" s="493" t="s">
        <v>40</v>
      </c>
    </row>
    <row r="36" spans="2:11" ht="18" customHeight="1">
      <c r="B36" s="383"/>
      <c r="C36" s="384" t="s">
        <v>253</v>
      </c>
      <c r="D36" s="651" t="s">
        <v>77</v>
      </c>
      <c r="E36" s="651"/>
      <c r="F36" s="652"/>
      <c r="G36" s="274">
        <v>0</v>
      </c>
      <c r="H36" s="275">
        <v>0</v>
      </c>
      <c r="I36" s="275">
        <v>0</v>
      </c>
      <c r="J36" s="281">
        <v>0</v>
      </c>
      <c r="K36" s="493" t="s">
        <v>40</v>
      </c>
    </row>
    <row r="37" spans="2:11" ht="18" customHeight="1">
      <c r="B37" s="385" t="s">
        <v>303</v>
      </c>
      <c r="C37" s="386" t="s">
        <v>194</v>
      </c>
      <c r="D37" s="386"/>
      <c r="E37" s="386"/>
      <c r="F37" s="387" t="s">
        <v>265</v>
      </c>
      <c r="G37" s="277">
        <f>SUM(G30:G36)</f>
        <v>0</v>
      </c>
      <c r="H37" s="275">
        <v>1371</v>
      </c>
      <c r="I37" s="275">
        <v>13018</v>
      </c>
      <c r="J37" s="395">
        <v>56766</v>
      </c>
      <c r="K37" s="493">
        <v>71155</v>
      </c>
    </row>
    <row r="38" spans="2:11" ht="18" customHeight="1">
      <c r="B38" s="385"/>
      <c r="C38" s="386"/>
      <c r="D38" s="386"/>
      <c r="E38" s="386"/>
      <c r="F38" s="387"/>
      <c r="G38" s="274"/>
      <c r="H38" s="275"/>
      <c r="I38" s="275"/>
      <c r="J38" s="395"/>
      <c r="K38" s="493"/>
    </row>
    <row r="39" spans="2:11" ht="18" customHeight="1">
      <c r="B39" s="266" t="s">
        <v>126</v>
      </c>
      <c r="C39" s="391" t="s">
        <v>304</v>
      </c>
      <c r="D39" s="399"/>
      <c r="E39" s="399"/>
      <c r="F39" s="387" t="s">
        <v>122</v>
      </c>
      <c r="G39" s="277">
        <f>G27-G37</f>
        <v>0</v>
      </c>
      <c r="H39" s="274">
        <v>0</v>
      </c>
      <c r="I39" s="274">
        <v>0</v>
      </c>
      <c r="J39" s="281">
        <v>0</v>
      </c>
      <c r="K39" s="493">
        <v>0</v>
      </c>
    </row>
    <row r="40" spans="2:11" ht="18" customHeight="1">
      <c r="B40" s="266" t="s">
        <v>134</v>
      </c>
      <c r="C40" s="391" t="s">
        <v>305</v>
      </c>
      <c r="D40" s="399"/>
      <c r="E40" s="399"/>
      <c r="F40" s="392"/>
      <c r="G40" s="274">
        <v>0</v>
      </c>
      <c r="H40" s="275">
        <v>0</v>
      </c>
      <c r="I40" s="275">
        <v>0</v>
      </c>
      <c r="J40" s="281">
        <v>0</v>
      </c>
      <c r="K40" s="493" t="s">
        <v>40</v>
      </c>
    </row>
    <row r="41" spans="2:11" ht="18" customHeight="1">
      <c r="B41" s="400" t="s">
        <v>142</v>
      </c>
      <c r="C41" s="659" t="s">
        <v>91</v>
      </c>
      <c r="D41" s="659"/>
      <c r="E41" s="659"/>
      <c r="F41" s="660"/>
      <c r="G41" s="288">
        <v>0</v>
      </c>
      <c r="H41" s="498">
        <v>0</v>
      </c>
      <c r="I41" s="498">
        <v>0</v>
      </c>
      <c r="J41" s="513">
        <v>0</v>
      </c>
      <c r="K41" s="500" t="s">
        <v>40</v>
      </c>
    </row>
    <row r="42" spans="2:11" ht="18" customHeight="1"/>
    <row r="43" spans="2:11" ht="18" customHeight="1"/>
    <row r="44" spans="2:11" ht="18" customHeight="1"/>
    <row r="45" spans="2:11" ht="18" customHeight="1"/>
    <row r="46" spans="2:11" ht="18" customHeight="1"/>
    <row r="47" spans="2:11" ht="13.5" customHeight="1">
      <c r="G47" s="292"/>
      <c r="H47" s="292"/>
      <c r="I47" s="292"/>
      <c r="J47" s="292"/>
      <c r="K47" s="292"/>
    </row>
    <row r="48" spans="2:11" ht="13.5" customHeight="1">
      <c r="G48" s="292"/>
      <c r="H48" s="292"/>
      <c r="I48" s="292"/>
      <c r="J48" s="292"/>
      <c r="K48" s="292"/>
    </row>
    <row r="49" spans="7:11" ht="13.5" customHeight="1">
      <c r="G49" s="292"/>
      <c r="H49" s="292"/>
      <c r="I49" s="292"/>
      <c r="J49" s="292"/>
      <c r="K49" s="292"/>
    </row>
    <row r="50" spans="7:11" ht="13.5" customHeight="1">
      <c r="G50" s="292"/>
      <c r="H50" s="292"/>
      <c r="I50" s="292"/>
      <c r="J50" s="292"/>
      <c r="K50" s="292"/>
    </row>
    <row r="51" spans="7:11" ht="13.5" customHeight="1">
      <c r="G51" s="292"/>
      <c r="H51" s="292"/>
      <c r="I51" s="292"/>
      <c r="J51" s="292"/>
      <c r="K51" s="292"/>
    </row>
    <row r="52" spans="7:11" ht="13.5" customHeight="1">
      <c r="G52" s="292"/>
      <c r="H52" s="292"/>
      <c r="I52" s="292"/>
      <c r="J52" s="292"/>
      <c r="K52" s="292"/>
    </row>
    <row r="53" spans="7:11" ht="13.5" customHeight="1">
      <c r="G53" s="292"/>
      <c r="H53" s="292"/>
      <c r="I53" s="292"/>
      <c r="J53" s="292"/>
      <c r="K53" s="292"/>
    </row>
    <row r="54" spans="7:11" ht="13.5" customHeight="1">
      <c r="G54" s="292"/>
      <c r="H54" s="292"/>
      <c r="I54" s="292"/>
      <c r="J54" s="292"/>
      <c r="K54" s="292"/>
    </row>
    <row r="55" spans="7:11" ht="13.5" customHeight="1">
      <c r="G55" s="292"/>
      <c r="H55" s="292"/>
      <c r="I55" s="292"/>
      <c r="J55" s="292"/>
      <c r="K55" s="292"/>
    </row>
    <row r="56" spans="7:11" ht="13.5" customHeight="1">
      <c r="G56" s="292"/>
      <c r="H56" s="292"/>
      <c r="I56" s="292"/>
      <c r="J56" s="292"/>
      <c r="K56" s="292"/>
    </row>
    <row r="57" spans="7:11" ht="13.5" customHeight="1">
      <c r="G57" s="292"/>
      <c r="H57" s="292"/>
      <c r="I57" s="292"/>
      <c r="J57" s="292"/>
      <c r="K57" s="292"/>
    </row>
    <row r="58" spans="7:11" ht="13.5" customHeight="1">
      <c r="G58" s="292"/>
      <c r="H58" s="292"/>
      <c r="I58" s="292"/>
      <c r="J58" s="292"/>
      <c r="K58" s="292"/>
    </row>
    <row r="59" spans="7:11" ht="13.5" customHeight="1">
      <c r="G59" s="292"/>
      <c r="H59" s="292"/>
      <c r="I59" s="292"/>
      <c r="J59" s="292"/>
      <c r="K59" s="292"/>
    </row>
    <row r="60" spans="7:11" ht="13.5" customHeight="1">
      <c r="G60" s="292"/>
      <c r="H60" s="292"/>
      <c r="I60" s="292"/>
      <c r="J60" s="292"/>
      <c r="K60" s="292"/>
    </row>
    <row r="61" spans="7:11" ht="13.5" customHeight="1">
      <c r="G61" s="292"/>
      <c r="H61" s="292"/>
      <c r="I61" s="292"/>
      <c r="J61" s="292"/>
      <c r="K61" s="292"/>
    </row>
    <row r="62" spans="7:11" ht="13.5" customHeight="1">
      <c r="G62" s="292"/>
      <c r="H62" s="292"/>
      <c r="I62" s="292"/>
      <c r="J62" s="292"/>
      <c r="K62" s="292"/>
    </row>
    <row r="63" spans="7:11" ht="13.5" customHeight="1">
      <c r="G63" s="292"/>
      <c r="H63" s="292"/>
      <c r="I63" s="292"/>
      <c r="J63" s="292"/>
      <c r="K63" s="292"/>
    </row>
    <row r="64" spans="7:11" ht="13.5" customHeight="1">
      <c r="G64" s="292"/>
      <c r="H64" s="292"/>
      <c r="I64" s="292"/>
      <c r="J64" s="292"/>
      <c r="K64" s="292"/>
    </row>
    <row r="65" spans="7:11" ht="13.5" customHeight="1">
      <c r="G65" s="292"/>
      <c r="H65" s="292"/>
      <c r="I65" s="292"/>
      <c r="J65" s="292"/>
      <c r="K65" s="292"/>
    </row>
    <row r="66" spans="7:11" ht="13.5" customHeight="1">
      <c r="G66" s="292"/>
      <c r="H66" s="292"/>
      <c r="I66" s="292"/>
      <c r="J66" s="292"/>
      <c r="K66" s="292"/>
    </row>
    <row r="67" spans="7:11" ht="13.5" customHeight="1">
      <c r="G67" s="292"/>
      <c r="H67" s="292"/>
      <c r="I67" s="292"/>
      <c r="J67" s="292"/>
      <c r="K67" s="292"/>
    </row>
    <row r="68" spans="7:11" ht="13.5" customHeight="1">
      <c r="G68" s="292"/>
      <c r="H68" s="292"/>
      <c r="I68" s="292"/>
      <c r="J68" s="292"/>
      <c r="K68" s="292"/>
    </row>
    <row r="69" spans="7:11" ht="13.5" customHeight="1">
      <c r="G69" s="292"/>
      <c r="H69" s="292"/>
      <c r="I69" s="292"/>
      <c r="J69" s="292"/>
      <c r="K69" s="292"/>
    </row>
    <row r="70" spans="7:11" ht="13.5" customHeight="1">
      <c r="G70" s="292"/>
      <c r="H70" s="292"/>
      <c r="I70" s="292"/>
      <c r="J70" s="292"/>
      <c r="K70" s="292"/>
    </row>
    <row r="71" spans="7:11" ht="13.5" customHeight="1">
      <c r="G71" s="292"/>
      <c r="H71" s="292"/>
      <c r="I71" s="292"/>
      <c r="J71" s="292"/>
      <c r="K71" s="292"/>
    </row>
    <row r="72" spans="7:11" ht="13.5" customHeight="1">
      <c r="G72" s="292"/>
      <c r="H72" s="292"/>
      <c r="I72" s="292"/>
      <c r="J72" s="292"/>
      <c r="K72" s="292"/>
    </row>
    <row r="73" spans="7:11" ht="13.5" customHeight="1">
      <c r="G73" s="292"/>
      <c r="H73" s="292"/>
      <c r="I73" s="292"/>
      <c r="J73" s="292"/>
      <c r="K73" s="292"/>
    </row>
    <row r="74" spans="7:11" ht="13.5" customHeight="1">
      <c r="G74" s="292"/>
      <c r="H74" s="292"/>
      <c r="I74" s="292"/>
      <c r="J74" s="292"/>
      <c r="K74" s="292"/>
    </row>
    <row r="75" spans="7:11" ht="13.5" customHeight="1">
      <c r="G75" s="292"/>
      <c r="H75" s="292"/>
      <c r="I75" s="292"/>
      <c r="J75" s="292"/>
      <c r="K75" s="292"/>
    </row>
    <row r="76" spans="7:11" ht="13.5" customHeight="1">
      <c r="G76" s="292"/>
      <c r="H76" s="292"/>
      <c r="I76" s="292"/>
      <c r="J76" s="292"/>
      <c r="K76" s="292"/>
    </row>
    <row r="77" spans="7:11" ht="13.5" customHeight="1">
      <c r="G77" s="292"/>
      <c r="H77" s="292"/>
      <c r="I77" s="292"/>
      <c r="J77" s="292"/>
      <c r="K77" s="292"/>
    </row>
    <row r="78" spans="7:11" ht="13.5" customHeight="1">
      <c r="G78" s="292"/>
      <c r="H78" s="292"/>
      <c r="I78" s="292"/>
      <c r="J78" s="292"/>
      <c r="K78" s="292"/>
    </row>
    <row r="79" spans="7:11" ht="13.5" customHeight="1">
      <c r="G79" s="292"/>
      <c r="H79" s="292"/>
      <c r="I79" s="292"/>
      <c r="J79" s="292"/>
      <c r="K79" s="292"/>
    </row>
    <row r="80" spans="7:11" ht="13.5" customHeight="1">
      <c r="G80" s="292"/>
      <c r="H80" s="292"/>
      <c r="I80" s="292"/>
      <c r="J80" s="292"/>
      <c r="K80" s="292"/>
    </row>
  </sheetData>
  <mergeCells count="29">
    <mergeCell ref="D33:F33"/>
    <mergeCell ref="D34:F34"/>
    <mergeCell ref="D35:F35"/>
    <mergeCell ref="D36:F36"/>
    <mergeCell ref="C41:F41"/>
    <mergeCell ref="D16:E16"/>
    <mergeCell ref="D17:E17"/>
    <mergeCell ref="D32:F32"/>
    <mergeCell ref="B18:E18"/>
    <mergeCell ref="C19:F19"/>
    <mergeCell ref="D20:F20"/>
    <mergeCell ref="D22:F22"/>
    <mergeCell ref="D23:F23"/>
    <mergeCell ref="D24:F24"/>
    <mergeCell ref="D25:F25"/>
    <mergeCell ref="C27:E27"/>
    <mergeCell ref="C29:F29"/>
    <mergeCell ref="D30:F30"/>
    <mergeCell ref="D31:F31"/>
    <mergeCell ref="D10:F10"/>
    <mergeCell ref="D11:F11"/>
    <mergeCell ref="D12:F12"/>
    <mergeCell ref="D13:F13"/>
    <mergeCell ref="D15:F15"/>
    <mergeCell ref="C5:F5"/>
    <mergeCell ref="D6:F6"/>
    <mergeCell ref="D7:F7"/>
    <mergeCell ref="D8:F8"/>
    <mergeCell ref="D9:F9"/>
  </mergeCells>
  <phoneticPr fontId="41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view="pageBreakPreview" zoomScaleNormal="100" zoomScaleSheetLayoutView="100" workbookViewId="0">
      <selection activeCell="K6" sqref="K6"/>
    </sheetView>
  </sheetViews>
  <sheetFormatPr defaultRowHeight="23.25" customHeight="1"/>
  <cols>
    <col min="1" max="1" width="1.375" style="42" customWidth="1"/>
    <col min="2" max="2" width="4" style="42" customWidth="1"/>
    <col min="3" max="3" width="17.75" style="42" customWidth="1"/>
    <col min="4" max="4" width="8.125" style="42" customWidth="1"/>
    <col min="5" max="5" width="12.125" style="42" hidden="1" customWidth="1"/>
    <col min="6" max="7" width="12.5" style="42" customWidth="1"/>
    <col min="8" max="9" width="12.125" style="42" customWidth="1"/>
    <col min="10" max="10" width="9" style="42" bestFit="1"/>
    <col min="11" max="16384" width="9" style="42"/>
  </cols>
  <sheetData>
    <row r="1" spans="1:11" s="43" customFormat="1" ht="17.25" customHeight="1">
      <c r="B1" s="361" t="s">
        <v>160</v>
      </c>
      <c r="C1" s="362"/>
      <c r="D1" s="362"/>
      <c r="E1" s="364"/>
      <c r="F1" s="364"/>
      <c r="G1" s="364"/>
      <c r="H1" s="364"/>
      <c r="I1" s="364"/>
      <c r="K1" s="437"/>
    </row>
    <row r="2" spans="1:11" ht="20.25" customHeight="1">
      <c r="B2" s="401"/>
      <c r="C2" s="401"/>
      <c r="D2" s="401"/>
      <c r="I2" s="402" t="s">
        <v>186</v>
      </c>
    </row>
    <row r="3" spans="1:11" ht="18" customHeight="1">
      <c r="B3" s="403"/>
      <c r="C3" s="404"/>
      <c r="D3" s="405" t="s">
        <v>65</v>
      </c>
      <c r="E3" s="406" t="s">
        <v>68</v>
      </c>
      <c r="F3" s="407" t="s">
        <v>323</v>
      </c>
      <c r="G3" s="407"/>
      <c r="H3" s="407"/>
      <c r="I3" s="408"/>
    </row>
    <row r="4" spans="1:11" ht="18" customHeight="1">
      <c r="B4" s="409" t="s">
        <v>178</v>
      </c>
      <c r="C4" s="410"/>
      <c r="D4" s="411" t="s">
        <v>234</v>
      </c>
      <c r="E4" s="412" t="s">
        <v>133</v>
      </c>
      <c r="F4" s="413" t="s">
        <v>103</v>
      </c>
      <c r="G4" s="413" t="s">
        <v>70</v>
      </c>
      <c r="H4" s="414" t="s">
        <v>104</v>
      </c>
      <c r="I4" s="415" t="s">
        <v>73</v>
      </c>
    </row>
    <row r="5" spans="1:11" ht="18" customHeight="1">
      <c r="B5" s="416"/>
      <c r="C5" s="417"/>
      <c r="D5" s="418"/>
      <c r="E5" s="419"/>
      <c r="F5" s="420"/>
      <c r="G5" s="420"/>
      <c r="H5" s="522"/>
      <c r="I5" s="523"/>
    </row>
    <row r="6" spans="1:11" s="44" customFormat="1" ht="18" customHeight="1">
      <c r="A6" s="42"/>
      <c r="B6" s="144" t="s">
        <v>15</v>
      </c>
      <c r="C6" s="661" t="s">
        <v>223</v>
      </c>
      <c r="D6" s="662"/>
      <c r="E6" s="422" t="s">
        <v>121</v>
      </c>
      <c r="F6" s="524">
        <v>37</v>
      </c>
      <c r="G6" s="524">
        <v>37</v>
      </c>
      <c r="H6" s="525">
        <v>49.4</v>
      </c>
      <c r="I6" s="526">
        <v>42.9</v>
      </c>
    </row>
    <row r="7" spans="1:11" ht="18" customHeight="1">
      <c r="B7" s="144"/>
      <c r="C7" s="421"/>
      <c r="D7" s="421"/>
      <c r="E7" s="423"/>
      <c r="F7" s="524"/>
      <c r="G7" s="524"/>
      <c r="H7" s="525"/>
      <c r="I7" s="526"/>
    </row>
    <row r="8" spans="1:11" ht="18" customHeight="1">
      <c r="B8" s="424"/>
      <c r="C8" s="421"/>
      <c r="D8" s="421"/>
      <c r="E8" s="423"/>
      <c r="F8" s="524"/>
      <c r="G8" s="524"/>
      <c r="H8" s="525"/>
      <c r="I8" s="526"/>
    </row>
    <row r="9" spans="1:11" ht="18" customHeight="1">
      <c r="B9" s="144" t="s">
        <v>110</v>
      </c>
      <c r="C9" s="661" t="s">
        <v>42</v>
      </c>
      <c r="D9" s="662"/>
      <c r="E9" s="422" t="s">
        <v>121</v>
      </c>
      <c r="F9" s="524">
        <v>34.700000000000003</v>
      </c>
      <c r="G9" s="524">
        <v>63.8</v>
      </c>
      <c r="H9" s="525">
        <v>91.3</v>
      </c>
      <c r="I9" s="526">
        <v>71.2</v>
      </c>
    </row>
    <row r="10" spans="1:11" ht="18" customHeight="1">
      <c r="B10" s="144"/>
      <c r="C10" s="421"/>
      <c r="D10" s="421"/>
      <c r="E10" s="423"/>
      <c r="F10" s="524"/>
      <c r="G10" s="524"/>
      <c r="H10" s="525"/>
      <c r="I10" s="526"/>
    </row>
    <row r="11" spans="1:11" ht="18" customHeight="1">
      <c r="B11" s="424"/>
      <c r="C11" s="421"/>
      <c r="D11" s="421"/>
      <c r="E11" s="423"/>
      <c r="F11" s="524"/>
      <c r="G11" s="524"/>
      <c r="H11" s="525"/>
      <c r="I11" s="526"/>
    </row>
    <row r="12" spans="1:11" ht="18" customHeight="1">
      <c r="B12" s="144" t="s">
        <v>116</v>
      </c>
      <c r="C12" s="661" t="s">
        <v>120</v>
      </c>
      <c r="D12" s="662"/>
      <c r="E12" s="425" t="s">
        <v>121</v>
      </c>
      <c r="F12" s="527">
        <v>451.8</v>
      </c>
      <c r="G12" s="527">
        <v>662.9</v>
      </c>
      <c r="H12" s="528">
        <v>175.9</v>
      </c>
      <c r="I12" s="529">
        <v>358.3</v>
      </c>
    </row>
    <row r="13" spans="1:11" ht="18" customHeight="1">
      <c r="B13" s="144"/>
      <c r="C13" s="421"/>
      <c r="D13" s="421"/>
      <c r="E13" s="426"/>
      <c r="F13" s="527"/>
      <c r="G13" s="527"/>
      <c r="H13" s="528"/>
      <c r="I13" s="529"/>
    </row>
    <row r="14" spans="1:11" ht="18" customHeight="1">
      <c r="B14" s="424"/>
      <c r="C14" s="421"/>
      <c r="D14" s="421"/>
      <c r="E14" s="423"/>
      <c r="F14" s="524"/>
      <c r="G14" s="524"/>
      <c r="H14" s="525"/>
      <c r="I14" s="526"/>
    </row>
    <row r="15" spans="1:11" ht="18" customHeight="1">
      <c r="B15" s="144" t="s">
        <v>123</v>
      </c>
      <c r="C15" s="661" t="s">
        <v>128</v>
      </c>
      <c r="D15" s="662"/>
      <c r="E15" s="422" t="s">
        <v>121</v>
      </c>
      <c r="F15" s="524">
        <v>100.3</v>
      </c>
      <c r="G15" s="524">
        <v>92.3</v>
      </c>
      <c r="H15" s="525">
        <v>101.2</v>
      </c>
      <c r="I15" s="526">
        <v>98.7</v>
      </c>
    </row>
    <row r="16" spans="1:11" ht="18" customHeight="1">
      <c r="B16" s="144"/>
      <c r="C16" s="421"/>
      <c r="D16" s="421"/>
      <c r="E16" s="423"/>
      <c r="F16" s="524"/>
      <c r="G16" s="524"/>
      <c r="H16" s="525"/>
      <c r="I16" s="526"/>
    </row>
    <row r="17" spans="2:9" ht="18" customHeight="1">
      <c r="B17" s="424"/>
      <c r="C17" s="421"/>
      <c r="D17" s="421"/>
      <c r="E17" s="423"/>
      <c r="F17" s="524"/>
      <c r="G17" s="524"/>
      <c r="H17" s="525"/>
      <c r="I17" s="526"/>
    </row>
    <row r="18" spans="2:9" ht="18" customHeight="1">
      <c r="B18" s="144" t="s">
        <v>126</v>
      </c>
      <c r="C18" s="661" t="s">
        <v>306</v>
      </c>
      <c r="D18" s="662"/>
      <c r="E18" s="422" t="s">
        <v>121</v>
      </c>
      <c r="F18" s="524">
        <v>100.3</v>
      </c>
      <c r="G18" s="524">
        <v>92.3</v>
      </c>
      <c r="H18" s="525">
        <v>101.2</v>
      </c>
      <c r="I18" s="526">
        <v>98.7</v>
      </c>
    </row>
    <row r="19" spans="2:9" ht="18" customHeight="1">
      <c r="B19" s="144"/>
      <c r="C19" s="421"/>
      <c r="D19" s="421"/>
      <c r="E19" s="423"/>
      <c r="F19" s="524"/>
      <c r="G19" s="524"/>
      <c r="H19" s="525"/>
      <c r="I19" s="526"/>
    </row>
    <row r="20" spans="2:9" ht="18" customHeight="1">
      <c r="B20" s="424"/>
      <c r="C20" s="421"/>
      <c r="D20" s="421"/>
      <c r="E20" s="423"/>
      <c r="F20" s="524"/>
      <c r="G20" s="524"/>
      <c r="H20" s="525"/>
      <c r="I20" s="526"/>
    </row>
    <row r="21" spans="2:9" ht="18" customHeight="1">
      <c r="B21" s="144" t="s">
        <v>134</v>
      </c>
      <c r="C21" s="663" t="s">
        <v>307</v>
      </c>
      <c r="D21" s="664"/>
      <c r="E21" s="422" t="s">
        <v>121</v>
      </c>
      <c r="F21" s="524">
        <v>98.8</v>
      </c>
      <c r="G21" s="524">
        <v>47.6</v>
      </c>
      <c r="H21" s="525">
        <v>98.9</v>
      </c>
      <c r="I21" s="526">
        <v>86.2</v>
      </c>
    </row>
    <row r="22" spans="2:9" ht="18" customHeight="1">
      <c r="B22" s="144"/>
      <c r="C22" s="427"/>
      <c r="D22" s="427"/>
      <c r="E22" s="423"/>
      <c r="F22" s="524"/>
      <c r="G22" s="524"/>
      <c r="H22" s="525"/>
      <c r="I22" s="526"/>
    </row>
    <row r="23" spans="2:9" ht="18" customHeight="1">
      <c r="B23" s="428"/>
      <c r="C23" s="427"/>
      <c r="D23" s="427"/>
      <c r="E23" s="423"/>
      <c r="F23" s="524"/>
      <c r="G23" s="524"/>
      <c r="H23" s="525"/>
      <c r="I23" s="526"/>
    </row>
    <row r="24" spans="2:9" ht="18" customHeight="1">
      <c r="B24" s="144" t="s">
        <v>142</v>
      </c>
      <c r="C24" s="656" t="s">
        <v>136</v>
      </c>
      <c r="D24" s="665"/>
      <c r="E24" s="422" t="s">
        <v>121</v>
      </c>
      <c r="F24" s="524">
        <v>8</v>
      </c>
      <c r="G24" s="524">
        <v>70.8</v>
      </c>
      <c r="H24" s="525">
        <v>137.69999999999999</v>
      </c>
      <c r="I24" s="526">
        <v>93.2</v>
      </c>
    </row>
    <row r="25" spans="2:9" ht="18" customHeight="1">
      <c r="B25" s="144"/>
      <c r="C25" s="429"/>
      <c r="D25" s="429"/>
      <c r="E25" s="423"/>
      <c r="F25" s="524"/>
      <c r="G25" s="524"/>
      <c r="H25" s="525"/>
      <c r="I25" s="526"/>
    </row>
    <row r="26" spans="2:9" ht="18" customHeight="1">
      <c r="B26" s="390"/>
      <c r="C26" s="391"/>
      <c r="D26" s="391"/>
      <c r="E26" s="423"/>
      <c r="F26" s="524"/>
      <c r="G26" s="524"/>
      <c r="H26" s="525"/>
      <c r="I26" s="526"/>
    </row>
    <row r="27" spans="2:9" ht="18" customHeight="1">
      <c r="B27" s="666" t="s">
        <v>308</v>
      </c>
      <c r="C27" s="663"/>
      <c r="D27" s="664"/>
      <c r="E27" s="423"/>
      <c r="F27" s="524"/>
      <c r="G27" s="524"/>
      <c r="H27" s="525"/>
      <c r="I27" s="526"/>
    </row>
    <row r="28" spans="2:9" ht="18" customHeight="1">
      <c r="B28" s="430"/>
      <c r="C28" s="427"/>
      <c r="D28" s="427"/>
      <c r="E28" s="423"/>
      <c r="F28" s="524"/>
      <c r="G28" s="524"/>
      <c r="H28" s="525"/>
      <c r="I28" s="526"/>
    </row>
    <row r="29" spans="2:9" ht="18" customHeight="1">
      <c r="B29" s="428"/>
      <c r="C29" s="431"/>
      <c r="D29" s="431"/>
      <c r="E29" s="423"/>
      <c r="F29" s="524"/>
      <c r="G29" s="524"/>
      <c r="H29" s="525"/>
      <c r="I29" s="526"/>
    </row>
    <row r="30" spans="2:9" ht="18" customHeight="1">
      <c r="B30" s="144" t="s">
        <v>257</v>
      </c>
      <c r="C30" s="661" t="s">
        <v>309</v>
      </c>
      <c r="D30" s="662"/>
      <c r="E30" s="422" t="s">
        <v>121</v>
      </c>
      <c r="F30" s="524">
        <v>0.3</v>
      </c>
      <c r="G30" s="524">
        <v>10.5</v>
      </c>
      <c r="H30" s="525">
        <v>10.3</v>
      </c>
      <c r="I30" s="526">
        <v>6.1</v>
      </c>
    </row>
    <row r="31" spans="2:9" ht="18" customHeight="1">
      <c r="B31" s="144"/>
      <c r="C31" s="421"/>
      <c r="D31" s="421"/>
      <c r="E31" s="423"/>
      <c r="F31" s="524"/>
      <c r="G31" s="524"/>
      <c r="H31" s="525"/>
      <c r="I31" s="526"/>
    </row>
    <row r="32" spans="2:9" ht="18" customHeight="1">
      <c r="B32" s="432"/>
      <c r="C32" s="433"/>
      <c r="D32" s="433"/>
      <c r="E32" s="423"/>
      <c r="F32" s="524"/>
      <c r="G32" s="524"/>
      <c r="H32" s="525"/>
      <c r="I32" s="526"/>
    </row>
    <row r="33" spans="2:9" ht="18" customHeight="1">
      <c r="B33" s="144" t="s">
        <v>95</v>
      </c>
      <c r="C33" s="661" t="s">
        <v>310</v>
      </c>
      <c r="D33" s="662"/>
      <c r="E33" s="422" t="s">
        <v>121</v>
      </c>
      <c r="F33" s="524">
        <v>0</v>
      </c>
      <c r="G33" s="524">
        <v>4.7</v>
      </c>
      <c r="H33" s="525">
        <v>1.4</v>
      </c>
      <c r="I33" s="526">
        <v>1.2</v>
      </c>
    </row>
    <row r="34" spans="2:9" ht="18" customHeight="1">
      <c r="B34" s="144"/>
      <c r="C34" s="421"/>
      <c r="D34" s="421"/>
      <c r="E34" s="423"/>
      <c r="F34" s="524"/>
      <c r="G34" s="524"/>
      <c r="H34" s="525"/>
      <c r="I34" s="526"/>
    </row>
    <row r="35" spans="2:9" ht="18" customHeight="1">
      <c r="B35" s="432"/>
      <c r="C35" s="433"/>
      <c r="D35" s="433"/>
      <c r="E35" s="423"/>
      <c r="F35" s="524"/>
      <c r="G35" s="524"/>
      <c r="H35" s="525"/>
      <c r="I35" s="526"/>
    </row>
    <row r="36" spans="2:9" ht="18" customHeight="1">
      <c r="B36" s="144" t="s">
        <v>232</v>
      </c>
      <c r="C36" s="661" t="s">
        <v>311</v>
      </c>
      <c r="D36" s="662"/>
      <c r="E36" s="422" t="s">
        <v>121</v>
      </c>
      <c r="F36" s="524">
        <v>0.3</v>
      </c>
      <c r="G36" s="524">
        <v>15.1</v>
      </c>
      <c r="H36" s="525">
        <v>11.7</v>
      </c>
      <c r="I36" s="526">
        <v>7.3</v>
      </c>
    </row>
    <row r="37" spans="2:9" ht="18" customHeight="1">
      <c r="B37" s="144"/>
      <c r="C37" s="421"/>
      <c r="D37" s="421"/>
      <c r="E37" s="423"/>
      <c r="F37" s="524"/>
      <c r="G37" s="524"/>
      <c r="H37" s="525"/>
      <c r="I37" s="526"/>
    </row>
    <row r="38" spans="2:9" ht="18" customHeight="1">
      <c r="B38" s="432"/>
      <c r="C38" s="433"/>
      <c r="D38" s="433"/>
      <c r="E38" s="423"/>
      <c r="F38" s="524"/>
      <c r="G38" s="524"/>
      <c r="H38" s="525"/>
      <c r="I38" s="526"/>
    </row>
    <row r="39" spans="2:9" ht="18" customHeight="1">
      <c r="B39" s="144" t="s">
        <v>20</v>
      </c>
      <c r="C39" s="661" t="s">
        <v>24</v>
      </c>
      <c r="D39" s="662"/>
      <c r="E39" s="422" t="s">
        <v>121</v>
      </c>
      <c r="F39" s="524">
        <v>70</v>
      </c>
      <c r="G39" s="524">
        <v>168</v>
      </c>
      <c r="H39" s="525">
        <v>62.2</v>
      </c>
      <c r="I39" s="526">
        <v>78.3</v>
      </c>
    </row>
    <row r="40" spans="2:9" ht="18" customHeight="1">
      <c r="B40" s="434"/>
      <c r="C40" s="435"/>
      <c r="D40" s="435"/>
      <c r="E40" s="436"/>
      <c r="F40" s="530"/>
      <c r="G40" s="530"/>
      <c r="H40" s="531"/>
      <c r="I40" s="532"/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3.5" customHeight="1"/>
    <row r="48" spans="2: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</sheetData>
  <mergeCells count="12">
    <mergeCell ref="C36:D36"/>
    <mergeCell ref="C39:D39"/>
    <mergeCell ref="C21:D21"/>
    <mergeCell ref="C24:D24"/>
    <mergeCell ref="B27:D27"/>
    <mergeCell ref="C30:D30"/>
    <mergeCell ref="C33:D33"/>
    <mergeCell ref="C6:D6"/>
    <mergeCell ref="C9:D9"/>
    <mergeCell ref="C12:D12"/>
    <mergeCell ref="C15:D15"/>
    <mergeCell ref="C18:D18"/>
  </mergeCells>
  <phoneticPr fontId="41"/>
  <pageMargins left="0.8" right="0.55000000000000004" top="0.95" bottom="0.98425196850393704" header="0.51181102362204722" footer="0.51181102362204722"/>
  <pageSetup paperSize="9" scale="78" fitToWidth="6" orientation="portrait" blackAndWhite="1" useFirstPageNumber="1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総括</vt:lpstr>
      <vt:lpstr>決算まとめ</vt:lpstr>
      <vt:lpstr>施設業務</vt:lpstr>
      <vt:lpstr>損益計算書</vt:lpstr>
      <vt:lpstr>貸借対照表</vt:lpstr>
      <vt:lpstr>費用構成表</vt:lpstr>
      <vt:lpstr>資本的収支</vt:lpstr>
      <vt:lpstr>財務分析表</vt:lpstr>
      <vt:lpstr>決算まとめ!Print_Area</vt:lpstr>
      <vt:lpstr>財務分析表!Print_Area</vt:lpstr>
      <vt:lpstr>施設業務!Print_Area</vt:lpstr>
      <vt:lpstr>資本的収支!Print_Area</vt:lpstr>
      <vt:lpstr>総括!Print_Area</vt:lpstr>
      <vt:lpstr>損益計算書!Print_Area</vt:lpstr>
      <vt:lpstr>貸借対照表!Print_Area</vt:lpstr>
      <vt:lpstr>費用構成表!Print_Area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2019-06-24T11:30:22Z</cp:lastPrinted>
  <dcterms:created xsi:type="dcterms:W3CDTF">1997-12-10T09:53:37Z</dcterms:created>
  <dcterms:modified xsi:type="dcterms:W3CDTF">2021-12-08T05:41:51Z</dcterms:modified>
</cp:coreProperties>
</file>