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w01\w308618$\02県庁\歯科保健関係資料集（R3作業用）\00 冊子ページ順\HP用データ\"/>
    </mc:Choice>
  </mc:AlternateContent>
  <bookViews>
    <workbookView xWindow="0" yWindow="0" windowWidth="20490" windowHeight="8325"/>
  </bookViews>
  <sheets>
    <sheet name="一人平均う歯数 " sheetId="2" r:id="rId1"/>
    <sheet name="有病者率" sheetId="3" r:id="rId2"/>
    <sheet name="中学校（3年）" sheetId="1" r:id="rId3"/>
  </sheets>
  <definedNames>
    <definedName name="_xlnm._FilterDatabase" localSheetId="0" hidden="1">'一人平均う歯数 '!$A$6:$M$6</definedName>
    <definedName name="_xlnm._FilterDatabase" localSheetId="1" hidden="1">有病者率!$A$4:$M$4</definedName>
    <definedName name="_xlnm.Print_Area" localSheetId="0">'一人平均う歯数 '!$B$1:$N$126</definedName>
    <definedName name="_xlnm.Print_Area" localSheetId="2">'中学校（3年）'!$A$1:$CV$27</definedName>
    <definedName name="_xlnm.Print_Area" localSheetId="1">有病者率!$B$1:$N$127</definedName>
    <definedName name="_xlnm.Print_Titles" localSheetId="2">'中学校（3年）'!$A:$A,'中学校（3年）'!$1:$1</definedName>
  </definedNames>
  <calcPr calcId="152511"/>
</workbook>
</file>

<file path=xl/calcChain.xml><?xml version="1.0" encoding="utf-8"?>
<calcChain xmlns="http://schemas.openxmlformats.org/spreadsheetml/2006/main">
  <c r="D39" i="1" l="1"/>
  <c r="AU1" i="1"/>
  <c r="CQ27" i="1"/>
  <c r="CM27" i="1"/>
  <c r="CL27" i="1"/>
  <c r="CK27" i="1"/>
  <c r="CG27" i="1"/>
  <c r="CF27" i="1"/>
  <c r="CE27" i="1"/>
  <c r="CA27" i="1"/>
  <c r="BZ27" i="1"/>
  <c r="BY27" i="1"/>
  <c r="BU27" i="1"/>
  <c r="BT27" i="1"/>
  <c r="BS27" i="1"/>
  <c r="BJ27" i="1"/>
  <c r="BM27" i="1"/>
  <c r="BO27" i="1"/>
  <c r="BN27" i="1"/>
  <c r="BK27" i="1"/>
  <c r="BL27" i="1"/>
  <c r="BC27" i="1"/>
  <c r="BB27" i="1"/>
  <c r="BA27" i="1"/>
  <c r="BD27" i="1"/>
  <c r="AX27" i="1"/>
  <c r="AY27" i="1"/>
  <c r="AZ27" i="1"/>
  <c r="AX5" i="1"/>
  <c r="AW27" i="1"/>
  <c r="AV27" i="1"/>
  <c r="AU27" i="1"/>
  <c r="AR24" i="1"/>
  <c r="AR27" i="1"/>
  <c r="AS27" i="1"/>
  <c r="AT27" i="1"/>
  <c r="AR26" i="1"/>
  <c r="AS26" i="1"/>
  <c r="AT26" i="1"/>
  <c r="AS24" i="1"/>
  <c r="AT24" i="1"/>
  <c r="AR25" i="1"/>
  <c r="AS25" i="1"/>
  <c r="AT25" i="1"/>
  <c r="AR23" i="1"/>
  <c r="AS23" i="1"/>
  <c r="AT23" i="1"/>
  <c r="AR12" i="1"/>
  <c r="AS12" i="1"/>
  <c r="AT12" i="1"/>
  <c r="AR13" i="1"/>
  <c r="AS13" i="1"/>
  <c r="AT13" i="1"/>
  <c r="AR14" i="1"/>
  <c r="AS14" i="1"/>
  <c r="AT14" i="1"/>
  <c r="AR15" i="1"/>
  <c r="AS15" i="1"/>
  <c r="AT15" i="1"/>
  <c r="AR16" i="1"/>
  <c r="AS16" i="1"/>
  <c r="AT16" i="1"/>
  <c r="AR17" i="1"/>
  <c r="AS17" i="1"/>
  <c r="AT17" i="1"/>
  <c r="AR18" i="1"/>
  <c r="AS18" i="1"/>
  <c r="AT18" i="1"/>
  <c r="AR19" i="1"/>
  <c r="AS19" i="1"/>
  <c r="AT19" i="1"/>
  <c r="AR20" i="1"/>
  <c r="AS20" i="1"/>
  <c r="AT20" i="1"/>
  <c r="AR21" i="1"/>
  <c r="AS21" i="1"/>
  <c r="AT21" i="1"/>
  <c r="AR22" i="1"/>
  <c r="AS22" i="1"/>
  <c r="AT22" i="1"/>
  <c r="AR6" i="1"/>
  <c r="AS6" i="1"/>
  <c r="AT6" i="1"/>
  <c r="AR7" i="1"/>
  <c r="AS7" i="1"/>
  <c r="AT7" i="1"/>
  <c r="AR8" i="1"/>
  <c r="AS8" i="1"/>
  <c r="AT8" i="1"/>
  <c r="AR9" i="1"/>
  <c r="AS9" i="1"/>
  <c r="AT9" i="1"/>
  <c r="AR10" i="1"/>
  <c r="AS10" i="1"/>
  <c r="AT10" i="1"/>
  <c r="AR11" i="1"/>
  <c r="AS11" i="1"/>
  <c r="AT11" i="1"/>
  <c r="AR5" i="1"/>
  <c r="AT5" i="1"/>
  <c r="AS5" i="1"/>
  <c r="AQ27" i="1"/>
  <c r="AP27" i="1"/>
  <c r="AO27" i="1"/>
  <c r="AK27" i="1"/>
  <c r="AJ27" i="1"/>
  <c r="AI27" i="1"/>
  <c r="AE27" i="1"/>
  <c r="AD27" i="1"/>
  <c r="AC27" i="1"/>
  <c r="W27" i="1"/>
  <c r="Y27" i="1"/>
  <c r="X27" i="1"/>
  <c r="T27" i="1"/>
  <c r="S27" i="1"/>
  <c r="R27" i="1"/>
  <c r="Q27" i="1"/>
  <c r="M27" i="1"/>
  <c r="L27" i="1"/>
  <c r="K27" i="1"/>
  <c r="G27" i="1"/>
  <c r="F27" i="1"/>
  <c r="E27" i="1"/>
  <c r="D27" i="1"/>
  <c r="C27" i="1"/>
  <c r="B27" i="1"/>
  <c r="H27" i="1"/>
  <c r="BR27" i="1" l="1"/>
  <c r="BQ27" i="1"/>
  <c r="BP27" i="1"/>
  <c r="BR26" i="1"/>
  <c r="BQ26" i="1"/>
  <c r="BP26" i="1"/>
  <c r="BR25" i="1"/>
  <c r="BQ25" i="1"/>
  <c r="BP25" i="1"/>
  <c r="BR24" i="1"/>
  <c r="BQ24" i="1"/>
  <c r="BP24" i="1"/>
  <c r="BR23" i="1"/>
  <c r="BQ23" i="1"/>
  <c r="BP23" i="1"/>
  <c r="BR22" i="1"/>
  <c r="BQ22" i="1"/>
  <c r="BP22" i="1"/>
  <c r="BR21" i="1"/>
  <c r="BQ21" i="1"/>
  <c r="BP21" i="1"/>
  <c r="BR20" i="1"/>
  <c r="BQ20" i="1"/>
  <c r="BP20" i="1"/>
  <c r="BR19" i="1"/>
  <c r="BQ19" i="1"/>
  <c r="BP19" i="1"/>
  <c r="BR18" i="1"/>
  <c r="BQ18" i="1"/>
  <c r="BP18" i="1"/>
  <c r="BR17" i="1"/>
  <c r="BQ17" i="1"/>
  <c r="BP17" i="1"/>
  <c r="BR16" i="1"/>
  <c r="BQ16" i="1"/>
  <c r="BP16" i="1"/>
  <c r="BR15" i="1"/>
  <c r="BQ15" i="1"/>
  <c r="BP15" i="1"/>
  <c r="BR14" i="1"/>
  <c r="BQ14" i="1"/>
  <c r="BP14" i="1"/>
  <c r="BR13" i="1"/>
  <c r="BQ13" i="1"/>
  <c r="BP13" i="1"/>
  <c r="BR12" i="1"/>
  <c r="BQ12" i="1"/>
  <c r="BP12" i="1"/>
  <c r="BR11" i="1"/>
  <c r="BQ11" i="1"/>
  <c r="BP11" i="1"/>
  <c r="BR10" i="1"/>
  <c r="BQ10" i="1"/>
  <c r="BP10" i="1"/>
  <c r="BR9" i="1"/>
  <c r="BQ9" i="1"/>
  <c r="BP9" i="1"/>
  <c r="BR8" i="1"/>
  <c r="BQ8" i="1"/>
  <c r="BP8" i="1"/>
  <c r="BR7" i="1"/>
  <c r="BQ7" i="1"/>
  <c r="BP7" i="1"/>
  <c r="BR6" i="1"/>
  <c r="BQ6" i="1"/>
  <c r="BP6" i="1"/>
  <c r="BR5" i="1"/>
  <c r="BQ5" i="1"/>
  <c r="BP5" i="1"/>
  <c r="BJ5" i="1"/>
  <c r="BL26" i="1"/>
  <c r="BK26" i="1"/>
  <c r="BJ26" i="1"/>
  <c r="BL25" i="1"/>
  <c r="BK25" i="1"/>
  <c r="BJ25" i="1"/>
  <c r="BL24" i="1"/>
  <c r="BK24" i="1"/>
  <c r="BJ24" i="1"/>
  <c r="BL23" i="1"/>
  <c r="BK23" i="1"/>
  <c r="BJ23" i="1"/>
  <c r="BL22" i="1"/>
  <c r="BK22" i="1"/>
  <c r="BJ22" i="1"/>
  <c r="BL21" i="1"/>
  <c r="BK21" i="1"/>
  <c r="BJ21" i="1"/>
  <c r="BL20" i="1"/>
  <c r="BK20" i="1"/>
  <c r="BJ20" i="1"/>
  <c r="BL19" i="1"/>
  <c r="BK19" i="1"/>
  <c r="BJ19" i="1"/>
  <c r="BL18" i="1"/>
  <c r="BK18" i="1"/>
  <c r="BJ18" i="1"/>
  <c r="BL17" i="1"/>
  <c r="BK17" i="1"/>
  <c r="BJ17" i="1"/>
  <c r="BL16" i="1"/>
  <c r="BK16" i="1"/>
  <c r="BJ16" i="1"/>
  <c r="BL15" i="1"/>
  <c r="BK15" i="1"/>
  <c r="BJ15" i="1"/>
  <c r="BL14" i="1"/>
  <c r="BK14" i="1"/>
  <c r="BJ14" i="1"/>
  <c r="BL13" i="1"/>
  <c r="BK13" i="1"/>
  <c r="BJ13" i="1"/>
  <c r="BL12" i="1"/>
  <c r="BK12" i="1"/>
  <c r="BJ12" i="1"/>
  <c r="BL11" i="1"/>
  <c r="BK11" i="1"/>
  <c r="BJ11" i="1"/>
  <c r="BL10" i="1"/>
  <c r="BK10" i="1"/>
  <c r="BJ10" i="1"/>
  <c r="BL9" i="1"/>
  <c r="BK9" i="1"/>
  <c r="BJ9" i="1"/>
  <c r="BL8" i="1"/>
  <c r="BK8" i="1"/>
  <c r="BJ8" i="1"/>
  <c r="BL7" i="1"/>
  <c r="BK7" i="1"/>
  <c r="BJ7" i="1"/>
  <c r="BL6" i="1"/>
  <c r="BK6" i="1"/>
  <c r="BJ6" i="1"/>
  <c r="BL5" i="1"/>
  <c r="BK5" i="1"/>
  <c r="BF27" i="1"/>
  <c r="BE27" i="1"/>
  <c r="BF26" i="1"/>
  <c r="BE26" i="1"/>
  <c r="BD26" i="1"/>
  <c r="BF25" i="1"/>
  <c r="BE25" i="1"/>
  <c r="BD25" i="1"/>
  <c r="BF24" i="1"/>
  <c r="BE24" i="1"/>
  <c r="BD24" i="1"/>
  <c r="BF23" i="1"/>
  <c r="BE23" i="1"/>
  <c r="BD23" i="1"/>
  <c r="BF22" i="1"/>
  <c r="BE22" i="1"/>
  <c r="BD22" i="1"/>
  <c r="BF21" i="1"/>
  <c r="BE21" i="1"/>
  <c r="BD21" i="1"/>
  <c r="BF20" i="1"/>
  <c r="BE20" i="1"/>
  <c r="BD20" i="1"/>
  <c r="BF19" i="1"/>
  <c r="BE19" i="1"/>
  <c r="BD19" i="1"/>
  <c r="BF18" i="1"/>
  <c r="BE18" i="1"/>
  <c r="BD18" i="1"/>
  <c r="BF17" i="1"/>
  <c r="BE17" i="1"/>
  <c r="BD17" i="1"/>
  <c r="BF16" i="1"/>
  <c r="BE16" i="1"/>
  <c r="BD16" i="1"/>
  <c r="BF15" i="1"/>
  <c r="BE15" i="1"/>
  <c r="BD15" i="1"/>
  <c r="BF14" i="1"/>
  <c r="BE14" i="1"/>
  <c r="BD14" i="1"/>
  <c r="BF13" i="1"/>
  <c r="BE13" i="1"/>
  <c r="BD13" i="1"/>
  <c r="BF12" i="1"/>
  <c r="BE12" i="1"/>
  <c r="BD12" i="1"/>
  <c r="BF11" i="1"/>
  <c r="BE11" i="1"/>
  <c r="BD11" i="1"/>
  <c r="BF10" i="1"/>
  <c r="BE10" i="1"/>
  <c r="BD10" i="1"/>
  <c r="BF9" i="1"/>
  <c r="BE9" i="1"/>
  <c r="BD9" i="1"/>
  <c r="BF8" i="1"/>
  <c r="BE8" i="1"/>
  <c r="BD8" i="1"/>
  <c r="BF7" i="1"/>
  <c r="BE7" i="1"/>
  <c r="BD7" i="1"/>
  <c r="BF6" i="1"/>
  <c r="BE6" i="1"/>
  <c r="BD6" i="1"/>
  <c r="BF5" i="1"/>
  <c r="BE5" i="1"/>
  <c r="BD5" i="1"/>
  <c r="AY5" i="1"/>
  <c r="AZ5" i="1"/>
  <c r="AX6" i="1"/>
  <c r="AY6" i="1"/>
  <c r="AZ6" i="1"/>
  <c r="AX7" i="1"/>
  <c r="AY7" i="1"/>
  <c r="AZ7" i="1"/>
  <c r="AX8" i="1"/>
  <c r="AY8" i="1"/>
  <c r="AZ8" i="1"/>
  <c r="AX9" i="1"/>
  <c r="AY9" i="1"/>
  <c r="AZ9" i="1"/>
  <c r="AX10" i="1"/>
  <c r="AY10" i="1"/>
  <c r="AZ10" i="1"/>
  <c r="AX11" i="1"/>
  <c r="AY11" i="1"/>
  <c r="AZ11" i="1"/>
  <c r="AX12" i="1"/>
  <c r="AY12" i="1"/>
  <c r="AZ12" i="1"/>
  <c r="AX13" i="1"/>
  <c r="AY13" i="1"/>
  <c r="AZ13" i="1"/>
  <c r="AX14" i="1"/>
  <c r="AY14" i="1"/>
  <c r="AZ14" i="1"/>
  <c r="AX15" i="1"/>
  <c r="AY15" i="1"/>
  <c r="AZ15" i="1"/>
  <c r="AX16" i="1"/>
  <c r="AY16" i="1"/>
  <c r="AZ16" i="1"/>
  <c r="AX17" i="1"/>
  <c r="AY17" i="1"/>
  <c r="AZ17" i="1"/>
  <c r="AX18" i="1"/>
  <c r="AY18" i="1"/>
  <c r="AZ18" i="1"/>
  <c r="AX19" i="1"/>
  <c r="AY19" i="1"/>
  <c r="AZ19" i="1"/>
  <c r="AX20" i="1"/>
  <c r="AY20" i="1"/>
  <c r="AZ20" i="1"/>
  <c r="AX21" i="1"/>
  <c r="AY21" i="1"/>
  <c r="AZ21" i="1"/>
  <c r="AX22" i="1"/>
  <c r="AY22" i="1"/>
  <c r="AZ22" i="1"/>
  <c r="AX23" i="1"/>
  <c r="AY23" i="1"/>
  <c r="AZ23" i="1"/>
  <c r="AX24" i="1"/>
  <c r="AY24" i="1"/>
  <c r="AZ24" i="1"/>
  <c r="AX25" i="1"/>
  <c r="AY25" i="1"/>
  <c r="AZ25" i="1"/>
  <c r="AX26" i="1"/>
  <c r="AY26" i="1"/>
  <c r="AZ26" i="1"/>
  <c r="H24" i="1"/>
  <c r="H25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I24" i="1"/>
  <c r="J24" i="1"/>
  <c r="I25" i="1"/>
  <c r="J25" i="1"/>
  <c r="H26" i="1"/>
  <c r="I26" i="1"/>
  <c r="J26" i="1"/>
  <c r="I27" i="1"/>
  <c r="J27" i="1"/>
  <c r="BV27" i="1" l="1"/>
  <c r="BV24" i="1"/>
  <c r="BW24" i="1"/>
  <c r="BX24" i="1"/>
  <c r="BV20" i="1"/>
  <c r="BW20" i="1"/>
  <c r="BX20" i="1"/>
  <c r="BV21" i="1"/>
  <c r="BW21" i="1"/>
  <c r="BX21" i="1"/>
  <c r="BV22" i="1"/>
  <c r="BW22" i="1"/>
  <c r="BX22" i="1"/>
  <c r="BV23" i="1"/>
  <c r="BW23" i="1"/>
  <c r="BX23" i="1"/>
  <c r="BV15" i="1"/>
  <c r="BW15" i="1"/>
  <c r="BX15" i="1"/>
  <c r="BV16" i="1"/>
  <c r="BW16" i="1"/>
  <c r="BX16" i="1"/>
  <c r="BV17" i="1"/>
  <c r="BW17" i="1"/>
  <c r="BX17" i="1"/>
  <c r="BV18" i="1"/>
  <c r="BW18" i="1"/>
  <c r="BX18" i="1"/>
  <c r="BV19" i="1"/>
  <c r="BW19" i="1"/>
  <c r="BX19" i="1"/>
  <c r="CH27" i="1"/>
  <c r="CI27" i="1"/>
  <c r="CJ27" i="1"/>
  <c r="CN27" i="1"/>
  <c r="CO27" i="1"/>
  <c r="CP27" i="1"/>
  <c r="CJ8" i="1"/>
  <c r="CH8" i="1"/>
  <c r="CD27" i="1"/>
  <c r="CC27" i="1"/>
  <c r="CB27" i="1"/>
  <c r="BX27" i="1"/>
  <c r="BW27" i="1"/>
  <c r="CB19" i="1"/>
  <c r="CC19" i="1"/>
  <c r="CD19" i="1"/>
  <c r="CH19" i="1"/>
  <c r="CI19" i="1"/>
  <c r="CJ19" i="1"/>
  <c r="CN19" i="1"/>
  <c r="CO19" i="1"/>
  <c r="CP19" i="1"/>
  <c r="CQ19" i="1"/>
  <c r="CT19" i="1" s="1"/>
  <c r="CR19" i="1"/>
  <c r="CU19" i="1" s="1"/>
  <c r="CB20" i="1"/>
  <c r="CC20" i="1"/>
  <c r="CD20" i="1"/>
  <c r="CH20" i="1"/>
  <c r="CI20" i="1"/>
  <c r="CJ20" i="1"/>
  <c r="CN20" i="1"/>
  <c r="CO20" i="1"/>
  <c r="CP20" i="1"/>
  <c r="CQ20" i="1"/>
  <c r="CR20" i="1"/>
  <c r="CU20" i="1" s="1"/>
  <c r="CB21" i="1"/>
  <c r="CC21" i="1"/>
  <c r="CD21" i="1"/>
  <c r="CH21" i="1"/>
  <c r="CI21" i="1"/>
  <c r="CJ21" i="1"/>
  <c r="CN21" i="1"/>
  <c r="CO21" i="1"/>
  <c r="CP21" i="1"/>
  <c r="CQ21" i="1"/>
  <c r="CR21" i="1"/>
  <c r="CU21" i="1" s="1"/>
  <c r="CB22" i="1"/>
  <c r="CC22" i="1"/>
  <c r="CD22" i="1"/>
  <c r="CH22" i="1"/>
  <c r="CI22" i="1"/>
  <c r="CJ22" i="1"/>
  <c r="CN22" i="1"/>
  <c r="CO22" i="1"/>
  <c r="CP22" i="1"/>
  <c r="CQ22" i="1"/>
  <c r="CR22" i="1"/>
  <c r="CU22" i="1" s="1"/>
  <c r="CB23" i="1"/>
  <c r="CC23" i="1"/>
  <c r="CD23" i="1"/>
  <c r="CH23" i="1"/>
  <c r="CI23" i="1"/>
  <c r="CJ23" i="1"/>
  <c r="CN23" i="1"/>
  <c r="CO23" i="1"/>
  <c r="CP23" i="1"/>
  <c r="CQ23" i="1"/>
  <c r="CT23" i="1" s="1"/>
  <c r="CR23" i="1"/>
  <c r="CU23" i="1" s="1"/>
  <c r="CB24" i="1"/>
  <c r="CC24" i="1"/>
  <c r="CD24" i="1"/>
  <c r="CH24" i="1"/>
  <c r="CI24" i="1"/>
  <c r="CJ24" i="1"/>
  <c r="CN24" i="1"/>
  <c r="CO24" i="1"/>
  <c r="CP24" i="1"/>
  <c r="CQ24" i="1"/>
  <c r="CR24" i="1"/>
  <c r="BV25" i="1"/>
  <c r="BW25" i="1"/>
  <c r="BX25" i="1"/>
  <c r="CB25" i="1"/>
  <c r="CC25" i="1"/>
  <c r="CD25" i="1"/>
  <c r="CH25" i="1"/>
  <c r="CI25" i="1"/>
  <c r="CJ25" i="1"/>
  <c r="CN25" i="1"/>
  <c r="CO25" i="1"/>
  <c r="CP25" i="1"/>
  <c r="CQ25" i="1"/>
  <c r="CR25" i="1"/>
  <c r="CU25" i="1" s="1"/>
  <c r="BV26" i="1"/>
  <c r="BW26" i="1"/>
  <c r="BX26" i="1"/>
  <c r="CB26" i="1"/>
  <c r="CC26" i="1"/>
  <c r="CD26" i="1"/>
  <c r="CH26" i="1"/>
  <c r="CI26" i="1"/>
  <c r="CJ26" i="1"/>
  <c r="CN26" i="1"/>
  <c r="CO26" i="1"/>
  <c r="CP26" i="1"/>
  <c r="CQ26" i="1"/>
  <c r="CR26" i="1"/>
  <c r="CU26" i="1" s="1"/>
  <c r="CB17" i="1"/>
  <c r="CC17" i="1"/>
  <c r="CD17" i="1"/>
  <c r="CH17" i="1"/>
  <c r="CI17" i="1"/>
  <c r="CJ17" i="1"/>
  <c r="CN17" i="1"/>
  <c r="CO17" i="1"/>
  <c r="CP17" i="1"/>
  <c r="CQ17" i="1"/>
  <c r="CT17" i="1" s="1"/>
  <c r="CR17" i="1"/>
  <c r="CU17" i="1" s="1"/>
  <c r="CB18" i="1"/>
  <c r="CC18" i="1"/>
  <c r="CD18" i="1"/>
  <c r="CH18" i="1"/>
  <c r="CI18" i="1"/>
  <c r="CJ18" i="1"/>
  <c r="CN18" i="1"/>
  <c r="CO18" i="1"/>
  <c r="CP18" i="1"/>
  <c r="CQ18" i="1"/>
  <c r="CR18" i="1"/>
  <c r="CU18" i="1" s="1"/>
  <c r="BV6" i="1"/>
  <c r="BW6" i="1"/>
  <c r="BX6" i="1"/>
  <c r="CB6" i="1"/>
  <c r="CC6" i="1"/>
  <c r="CD6" i="1"/>
  <c r="CH6" i="1"/>
  <c r="CI6" i="1"/>
  <c r="CJ6" i="1"/>
  <c r="CN6" i="1"/>
  <c r="CO6" i="1"/>
  <c r="CP6" i="1"/>
  <c r="CQ6" i="1"/>
  <c r="CR6" i="1"/>
  <c r="CU6" i="1" s="1"/>
  <c r="BV7" i="1"/>
  <c r="BW7" i="1"/>
  <c r="BX7" i="1"/>
  <c r="CB7" i="1"/>
  <c r="CC7" i="1"/>
  <c r="CD7" i="1"/>
  <c r="CH7" i="1"/>
  <c r="CI7" i="1"/>
  <c r="CJ7" i="1"/>
  <c r="CN7" i="1"/>
  <c r="CO7" i="1"/>
  <c r="CP7" i="1"/>
  <c r="CQ7" i="1"/>
  <c r="CR7" i="1"/>
  <c r="CU7" i="1" s="1"/>
  <c r="BV8" i="1"/>
  <c r="BW8" i="1"/>
  <c r="BX8" i="1"/>
  <c r="CB8" i="1"/>
  <c r="CC8" i="1"/>
  <c r="CD8" i="1"/>
  <c r="CI8" i="1"/>
  <c r="CN8" i="1"/>
  <c r="CO8" i="1"/>
  <c r="CP8" i="1"/>
  <c r="CQ8" i="1"/>
  <c r="CT8" i="1" s="1"/>
  <c r="CR8" i="1"/>
  <c r="CU8" i="1" s="1"/>
  <c r="BV9" i="1"/>
  <c r="BW9" i="1"/>
  <c r="BX9" i="1"/>
  <c r="CB9" i="1"/>
  <c r="CC9" i="1"/>
  <c r="CD9" i="1"/>
  <c r="CH9" i="1"/>
  <c r="CI9" i="1"/>
  <c r="CJ9" i="1"/>
  <c r="CN9" i="1"/>
  <c r="CO9" i="1"/>
  <c r="CP9" i="1"/>
  <c r="CQ9" i="1"/>
  <c r="CT9" i="1" s="1"/>
  <c r="CR9" i="1"/>
  <c r="BV10" i="1"/>
  <c r="BW10" i="1"/>
  <c r="BX10" i="1"/>
  <c r="CB10" i="1"/>
  <c r="CC10" i="1"/>
  <c r="CD10" i="1"/>
  <c r="CH10" i="1"/>
  <c r="CI10" i="1"/>
  <c r="CJ10" i="1"/>
  <c r="CN10" i="1"/>
  <c r="CO10" i="1"/>
  <c r="CP10" i="1"/>
  <c r="CQ10" i="1"/>
  <c r="CR10" i="1"/>
  <c r="CU10" i="1" s="1"/>
  <c r="CT10" i="1"/>
  <c r="BV11" i="1"/>
  <c r="BW11" i="1"/>
  <c r="BX11" i="1"/>
  <c r="CB11" i="1"/>
  <c r="CC11" i="1"/>
  <c r="CD11" i="1"/>
  <c r="CH11" i="1"/>
  <c r="CI11" i="1"/>
  <c r="CJ11" i="1"/>
  <c r="CN11" i="1"/>
  <c r="CO11" i="1"/>
  <c r="CP11" i="1"/>
  <c r="CQ11" i="1"/>
  <c r="CT11" i="1" s="1"/>
  <c r="CR11" i="1"/>
  <c r="BV12" i="1"/>
  <c r="BW12" i="1"/>
  <c r="BX12" i="1"/>
  <c r="CB12" i="1"/>
  <c r="CC12" i="1"/>
  <c r="CD12" i="1"/>
  <c r="CH12" i="1"/>
  <c r="CI12" i="1"/>
  <c r="CJ12" i="1"/>
  <c r="CN12" i="1"/>
  <c r="CO12" i="1"/>
  <c r="CP12" i="1"/>
  <c r="CQ12" i="1"/>
  <c r="CR12" i="1"/>
  <c r="CU12" i="1" s="1"/>
  <c r="BV13" i="1"/>
  <c r="BW13" i="1"/>
  <c r="BX13" i="1"/>
  <c r="CB13" i="1"/>
  <c r="CC13" i="1"/>
  <c r="CD13" i="1"/>
  <c r="CH13" i="1"/>
  <c r="CI13" i="1"/>
  <c r="CJ13" i="1"/>
  <c r="CN13" i="1"/>
  <c r="CO13" i="1"/>
  <c r="CP13" i="1"/>
  <c r="CQ13" i="1"/>
  <c r="CT13" i="1" s="1"/>
  <c r="CR13" i="1"/>
  <c r="BV14" i="1"/>
  <c r="BW14" i="1"/>
  <c r="BX14" i="1"/>
  <c r="CB14" i="1"/>
  <c r="CC14" i="1"/>
  <c r="CD14" i="1"/>
  <c r="CH14" i="1"/>
  <c r="CI14" i="1"/>
  <c r="CJ14" i="1"/>
  <c r="CN14" i="1"/>
  <c r="CO14" i="1"/>
  <c r="CP14" i="1"/>
  <c r="CQ14" i="1"/>
  <c r="CT14" i="1" s="1"/>
  <c r="CR14" i="1"/>
  <c r="CU14" i="1" s="1"/>
  <c r="CB15" i="1"/>
  <c r="CC15" i="1"/>
  <c r="CD15" i="1"/>
  <c r="CH15" i="1"/>
  <c r="CI15" i="1"/>
  <c r="CJ15" i="1"/>
  <c r="CN15" i="1"/>
  <c r="CO15" i="1"/>
  <c r="CP15" i="1"/>
  <c r="CQ15" i="1"/>
  <c r="CR15" i="1"/>
  <c r="CU15" i="1" s="1"/>
  <c r="CB16" i="1"/>
  <c r="CC16" i="1"/>
  <c r="CD16" i="1"/>
  <c r="CH16" i="1"/>
  <c r="CI16" i="1"/>
  <c r="CJ16" i="1"/>
  <c r="CN16" i="1"/>
  <c r="CO16" i="1"/>
  <c r="CP16" i="1"/>
  <c r="CQ16" i="1"/>
  <c r="CT16" i="1" s="1"/>
  <c r="CR16" i="1"/>
  <c r="CU16" i="1" s="1"/>
  <c r="CR5" i="1"/>
  <c r="CU5" i="1" s="1"/>
  <c r="CQ5" i="1"/>
  <c r="CT5" i="1" s="1"/>
  <c r="CP5" i="1"/>
  <c r="CO5" i="1"/>
  <c r="CN5" i="1"/>
  <c r="CJ5" i="1"/>
  <c r="CI5" i="1"/>
  <c r="CH5" i="1"/>
  <c r="CD5" i="1"/>
  <c r="CC5" i="1"/>
  <c r="CB5" i="1"/>
  <c r="BX5" i="1"/>
  <c r="BW5" i="1"/>
  <c r="BV5" i="1"/>
  <c r="AN27" i="1"/>
  <c r="AM27" i="1"/>
  <c r="AL27" i="1"/>
  <c r="AL6" i="1"/>
  <c r="AM6" i="1"/>
  <c r="AN6" i="1"/>
  <c r="AL7" i="1"/>
  <c r="AM7" i="1"/>
  <c r="AN7" i="1"/>
  <c r="AL8" i="1"/>
  <c r="AM8" i="1"/>
  <c r="AN8" i="1"/>
  <c r="AL9" i="1"/>
  <c r="AM9" i="1"/>
  <c r="AN9" i="1"/>
  <c r="AL10" i="1"/>
  <c r="AM10" i="1"/>
  <c r="AN10" i="1"/>
  <c r="AL11" i="1"/>
  <c r="AM11" i="1"/>
  <c r="AN11" i="1"/>
  <c r="AL12" i="1"/>
  <c r="AM12" i="1"/>
  <c r="AN12" i="1"/>
  <c r="AL13" i="1"/>
  <c r="AM13" i="1"/>
  <c r="AN13" i="1"/>
  <c r="AL14" i="1"/>
  <c r="AM14" i="1"/>
  <c r="AN14" i="1"/>
  <c r="AL15" i="1"/>
  <c r="AM15" i="1"/>
  <c r="AN15" i="1"/>
  <c r="AL16" i="1"/>
  <c r="AM16" i="1"/>
  <c r="AN16" i="1"/>
  <c r="AL17" i="1"/>
  <c r="AM17" i="1"/>
  <c r="AN17" i="1"/>
  <c r="AL18" i="1"/>
  <c r="AM18" i="1"/>
  <c r="AN18" i="1"/>
  <c r="AL19" i="1"/>
  <c r="AM19" i="1"/>
  <c r="AN19" i="1"/>
  <c r="AL20" i="1"/>
  <c r="AM20" i="1"/>
  <c r="AN20" i="1"/>
  <c r="AL21" i="1"/>
  <c r="AM21" i="1"/>
  <c r="AN21" i="1"/>
  <c r="AL22" i="1"/>
  <c r="AM22" i="1"/>
  <c r="AN22" i="1"/>
  <c r="AL23" i="1"/>
  <c r="AM23" i="1"/>
  <c r="AN23" i="1"/>
  <c r="AL24" i="1"/>
  <c r="AM24" i="1"/>
  <c r="AN24" i="1"/>
  <c r="AL25" i="1"/>
  <c r="AM25" i="1"/>
  <c r="AN25" i="1"/>
  <c r="AL26" i="1"/>
  <c r="AM26" i="1"/>
  <c r="AN26" i="1"/>
  <c r="AN5" i="1"/>
  <c r="AM5" i="1"/>
  <c r="AL5" i="1"/>
  <c r="AH27" i="1"/>
  <c r="AG27" i="1"/>
  <c r="AF27" i="1"/>
  <c r="AF6" i="1"/>
  <c r="AG6" i="1"/>
  <c r="AH6" i="1"/>
  <c r="AF7" i="1"/>
  <c r="AG7" i="1"/>
  <c r="AH7" i="1"/>
  <c r="AF8" i="1"/>
  <c r="AG8" i="1"/>
  <c r="AH8" i="1"/>
  <c r="AF9" i="1"/>
  <c r="AG9" i="1"/>
  <c r="AH9" i="1"/>
  <c r="AF10" i="1"/>
  <c r="AG10" i="1"/>
  <c r="AH10" i="1"/>
  <c r="AF11" i="1"/>
  <c r="AG11" i="1"/>
  <c r="AH11" i="1"/>
  <c r="AF12" i="1"/>
  <c r="AG12" i="1"/>
  <c r="AH12" i="1"/>
  <c r="AF13" i="1"/>
  <c r="AG13" i="1"/>
  <c r="AH13" i="1"/>
  <c r="AF14" i="1"/>
  <c r="AG14" i="1"/>
  <c r="AH14" i="1"/>
  <c r="AF15" i="1"/>
  <c r="AG15" i="1"/>
  <c r="AH15" i="1"/>
  <c r="AF16" i="1"/>
  <c r="AG16" i="1"/>
  <c r="AH16" i="1"/>
  <c r="AF17" i="1"/>
  <c r="AG17" i="1"/>
  <c r="AH17" i="1"/>
  <c r="AF18" i="1"/>
  <c r="AG18" i="1"/>
  <c r="AH18" i="1"/>
  <c r="AF19" i="1"/>
  <c r="AG19" i="1"/>
  <c r="AH19" i="1"/>
  <c r="AF20" i="1"/>
  <c r="AG20" i="1"/>
  <c r="AH20" i="1"/>
  <c r="AF21" i="1"/>
  <c r="AG21" i="1"/>
  <c r="AH21" i="1"/>
  <c r="AF22" i="1"/>
  <c r="AG22" i="1"/>
  <c r="AH22" i="1"/>
  <c r="AF23" i="1"/>
  <c r="AG23" i="1"/>
  <c r="AH23" i="1"/>
  <c r="AF24" i="1"/>
  <c r="AG24" i="1"/>
  <c r="AH24" i="1"/>
  <c r="AF25" i="1"/>
  <c r="AG25" i="1"/>
  <c r="AH25" i="1"/>
  <c r="AF26" i="1"/>
  <c r="AG26" i="1"/>
  <c r="AH26" i="1"/>
  <c r="AH5" i="1"/>
  <c r="AG5" i="1"/>
  <c r="AF5" i="1"/>
  <c r="AB27" i="1"/>
  <c r="AA27" i="1"/>
  <c r="Z27" i="1"/>
  <c r="Z6" i="1"/>
  <c r="AA6" i="1"/>
  <c r="AB6" i="1"/>
  <c r="Z7" i="1"/>
  <c r="AA7" i="1"/>
  <c r="AB7" i="1"/>
  <c r="Z8" i="1"/>
  <c r="AA8" i="1"/>
  <c r="AB8" i="1"/>
  <c r="Z9" i="1"/>
  <c r="AA9" i="1"/>
  <c r="AB9" i="1"/>
  <c r="Z10" i="1"/>
  <c r="AA10" i="1"/>
  <c r="AB10" i="1"/>
  <c r="Z11" i="1"/>
  <c r="AA11" i="1"/>
  <c r="AB11" i="1"/>
  <c r="Z12" i="1"/>
  <c r="AA12" i="1"/>
  <c r="AB12" i="1"/>
  <c r="Z13" i="1"/>
  <c r="AA13" i="1"/>
  <c r="AB13" i="1"/>
  <c r="Z14" i="1"/>
  <c r="AA14" i="1"/>
  <c r="AB14" i="1"/>
  <c r="Z15" i="1"/>
  <c r="AA15" i="1"/>
  <c r="AB15" i="1"/>
  <c r="Z16" i="1"/>
  <c r="AA16" i="1"/>
  <c r="AB16" i="1"/>
  <c r="Z17" i="1"/>
  <c r="AA17" i="1"/>
  <c r="AB17" i="1"/>
  <c r="Z18" i="1"/>
  <c r="AA18" i="1"/>
  <c r="AB18" i="1"/>
  <c r="Z19" i="1"/>
  <c r="AA19" i="1"/>
  <c r="AB19" i="1"/>
  <c r="Z20" i="1"/>
  <c r="AA20" i="1"/>
  <c r="AB20" i="1"/>
  <c r="Z21" i="1"/>
  <c r="AA21" i="1"/>
  <c r="AB21" i="1"/>
  <c r="Z22" i="1"/>
  <c r="AA22" i="1"/>
  <c r="AB22" i="1"/>
  <c r="Z23" i="1"/>
  <c r="AA23" i="1"/>
  <c r="AB23" i="1"/>
  <c r="Z24" i="1"/>
  <c r="AA24" i="1"/>
  <c r="AB24" i="1"/>
  <c r="Z25" i="1"/>
  <c r="AA25" i="1"/>
  <c r="AB25" i="1"/>
  <c r="Z26" i="1"/>
  <c r="AA26" i="1"/>
  <c r="AB26" i="1"/>
  <c r="AB5" i="1"/>
  <c r="AA5" i="1"/>
  <c r="Z5" i="1"/>
  <c r="V27" i="1"/>
  <c r="U27" i="1"/>
  <c r="T6" i="1"/>
  <c r="U6" i="1"/>
  <c r="V6" i="1"/>
  <c r="T7" i="1"/>
  <c r="U7" i="1"/>
  <c r="V7" i="1"/>
  <c r="T8" i="1"/>
  <c r="U8" i="1"/>
  <c r="V8" i="1"/>
  <c r="T9" i="1"/>
  <c r="U9" i="1"/>
  <c r="V9" i="1"/>
  <c r="T10" i="1"/>
  <c r="U10" i="1"/>
  <c r="V10" i="1"/>
  <c r="T11" i="1"/>
  <c r="U11" i="1"/>
  <c r="V11" i="1"/>
  <c r="T12" i="1"/>
  <c r="U12" i="1"/>
  <c r="V12" i="1"/>
  <c r="T13" i="1"/>
  <c r="U13" i="1"/>
  <c r="V13" i="1"/>
  <c r="T14" i="1"/>
  <c r="U14" i="1"/>
  <c r="V14" i="1"/>
  <c r="T15" i="1"/>
  <c r="U15" i="1"/>
  <c r="V15" i="1"/>
  <c r="T16" i="1"/>
  <c r="U16" i="1"/>
  <c r="V16" i="1"/>
  <c r="T17" i="1"/>
  <c r="U17" i="1"/>
  <c r="V17" i="1"/>
  <c r="T18" i="1"/>
  <c r="U18" i="1"/>
  <c r="V18" i="1"/>
  <c r="T19" i="1"/>
  <c r="U19" i="1"/>
  <c r="V19" i="1"/>
  <c r="T20" i="1"/>
  <c r="U20" i="1"/>
  <c r="V20" i="1"/>
  <c r="T21" i="1"/>
  <c r="U21" i="1"/>
  <c r="V21" i="1"/>
  <c r="T22" i="1"/>
  <c r="U22" i="1"/>
  <c r="V22" i="1"/>
  <c r="T23" i="1"/>
  <c r="U23" i="1"/>
  <c r="V23" i="1"/>
  <c r="T24" i="1"/>
  <c r="U24" i="1"/>
  <c r="V24" i="1"/>
  <c r="T25" i="1"/>
  <c r="U25" i="1"/>
  <c r="V25" i="1"/>
  <c r="T26" i="1"/>
  <c r="U26" i="1"/>
  <c r="V26" i="1"/>
  <c r="V5" i="1"/>
  <c r="U5" i="1"/>
  <c r="T5" i="1"/>
  <c r="P27" i="1"/>
  <c r="O27" i="1"/>
  <c r="N27" i="1"/>
  <c r="N6" i="1"/>
  <c r="O6" i="1"/>
  <c r="P6" i="1"/>
  <c r="N7" i="1"/>
  <c r="O7" i="1"/>
  <c r="P7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P5" i="1"/>
  <c r="O5" i="1"/>
  <c r="N5" i="1"/>
  <c r="CS6" i="1" l="1"/>
  <c r="CV6" i="1" s="1"/>
  <c r="CS21" i="1"/>
  <c r="CV21" i="1" s="1"/>
  <c r="CU24" i="1"/>
  <c r="CR27" i="1"/>
  <c r="CU27" i="1" s="1"/>
  <c r="CS24" i="1"/>
  <c r="CT27" i="1"/>
  <c r="CS15" i="1"/>
  <c r="CV15" i="1" s="1"/>
  <c r="CS11" i="1"/>
  <c r="CV11" i="1" s="1"/>
  <c r="CS20" i="1"/>
  <c r="CV20" i="1" s="1"/>
  <c r="CS25" i="1"/>
  <c r="CV25" i="1" s="1"/>
  <c r="CS17" i="1"/>
  <c r="CV17" i="1" s="1"/>
  <c r="CS26" i="1"/>
  <c r="CV26" i="1" s="1"/>
  <c r="CT20" i="1"/>
  <c r="CS12" i="1"/>
  <c r="CV12" i="1" s="1"/>
  <c r="CT24" i="1"/>
  <c r="CS22" i="1"/>
  <c r="CV22" i="1" s="1"/>
  <c r="CS7" i="1"/>
  <c r="CV7" i="1" s="1"/>
  <c r="CS16" i="1"/>
  <c r="CV16" i="1" s="1"/>
  <c r="CS9" i="1"/>
  <c r="CV9" i="1" s="1"/>
  <c r="CS8" i="1"/>
  <c r="CV8" i="1" s="1"/>
  <c r="CT12" i="1"/>
  <c r="CT26" i="1"/>
  <c r="CT22" i="1"/>
  <c r="CS13" i="1"/>
  <c r="CV13" i="1" s="1"/>
  <c r="CS10" i="1"/>
  <c r="CV10" i="1" s="1"/>
  <c r="CT6" i="1"/>
  <c r="CS18" i="1"/>
  <c r="CV18" i="1" s="1"/>
  <c r="CS23" i="1"/>
  <c r="CV23" i="1" s="1"/>
  <c r="CT7" i="1"/>
  <c r="CS19" i="1"/>
  <c r="CV19" i="1" s="1"/>
  <c r="CT25" i="1"/>
  <c r="CT21" i="1"/>
  <c r="CT18" i="1"/>
  <c r="CS14" i="1"/>
  <c r="CV14" i="1" s="1"/>
  <c r="CU13" i="1"/>
  <c r="CU9" i="1"/>
  <c r="CU11" i="1"/>
  <c r="CT15" i="1"/>
  <c r="CS5" i="1"/>
  <c r="CV5" i="1" s="1"/>
  <c r="CV24" i="1" l="1"/>
  <c r="CS27" i="1"/>
  <c r="CV27" i="1" s="1"/>
  <c r="B59" i="3"/>
  <c r="B59" i="2"/>
  <c r="CM38" i="1" l="1"/>
  <c r="CG38" i="1"/>
  <c r="AK38" i="1"/>
  <c r="G38" i="1"/>
  <c r="D38" i="1"/>
  <c r="C38" i="1"/>
  <c r="B38" i="1"/>
  <c r="CM37" i="1"/>
  <c r="CG37" i="1"/>
  <c r="AK37" i="1"/>
  <c r="G37" i="1"/>
  <c r="D37" i="1"/>
  <c r="C37" i="1"/>
  <c r="B37" i="1"/>
  <c r="CM36" i="1"/>
  <c r="CG36" i="1"/>
  <c r="AK36" i="1"/>
  <c r="G36" i="1"/>
  <c r="D36" i="1"/>
  <c r="C36" i="1"/>
  <c r="B36" i="1"/>
  <c r="CM35" i="1"/>
  <c r="CG35" i="1"/>
  <c r="AK35" i="1"/>
  <c r="G35" i="1"/>
  <c r="D35" i="1"/>
  <c r="C35" i="1"/>
  <c r="B35" i="1"/>
  <c r="CM34" i="1"/>
  <c r="CG34" i="1"/>
  <c r="AK34" i="1"/>
  <c r="G34" i="1"/>
  <c r="D34" i="1"/>
  <c r="C34" i="1"/>
  <c r="B34" i="1"/>
  <c r="CM33" i="1"/>
  <c r="CG33" i="1"/>
  <c r="AK33" i="1"/>
  <c r="G33" i="1"/>
  <c r="D33" i="1"/>
  <c r="C33" i="1"/>
  <c r="B33" i="1"/>
  <c r="CM32" i="1"/>
  <c r="CG32" i="1"/>
  <c r="AK32" i="1"/>
  <c r="G32" i="1"/>
  <c r="D32" i="1"/>
  <c r="C32" i="1"/>
  <c r="B32" i="1"/>
  <c r="AN34" i="1" l="1"/>
  <c r="AN35" i="1"/>
  <c r="CV35" i="1"/>
  <c r="CV33" i="1"/>
  <c r="J35" i="1"/>
  <c r="CV34" i="1"/>
  <c r="J37" i="1"/>
  <c r="AN38" i="1"/>
  <c r="CV38" i="1"/>
  <c r="AN36" i="1"/>
  <c r="G39" i="1"/>
  <c r="B39" i="1"/>
  <c r="J36" i="1"/>
  <c r="CG39" i="1"/>
  <c r="J33" i="1"/>
  <c r="CV36" i="1"/>
  <c r="CV37" i="1"/>
  <c r="CV32" i="1"/>
  <c r="CM39" i="1"/>
  <c r="J34" i="1"/>
  <c r="AN37" i="1"/>
  <c r="C39" i="1"/>
  <c r="AK39" i="1"/>
  <c r="J38" i="1"/>
  <c r="AN32" i="1"/>
  <c r="J32" i="1"/>
  <c r="AN33" i="1"/>
  <c r="J39" i="1" l="1"/>
  <c r="AN39" i="1"/>
  <c r="CV39" i="1"/>
</calcChain>
</file>

<file path=xl/sharedStrings.xml><?xml version="1.0" encoding="utf-8"?>
<sst xmlns="http://schemas.openxmlformats.org/spreadsheetml/2006/main" count="238" uniqueCount="98">
  <si>
    <t>受診者数</t>
  </si>
  <si>
    <t>う歯有病者数</t>
  </si>
  <si>
    <t>処置完了者数</t>
  </si>
  <si>
    <t>未処置う歯総数</t>
  </si>
  <si>
    <t>処置う歯総数</t>
  </si>
  <si>
    <t>喪失歯総数</t>
  </si>
  <si>
    <t>う歯数総本数</t>
  </si>
  <si>
    <t>一人平均う歯数</t>
  </si>
  <si>
    <t>要観察歯数</t>
  </si>
  <si>
    <t>歯垢の状態</t>
  </si>
  <si>
    <t>歯肉の状態</t>
  </si>
  <si>
    <t>要観察</t>
  </si>
  <si>
    <t>要観察（％）</t>
  </si>
  <si>
    <t>要診断</t>
  </si>
  <si>
    <t>要診断（％）</t>
  </si>
  <si>
    <t>若干の付着</t>
  </si>
  <si>
    <t>若干の付着（％）</t>
  </si>
  <si>
    <t>相当の付着</t>
  </si>
  <si>
    <t>相当の付着（％）</t>
  </si>
  <si>
    <t>男</t>
  </si>
  <si>
    <t>女</t>
  </si>
  <si>
    <t>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</si>
  <si>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</si>
  <si>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</si>
  <si>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</si>
  <si>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</si>
  <si>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</si>
  <si>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</si>
  <si>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</si>
  <si>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</si>
  <si>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</si>
  <si>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</si>
  <si>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</si>
  <si>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う歯有病者率（％）</t>
    <phoneticPr fontId="2"/>
  </si>
  <si>
    <t>処置完了者率（％）</t>
    <phoneticPr fontId="2"/>
  </si>
  <si>
    <t>栗東市</t>
    <rPh sb="2" eb="3">
      <t>シ</t>
    </rPh>
    <phoneticPr fontId="2"/>
  </si>
  <si>
    <t>東近江市</t>
    <rPh sb="0" eb="1">
      <t>ヒガシ</t>
    </rPh>
    <rPh sb="1" eb="3">
      <t>オウミ</t>
    </rPh>
    <phoneticPr fontId="2"/>
  </si>
  <si>
    <t>野洲市</t>
    <rPh sb="0" eb="2">
      <t>ヤス</t>
    </rPh>
    <rPh sb="2" eb="3">
      <t>シ</t>
    </rPh>
    <phoneticPr fontId="2"/>
  </si>
  <si>
    <t>湖南市</t>
    <rPh sb="0" eb="2">
      <t>コナン</t>
    </rPh>
    <rPh sb="2" eb="3">
      <t>シ</t>
    </rPh>
    <phoneticPr fontId="2"/>
  </si>
  <si>
    <t>甲賀市</t>
    <rPh sb="0" eb="2">
      <t>コウガ</t>
    </rPh>
    <rPh sb="2" eb="3">
      <t>シ</t>
    </rPh>
    <phoneticPr fontId="2"/>
  </si>
  <si>
    <t>米原市</t>
    <rPh sb="2" eb="3">
      <t>シ</t>
    </rPh>
    <phoneticPr fontId="2"/>
  </si>
  <si>
    <t>高島市</t>
    <rPh sb="0" eb="2">
      <t>タカシマ</t>
    </rPh>
    <rPh sb="2" eb="3">
      <t>シ</t>
    </rPh>
    <phoneticPr fontId="2"/>
  </si>
  <si>
    <t>一人平均
未処置う歯数</t>
    <phoneticPr fontId="2"/>
  </si>
  <si>
    <t>一人平均
処置う歯数</t>
    <phoneticPr fontId="2"/>
  </si>
  <si>
    <t>愛荘町</t>
    <rPh sb="0" eb="1">
      <t>アイ</t>
    </rPh>
    <phoneticPr fontId="2"/>
  </si>
  <si>
    <t>総　　計</t>
    <phoneticPr fontId="2"/>
  </si>
  <si>
    <t>市町立　　計</t>
    <rPh sb="0" eb="2">
      <t>シチョウ</t>
    </rPh>
    <rPh sb="2" eb="3">
      <t>リツ</t>
    </rPh>
    <rPh sb="5" eb="6">
      <t>ケイ</t>
    </rPh>
    <phoneticPr fontId="2"/>
  </si>
  <si>
    <t>特別支援学校　計</t>
    <rPh sb="0" eb="2">
      <t>トクベツ</t>
    </rPh>
    <rPh sb="2" eb="4">
      <t>シエン</t>
    </rPh>
    <rPh sb="4" eb="6">
      <t>ガッコウ</t>
    </rPh>
    <rPh sb="7" eb="8">
      <t>ケイ</t>
    </rPh>
    <phoneticPr fontId="2"/>
  </si>
  <si>
    <t>顎関節</t>
    <rPh sb="0" eb="3">
      <t>ガクカンセツ</t>
    </rPh>
    <phoneticPr fontId="2"/>
  </si>
  <si>
    <t>歯列・咬合</t>
    <rPh sb="0" eb="2">
      <t>シレツ</t>
    </rPh>
    <rPh sb="3" eb="5">
      <t>コウゴウ</t>
    </rPh>
    <phoneticPr fontId="2"/>
  </si>
  <si>
    <t>有所見者</t>
    <rPh sb="0" eb="1">
      <t>ユウ</t>
    </rPh>
    <rPh sb="1" eb="3">
      <t>ショケン</t>
    </rPh>
    <rPh sb="3" eb="4">
      <t>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</si>
  <si>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</si>
  <si>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</si>
  <si>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</si>
  <si>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有所見者率（%）</t>
    <rPh sb="0" eb="1">
      <t>ユウ</t>
    </rPh>
    <rPh sb="1" eb="3">
      <t>ショケン</t>
    </rPh>
    <rPh sb="3" eb="4">
      <t>シャ</t>
    </rPh>
    <rPh sb="4" eb="5">
      <t>リツ</t>
    </rPh>
    <phoneticPr fontId="2"/>
  </si>
  <si>
    <t>国立+県立+私立</t>
    <rPh sb="3" eb="5">
      <t>ケンリツ</t>
    </rPh>
    <rPh sb="6" eb="8">
      <t>シリツ</t>
    </rPh>
    <phoneticPr fontId="2"/>
  </si>
  <si>
    <t>一人平均
要観察歯数</t>
    <phoneticPr fontId="2"/>
  </si>
  <si>
    <t>一人平均
喪失歯数</t>
    <phoneticPr fontId="2"/>
  </si>
  <si>
    <t>滋賀県</t>
    <rPh sb="0" eb="2">
      <t>シガ</t>
    </rPh>
    <phoneticPr fontId="2"/>
  </si>
  <si>
    <t>愛荘町</t>
  </si>
  <si>
    <t>米原市</t>
  </si>
  <si>
    <t>東近江市</t>
  </si>
  <si>
    <t>高島市</t>
  </si>
  <si>
    <t>湖南市</t>
  </si>
  <si>
    <t>野洲市</t>
  </si>
  <si>
    <t>甲賀市</t>
  </si>
  <si>
    <t>栗東市</t>
  </si>
  <si>
    <t>近江八幡市</t>
    <rPh sb="0" eb="5">
      <t>オウミハチマンシ</t>
    </rPh>
    <phoneticPr fontId="2"/>
  </si>
  <si>
    <t>長浜市</t>
    <rPh sb="0" eb="3">
      <t>ナガハマシ</t>
    </rPh>
    <phoneticPr fontId="2"/>
  </si>
  <si>
    <t>滋賀県</t>
    <rPh sb="0" eb="3">
      <t>シガケン</t>
    </rPh>
    <phoneticPr fontId="2"/>
  </si>
  <si>
    <t>市町</t>
    <rPh sb="0" eb="1">
      <t>シ</t>
    </rPh>
    <rPh sb="1" eb="2">
      <t>マチ</t>
    </rPh>
    <phoneticPr fontId="2"/>
  </si>
  <si>
    <t>大津</t>
    <rPh sb="0" eb="2">
      <t>オオツ</t>
    </rPh>
    <phoneticPr fontId="2"/>
  </si>
  <si>
    <t>湖南</t>
    <rPh sb="0" eb="2">
      <t>コナン</t>
    </rPh>
    <phoneticPr fontId="2"/>
  </si>
  <si>
    <t>甲賀</t>
    <rPh sb="0" eb="2">
      <t>コウカ</t>
    </rPh>
    <phoneticPr fontId="2"/>
  </si>
  <si>
    <t>東近江</t>
    <rPh sb="0" eb="1">
      <t>ヒガシ</t>
    </rPh>
    <rPh sb="1" eb="3">
      <t>オウミ</t>
    </rPh>
    <phoneticPr fontId="2"/>
  </si>
  <si>
    <t>湖東</t>
    <rPh sb="0" eb="2">
      <t>コトウ</t>
    </rPh>
    <phoneticPr fontId="2"/>
  </si>
  <si>
    <t>湖北</t>
    <rPh sb="0" eb="2">
      <t>コホク</t>
    </rPh>
    <phoneticPr fontId="2"/>
  </si>
  <si>
    <t>高島</t>
    <rPh sb="0" eb="2">
      <t>タカシマ</t>
    </rPh>
    <phoneticPr fontId="2"/>
  </si>
  <si>
    <t>■中学3年生時点　一人平均むし歯数の状況</t>
    <rPh sb="1" eb="3">
      <t>チュウガク</t>
    </rPh>
    <rPh sb="4" eb="6">
      <t>ネンセイ</t>
    </rPh>
    <rPh sb="6" eb="8">
      <t>ジテン</t>
    </rPh>
    <rPh sb="9" eb="11">
      <t>ヒトリ</t>
    </rPh>
    <rPh sb="11" eb="13">
      <t>ヘイキン</t>
    </rPh>
    <rPh sb="15" eb="16">
      <t>シ</t>
    </rPh>
    <rPh sb="16" eb="17">
      <t>スウ</t>
    </rPh>
    <rPh sb="18" eb="20">
      <t>ジョウキョウ</t>
    </rPh>
    <phoneticPr fontId="2"/>
  </si>
  <si>
    <t>■中学3年生時点　むし歯のある人割合の状況</t>
    <rPh sb="1" eb="3">
      <t>チュウガク</t>
    </rPh>
    <rPh sb="4" eb="6">
      <t>ネンセイ</t>
    </rPh>
    <rPh sb="6" eb="8">
      <t>ジテン</t>
    </rPh>
    <rPh sb="11" eb="12">
      <t>バ</t>
    </rPh>
    <rPh sb="15" eb="16">
      <t>ヒト</t>
    </rPh>
    <rPh sb="16" eb="18">
      <t>ワリアイ</t>
    </rPh>
    <rPh sb="19" eb="21">
      <t>ジョウキョウ</t>
    </rPh>
    <phoneticPr fontId="2"/>
  </si>
  <si>
    <t>市町名</t>
    <rPh sb="0" eb="1">
      <t>シ</t>
    </rPh>
    <rPh sb="1" eb="2">
      <t>マチ</t>
    </rPh>
    <phoneticPr fontId="2"/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</si>
  <si>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</si>
  <si>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</si>
  <si>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</si>
  <si>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</si>
  <si>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</si>
  <si>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</si>
  <si>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</si>
  <si>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</si>
  <si>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</si>
  <si>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2"/>
  </si>
  <si>
    <t>R1</t>
    <phoneticPr fontId="2"/>
  </si>
  <si>
    <t>R2</t>
  </si>
  <si>
    <t>R2</t>
    <phoneticPr fontId="2"/>
  </si>
  <si>
    <t>（５）中学校３年生歯科保健データ</t>
    <rPh sb="3" eb="4">
      <t>ナカ</t>
    </rPh>
    <phoneticPr fontId="2"/>
  </si>
  <si>
    <t>（本）</t>
    <rPh sb="1" eb="2">
      <t>ホン</t>
    </rPh>
    <phoneticPr fontId="2"/>
  </si>
  <si>
    <t>（％）</t>
    <phoneticPr fontId="2"/>
  </si>
  <si>
    <t>■令和２年度　中学3年生時点　歯科健康診査集計結果</t>
    <rPh sb="1" eb="3">
      <t>レイワ</t>
    </rPh>
    <rPh sb="4" eb="5">
      <t>ネン</t>
    </rPh>
    <rPh sb="5" eb="6">
      <t>ド</t>
    </rPh>
    <rPh sb="7" eb="9">
      <t>チュウガク</t>
    </rPh>
    <rPh sb="10" eb="11">
      <t>ネン</t>
    </rPh>
    <rPh sb="11" eb="12">
      <t>セイ</t>
    </rPh>
    <rPh sb="12" eb="14">
      <t>ジテン</t>
    </rPh>
    <rPh sb="15" eb="17">
      <t>シカ</t>
    </rPh>
    <rPh sb="17" eb="19">
      <t>ケンコウ</t>
    </rPh>
    <rPh sb="19" eb="21">
      <t>シンサ</t>
    </rPh>
    <rPh sb="21" eb="23">
      <t>シュウケイ</t>
    </rPh>
    <rPh sb="23" eb="25">
      <t>ケッカ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</si>
</sst>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0.0_ "/>
    <numFmt numFmtId="178" formatCode="0.0_);[Red]\(0.0\)"/>
    <numFmt numFmtId="179" formatCode="0.0%"/>
    <numFmt numFmtId="180" formatCode="0.00_);[Red]\(0.00\)"/>
    <numFmt numFmtId="181" formatCode="0.0"/>
  </numFmts>
  <fonts count="26">
    <font>
      <sz val="12"/>
      <name val="Osaka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本明朝−Ｍ"/>
      <family val="3"/>
      <charset val="128"/>
    </font>
    <font>
      <sz val="7"/>
      <name val="リュウミンライト−ＫＬ"/>
      <family val="3"/>
      <charset val="128"/>
    </font>
    <font>
      <sz val="6"/>
      <name val="リュウミンライト−ＫＬ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9"/>
      <name val="リュウミンライト−ＫＬ"/>
      <family val="3"/>
      <charset val="128"/>
    </font>
    <font>
      <sz val="8"/>
      <color indexed="8"/>
      <name val="Osaka"/>
      <family val="3"/>
      <charset val="128"/>
    </font>
    <font>
      <sz val="9"/>
      <color indexed="8"/>
      <name val="Osaka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リュウミンライト−ＫＬ"/>
      <family val="3"/>
      <charset val="128"/>
    </font>
    <font>
      <sz val="7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0" borderId="0"/>
  </cellStyleXfs>
  <cellXfs count="268">
    <xf numFmtId="0" fontId="0" fillId="0" borderId="0" xfId="0"/>
    <xf numFmtId="1" fontId="4" fillId="0" borderId="0" xfId="0" applyNumberFormat="1" applyFont="1" applyFill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4" fillId="0" borderId="0" xfId="0" applyNumberFormat="1" applyFont="1" applyFill="1" applyAlignment="1">
      <alignment horizontal="right" vertical="center"/>
    </xf>
    <xf numFmtId="1" fontId="4" fillId="0" borderId="0" xfId="1" applyNumberFormat="1" applyFont="1" applyFill="1" applyAlignment="1">
      <alignment vertical="center"/>
    </xf>
    <xf numFmtId="2" fontId="4" fillId="0" borderId="0" xfId="1" applyNumberFormat="1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178" fontId="4" fillId="0" borderId="0" xfId="1" applyNumberFormat="1" applyFont="1" applyFill="1" applyAlignment="1">
      <alignment vertical="center"/>
    </xf>
    <xf numFmtId="1" fontId="3" fillId="0" borderId="0" xfId="0" applyNumberFormat="1" applyFont="1" applyFill="1" applyAlignment="1">
      <alignment horizontal="right" vertical="center"/>
    </xf>
    <xf numFmtId="1" fontId="3" fillId="0" borderId="0" xfId="1" applyNumberFormat="1" applyFont="1" applyFill="1" applyAlignment="1">
      <alignment vertical="center"/>
    </xf>
    <xf numFmtId="2" fontId="3" fillId="0" borderId="0" xfId="1" applyNumberFormat="1" applyFont="1" applyFill="1" applyAlignment="1">
      <alignment vertical="center"/>
    </xf>
    <xf numFmtId="177" fontId="3" fillId="0" borderId="0" xfId="1" applyNumberFormat="1" applyFont="1" applyFill="1" applyAlignment="1">
      <alignment vertical="center"/>
    </xf>
    <xf numFmtId="178" fontId="3" fillId="0" borderId="0" xfId="1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6" fillId="0" borderId="0" xfId="0" applyFont="1" applyBorder="1"/>
    <xf numFmtId="2" fontId="9" fillId="0" borderId="0" xfId="1" applyNumberFormat="1" applyFont="1" applyBorder="1" applyAlignment="1">
      <alignment horizontal="right" vertical="center" shrinkToFit="1"/>
    </xf>
    <xf numFmtId="0" fontId="11" fillId="0" borderId="0" xfId="3" applyFont="1" applyFill="1" applyBorder="1" applyAlignment="1">
      <alignment horizontal="left" vertical="center" shrinkToFit="1"/>
    </xf>
    <xf numFmtId="180" fontId="9" fillId="0" borderId="0" xfId="1" applyNumberFormat="1" applyFont="1" applyBorder="1" applyAlignment="1">
      <alignment vertical="center" shrinkToFit="1"/>
    </xf>
    <xf numFmtId="181" fontId="6" fillId="0" borderId="0" xfId="0" applyNumberFormat="1" applyFont="1" applyBorder="1"/>
    <xf numFmtId="180" fontId="12" fillId="0" borderId="0" xfId="0" applyNumberFormat="1" applyFont="1" applyBorder="1" applyAlignment="1">
      <alignment horizontal="right" vertical="center" shrinkToFit="1"/>
    </xf>
    <xf numFmtId="0" fontId="13" fillId="0" borderId="0" xfId="3" applyNumberFormat="1" applyFont="1" applyFill="1" applyBorder="1" applyAlignment="1">
      <alignment horizontal="left" vertical="center" shrinkToFit="1"/>
    </xf>
    <xf numFmtId="1" fontId="9" fillId="0" borderId="0" xfId="0" applyNumberFormat="1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 vertical="center"/>
    </xf>
    <xf numFmtId="0" fontId="14" fillId="0" borderId="23" xfId="3" applyFont="1" applyFill="1" applyBorder="1" applyAlignment="1">
      <alignment horizontal="left" vertical="center"/>
    </xf>
    <xf numFmtId="0" fontId="16" fillId="0" borderId="0" xfId="0" applyFont="1"/>
    <xf numFmtId="180" fontId="7" fillId="0" borderId="0" xfId="0" applyNumberFormat="1" applyFont="1" applyBorder="1" applyAlignment="1">
      <alignment horizontal="right" vertical="center"/>
    </xf>
    <xf numFmtId="1" fontId="9" fillId="0" borderId="0" xfId="0" applyNumberFormat="1" applyFont="1" applyBorder="1" applyAlignment="1">
      <alignment horizontal="right" vertical="center"/>
    </xf>
    <xf numFmtId="0" fontId="10" fillId="0" borderId="5" xfId="0" applyFont="1" applyFill="1" applyBorder="1" applyAlignment="1">
      <alignment horizontal="left"/>
    </xf>
    <xf numFmtId="0" fontId="9" fillId="0" borderId="5" xfId="0" applyFont="1" applyBorder="1"/>
    <xf numFmtId="178" fontId="4" fillId="0" borderId="5" xfId="1" applyNumberFormat="1" applyFont="1" applyBorder="1" applyAlignment="1">
      <alignment horizontal="right" shrinkToFit="1"/>
    </xf>
    <xf numFmtId="178" fontId="4" fillId="0" borderId="5" xfId="0" applyNumberFormat="1" applyFont="1" applyBorder="1" applyAlignment="1">
      <alignment horizontal="right"/>
    </xf>
    <xf numFmtId="181" fontId="4" fillId="0" borderId="5" xfId="0" applyNumberFormat="1" applyFont="1" applyBorder="1" applyAlignment="1">
      <alignment horizontal="right"/>
    </xf>
    <xf numFmtId="1" fontId="17" fillId="0" borderId="0" xfId="0" applyNumberFormat="1" applyFont="1" applyFill="1" applyAlignment="1">
      <alignment horizontal="right" vertical="center"/>
    </xf>
    <xf numFmtId="1" fontId="18" fillId="0" borderId="0" xfId="1" applyNumberFormat="1" applyFont="1" applyFill="1" applyAlignment="1">
      <alignment vertical="center"/>
    </xf>
    <xf numFmtId="179" fontId="18" fillId="0" borderId="0" xfId="2" applyNumberFormat="1" applyFont="1" applyFill="1" applyAlignment="1">
      <alignment vertical="center"/>
    </xf>
    <xf numFmtId="2" fontId="18" fillId="0" borderId="0" xfId="1" applyNumberFormat="1" applyFont="1" applyFill="1" applyAlignment="1">
      <alignment vertical="center"/>
    </xf>
    <xf numFmtId="179" fontId="3" fillId="0" borderId="0" xfId="2" applyNumberFormat="1" applyFont="1" applyFill="1" applyAlignment="1">
      <alignment vertical="center"/>
    </xf>
    <xf numFmtId="0" fontId="5" fillId="0" borderId="18" xfId="3" applyFont="1" applyFill="1" applyBorder="1" applyAlignment="1">
      <alignment horizontal="center" vertical="center"/>
    </xf>
    <xf numFmtId="0" fontId="4" fillId="0" borderId="18" xfId="0" applyFont="1" applyBorder="1" applyAlignment="1">
      <alignment horizontal="left"/>
    </xf>
    <xf numFmtId="180" fontId="4" fillId="0" borderId="21" xfId="1" applyNumberFormat="1" applyFont="1" applyBorder="1" applyAlignment="1">
      <alignment horizontal="right" shrinkToFit="1"/>
    </xf>
    <xf numFmtId="180" fontId="4" fillId="0" borderId="24" xfId="1" applyNumberFormat="1" applyFont="1" applyBorder="1" applyAlignment="1">
      <alignment horizontal="right" shrinkToFit="1"/>
    </xf>
    <xf numFmtId="1" fontId="4" fillId="0" borderId="21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left"/>
    </xf>
    <xf numFmtId="0" fontId="10" fillId="0" borderId="18" xfId="3" applyFont="1" applyFill="1" applyBorder="1" applyAlignment="1">
      <alignment horizontal="center" vertical="center"/>
    </xf>
    <xf numFmtId="0" fontId="10" fillId="0" borderId="23" xfId="3" applyFont="1" applyFill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9" fillId="0" borderId="18" xfId="0" applyFont="1" applyBorder="1"/>
    <xf numFmtId="178" fontId="4" fillId="0" borderId="18" xfId="1" applyNumberFormat="1" applyFont="1" applyBorder="1" applyAlignment="1">
      <alignment horizontal="right" shrinkToFit="1"/>
    </xf>
    <xf numFmtId="181" fontId="4" fillId="0" borderId="18" xfId="0" applyNumberFormat="1" applyFont="1" applyBorder="1" applyAlignment="1">
      <alignment horizontal="right"/>
    </xf>
    <xf numFmtId="0" fontId="10" fillId="0" borderId="17" xfId="0" applyFont="1" applyFill="1" applyBorder="1" applyAlignment="1">
      <alignment horizontal="left"/>
    </xf>
    <xf numFmtId="178" fontId="4" fillId="0" borderId="17" xfId="1" applyNumberFormat="1" applyFont="1" applyBorder="1" applyAlignment="1">
      <alignment horizontal="right" shrinkToFit="1"/>
    </xf>
    <xf numFmtId="181" fontId="4" fillId="0" borderId="17" xfId="0" applyNumberFormat="1" applyFont="1" applyBorder="1" applyAlignment="1">
      <alignment horizontal="right"/>
    </xf>
    <xf numFmtId="176" fontId="20" fillId="0" borderId="14" xfId="0" applyNumberFormat="1" applyFont="1" applyFill="1" applyBorder="1" applyAlignment="1">
      <alignment vertical="center"/>
    </xf>
    <xf numFmtId="176" fontId="20" fillId="0" borderId="2" xfId="0" applyNumberFormat="1" applyFont="1" applyFill="1" applyBorder="1" applyAlignment="1">
      <alignment vertical="center"/>
    </xf>
    <xf numFmtId="176" fontId="3" fillId="0" borderId="2" xfId="1" applyNumberFormat="1" applyFont="1" applyFill="1" applyBorder="1" applyAlignment="1">
      <alignment vertical="center"/>
    </xf>
    <xf numFmtId="176" fontId="20" fillId="0" borderId="8" xfId="0" applyNumberFormat="1" applyFont="1" applyFill="1" applyBorder="1" applyAlignment="1">
      <alignment vertical="center"/>
    </xf>
    <xf numFmtId="176" fontId="20" fillId="0" borderId="1" xfId="0" applyNumberFormat="1" applyFont="1" applyFill="1" applyBorder="1" applyAlignment="1">
      <alignment vertical="center"/>
    </xf>
    <xf numFmtId="176" fontId="3" fillId="0" borderId="9" xfId="1" applyNumberFormat="1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177" fontId="18" fillId="0" borderId="4" xfId="1" applyNumberFormat="1" applyFont="1" applyFill="1" applyBorder="1" applyAlignment="1">
      <alignment horizontal="center" vertical="center"/>
    </xf>
    <xf numFmtId="177" fontId="18" fillId="0" borderId="11" xfId="1" applyNumberFormat="1" applyFont="1" applyFill="1" applyBorder="1" applyAlignment="1">
      <alignment horizontal="center" vertical="center"/>
    </xf>
    <xf numFmtId="178" fontId="18" fillId="0" borderId="4" xfId="1" applyNumberFormat="1" applyFont="1" applyFill="1" applyBorder="1" applyAlignment="1">
      <alignment horizontal="center" vertical="center"/>
    </xf>
    <xf numFmtId="1" fontId="18" fillId="0" borderId="4" xfId="0" applyNumberFormat="1" applyFont="1" applyFill="1" applyBorder="1" applyAlignment="1">
      <alignment horizontal="center" vertical="center"/>
    </xf>
    <xf numFmtId="1" fontId="18" fillId="0" borderId="11" xfId="0" applyNumberFormat="1" applyFont="1" applyFill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left"/>
    </xf>
    <xf numFmtId="180" fontId="4" fillId="0" borderId="5" xfId="1" applyNumberFormat="1" applyFont="1" applyBorder="1" applyAlignment="1">
      <alignment horizontal="right" shrinkToFit="1"/>
    </xf>
    <xf numFmtId="0" fontId="4" fillId="0" borderId="5" xfId="0" applyFont="1" applyBorder="1" applyAlignment="1">
      <alignment horizontal="left"/>
    </xf>
    <xf numFmtId="180" fontId="4" fillId="0" borderId="5" xfId="0" applyNumberFormat="1" applyFont="1" applyBorder="1" applyAlignment="1">
      <alignment horizontal="right" shrinkToFit="1"/>
    </xf>
    <xf numFmtId="0" fontId="5" fillId="0" borderId="17" xfId="0" applyFont="1" applyFill="1" applyBorder="1" applyAlignment="1">
      <alignment horizontal="left"/>
    </xf>
    <xf numFmtId="180" fontId="4" fillId="0" borderId="17" xfId="1" applyNumberFormat="1" applyFont="1" applyBorder="1" applyAlignment="1">
      <alignment horizontal="right" shrinkToFit="1"/>
    </xf>
    <xf numFmtId="0" fontId="22" fillId="0" borderId="0" xfId="0" applyFont="1" applyFill="1" applyAlignment="1">
      <alignment horizontal="left" vertical="center"/>
    </xf>
    <xf numFmtId="0" fontId="23" fillId="0" borderId="0" xfId="0" applyFont="1"/>
    <xf numFmtId="181" fontId="6" fillId="0" borderId="5" xfId="0" applyNumberFormat="1" applyFont="1" applyBorder="1"/>
    <xf numFmtId="181" fontId="6" fillId="0" borderId="17" xfId="0" applyNumberFormat="1" applyFont="1" applyBorder="1"/>
    <xf numFmtId="181" fontId="6" fillId="0" borderId="18" xfId="0" applyNumberFormat="1" applyFont="1" applyBorder="1"/>
    <xf numFmtId="0" fontId="8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1" fontId="21" fillId="0" borderId="12" xfId="0" applyNumberFormat="1" applyFont="1" applyFill="1" applyBorder="1" applyAlignment="1">
      <alignment horizontal="left" vertical="center"/>
    </xf>
    <xf numFmtId="1" fontId="9" fillId="0" borderId="0" xfId="0" applyNumberFormat="1" applyFont="1" applyBorder="1" applyAlignment="1">
      <alignment horizontal="center" vertical="center"/>
    </xf>
    <xf numFmtId="1" fontId="21" fillId="2" borderId="12" xfId="0" applyNumberFormat="1" applyFont="1" applyFill="1" applyBorder="1" applyAlignment="1">
      <alignment horizontal="left" vertical="center"/>
    </xf>
    <xf numFmtId="176" fontId="20" fillId="2" borderId="8" xfId="0" applyNumberFormat="1" applyFont="1" applyFill="1" applyBorder="1" applyAlignment="1">
      <alignment vertical="center"/>
    </xf>
    <xf numFmtId="176" fontId="20" fillId="2" borderId="1" xfId="0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vertical="center"/>
    </xf>
    <xf numFmtId="176" fontId="3" fillId="2" borderId="1" xfId="1" applyNumberFormat="1" applyFont="1" applyFill="1" applyBorder="1" applyAlignment="1">
      <alignment vertical="center"/>
    </xf>
    <xf numFmtId="1" fontId="4" fillId="2" borderId="0" xfId="0" applyNumberFormat="1" applyFont="1" applyFill="1" applyAlignment="1">
      <alignment vertical="center"/>
    </xf>
    <xf numFmtId="1" fontId="5" fillId="2" borderId="0" xfId="0" applyNumberFormat="1" applyFont="1" applyFill="1" applyAlignment="1">
      <alignment vertical="center"/>
    </xf>
    <xf numFmtId="9" fontId="4" fillId="0" borderId="0" xfId="2" applyFont="1" applyFill="1" applyAlignment="1">
      <alignment vertical="center"/>
    </xf>
    <xf numFmtId="1" fontId="21" fillId="0" borderId="18" xfId="0" applyNumberFormat="1" applyFont="1" applyFill="1" applyBorder="1" applyAlignment="1">
      <alignment horizontal="left" vertical="center"/>
    </xf>
    <xf numFmtId="176" fontId="20" fillId="0" borderId="19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7" fontId="24" fillId="0" borderId="3" xfId="1" applyNumberFormat="1" applyFont="1" applyFill="1" applyBorder="1" applyAlignment="1">
      <alignment vertical="center"/>
    </xf>
    <xf numFmtId="177" fontId="24" fillId="0" borderId="1" xfId="1" applyNumberFormat="1" applyFont="1" applyFill="1" applyBorder="1" applyAlignment="1">
      <alignment vertical="center"/>
    </xf>
    <xf numFmtId="1" fontId="4" fillId="0" borderId="5" xfId="0" applyNumberFormat="1" applyFont="1" applyBorder="1" applyAlignment="1">
      <alignment horizontal="center" vertical="center" shrinkToFit="1"/>
    </xf>
    <xf numFmtId="180" fontId="4" fillId="0" borderId="18" xfId="1" applyNumberFormat="1" applyFont="1" applyBorder="1" applyAlignment="1">
      <alignment horizontal="right" shrinkToFit="1"/>
    </xf>
    <xf numFmtId="1" fontId="18" fillId="0" borderId="10" xfId="1" applyNumberFormat="1" applyFont="1" applyFill="1" applyBorder="1" applyAlignment="1">
      <alignment horizontal="center" vertical="center"/>
    </xf>
    <xf numFmtId="1" fontId="18" fillId="0" borderId="4" xfId="1" applyNumberFormat="1" applyFont="1" applyFill="1" applyBorder="1" applyAlignment="1">
      <alignment horizontal="center" vertical="center"/>
    </xf>
    <xf numFmtId="1" fontId="21" fillId="0" borderId="33" xfId="0" applyNumberFormat="1" applyFont="1" applyFill="1" applyBorder="1" applyAlignment="1">
      <alignment horizontal="left" vertical="center"/>
    </xf>
    <xf numFmtId="176" fontId="20" fillId="0" borderId="34" xfId="0" applyNumberFormat="1" applyFont="1" applyFill="1" applyBorder="1" applyAlignment="1">
      <alignment vertical="center"/>
    </xf>
    <xf numFmtId="176" fontId="20" fillId="0" borderId="35" xfId="0" applyNumberFormat="1" applyFont="1" applyFill="1" applyBorder="1" applyAlignment="1">
      <alignment vertical="center"/>
    </xf>
    <xf numFmtId="176" fontId="3" fillId="0" borderId="36" xfId="1" applyNumberFormat="1" applyFont="1" applyFill="1" applyBorder="1" applyAlignment="1">
      <alignment vertical="center"/>
    </xf>
    <xf numFmtId="176" fontId="3" fillId="0" borderId="35" xfId="1" applyNumberFormat="1" applyFont="1" applyFill="1" applyBorder="1" applyAlignment="1">
      <alignment vertical="center"/>
    </xf>
    <xf numFmtId="177" fontId="24" fillId="0" borderId="35" xfId="1" applyNumberFormat="1" applyFont="1" applyFill="1" applyBorder="1" applyAlignment="1">
      <alignment vertical="center"/>
    </xf>
    <xf numFmtId="177" fontId="24" fillId="0" borderId="20" xfId="1" applyNumberFormat="1" applyFont="1" applyFill="1" applyBorder="1" applyAlignment="1">
      <alignment vertical="center"/>
    </xf>
    <xf numFmtId="179" fontId="3" fillId="0" borderId="26" xfId="2" applyNumberFormat="1" applyFont="1" applyFill="1" applyBorder="1" applyAlignment="1">
      <alignment horizontal="right" vertical="center"/>
    </xf>
    <xf numFmtId="179" fontId="3" fillId="0" borderId="1" xfId="2" applyNumberFormat="1" applyFont="1" applyFill="1" applyBorder="1" applyAlignment="1">
      <alignment horizontal="right" vertical="center"/>
    </xf>
    <xf numFmtId="179" fontId="3" fillId="0" borderId="9" xfId="2" applyNumberFormat="1" applyFont="1" applyFill="1" applyBorder="1" applyAlignment="1">
      <alignment horizontal="right" vertical="center"/>
    </xf>
    <xf numFmtId="179" fontId="3" fillId="0" borderId="28" xfId="2" applyNumberFormat="1" applyFont="1" applyFill="1" applyBorder="1" applyAlignment="1">
      <alignment horizontal="right" vertical="center"/>
    </xf>
    <xf numFmtId="179" fontId="3" fillId="0" borderId="2" xfId="2" applyNumberFormat="1" applyFont="1" applyFill="1" applyBorder="1" applyAlignment="1">
      <alignment horizontal="right" vertical="center"/>
    </xf>
    <xf numFmtId="179" fontId="3" fillId="0" borderId="15" xfId="2" applyNumberFormat="1" applyFont="1" applyFill="1" applyBorder="1" applyAlignment="1">
      <alignment horizontal="right" vertical="center"/>
    </xf>
    <xf numFmtId="180" fontId="3" fillId="0" borderId="28" xfId="2" applyNumberFormat="1" applyFont="1" applyFill="1" applyBorder="1" applyAlignment="1">
      <alignment horizontal="right" vertical="center"/>
    </xf>
    <xf numFmtId="180" fontId="3" fillId="0" borderId="2" xfId="2" applyNumberFormat="1" applyFont="1" applyFill="1" applyBorder="1" applyAlignment="1">
      <alignment horizontal="right" vertical="center"/>
    </xf>
    <xf numFmtId="180" fontId="3" fillId="0" borderId="15" xfId="2" applyNumberFormat="1" applyFont="1" applyFill="1" applyBorder="1" applyAlignment="1">
      <alignment horizontal="right" vertical="center"/>
    </xf>
    <xf numFmtId="180" fontId="3" fillId="0" borderId="26" xfId="2" applyNumberFormat="1" applyFont="1" applyFill="1" applyBorder="1" applyAlignment="1">
      <alignment horizontal="right" vertical="center"/>
    </xf>
    <xf numFmtId="180" fontId="3" fillId="0" borderId="1" xfId="2" applyNumberFormat="1" applyFont="1" applyFill="1" applyBorder="1" applyAlignment="1">
      <alignment horizontal="right" vertical="center"/>
    </xf>
    <xf numFmtId="180" fontId="3" fillId="0" borderId="9" xfId="2" applyNumberFormat="1" applyFont="1" applyFill="1" applyBorder="1" applyAlignment="1">
      <alignment horizontal="right" vertical="center"/>
    </xf>
    <xf numFmtId="176" fontId="20" fillId="0" borderId="26" xfId="0" applyNumberFormat="1" applyFont="1" applyFill="1" applyBorder="1" applyAlignment="1">
      <alignment horizontal="right" vertical="center"/>
    </xf>
    <xf numFmtId="176" fontId="20" fillId="0" borderId="1" xfId="0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1" xfId="2" applyNumberFormat="1" applyFont="1" applyFill="1" applyBorder="1" applyAlignment="1">
      <alignment horizontal="right" vertical="center"/>
    </xf>
    <xf numFmtId="179" fontId="20" fillId="0" borderId="1" xfId="2" applyNumberFormat="1" applyFont="1" applyFill="1" applyBorder="1" applyAlignment="1">
      <alignment horizontal="right" vertical="center"/>
    </xf>
    <xf numFmtId="179" fontId="3" fillId="2" borderId="28" xfId="2" applyNumberFormat="1" applyFont="1" applyFill="1" applyBorder="1" applyAlignment="1">
      <alignment horizontal="right" vertical="center"/>
    </xf>
    <xf numFmtId="179" fontId="3" fillId="2" borderId="2" xfId="2" applyNumberFormat="1" applyFont="1" applyFill="1" applyBorder="1" applyAlignment="1">
      <alignment horizontal="right" vertical="center"/>
    </xf>
    <xf numFmtId="179" fontId="3" fillId="2" borderId="15" xfId="2" applyNumberFormat="1" applyFont="1" applyFill="1" applyBorder="1" applyAlignment="1">
      <alignment horizontal="right" vertical="center"/>
    </xf>
    <xf numFmtId="180" fontId="3" fillId="2" borderId="28" xfId="2" applyNumberFormat="1" applyFont="1" applyFill="1" applyBorder="1" applyAlignment="1">
      <alignment horizontal="right" vertical="center"/>
    </xf>
    <xf numFmtId="180" fontId="3" fillId="2" borderId="2" xfId="2" applyNumberFormat="1" applyFont="1" applyFill="1" applyBorder="1" applyAlignment="1">
      <alignment horizontal="right" vertical="center"/>
    </xf>
    <xf numFmtId="180" fontId="3" fillId="2" borderId="15" xfId="2" applyNumberFormat="1" applyFont="1" applyFill="1" applyBorder="1" applyAlignment="1">
      <alignment horizontal="right" vertical="center"/>
    </xf>
    <xf numFmtId="180" fontId="3" fillId="2" borderId="26" xfId="2" applyNumberFormat="1" applyFont="1" applyFill="1" applyBorder="1" applyAlignment="1">
      <alignment horizontal="right" vertical="center"/>
    </xf>
    <xf numFmtId="180" fontId="3" fillId="2" borderId="1" xfId="2" applyNumberFormat="1" applyFont="1" applyFill="1" applyBorder="1" applyAlignment="1">
      <alignment horizontal="right" vertical="center"/>
    </xf>
    <xf numFmtId="180" fontId="3" fillId="2" borderId="9" xfId="2" applyNumberFormat="1" applyFont="1" applyFill="1" applyBorder="1" applyAlignment="1">
      <alignment horizontal="right" vertical="center"/>
    </xf>
    <xf numFmtId="176" fontId="20" fillId="2" borderId="26" xfId="0" applyNumberFormat="1" applyFont="1" applyFill="1" applyBorder="1" applyAlignment="1">
      <alignment horizontal="right" vertical="center"/>
    </xf>
    <xf numFmtId="176" fontId="20" fillId="2" borderId="1" xfId="0" applyNumberFormat="1" applyFont="1" applyFill="1" applyBorder="1" applyAlignment="1">
      <alignment horizontal="right" vertical="center"/>
    </xf>
    <xf numFmtId="176" fontId="3" fillId="2" borderId="1" xfId="1" applyNumberFormat="1" applyFont="1" applyFill="1" applyBorder="1" applyAlignment="1">
      <alignment horizontal="right" vertical="center"/>
    </xf>
    <xf numFmtId="179" fontId="3" fillId="2" borderId="1" xfId="2" applyNumberFormat="1" applyFont="1" applyFill="1" applyBorder="1" applyAlignment="1">
      <alignment horizontal="right" vertical="center"/>
    </xf>
    <xf numFmtId="179" fontId="3" fillId="2" borderId="9" xfId="2" applyNumberFormat="1" applyFont="1" applyFill="1" applyBorder="1" applyAlignment="1">
      <alignment horizontal="right" vertical="center"/>
    </xf>
    <xf numFmtId="176" fontId="3" fillId="2" borderId="1" xfId="2" applyNumberFormat="1" applyFont="1" applyFill="1" applyBorder="1" applyAlignment="1">
      <alignment horizontal="right" vertical="center"/>
    </xf>
    <xf numFmtId="179" fontId="20" fillId="2" borderId="1" xfId="2" applyNumberFormat="1" applyFont="1" applyFill="1" applyBorder="1" applyAlignment="1">
      <alignment horizontal="right" vertical="center"/>
    </xf>
    <xf numFmtId="179" fontId="3" fillId="0" borderId="34" xfId="2" applyNumberFormat="1" applyFont="1" applyFill="1" applyBorder="1" applyAlignment="1">
      <alignment horizontal="right" vertical="center"/>
    </xf>
    <xf numFmtId="179" fontId="3" fillId="0" borderId="35" xfId="2" applyNumberFormat="1" applyFont="1" applyFill="1" applyBorder="1" applyAlignment="1">
      <alignment horizontal="right" vertical="center"/>
    </xf>
    <xf numFmtId="179" fontId="3" fillId="0" borderId="36" xfId="2" applyNumberFormat="1" applyFont="1" applyFill="1" applyBorder="1" applyAlignment="1">
      <alignment horizontal="right" vertical="center"/>
    </xf>
    <xf numFmtId="180" fontId="3" fillId="0" borderId="29" xfId="2" applyNumberFormat="1" applyFont="1" applyFill="1" applyBorder="1" applyAlignment="1">
      <alignment horizontal="right" vertical="center"/>
    </xf>
    <xf numFmtId="180" fontId="3" fillId="0" borderId="30" xfId="2" applyNumberFormat="1" applyFont="1" applyFill="1" applyBorder="1" applyAlignment="1">
      <alignment horizontal="right" vertical="center"/>
    </xf>
    <xf numFmtId="180" fontId="3" fillId="0" borderId="31" xfId="2" applyNumberFormat="1" applyFont="1" applyFill="1" applyBorder="1" applyAlignment="1">
      <alignment horizontal="right" vertical="center"/>
    </xf>
    <xf numFmtId="180" fontId="3" fillId="0" borderId="37" xfId="2" applyNumberFormat="1" applyFont="1" applyFill="1" applyBorder="1" applyAlignment="1">
      <alignment horizontal="right" vertical="center"/>
    </xf>
    <xf numFmtId="180" fontId="3" fillId="0" borderId="35" xfId="2" applyNumberFormat="1" applyFont="1" applyFill="1" applyBorder="1" applyAlignment="1">
      <alignment horizontal="right" vertical="center"/>
    </xf>
    <xf numFmtId="180" fontId="3" fillId="0" borderId="36" xfId="2" applyNumberFormat="1" applyFont="1" applyFill="1" applyBorder="1" applyAlignment="1">
      <alignment horizontal="right" vertical="center"/>
    </xf>
    <xf numFmtId="176" fontId="20" fillId="0" borderId="37" xfId="0" applyNumberFormat="1" applyFont="1" applyFill="1" applyBorder="1" applyAlignment="1">
      <alignment horizontal="right" vertical="center"/>
    </xf>
    <xf numFmtId="176" fontId="20" fillId="0" borderId="35" xfId="0" applyNumberFormat="1" applyFont="1" applyFill="1" applyBorder="1" applyAlignment="1">
      <alignment horizontal="right"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5" xfId="2" applyNumberFormat="1" applyFont="1" applyFill="1" applyBorder="1" applyAlignment="1">
      <alignment horizontal="right" vertical="center"/>
    </xf>
    <xf numFmtId="179" fontId="20" fillId="0" borderId="35" xfId="2" applyNumberFormat="1" applyFont="1" applyFill="1" applyBorder="1" applyAlignment="1">
      <alignment horizontal="right" vertical="center"/>
    </xf>
    <xf numFmtId="179" fontId="3" fillId="0" borderId="20" xfId="2" applyNumberFormat="1" applyFont="1" applyFill="1" applyBorder="1" applyAlignment="1">
      <alignment horizontal="right" vertical="center"/>
    </xf>
    <xf numFmtId="179" fontId="3" fillId="0" borderId="21" xfId="2" applyNumberFormat="1" applyFont="1" applyFill="1" applyBorder="1" applyAlignment="1">
      <alignment horizontal="right" vertical="center"/>
    </xf>
    <xf numFmtId="180" fontId="3" fillId="0" borderId="27" xfId="2" applyNumberFormat="1" applyFont="1" applyFill="1" applyBorder="1" applyAlignment="1">
      <alignment horizontal="right" vertical="center"/>
    </xf>
    <xf numFmtId="180" fontId="3" fillId="0" borderId="20" xfId="2" applyNumberFormat="1" applyFont="1" applyFill="1" applyBorder="1" applyAlignment="1">
      <alignment horizontal="right" vertical="center"/>
    </xf>
    <xf numFmtId="180" fontId="3" fillId="0" borderId="21" xfId="2" applyNumberFormat="1" applyFont="1" applyFill="1" applyBorder="1" applyAlignment="1">
      <alignment horizontal="right" vertical="center"/>
    </xf>
    <xf numFmtId="1" fontId="21" fillId="0" borderId="38" xfId="0" applyNumberFormat="1" applyFont="1" applyFill="1" applyBorder="1" applyAlignment="1">
      <alignment horizontal="left" vertical="center"/>
    </xf>
    <xf numFmtId="176" fontId="20" fillId="0" borderId="39" xfId="0" applyNumberFormat="1" applyFont="1" applyFill="1" applyBorder="1" applyAlignment="1">
      <alignment vertical="center"/>
    </xf>
    <xf numFmtId="176" fontId="20" fillId="0" borderId="40" xfId="0" applyNumberFormat="1" applyFont="1" applyFill="1" applyBorder="1" applyAlignment="1">
      <alignment vertical="center"/>
    </xf>
    <xf numFmtId="176" fontId="3" fillId="0" borderId="41" xfId="1" applyNumberFormat="1" applyFont="1" applyFill="1" applyBorder="1" applyAlignment="1">
      <alignment vertical="center"/>
    </xf>
    <xf numFmtId="179" fontId="3" fillId="0" borderId="39" xfId="2" applyNumberFormat="1" applyFont="1" applyFill="1" applyBorder="1" applyAlignment="1">
      <alignment horizontal="right" vertical="center"/>
    </xf>
    <xf numFmtId="179" fontId="3" fillId="0" borderId="40" xfId="2" applyNumberFormat="1" applyFont="1" applyFill="1" applyBorder="1" applyAlignment="1">
      <alignment horizontal="right" vertical="center"/>
    </xf>
    <xf numFmtId="179" fontId="3" fillId="0" borderId="41" xfId="2" applyNumberFormat="1" applyFont="1" applyFill="1" applyBorder="1" applyAlignment="1">
      <alignment horizontal="right" vertical="center"/>
    </xf>
    <xf numFmtId="179" fontId="3" fillId="0" borderId="42" xfId="2" applyNumberFormat="1" applyFont="1" applyFill="1" applyBorder="1" applyAlignment="1">
      <alignment horizontal="right" vertical="center"/>
    </xf>
    <xf numFmtId="180" fontId="3" fillId="0" borderId="42" xfId="2" applyNumberFormat="1" applyFont="1" applyFill="1" applyBorder="1" applyAlignment="1">
      <alignment horizontal="right" vertical="center"/>
    </xf>
    <xf numFmtId="180" fontId="3" fillId="0" borderId="40" xfId="2" applyNumberFormat="1" applyFont="1" applyFill="1" applyBorder="1" applyAlignment="1">
      <alignment horizontal="right" vertical="center"/>
    </xf>
    <xf numFmtId="180" fontId="3" fillId="0" borderId="41" xfId="2" applyNumberFormat="1" applyFont="1" applyFill="1" applyBorder="1" applyAlignment="1">
      <alignment horizontal="right" vertical="center"/>
    </xf>
    <xf numFmtId="2" fontId="3" fillId="0" borderId="1" xfId="1" applyNumberFormat="1" applyFont="1" applyFill="1" applyBorder="1" applyAlignment="1">
      <alignment vertical="center"/>
    </xf>
    <xf numFmtId="176" fontId="3" fillId="0" borderId="43" xfId="1" applyNumberFormat="1" applyFont="1" applyFill="1" applyBorder="1" applyAlignment="1">
      <alignment vertical="center"/>
    </xf>
    <xf numFmtId="2" fontId="3" fillId="0" borderId="44" xfId="1" applyNumberFormat="1" applyFont="1" applyFill="1" applyBorder="1" applyAlignment="1">
      <alignment vertical="center"/>
    </xf>
    <xf numFmtId="2" fontId="3" fillId="0" borderId="43" xfId="1" applyNumberFormat="1" applyFont="1" applyFill="1" applyBorder="1" applyAlignment="1">
      <alignment vertical="center"/>
    </xf>
    <xf numFmtId="1" fontId="21" fillId="0" borderId="45" xfId="0" applyNumberFormat="1" applyFont="1" applyFill="1" applyBorder="1" applyAlignment="1">
      <alignment horizontal="left" vertical="center"/>
    </xf>
    <xf numFmtId="176" fontId="20" fillId="0" borderId="6" xfId="0" applyNumberFormat="1" applyFont="1" applyFill="1" applyBorder="1" applyAlignment="1">
      <alignment vertical="center"/>
    </xf>
    <xf numFmtId="176" fontId="20" fillId="0" borderId="3" xfId="0" applyNumberFormat="1" applyFont="1" applyFill="1" applyBorder="1" applyAlignment="1">
      <alignment vertical="center"/>
    </xf>
    <xf numFmtId="176" fontId="3" fillId="0" borderId="7" xfId="1" applyNumberFormat="1" applyFont="1" applyFill="1" applyBorder="1" applyAlignment="1">
      <alignment vertical="center"/>
    </xf>
    <xf numFmtId="179" fontId="3" fillId="0" borderId="46" xfId="2" applyNumberFormat="1" applyFont="1" applyFill="1" applyBorder="1" applyAlignment="1">
      <alignment horizontal="right" vertical="center"/>
    </xf>
    <xf numFmtId="179" fontId="3" fillId="0" borderId="3" xfId="2" applyNumberFormat="1" applyFont="1" applyFill="1" applyBorder="1" applyAlignment="1">
      <alignment horizontal="right" vertical="center"/>
    </xf>
    <xf numFmtId="179" fontId="3" fillId="0" borderId="7" xfId="2" applyNumberFormat="1" applyFont="1" applyFill="1" applyBorder="1" applyAlignment="1">
      <alignment horizontal="right" vertical="center"/>
    </xf>
    <xf numFmtId="180" fontId="3" fillId="0" borderId="46" xfId="2" applyNumberFormat="1" applyFont="1" applyFill="1" applyBorder="1" applyAlignment="1">
      <alignment horizontal="right" vertical="center"/>
    </xf>
    <xf numFmtId="180" fontId="3" fillId="0" borderId="3" xfId="2" applyNumberFormat="1" applyFont="1" applyFill="1" applyBorder="1" applyAlignment="1">
      <alignment horizontal="right" vertical="center"/>
    </xf>
    <xf numFmtId="180" fontId="3" fillId="0" borderId="7" xfId="2" applyNumberFormat="1" applyFont="1" applyFill="1" applyBorder="1" applyAlignment="1">
      <alignment horizontal="right" vertical="center"/>
    </xf>
    <xf numFmtId="2" fontId="3" fillId="0" borderId="3" xfId="1" applyNumberFormat="1" applyFont="1" applyFill="1" applyBorder="1" applyAlignment="1">
      <alignment vertical="center"/>
    </xf>
    <xf numFmtId="2" fontId="3" fillId="0" borderId="7" xfId="1" applyNumberFormat="1" applyFont="1" applyFill="1" applyBorder="1" applyAlignment="1">
      <alignment vertical="center"/>
    </xf>
    <xf numFmtId="2" fontId="3" fillId="0" borderId="9" xfId="1" applyNumberFormat="1" applyFont="1" applyFill="1" applyBorder="1" applyAlignment="1">
      <alignment vertical="center"/>
    </xf>
    <xf numFmtId="2" fontId="3" fillId="0" borderId="40" xfId="1" applyNumberFormat="1" applyFont="1" applyFill="1" applyBorder="1" applyAlignment="1">
      <alignment vertical="center"/>
    </xf>
    <xf numFmtId="2" fontId="3" fillId="0" borderId="47" xfId="1" applyNumberFormat="1" applyFont="1" applyFill="1" applyBorder="1" applyAlignment="1">
      <alignment vertical="center"/>
    </xf>
    <xf numFmtId="179" fontId="3" fillId="0" borderId="37" xfId="2" applyNumberFormat="1" applyFont="1" applyFill="1" applyBorder="1" applyAlignment="1">
      <alignment horizontal="right" vertical="center"/>
    </xf>
    <xf numFmtId="2" fontId="3" fillId="0" borderId="35" xfId="1" applyNumberFormat="1" applyFont="1" applyFill="1" applyBorder="1" applyAlignment="1">
      <alignment vertical="center"/>
    </xf>
    <xf numFmtId="2" fontId="3" fillId="0" borderId="36" xfId="1" applyNumberFormat="1" applyFont="1" applyFill="1" applyBorder="1" applyAlignment="1">
      <alignment vertical="center"/>
    </xf>
    <xf numFmtId="2" fontId="3" fillId="0" borderId="39" xfId="1" applyNumberFormat="1" applyFont="1" applyFill="1" applyBorder="1" applyAlignment="1">
      <alignment vertical="center"/>
    </xf>
    <xf numFmtId="2" fontId="3" fillId="0" borderId="41" xfId="1" applyNumberFormat="1" applyFont="1" applyFill="1" applyBorder="1" applyAlignment="1">
      <alignment vertical="center"/>
    </xf>
    <xf numFmtId="176" fontId="3" fillId="0" borderId="40" xfId="1" applyNumberFormat="1" applyFont="1" applyFill="1" applyBorder="1" applyAlignment="1">
      <alignment vertical="center"/>
    </xf>
    <xf numFmtId="177" fontId="24" fillId="0" borderId="40" xfId="1" applyNumberFormat="1" applyFont="1" applyFill="1" applyBorder="1" applyAlignment="1">
      <alignment vertical="center"/>
    </xf>
    <xf numFmtId="176" fontId="20" fillId="0" borderId="42" xfId="0" applyNumberFormat="1" applyFont="1" applyFill="1" applyBorder="1" applyAlignment="1">
      <alignment horizontal="right" vertical="center"/>
    </xf>
    <xf numFmtId="176" fontId="20" fillId="0" borderId="40" xfId="0" applyNumberFormat="1" applyFont="1" applyFill="1" applyBorder="1" applyAlignment="1">
      <alignment horizontal="right" vertical="center"/>
    </xf>
    <xf numFmtId="176" fontId="3" fillId="0" borderId="40" xfId="1" applyNumberFormat="1" applyFont="1" applyFill="1" applyBorder="1" applyAlignment="1">
      <alignment horizontal="right" vertical="center"/>
    </xf>
    <xf numFmtId="176" fontId="3" fillId="0" borderId="40" xfId="2" applyNumberFormat="1" applyFont="1" applyFill="1" applyBorder="1" applyAlignment="1">
      <alignment horizontal="right" vertical="center"/>
    </xf>
    <xf numFmtId="179" fontId="20" fillId="0" borderId="40" xfId="2" applyNumberFormat="1" applyFont="1" applyFill="1" applyBorder="1" applyAlignment="1">
      <alignment horizontal="right" vertical="center"/>
    </xf>
    <xf numFmtId="176" fontId="20" fillId="0" borderId="42" xfId="0" applyNumberFormat="1" applyFont="1" applyFill="1" applyBorder="1" applyAlignment="1">
      <alignment vertical="center"/>
    </xf>
    <xf numFmtId="1" fontId="18" fillId="0" borderId="48" xfId="0" applyNumberFormat="1" applyFont="1" applyFill="1" applyBorder="1" applyAlignment="1">
      <alignment horizontal="left" vertical="center"/>
    </xf>
    <xf numFmtId="176" fontId="20" fillId="0" borderId="49" xfId="0" applyNumberFormat="1" applyFont="1" applyFill="1" applyBorder="1" applyAlignment="1">
      <alignment vertical="center"/>
    </xf>
    <xf numFmtId="176" fontId="20" fillId="0" borderId="44" xfId="0" applyNumberFormat="1" applyFont="1" applyFill="1" applyBorder="1" applyAlignment="1">
      <alignment vertical="center"/>
    </xf>
    <xf numFmtId="179" fontId="3" fillId="0" borderId="49" xfId="2" applyNumberFormat="1" applyFont="1" applyFill="1" applyBorder="1" applyAlignment="1">
      <alignment horizontal="right" vertical="center"/>
    </xf>
    <xf numFmtId="179" fontId="3" fillId="0" borderId="44" xfId="2" applyNumberFormat="1" applyFont="1" applyFill="1" applyBorder="1" applyAlignment="1">
      <alignment horizontal="right" vertical="center"/>
    </xf>
    <xf numFmtId="179" fontId="3" fillId="0" borderId="43" xfId="2" applyNumberFormat="1" applyFont="1" applyFill="1" applyBorder="1" applyAlignment="1">
      <alignment horizontal="right" vertical="center"/>
    </xf>
    <xf numFmtId="179" fontId="3" fillId="0" borderId="50" xfId="2" applyNumberFormat="1" applyFont="1" applyFill="1" applyBorder="1" applyAlignment="1">
      <alignment horizontal="right" vertical="center"/>
    </xf>
    <xf numFmtId="180" fontId="3" fillId="0" borderId="50" xfId="2" applyNumberFormat="1" applyFont="1" applyFill="1" applyBorder="1" applyAlignment="1">
      <alignment horizontal="right" vertical="center"/>
    </xf>
    <xf numFmtId="180" fontId="3" fillId="0" borderId="44" xfId="2" applyNumberFormat="1" applyFont="1" applyFill="1" applyBorder="1" applyAlignment="1">
      <alignment horizontal="right" vertical="center"/>
    </xf>
    <xf numFmtId="180" fontId="3" fillId="0" borderId="43" xfId="2" applyNumberFormat="1" applyFont="1" applyFill="1" applyBorder="1" applyAlignment="1">
      <alignment horizontal="right" vertical="center"/>
    </xf>
    <xf numFmtId="176" fontId="3" fillId="0" borderId="44" xfId="1" applyNumberFormat="1" applyFont="1" applyFill="1" applyBorder="1" applyAlignment="1">
      <alignment vertical="center"/>
    </xf>
    <xf numFmtId="177" fontId="24" fillId="0" borderId="44" xfId="1" applyNumberFormat="1" applyFont="1" applyFill="1" applyBorder="1" applyAlignment="1">
      <alignment vertical="center"/>
    </xf>
    <xf numFmtId="176" fontId="20" fillId="0" borderId="50" xfId="0" applyNumberFormat="1" applyFont="1" applyFill="1" applyBorder="1" applyAlignment="1">
      <alignment horizontal="right" vertical="center"/>
    </xf>
    <xf numFmtId="176" fontId="20" fillId="0" borderId="44" xfId="0" applyNumberFormat="1" applyFont="1" applyFill="1" applyBorder="1" applyAlignment="1">
      <alignment horizontal="right" vertical="center"/>
    </xf>
    <xf numFmtId="176" fontId="3" fillId="0" borderId="44" xfId="1" applyNumberFormat="1" applyFont="1" applyFill="1" applyBorder="1" applyAlignment="1">
      <alignment horizontal="right" vertical="center"/>
    </xf>
    <xf numFmtId="176" fontId="3" fillId="0" borderId="44" xfId="2" applyNumberFormat="1" applyFont="1" applyFill="1" applyBorder="1" applyAlignment="1">
      <alignment horizontal="right" vertical="center"/>
    </xf>
    <xf numFmtId="179" fontId="20" fillId="0" borderId="44" xfId="2" applyNumberFormat="1" applyFont="1" applyFill="1" applyBorder="1" applyAlignment="1">
      <alignment horizontal="right" vertical="center"/>
    </xf>
    <xf numFmtId="2" fontId="3" fillId="0" borderId="20" xfId="1" applyNumberFormat="1" applyFont="1" applyFill="1" applyBorder="1" applyAlignment="1">
      <alignment vertical="center"/>
    </xf>
    <xf numFmtId="176" fontId="20" fillId="0" borderId="8" xfId="0" applyNumberFormat="1" applyFont="1" applyFill="1" applyBorder="1" applyAlignment="1">
      <alignment horizontal="right" vertical="center"/>
    </xf>
    <xf numFmtId="176" fontId="20" fillId="2" borderId="8" xfId="0" applyNumberFormat="1" applyFont="1" applyFill="1" applyBorder="1" applyAlignment="1">
      <alignment horizontal="right" vertical="center"/>
    </xf>
    <xf numFmtId="176" fontId="20" fillId="0" borderId="34" xfId="0" applyNumberFormat="1" applyFont="1" applyFill="1" applyBorder="1" applyAlignment="1">
      <alignment horizontal="right" vertical="center"/>
    </xf>
    <xf numFmtId="176" fontId="20" fillId="0" borderId="39" xfId="0" applyNumberFormat="1" applyFont="1" applyFill="1" applyBorder="1" applyAlignment="1">
      <alignment horizontal="right" vertical="center"/>
    </xf>
    <xf numFmtId="176" fontId="20" fillId="0" borderId="49" xfId="0" applyNumberFormat="1" applyFont="1" applyFill="1" applyBorder="1" applyAlignment="1">
      <alignment horizontal="right" vertical="center"/>
    </xf>
    <xf numFmtId="177" fontId="24" fillId="0" borderId="9" xfId="1" applyNumberFormat="1" applyFont="1" applyFill="1" applyBorder="1" applyAlignment="1">
      <alignment vertical="center"/>
    </xf>
    <xf numFmtId="177" fontId="24" fillId="0" borderId="36" xfId="1" applyNumberFormat="1" applyFont="1" applyFill="1" applyBorder="1" applyAlignment="1">
      <alignment vertical="center"/>
    </xf>
    <xf numFmtId="177" fontId="24" fillId="0" borderId="41" xfId="1" applyNumberFormat="1" applyFont="1" applyFill="1" applyBorder="1" applyAlignment="1">
      <alignment vertical="center"/>
    </xf>
    <xf numFmtId="177" fontId="24" fillId="0" borderId="43" xfId="1" applyNumberFormat="1" applyFont="1" applyFill="1" applyBorder="1" applyAlignment="1">
      <alignment vertical="center"/>
    </xf>
    <xf numFmtId="177" fontId="24" fillId="0" borderId="21" xfId="1" applyNumberFormat="1" applyFont="1" applyFill="1" applyBorder="1" applyAlignment="1">
      <alignment vertical="center"/>
    </xf>
    <xf numFmtId="176" fontId="20" fillId="0" borderId="52" xfId="0" applyNumberFormat="1" applyFont="1" applyFill="1" applyBorder="1" applyAlignment="1">
      <alignment vertical="center"/>
    </xf>
    <xf numFmtId="180" fontId="3" fillId="0" borderId="51" xfId="2" applyNumberFormat="1" applyFont="1" applyFill="1" applyBorder="1" applyAlignment="1">
      <alignment horizontal="right" vertical="center"/>
    </xf>
    <xf numFmtId="179" fontId="3" fillId="0" borderId="51" xfId="2" applyNumberFormat="1" applyFont="1" applyFill="1" applyBorder="1" applyAlignment="1">
      <alignment horizontal="right" vertical="center"/>
    </xf>
    <xf numFmtId="176" fontId="20" fillId="0" borderId="51" xfId="0" applyNumberFormat="1" applyFont="1" applyFill="1" applyBorder="1" applyAlignment="1">
      <alignment vertical="center"/>
    </xf>
    <xf numFmtId="2" fontId="3" fillId="0" borderId="51" xfId="1" applyNumberFormat="1" applyFont="1" applyFill="1" applyBorder="1" applyAlignment="1">
      <alignment vertical="center"/>
    </xf>
    <xf numFmtId="177" fontId="24" fillId="0" borderId="51" xfId="1" applyNumberFormat="1" applyFont="1" applyFill="1" applyBorder="1" applyAlignment="1">
      <alignment vertical="center"/>
    </xf>
    <xf numFmtId="176" fontId="3" fillId="0" borderId="52" xfId="1" applyNumberFormat="1" applyFont="1" applyFill="1" applyBorder="1" applyAlignment="1">
      <alignment vertical="center"/>
    </xf>
    <xf numFmtId="9" fontId="3" fillId="0" borderId="51" xfId="2" applyNumberFormat="1" applyFont="1" applyFill="1" applyBorder="1" applyAlignment="1">
      <alignment horizontal="right" vertical="center"/>
    </xf>
    <xf numFmtId="179" fontId="20" fillId="0" borderId="51" xfId="2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left"/>
    </xf>
    <xf numFmtId="0" fontId="15" fillId="0" borderId="32" xfId="0" applyFont="1" applyBorder="1" applyAlignment="1">
      <alignment horizontal="right" vertical="center"/>
    </xf>
    <xf numFmtId="0" fontId="15" fillId="0" borderId="25" xfId="0" applyFont="1" applyBorder="1" applyAlignment="1">
      <alignment horizontal="right" vertical="center"/>
    </xf>
    <xf numFmtId="0" fontId="15" fillId="0" borderId="22" xfId="0" applyFont="1" applyBorder="1" applyAlignment="1">
      <alignment horizontal="right" vertical="center"/>
    </xf>
    <xf numFmtId="1" fontId="18" fillId="0" borderId="8" xfId="1" applyNumberFormat="1" applyFont="1" applyFill="1" applyBorder="1" applyAlignment="1">
      <alignment horizontal="center" vertical="center"/>
    </xf>
    <xf numFmtId="1" fontId="18" fillId="0" borderId="10" xfId="1" applyNumberFormat="1" applyFont="1" applyFill="1" applyBorder="1" applyAlignment="1">
      <alignment horizontal="center" vertical="center"/>
    </xf>
    <xf numFmtId="1" fontId="18" fillId="0" borderId="1" xfId="1" applyNumberFormat="1" applyFont="1" applyFill="1" applyBorder="1" applyAlignment="1">
      <alignment horizontal="center" vertical="center"/>
    </xf>
    <xf numFmtId="1" fontId="18" fillId="0" borderId="4" xfId="1" applyNumberFormat="1" applyFont="1" applyFill="1" applyBorder="1" applyAlignment="1">
      <alignment horizontal="center" vertical="center"/>
    </xf>
    <xf numFmtId="1" fontId="18" fillId="0" borderId="9" xfId="1" applyNumberFormat="1" applyFont="1" applyFill="1" applyBorder="1" applyAlignment="1">
      <alignment horizontal="center" vertical="center"/>
    </xf>
    <xf numFmtId="1" fontId="18" fillId="0" borderId="11" xfId="1" applyNumberFormat="1" applyFont="1" applyFill="1" applyBorder="1" applyAlignment="1">
      <alignment horizontal="center" vertical="center"/>
    </xf>
    <xf numFmtId="1" fontId="18" fillId="0" borderId="16" xfId="0" applyNumberFormat="1" applyFont="1" applyFill="1" applyBorder="1" applyAlignment="1">
      <alignment horizontal="center" vertical="center"/>
    </xf>
    <xf numFmtId="1" fontId="18" fillId="0" borderId="13" xfId="0" applyNumberFormat="1" applyFont="1" applyFill="1" applyBorder="1" applyAlignment="1">
      <alignment horizontal="center" vertical="center"/>
    </xf>
    <xf numFmtId="2" fontId="18" fillId="0" borderId="6" xfId="1" applyNumberFormat="1" applyFont="1" applyFill="1" applyBorder="1" applyAlignment="1">
      <alignment horizontal="center" vertical="center" wrapText="1"/>
    </xf>
    <xf numFmtId="2" fontId="18" fillId="0" borderId="3" xfId="1" applyNumberFormat="1" applyFont="1" applyFill="1" applyBorder="1" applyAlignment="1">
      <alignment horizontal="center" vertical="center" wrapText="1"/>
    </xf>
    <xf numFmtId="2" fontId="18" fillId="0" borderId="7" xfId="1" applyNumberFormat="1" applyFont="1" applyFill="1" applyBorder="1" applyAlignment="1">
      <alignment horizontal="center" vertical="center" wrapText="1"/>
    </xf>
    <xf numFmtId="1" fontId="18" fillId="0" borderId="6" xfId="1" applyNumberFormat="1" applyFont="1" applyFill="1" applyBorder="1" applyAlignment="1">
      <alignment horizontal="center" vertical="center" wrapText="1"/>
    </xf>
    <xf numFmtId="1" fontId="18" fillId="0" borderId="3" xfId="1" applyNumberFormat="1" applyFont="1" applyFill="1" applyBorder="1" applyAlignment="1">
      <alignment horizontal="center" vertical="center" wrapText="1"/>
    </xf>
    <xf numFmtId="1" fontId="18" fillId="0" borderId="7" xfId="1" applyNumberFormat="1" applyFont="1" applyFill="1" applyBorder="1" applyAlignment="1">
      <alignment horizontal="center" vertical="center" wrapText="1"/>
    </xf>
    <xf numFmtId="1" fontId="18" fillId="0" borderId="6" xfId="1" applyNumberFormat="1" applyFont="1" applyFill="1" applyBorder="1" applyAlignment="1">
      <alignment horizontal="center" vertical="center"/>
    </xf>
    <xf numFmtId="1" fontId="18" fillId="0" borderId="3" xfId="1" applyNumberFormat="1" applyFont="1" applyFill="1" applyBorder="1" applyAlignment="1">
      <alignment horizontal="center" vertical="center"/>
    </xf>
    <xf numFmtId="1" fontId="18" fillId="0" borderId="7" xfId="1" applyNumberFormat="1" applyFont="1" applyFill="1" applyBorder="1" applyAlignment="1">
      <alignment horizontal="center" vertical="center"/>
    </xf>
    <xf numFmtId="177" fontId="18" fillId="0" borderId="1" xfId="1" applyNumberFormat="1" applyFont="1" applyFill="1" applyBorder="1" applyAlignment="1">
      <alignment horizontal="center" vertical="center"/>
    </xf>
    <xf numFmtId="177" fontId="18" fillId="0" borderId="9" xfId="1" applyNumberFormat="1" applyFont="1" applyFill="1" applyBorder="1" applyAlignment="1">
      <alignment horizontal="center" vertical="center"/>
    </xf>
    <xf numFmtId="178" fontId="18" fillId="0" borderId="1" xfId="1" applyNumberFormat="1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/>
    </xf>
    <xf numFmtId="1" fontId="18" fillId="0" borderId="9" xfId="0" applyNumberFormat="1" applyFont="1" applyFill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標準" xfId="0" builtinId="0"/>
    <cellStyle name="標準_H11小学６年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18333333333333"/>
          <c:y val="0.20570295666509283"/>
          <c:w val="0.79850746268656714"/>
          <c:h val="0.6817273953199251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'!$B$7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'!$C$7:$M$7</c:f>
              <c:numCache>
                <c:formatCode>0.00_);[Red]\(0.00\)</c:formatCode>
                <c:ptCount val="11"/>
                <c:pt idx="0">
                  <c:v>1.6887393767705383</c:v>
                </c:pt>
                <c:pt idx="1">
                  <c:v>1.5181910914654879</c:v>
                </c:pt>
                <c:pt idx="2">
                  <c:v>1.360655737704918</c:v>
                </c:pt>
                <c:pt idx="3">
                  <c:v>1.2590439276485788</c:v>
                </c:pt>
                <c:pt idx="4">
                  <c:v>1.3176979374584166</c:v>
                </c:pt>
                <c:pt idx="5">
                  <c:v>1.1459829059829061</c:v>
                </c:pt>
                <c:pt idx="6">
                  <c:v>0.93607616456987419</c:v>
                </c:pt>
                <c:pt idx="7">
                  <c:v>0.77774064171122992</c:v>
                </c:pt>
                <c:pt idx="8">
                  <c:v>0.89573459715639814</c:v>
                </c:pt>
                <c:pt idx="9">
                  <c:v>0.84369385555156307</c:v>
                </c:pt>
                <c:pt idx="10">
                  <c:v>0.91939639308060361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18D-4EF4-B32C-8715800C6707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1.9637379002233806</c:v>
                </c:pt>
                <c:pt idx="1">
                  <c:v>1.8303693570451436</c:v>
                </c:pt>
                <c:pt idx="2">
                  <c:v>1.7077596098680436</c:v>
                </c:pt>
                <c:pt idx="3">
                  <c:v>1.6223672079994327</c:v>
                </c:pt>
                <c:pt idx="4">
                  <c:v>1.5099916154276132</c:v>
                </c:pt>
                <c:pt idx="5">
                  <c:v>1.3354678050515831</c:v>
                </c:pt>
                <c:pt idx="6">
                  <c:v>1.1794367581993117</c:v>
                </c:pt>
                <c:pt idx="7">
                  <c:v>1.1198607787687622</c:v>
                </c:pt>
                <c:pt idx="8">
                  <c:v>1.0249164145836651</c:v>
                </c:pt>
                <c:pt idx="9">
                  <c:v>1.0178004040404038</c:v>
                </c:pt>
                <c:pt idx="10">
                  <c:v>0.93142380844131245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18D-4EF4-B32C-8715800C6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094368"/>
        <c:axId val="1785094912"/>
      </c:lineChart>
      <c:catAx>
        <c:axId val="178509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50949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8509491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50943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01575083093530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'!$B$17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'!$C$17:$M$17</c:f>
              <c:numCache>
                <c:formatCode>0.00_);[Red]\(0.00\)</c:formatCode>
                <c:ptCount val="11"/>
                <c:pt idx="0">
                  <c:v>3.177142857142857</c:v>
                </c:pt>
                <c:pt idx="1">
                  <c:v>3.641434262948207</c:v>
                </c:pt>
                <c:pt idx="2">
                  <c:v>2.7169811320754715</c:v>
                </c:pt>
                <c:pt idx="3">
                  <c:v>2.4446764091858038</c:v>
                </c:pt>
                <c:pt idx="4">
                  <c:v>2.6346555323590812</c:v>
                </c:pt>
                <c:pt idx="5">
                  <c:v>1.7625272331154684</c:v>
                </c:pt>
                <c:pt idx="6">
                  <c:v>1.757847533632287</c:v>
                </c:pt>
                <c:pt idx="7">
                  <c:v>1.7837150127226462</c:v>
                </c:pt>
                <c:pt idx="8">
                  <c:v>1.4874371859296482</c:v>
                </c:pt>
                <c:pt idx="9">
                  <c:v>1.7976649746192892</c:v>
                </c:pt>
                <c:pt idx="10">
                  <c:v>1.2849740932642486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F8-4AD3-846E-9B999BA8336A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1.9637379002233806</c:v>
                </c:pt>
                <c:pt idx="1">
                  <c:v>1.8303693570451436</c:v>
                </c:pt>
                <c:pt idx="2">
                  <c:v>1.7077596098680436</c:v>
                </c:pt>
                <c:pt idx="3">
                  <c:v>1.6223672079994327</c:v>
                </c:pt>
                <c:pt idx="4">
                  <c:v>1.5099916154276132</c:v>
                </c:pt>
                <c:pt idx="5">
                  <c:v>1.3354678050515831</c:v>
                </c:pt>
                <c:pt idx="6">
                  <c:v>1.1794367581993117</c:v>
                </c:pt>
                <c:pt idx="7">
                  <c:v>1.1198607787687622</c:v>
                </c:pt>
                <c:pt idx="8">
                  <c:v>1.0249164145836651</c:v>
                </c:pt>
                <c:pt idx="9">
                  <c:v>1.0178004040404038</c:v>
                </c:pt>
                <c:pt idx="10">
                  <c:v>0.93142380844131245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F8-4AD3-846E-9B999BA83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7424368"/>
        <c:axId val="1787437424"/>
      </c:lineChart>
      <c:catAx>
        <c:axId val="1787424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3742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8743742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243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5997875912702619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'!$B$19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'!$C$19:$M$19</c:f>
              <c:numCache>
                <c:formatCode>0.00_);[Red]\(0.00\)</c:formatCode>
                <c:ptCount val="11"/>
                <c:pt idx="0">
                  <c:v>2.9595238095238097</c:v>
                </c:pt>
                <c:pt idx="1">
                  <c:v>2.5384615384615383</c:v>
                </c:pt>
                <c:pt idx="2">
                  <c:v>2.493150684931507</c:v>
                </c:pt>
                <c:pt idx="3">
                  <c:v>2.592137592137592</c:v>
                </c:pt>
                <c:pt idx="4">
                  <c:v>2.0963541666666665</c:v>
                </c:pt>
                <c:pt idx="5">
                  <c:v>1.8428571428571427</c:v>
                </c:pt>
                <c:pt idx="6">
                  <c:v>1.9007092198581561</c:v>
                </c:pt>
                <c:pt idx="7">
                  <c:v>1.5026595744680851</c:v>
                </c:pt>
                <c:pt idx="8">
                  <c:v>1.1666666666666667</c:v>
                </c:pt>
                <c:pt idx="9">
                  <c:v>1.3363095238095237</c:v>
                </c:pt>
                <c:pt idx="10">
                  <c:v>1.4011627906976745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F9-44F1-9263-EB75EDBFD1AD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1.9637379002233806</c:v>
                </c:pt>
                <c:pt idx="1">
                  <c:v>1.8303693570451436</c:v>
                </c:pt>
                <c:pt idx="2">
                  <c:v>1.7077596098680436</c:v>
                </c:pt>
                <c:pt idx="3">
                  <c:v>1.6223672079994327</c:v>
                </c:pt>
                <c:pt idx="4">
                  <c:v>1.5099916154276132</c:v>
                </c:pt>
                <c:pt idx="5">
                  <c:v>1.3354678050515831</c:v>
                </c:pt>
                <c:pt idx="6">
                  <c:v>1.1794367581993117</c:v>
                </c:pt>
                <c:pt idx="7">
                  <c:v>1.1198607787687622</c:v>
                </c:pt>
                <c:pt idx="8">
                  <c:v>1.0249164145836651</c:v>
                </c:pt>
                <c:pt idx="9">
                  <c:v>1.0178004040404038</c:v>
                </c:pt>
                <c:pt idx="10">
                  <c:v>0.93142380844131245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F9-44F1-9263-EB75EDBFD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7439056"/>
        <c:axId val="1787428720"/>
      </c:lineChart>
      <c:catAx>
        <c:axId val="1787439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2872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8742872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39056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159090909090909"/>
          <c:w val="0.79850746268656714"/>
          <c:h val="0.6656603807820564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'!$B$20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'!$C$20:$M$20</c:f>
              <c:numCache>
                <c:formatCode>0.00_);[Red]\(0.00\)</c:formatCode>
                <c:ptCount val="11"/>
                <c:pt idx="0">
                  <c:v>2.2590673575129534</c:v>
                </c:pt>
                <c:pt idx="1">
                  <c:v>1.9707602339181287</c:v>
                </c:pt>
                <c:pt idx="2">
                  <c:v>2.2124352331606216</c:v>
                </c:pt>
                <c:pt idx="3">
                  <c:v>2.2063492063492065</c:v>
                </c:pt>
                <c:pt idx="4">
                  <c:v>1.5</c:v>
                </c:pt>
                <c:pt idx="5">
                  <c:v>1.5837563451776651</c:v>
                </c:pt>
                <c:pt idx="6">
                  <c:v>1.5621621621621622</c:v>
                </c:pt>
                <c:pt idx="7">
                  <c:v>0.95628415300546443</c:v>
                </c:pt>
                <c:pt idx="8">
                  <c:v>1.1929824561403508</c:v>
                </c:pt>
                <c:pt idx="9">
                  <c:v>1.2191011235955056</c:v>
                </c:pt>
                <c:pt idx="10">
                  <c:v>0.63529411764705879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E4-471C-BD75-5DA503312C7C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1.9637379002233806</c:v>
                </c:pt>
                <c:pt idx="1">
                  <c:v>1.8303693570451436</c:v>
                </c:pt>
                <c:pt idx="2">
                  <c:v>1.7077596098680436</c:v>
                </c:pt>
                <c:pt idx="3">
                  <c:v>1.6223672079994327</c:v>
                </c:pt>
                <c:pt idx="4">
                  <c:v>1.5099916154276132</c:v>
                </c:pt>
                <c:pt idx="5">
                  <c:v>1.3354678050515831</c:v>
                </c:pt>
                <c:pt idx="6">
                  <c:v>1.1794367581993117</c:v>
                </c:pt>
                <c:pt idx="7">
                  <c:v>1.1198607787687622</c:v>
                </c:pt>
                <c:pt idx="8">
                  <c:v>1.0249164145836651</c:v>
                </c:pt>
                <c:pt idx="9">
                  <c:v>1.0178004040404038</c:v>
                </c:pt>
                <c:pt idx="10">
                  <c:v>0.93142380844131245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E4-471C-BD75-5DA503312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7432528"/>
        <c:axId val="1787433072"/>
      </c:lineChart>
      <c:catAx>
        <c:axId val="1787432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330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8743307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3252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5561207565742652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'!$B$21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'!$C$21:$M$21</c:f>
              <c:numCache>
                <c:formatCode>0.00_);[Red]\(0.00\)</c:formatCode>
                <c:ptCount val="11"/>
                <c:pt idx="0">
                  <c:v>0.47101449275362317</c:v>
                </c:pt>
                <c:pt idx="1">
                  <c:v>0.45833333333333331</c:v>
                </c:pt>
                <c:pt idx="2">
                  <c:v>0.13559322033898305</c:v>
                </c:pt>
                <c:pt idx="3">
                  <c:v>0.3925233644859813</c:v>
                </c:pt>
                <c:pt idx="4">
                  <c:v>0.26785714285714285</c:v>
                </c:pt>
                <c:pt idx="5">
                  <c:v>0.22033898305084745</c:v>
                </c:pt>
                <c:pt idx="6">
                  <c:v>0.40659340659340659</c:v>
                </c:pt>
                <c:pt idx="7">
                  <c:v>0.13636363636363635</c:v>
                </c:pt>
                <c:pt idx="8">
                  <c:v>0.1092436974789916</c:v>
                </c:pt>
                <c:pt idx="9">
                  <c:v>0.12987012987012986</c:v>
                </c:pt>
                <c:pt idx="10">
                  <c:v>8.5470085470085472E-2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4CE-4134-B562-31CB5EB8EBF8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1.9637379002233806</c:v>
                </c:pt>
                <c:pt idx="1">
                  <c:v>1.8303693570451436</c:v>
                </c:pt>
                <c:pt idx="2">
                  <c:v>1.7077596098680436</c:v>
                </c:pt>
                <c:pt idx="3">
                  <c:v>1.6223672079994327</c:v>
                </c:pt>
                <c:pt idx="4">
                  <c:v>1.5099916154276132</c:v>
                </c:pt>
                <c:pt idx="5">
                  <c:v>1.3354678050515831</c:v>
                </c:pt>
                <c:pt idx="6">
                  <c:v>1.1794367581993117</c:v>
                </c:pt>
                <c:pt idx="7">
                  <c:v>1.1198607787687622</c:v>
                </c:pt>
                <c:pt idx="8">
                  <c:v>1.0249164145836651</c:v>
                </c:pt>
                <c:pt idx="9">
                  <c:v>1.0178004040404038</c:v>
                </c:pt>
                <c:pt idx="10">
                  <c:v>0.93142380844131245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CE-4134-B562-31CB5EB8E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7431440"/>
        <c:axId val="1787424912"/>
      </c:lineChart>
      <c:catAx>
        <c:axId val="1787431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249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8742491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3144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1022727272727273"/>
          <c:w val="0.79104477611940294"/>
          <c:h val="0.67702419112022638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'!$B$22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'!$C$22:$M$22</c:f>
              <c:numCache>
                <c:formatCode>0.00_);[Red]\(0.00\)</c:formatCode>
                <c:ptCount val="11"/>
                <c:pt idx="0">
                  <c:v>1.8352272727272727</c:v>
                </c:pt>
                <c:pt idx="1">
                  <c:v>2.1473684210526316</c:v>
                </c:pt>
                <c:pt idx="2">
                  <c:v>1.6666666666666667</c:v>
                </c:pt>
                <c:pt idx="3">
                  <c:v>1.6923076923076923</c:v>
                </c:pt>
                <c:pt idx="4">
                  <c:v>2.3214285714285716</c:v>
                </c:pt>
                <c:pt idx="5">
                  <c:v>1.88</c:v>
                </c:pt>
                <c:pt idx="6">
                  <c:v>1.5048076923076923</c:v>
                </c:pt>
                <c:pt idx="7">
                  <c:v>2.2296650717703348</c:v>
                </c:pt>
                <c:pt idx="8">
                  <c:v>1.6256410256410256</c:v>
                </c:pt>
                <c:pt idx="9">
                  <c:v>1.539906103286385</c:v>
                </c:pt>
                <c:pt idx="10">
                  <c:v>1.5428571428571429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39C-45F4-8C5A-6034437FC26C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1.9637379002233806</c:v>
                </c:pt>
                <c:pt idx="1">
                  <c:v>1.8303693570451436</c:v>
                </c:pt>
                <c:pt idx="2">
                  <c:v>1.7077596098680436</c:v>
                </c:pt>
                <c:pt idx="3">
                  <c:v>1.6223672079994327</c:v>
                </c:pt>
                <c:pt idx="4">
                  <c:v>1.5099916154276132</c:v>
                </c:pt>
                <c:pt idx="5">
                  <c:v>1.3354678050515831</c:v>
                </c:pt>
                <c:pt idx="6">
                  <c:v>1.1794367581993117</c:v>
                </c:pt>
                <c:pt idx="7">
                  <c:v>1.1198607787687622</c:v>
                </c:pt>
                <c:pt idx="8">
                  <c:v>1.0249164145836651</c:v>
                </c:pt>
                <c:pt idx="9">
                  <c:v>1.0178004040404038</c:v>
                </c:pt>
                <c:pt idx="10">
                  <c:v>0.93142380844131245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9C-45F4-8C5A-6034437FC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7437968"/>
        <c:axId val="1787433616"/>
      </c:lineChart>
      <c:catAx>
        <c:axId val="1787437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336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8743361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37968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247197175641831"/>
          <c:w val="0.7969954072023584"/>
          <c:h val="0.662710557512474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'!$B$23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'!$C$23:$M$23</c:f>
              <c:numCache>
                <c:formatCode>0.00_);[Red]\(0.00\)</c:formatCode>
                <c:ptCount val="11"/>
                <c:pt idx="0">
                  <c:v>1.4634146341463414</c:v>
                </c:pt>
                <c:pt idx="1">
                  <c:v>1.0740740740740742</c:v>
                </c:pt>
                <c:pt idx="2">
                  <c:v>1.6041666666666667</c:v>
                </c:pt>
                <c:pt idx="3">
                  <c:v>0.95652173913043481</c:v>
                </c:pt>
                <c:pt idx="4">
                  <c:v>0.90047393364928907</c:v>
                </c:pt>
                <c:pt idx="5">
                  <c:v>0.58904109589041098</c:v>
                </c:pt>
                <c:pt idx="6">
                  <c:v>0.61904761904761907</c:v>
                </c:pt>
                <c:pt idx="7">
                  <c:v>0.58441558441558439</c:v>
                </c:pt>
                <c:pt idx="8">
                  <c:v>0.13636363636363635</c:v>
                </c:pt>
                <c:pt idx="9">
                  <c:v>0.41666666666666669</c:v>
                </c:pt>
                <c:pt idx="10">
                  <c:v>0.671875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15-457E-B7BE-DE27BF9CB8DB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1.9637379002233806</c:v>
                </c:pt>
                <c:pt idx="1">
                  <c:v>1.8303693570451436</c:v>
                </c:pt>
                <c:pt idx="2">
                  <c:v>1.7077596098680436</c:v>
                </c:pt>
                <c:pt idx="3">
                  <c:v>1.6223672079994327</c:v>
                </c:pt>
                <c:pt idx="4">
                  <c:v>1.5099916154276132</c:v>
                </c:pt>
                <c:pt idx="5">
                  <c:v>1.3354678050515831</c:v>
                </c:pt>
                <c:pt idx="6">
                  <c:v>1.1794367581993117</c:v>
                </c:pt>
                <c:pt idx="7">
                  <c:v>1.1198607787687622</c:v>
                </c:pt>
                <c:pt idx="8">
                  <c:v>1.0249164145836651</c:v>
                </c:pt>
                <c:pt idx="9">
                  <c:v>1.0178004040404038</c:v>
                </c:pt>
                <c:pt idx="10">
                  <c:v>0.93142380844131245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15-457E-B7BE-DE27BF9CB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7434160"/>
        <c:axId val="1787427632"/>
      </c:lineChart>
      <c:catAx>
        <c:axId val="178743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276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8742763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3416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150375939849621E-2"/>
          <c:y val="2.8089887640449437E-2"/>
          <c:w val="0.90977759359027488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93296571371927"/>
          <c:y val="0.22159090909090909"/>
          <c:w val="0.7969954072023584"/>
          <c:h val="0.6658397414377289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'!$B$24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'!$C$24:$M$24</c:f>
              <c:numCache>
                <c:formatCode>0.00_);[Red]\(0.00\)</c:formatCode>
                <c:ptCount val="11"/>
                <c:pt idx="0">
                  <c:v>3.7538461538461538</c:v>
                </c:pt>
                <c:pt idx="1">
                  <c:v>3.48</c:v>
                </c:pt>
                <c:pt idx="2">
                  <c:v>3.2096774193548385</c:v>
                </c:pt>
                <c:pt idx="3">
                  <c:v>3.0147058823529411</c:v>
                </c:pt>
                <c:pt idx="4">
                  <c:v>2.5517241379310347</c:v>
                </c:pt>
                <c:pt idx="5">
                  <c:v>2.3809523809523809</c:v>
                </c:pt>
                <c:pt idx="6">
                  <c:v>0.95945945945945943</c:v>
                </c:pt>
                <c:pt idx="7">
                  <c:v>1.2678571428571428</c:v>
                </c:pt>
                <c:pt idx="8">
                  <c:v>1.7761194029850746</c:v>
                </c:pt>
                <c:pt idx="9">
                  <c:v>1.3050847457627119</c:v>
                </c:pt>
                <c:pt idx="10">
                  <c:v>0.65909090909090906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E4-405E-9BA0-47287C111B90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1.9637379002233806</c:v>
                </c:pt>
                <c:pt idx="1">
                  <c:v>1.8303693570451436</c:v>
                </c:pt>
                <c:pt idx="2">
                  <c:v>1.7077596098680436</c:v>
                </c:pt>
                <c:pt idx="3">
                  <c:v>1.6223672079994327</c:v>
                </c:pt>
                <c:pt idx="4">
                  <c:v>1.5099916154276132</c:v>
                </c:pt>
                <c:pt idx="5">
                  <c:v>1.3354678050515831</c:v>
                </c:pt>
                <c:pt idx="6">
                  <c:v>1.1794367581993117</c:v>
                </c:pt>
                <c:pt idx="7">
                  <c:v>1.1198607787687622</c:v>
                </c:pt>
                <c:pt idx="8">
                  <c:v>1.0249164145836651</c:v>
                </c:pt>
                <c:pt idx="9">
                  <c:v>1.0178004040404038</c:v>
                </c:pt>
                <c:pt idx="10">
                  <c:v>0.93142380844131245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E4-405E-9BA0-47287C111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7435792"/>
        <c:axId val="1787425456"/>
      </c:lineChart>
      <c:catAx>
        <c:axId val="178743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254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8742545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35792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150375939849621E-2"/>
          <c:y val="2.8409090909090908E-2"/>
          <c:w val="0.90977759359027488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034019873432387"/>
          <c:w val="0.79850746268656714"/>
          <c:h val="0.66691124479113806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'!$B$25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'!$C$25:$M$25</c:f>
              <c:numCache>
                <c:formatCode>0.00_);[Red]\(0.00\)</c:formatCode>
                <c:ptCount val="11"/>
                <c:pt idx="0">
                  <c:v>4.1571428571428575</c:v>
                </c:pt>
                <c:pt idx="1">
                  <c:v>3.5542168674698793</c:v>
                </c:pt>
                <c:pt idx="2">
                  <c:v>2.464788732394366</c:v>
                </c:pt>
                <c:pt idx="3">
                  <c:v>2.547945205479452</c:v>
                </c:pt>
                <c:pt idx="4">
                  <c:v>1.3333333333333333</c:v>
                </c:pt>
                <c:pt idx="5">
                  <c:v>0.5901639344262295</c:v>
                </c:pt>
                <c:pt idx="6">
                  <c:v>0.647887323943662</c:v>
                </c:pt>
                <c:pt idx="7">
                  <c:v>0.35</c:v>
                </c:pt>
                <c:pt idx="8">
                  <c:v>0.352112676056338</c:v>
                </c:pt>
                <c:pt idx="9">
                  <c:v>0.23636363636363636</c:v>
                </c:pt>
                <c:pt idx="10">
                  <c:v>0.26027397260273971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5B6-44E2-83BA-579DA9C7908E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1.9637379002233806</c:v>
                </c:pt>
                <c:pt idx="1">
                  <c:v>1.8303693570451436</c:v>
                </c:pt>
                <c:pt idx="2">
                  <c:v>1.7077596098680436</c:v>
                </c:pt>
                <c:pt idx="3">
                  <c:v>1.6223672079994327</c:v>
                </c:pt>
                <c:pt idx="4">
                  <c:v>1.5099916154276132</c:v>
                </c:pt>
                <c:pt idx="5">
                  <c:v>1.3354678050515831</c:v>
                </c:pt>
                <c:pt idx="6">
                  <c:v>1.1794367581993117</c:v>
                </c:pt>
                <c:pt idx="7">
                  <c:v>1.1198607787687622</c:v>
                </c:pt>
                <c:pt idx="8">
                  <c:v>1.0249164145836651</c:v>
                </c:pt>
                <c:pt idx="9">
                  <c:v>1.0178004040404038</c:v>
                </c:pt>
                <c:pt idx="10">
                  <c:v>0.93142380844131245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B6-44E2-83BA-579DA9C79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7426000"/>
        <c:axId val="1787426544"/>
      </c:lineChart>
      <c:catAx>
        <c:axId val="1787426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26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8742654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2600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428636798651781"/>
          <c:w val="0.79850746268656714"/>
          <c:h val="0.6531441103906177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'!$B$9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'!$C$9:$M$9</c:f>
              <c:numCache>
                <c:formatCode>0.00_);[Red]\(0.00\)</c:formatCode>
                <c:ptCount val="11"/>
                <c:pt idx="0">
                  <c:v>2.2975409836065572</c:v>
                </c:pt>
                <c:pt idx="1">
                  <c:v>2.0428109854604202</c:v>
                </c:pt>
                <c:pt idx="2">
                  <c:v>1.9306772908366534</c:v>
                </c:pt>
                <c:pt idx="3">
                  <c:v>1.9899536321483771</c:v>
                </c:pt>
                <c:pt idx="4">
                  <c:v>1.9048760991207034</c:v>
                </c:pt>
                <c:pt idx="5">
                  <c:v>1.2676973148901547</c:v>
                </c:pt>
                <c:pt idx="6">
                  <c:v>1.5265588914549653</c:v>
                </c:pt>
                <c:pt idx="7">
                  <c:v>1.4679760888129803</c:v>
                </c:pt>
                <c:pt idx="8">
                  <c:v>1.0858447488584475</c:v>
                </c:pt>
                <c:pt idx="9">
                  <c:v>1.0813852813852813</c:v>
                </c:pt>
                <c:pt idx="10">
                  <c:v>1.0075117370892019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D5-451A-9202-40F21C59BFBC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1.9637379002233806</c:v>
                </c:pt>
                <c:pt idx="1">
                  <c:v>1.8303693570451436</c:v>
                </c:pt>
                <c:pt idx="2">
                  <c:v>1.7077596098680436</c:v>
                </c:pt>
                <c:pt idx="3">
                  <c:v>1.6223672079994327</c:v>
                </c:pt>
                <c:pt idx="4">
                  <c:v>1.5099916154276132</c:v>
                </c:pt>
                <c:pt idx="5">
                  <c:v>1.3354678050515831</c:v>
                </c:pt>
                <c:pt idx="6">
                  <c:v>1.1794367581993117</c:v>
                </c:pt>
                <c:pt idx="7">
                  <c:v>1.1198607787687622</c:v>
                </c:pt>
                <c:pt idx="8">
                  <c:v>1.0249164145836651</c:v>
                </c:pt>
                <c:pt idx="9">
                  <c:v>1.0178004040404038</c:v>
                </c:pt>
                <c:pt idx="10">
                  <c:v>0.93142380844131245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D5-451A-9202-40F21C59B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7428176"/>
        <c:axId val="1787427088"/>
      </c:lineChart>
      <c:catAx>
        <c:axId val="1787428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270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8742708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2817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571428571428571E-2"/>
          <c:w val="0.90298507462686572"/>
          <c:h val="0.1600005999250093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10336794070971"/>
          <c:y val="0.22413932057502206"/>
          <c:w val="0.80000578707889958"/>
          <c:h val="0.6632914058227495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'!$B$10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'!$C$10:$M$10</c:f>
              <c:numCache>
                <c:formatCode>0.00_);[Red]\(0.00\)</c:formatCode>
                <c:ptCount val="11"/>
                <c:pt idx="0">
                  <c:v>1.92</c:v>
                </c:pt>
                <c:pt idx="1">
                  <c:v>1.8964497041420119</c:v>
                </c:pt>
                <c:pt idx="2">
                  <c:v>2.0558739255014329</c:v>
                </c:pt>
                <c:pt idx="3">
                  <c:v>1.535660091047041</c:v>
                </c:pt>
                <c:pt idx="4">
                  <c:v>1.1365705614567527</c:v>
                </c:pt>
                <c:pt idx="5">
                  <c:v>1.4623188405797101</c:v>
                </c:pt>
                <c:pt idx="6">
                  <c:v>1.2814465408805031</c:v>
                </c:pt>
                <c:pt idx="7">
                  <c:v>1.2585949177877429</c:v>
                </c:pt>
                <c:pt idx="8">
                  <c:v>1.3935389133627019</c:v>
                </c:pt>
                <c:pt idx="9">
                  <c:v>1.0353130016051364</c:v>
                </c:pt>
                <c:pt idx="10">
                  <c:v>0.78877400295420974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49-48A9-806E-BE291142758F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1.9637379002233806</c:v>
                </c:pt>
                <c:pt idx="1">
                  <c:v>1.8303693570451436</c:v>
                </c:pt>
                <c:pt idx="2">
                  <c:v>1.7077596098680436</c:v>
                </c:pt>
                <c:pt idx="3">
                  <c:v>1.6223672079994327</c:v>
                </c:pt>
                <c:pt idx="4">
                  <c:v>1.5099916154276132</c:v>
                </c:pt>
                <c:pt idx="5">
                  <c:v>1.3354678050515831</c:v>
                </c:pt>
                <c:pt idx="6">
                  <c:v>1.1794367581993117</c:v>
                </c:pt>
                <c:pt idx="7">
                  <c:v>1.1198607787687622</c:v>
                </c:pt>
                <c:pt idx="8">
                  <c:v>1.0249164145836651</c:v>
                </c:pt>
                <c:pt idx="9">
                  <c:v>1.0178004040404038</c:v>
                </c:pt>
                <c:pt idx="10">
                  <c:v>0.93142380844131245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49-48A9-806E-BE2911427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7429808"/>
        <c:axId val="1787430352"/>
      </c:lineChart>
      <c:catAx>
        <c:axId val="1787429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303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87430352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2980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185185185185185E-2"/>
          <c:y val="2.8735632183908046E-2"/>
          <c:w val="0.89630251774083802"/>
          <c:h val="0.1609201436027393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47197175641831"/>
          <c:w val="0.79850746268656714"/>
          <c:h val="0.662710557512474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'!$B$8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'!$C$8:$M$8</c:f>
              <c:numCache>
                <c:formatCode>0.00_);[Red]\(0.00\)</c:formatCode>
                <c:ptCount val="11"/>
                <c:pt idx="0">
                  <c:v>2.0616784630940344</c:v>
                </c:pt>
                <c:pt idx="1">
                  <c:v>1.7592039800995025</c:v>
                </c:pt>
                <c:pt idx="2">
                  <c:v>1.8307267709291628</c:v>
                </c:pt>
                <c:pt idx="3">
                  <c:v>1.3696729435084243</c:v>
                </c:pt>
                <c:pt idx="4">
                  <c:v>1.7381174277726001</c:v>
                </c:pt>
                <c:pt idx="5">
                  <c:v>1.8710601719197708</c:v>
                </c:pt>
                <c:pt idx="6">
                  <c:v>1.110065851364064</c:v>
                </c:pt>
                <c:pt idx="7">
                  <c:v>1.2414800389483933</c:v>
                </c:pt>
                <c:pt idx="8">
                  <c:v>0.95829195630585895</c:v>
                </c:pt>
                <c:pt idx="9">
                  <c:v>1.0206825232678387</c:v>
                </c:pt>
                <c:pt idx="10">
                  <c:v>0.87702818104184455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50-42A2-86AA-C1F9BB5FDB5E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1.9637379002233806</c:v>
                </c:pt>
                <c:pt idx="1">
                  <c:v>1.8303693570451436</c:v>
                </c:pt>
                <c:pt idx="2">
                  <c:v>1.7077596098680436</c:v>
                </c:pt>
                <c:pt idx="3">
                  <c:v>1.6223672079994327</c:v>
                </c:pt>
                <c:pt idx="4">
                  <c:v>1.5099916154276132</c:v>
                </c:pt>
                <c:pt idx="5">
                  <c:v>1.3354678050515831</c:v>
                </c:pt>
                <c:pt idx="6">
                  <c:v>1.1794367581993117</c:v>
                </c:pt>
                <c:pt idx="7">
                  <c:v>1.1198607787687622</c:v>
                </c:pt>
                <c:pt idx="8">
                  <c:v>1.0249164145836651</c:v>
                </c:pt>
                <c:pt idx="9">
                  <c:v>1.0178004040404038</c:v>
                </c:pt>
                <c:pt idx="10">
                  <c:v>0.93142380844131245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50-42A2-86AA-C1F9BB5FD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087840"/>
        <c:axId val="1785088928"/>
      </c:lineChart>
      <c:catAx>
        <c:axId val="1785087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50889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8508892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5087840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令和２年度　市町別　一人平均むし歯数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BC3C-431E-8368-996B59CA902B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BC3C-431E-8368-996B59CA902B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BC3C-431E-8368-996B59CA902B}"/>
              </c:ext>
            </c:extLst>
          </c:dPt>
          <c:dPt>
            <c:idx val="10"/>
            <c:invertIfNegative val="0"/>
            <c:bubble3D val="0"/>
            <c:spPr>
              <a:pattFill prst="ltUp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'一人平均う歯数 '!$B$7:$B$26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'一人平均う歯数 '!$M$7:$M$26</c:f>
              <c:numCache>
                <c:formatCode>0.00_);[Red]\(0.00\)</c:formatCode>
                <c:ptCount val="20"/>
                <c:pt idx="0">
                  <c:v>0.91939639308060361</c:v>
                </c:pt>
                <c:pt idx="1">
                  <c:v>0.87702818104184455</c:v>
                </c:pt>
                <c:pt idx="2">
                  <c:v>1.0075117370892019</c:v>
                </c:pt>
                <c:pt idx="3">
                  <c:v>0.78877400295420974</c:v>
                </c:pt>
                <c:pt idx="4">
                  <c:v>1.082936129647283</c:v>
                </c:pt>
                <c:pt idx="5">
                  <c:v>0.24410377358490565</c:v>
                </c:pt>
                <c:pt idx="6">
                  <c:v>1.0871491875923192</c:v>
                </c:pt>
                <c:pt idx="7">
                  <c:v>1.0580645161290323</c:v>
                </c:pt>
                <c:pt idx="8">
                  <c:v>1.271461716937355</c:v>
                </c:pt>
                <c:pt idx="9">
                  <c:v>0.79398148148148151</c:v>
                </c:pt>
                <c:pt idx="10">
                  <c:v>1.2849740932642486</c:v>
                </c:pt>
                <c:pt idx="11">
                  <c:v>1.3832823649337411</c:v>
                </c:pt>
                <c:pt idx="12">
                  <c:v>1.4011627906976745</c:v>
                </c:pt>
                <c:pt idx="13">
                  <c:v>0.63529411764705879</c:v>
                </c:pt>
                <c:pt idx="14">
                  <c:v>8.5470085470085472E-2</c:v>
                </c:pt>
                <c:pt idx="15">
                  <c:v>1.5428571428571429</c:v>
                </c:pt>
                <c:pt idx="16">
                  <c:v>0.671875</c:v>
                </c:pt>
                <c:pt idx="17">
                  <c:v>0.65909090909090906</c:v>
                </c:pt>
                <c:pt idx="18">
                  <c:v>0.26027397260273971</c:v>
                </c:pt>
                <c:pt idx="19">
                  <c:v>0.93142380844131245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C3C-431E-8368-996B59CA90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88689392"/>
        <c:axId val="1788686672"/>
      </c:barChart>
      <c:catAx>
        <c:axId val="1788689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788686672"/>
        <c:crosses val="autoZero"/>
        <c:auto val="1"/>
        <c:lblAlgn val="ctr"/>
        <c:lblOffset val="100"/>
        <c:noMultiLvlLbl val="0"/>
      </c:catAx>
      <c:valAx>
        <c:axId val="1788686672"/>
        <c:scaling>
          <c:orientation val="minMax"/>
        </c:scaling>
        <c:delete val="0"/>
        <c:axPos val="l"/>
        <c:majorGridlines/>
        <c:numFmt formatCode="#,##0.0_);[Red]\(#,##0.0\)" sourceLinked="0"/>
        <c:majorTickMark val="out"/>
        <c:minorTickMark val="none"/>
        <c:tickLblPos val="nextTo"/>
        <c:crossAx val="178868939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761194029850746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有病者率!$B$5</c:f>
              <c:strCache>
                <c:ptCount val="1"/>
                <c:pt idx="0">
                  <c:v>大津市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有病者率!$C$5:$M$5</c:f>
              <c:numCache>
                <c:formatCode>0.0_);[Red]\(0.0\)</c:formatCode>
                <c:ptCount val="11"/>
                <c:pt idx="0">
                  <c:v>51.73512747875354</c:v>
                </c:pt>
                <c:pt idx="1">
                  <c:v>45.766746004760286</c:v>
                </c:pt>
                <c:pt idx="2">
                  <c:v>41.495901639344261</c:v>
                </c:pt>
                <c:pt idx="3">
                  <c:v>40.76227390180879</c:v>
                </c:pt>
                <c:pt idx="4">
                  <c:v>42.315369261477045</c:v>
                </c:pt>
                <c:pt idx="5">
                  <c:v>39.487179487179489</c:v>
                </c:pt>
                <c:pt idx="6" formatCode="0.0">
                  <c:v>32.879972798367902</c:v>
                </c:pt>
                <c:pt idx="7" formatCode="0.0">
                  <c:v>30.815508021390375</c:v>
                </c:pt>
                <c:pt idx="8" formatCode="0.0">
                  <c:v>32.735274204468517</c:v>
                </c:pt>
                <c:pt idx="9" formatCode="0.0">
                  <c:v>31.728350700682718</c:v>
                </c:pt>
                <c:pt idx="10" formatCode="0.0">
                  <c:v>30.990062569009936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02F-4938-8C3F-87B9F2FB5609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54.475055845122853</c:v>
                </c:pt>
                <c:pt idx="1">
                  <c:v>51.558787529699771</c:v>
                </c:pt>
                <c:pt idx="2">
                  <c:v>49.60556511761331</c:v>
                </c:pt>
                <c:pt idx="3">
                  <c:v>48.102971420466631</c:v>
                </c:pt>
                <c:pt idx="4">
                  <c:v>45.381498043599777</c:v>
                </c:pt>
                <c:pt idx="5">
                  <c:v>43.521878335112056</c:v>
                </c:pt>
                <c:pt idx="6" formatCode="0.0">
                  <c:v>38.338366458318703</c:v>
                </c:pt>
                <c:pt idx="7" formatCode="0.0">
                  <c:v>38.169820897686897</c:v>
                </c:pt>
                <c:pt idx="8" formatCode="0.0">
                  <c:v>35.878044897309344</c:v>
                </c:pt>
                <c:pt idx="9" formatCode="0.0">
                  <c:v>33.292929292929294</c:v>
                </c:pt>
                <c:pt idx="10" formatCode="0.0">
                  <c:v>31.423808441312417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2F-4938-8C3F-87B9F2FB5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8688848"/>
        <c:axId val="1788679600"/>
      </c:lineChart>
      <c:catAx>
        <c:axId val="1788688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867960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886796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868884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2647705076431"/>
          <c:y val="2.840927017201911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1910172462507851"/>
          <c:w val="0.78358208955223885"/>
          <c:h val="0.6704311111111110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有病者率!$B$6</c:f>
              <c:strCache>
                <c:ptCount val="1"/>
                <c:pt idx="0">
                  <c:v>彦根市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有病者率!$C$6:$M$6</c:f>
              <c:numCache>
                <c:formatCode>0.0_);[Red]\(0.0\)</c:formatCode>
                <c:ptCount val="11"/>
                <c:pt idx="0">
                  <c:v>57.229524772497477</c:v>
                </c:pt>
                <c:pt idx="1">
                  <c:v>51.044776119402989</c:v>
                </c:pt>
                <c:pt idx="2">
                  <c:v>53.081876724931</c:v>
                </c:pt>
                <c:pt idx="3">
                  <c:v>46.679881070366704</c:v>
                </c:pt>
                <c:pt idx="4">
                  <c:v>52.003727865796833</c:v>
                </c:pt>
                <c:pt idx="5">
                  <c:v>51.289398280802288</c:v>
                </c:pt>
                <c:pt idx="6" formatCode="0.0">
                  <c:v>38.664158043273758</c:v>
                </c:pt>
                <c:pt idx="7" formatCode="0.0">
                  <c:v>40.019474196689387</c:v>
                </c:pt>
                <c:pt idx="8" formatCode="0.0">
                  <c:v>35.153922542204569</c:v>
                </c:pt>
                <c:pt idx="9" formatCode="0.0">
                  <c:v>33.298862461220267</c:v>
                </c:pt>
                <c:pt idx="10" formatCode="0.0">
                  <c:v>27.668659265584971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D69-49D5-9ED0-105233107B48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54.475055845122853</c:v>
                </c:pt>
                <c:pt idx="1">
                  <c:v>51.558787529699771</c:v>
                </c:pt>
                <c:pt idx="2">
                  <c:v>49.60556511761331</c:v>
                </c:pt>
                <c:pt idx="3">
                  <c:v>48.102971420466631</c:v>
                </c:pt>
                <c:pt idx="4">
                  <c:v>45.381498043599777</c:v>
                </c:pt>
                <c:pt idx="5">
                  <c:v>43.521878335112056</c:v>
                </c:pt>
                <c:pt idx="6" formatCode="0.0">
                  <c:v>38.338366458318703</c:v>
                </c:pt>
                <c:pt idx="7" formatCode="0.0">
                  <c:v>38.169820897686897</c:v>
                </c:pt>
                <c:pt idx="8" formatCode="0.0">
                  <c:v>35.878044897309344</c:v>
                </c:pt>
                <c:pt idx="9" formatCode="0.0">
                  <c:v>33.292929292929294</c:v>
                </c:pt>
                <c:pt idx="10" formatCode="0.0">
                  <c:v>31.423808441312417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69-49D5-9ED0-105233107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8688304"/>
        <c:axId val="1788680144"/>
      </c:lineChart>
      <c:catAx>
        <c:axId val="1788688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86801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886801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868830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5"/>
          <c:w val="0.78358208955223885"/>
          <c:h val="0.6450838888888889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有病者率!$B$16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有病者率!$C$16:$M$16</c:f>
              <c:numCache>
                <c:formatCode>0.0_);[Red]\(0.0\)</c:formatCode>
                <c:ptCount val="11"/>
                <c:pt idx="0">
                  <c:v>54.727272727272727</c:v>
                </c:pt>
                <c:pt idx="1">
                  <c:v>60.960144927536234</c:v>
                </c:pt>
                <c:pt idx="2">
                  <c:v>59.262510974539076</c:v>
                </c:pt>
                <c:pt idx="3">
                  <c:v>53.249097472924191</c:v>
                </c:pt>
                <c:pt idx="4">
                  <c:v>49.152542372881356</c:v>
                </c:pt>
                <c:pt idx="5">
                  <c:v>49.487418452935692</c:v>
                </c:pt>
                <c:pt idx="6" formatCode="0.0">
                  <c:v>49.911190053285971</c:v>
                </c:pt>
                <c:pt idx="7" formatCode="0.0">
                  <c:v>47.178538390379273</c:v>
                </c:pt>
                <c:pt idx="8" formatCode="0.0">
                  <c:v>43.956043956043956</c:v>
                </c:pt>
                <c:pt idx="9" formatCode="0.0">
                  <c:v>34.345351043643262</c:v>
                </c:pt>
                <c:pt idx="10" formatCode="0.0">
                  <c:v>36.901121304791026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BC7-4B04-89EE-112356DF82A3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54.475055845122853</c:v>
                </c:pt>
                <c:pt idx="1">
                  <c:v>51.558787529699771</c:v>
                </c:pt>
                <c:pt idx="2">
                  <c:v>49.60556511761331</c:v>
                </c:pt>
                <c:pt idx="3">
                  <c:v>48.102971420466631</c:v>
                </c:pt>
                <c:pt idx="4">
                  <c:v>45.381498043599777</c:v>
                </c:pt>
                <c:pt idx="5">
                  <c:v>43.521878335112056</c:v>
                </c:pt>
                <c:pt idx="6" formatCode="0.0">
                  <c:v>38.338366458318703</c:v>
                </c:pt>
                <c:pt idx="7" formatCode="0.0">
                  <c:v>38.169820897686897</c:v>
                </c:pt>
                <c:pt idx="8" formatCode="0.0">
                  <c:v>35.878044897309344</c:v>
                </c:pt>
                <c:pt idx="9" formatCode="0.0">
                  <c:v>33.292929292929294</c:v>
                </c:pt>
                <c:pt idx="10" formatCode="0.0">
                  <c:v>31.423808441312417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C7-4B04-89EE-112356DF8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8677424"/>
        <c:axId val="1788675792"/>
      </c:lineChart>
      <c:catAx>
        <c:axId val="1788677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86757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8867579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8677424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159090909090909"/>
          <c:w val="0.78358208955223885"/>
          <c:h val="0.6679416666666666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有病者率!$B$9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有病者率!$C$9:$L$9</c:f>
              <c:numCache>
                <c:formatCode>0.0_);[Red]\(0.0\)</c:formatCode>
                <c:ptCount val="10"/>
                <c:pt idx="0">
                  <c:v>55.110642781875661</c:v>
                </c:pt>
                <c:pt idx="1">
                  <c:v>54.511278195488721</c:v>
                </c:pt>
                <c:pt idx="2">
                  <c:v>53.533397870280744</c:v>
                </c:pt>
                <c:pt idx="3">
                  <c:v>53.399818676337262</c:v>
                </c:pt>
                <c:pt idx="4">
                  <c:v>42.386032977691563</c:v>
                </c:pt>
                <c:pt idx="5">
                  <c:v>41.950757575757578</c:v>
                </c:pt>
                <c:pt idx="6" formatCode="0.0">
                  <c:v>35.621521335807046</c:v>
                </c:pt>
                <c:pt idx="7" formatCode="0.0">
                  <c:v>43.410138248847922</c:v>
                </c:pt>
                <c:pt idx="8" formatCode="0.0">
                  <c:v>36.160298229263752</c:v>
                </c:pt>
                <c:pt idx="9" formatCode="0.0">
                  <c:v>33.482142857142854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A36-44E7-98FC-1E486CBDBA65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54.475055845122853</c:v>
                </c:pt>
                <c:pt idx="1">
                  <c:v>51.558787529699771</c:v>
                </c:pt>
                <c:pt idx="2">
                  <c:v>49.60556511761331</c:v>
                </c:pt>
                <c:pt idx="3">
                  <c:v>48.102971420466631</c:v>
                </c:pt>
                <c:pt idx="4">
                  <c:v>45.381498043599777</c:v>
                </c:pt>
                <c:pt idx="5">
                  <c:v>43.521878335112056</c:v>
                </c:pt>
                <c:pt idx="6" formatCode="0.0">
                  <c:v>38.338366458318703</c:v>
                </c:pt>
                <c:pt idx="7" formatCode="0.0">
                  <c:v>38.169820897686897</c:v>
                </c:pt>
                <c:pt idx="8" formatCode="0.0">
                  <c:v>35.878044897309344</c:v>
                </c:pt>
                <c:pt idx="9" formatCode="0.0">
                  <c:v>33.292929292929294</c:v>
                </c:pt>
                <c:pt idx="10" formatCode="0.0">
                  <c:v>31.423808441312417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A36-44E7-98FC-1E486CBDB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8675248"/>
        <c:axId val="1788683952"/>
      </c:lineChart>
      <c:catAx>
        <c:axId val="1788675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86839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8868395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867524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47197175641831"/>
          <c:w val="0.78358208955223885"/>
          <c:h val="0.664813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有病者率!$B$10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有病者率!$C$10:$M$10</c:f>
              <c:numCache>
                <c:formatCode>0.0_);[Red]\(0.0\)</c:formatCode>
                <c:ptCount val="11"/>
                <c:pt idx="0">
                  <c:v>40.489913544668589</c:v>
                </c:pt>
                <c:pt idx="1">
                  <c:v>37.819650067294752</c:v>
                </c:pt>
                <c:pt idx="2">
                  <c:v>32.249674902470744</c:v>
                </c:pt>
                <c:pt idx="3">
                  <c:v>39.417989417989418</c:v>
                </c:pt>
                <c:pt idx="4">
                  <c:v>31.812725090036015</c:v>
                </c:pt>
                <c:pt idx="5">
                  <c:v>41.770573566084792</c:v>
                </c:pt>
                <c:pt idx="6" formatCode="0.0">
                  <c:v>22.686230248306998</c:v>
                </c:pt>
                <c:pt idx="7" formatCode="0.0">
                  <c:v>26.547619047619047</c:v>
                </c:pt>
                <c:pt idx="8" formatCode="0.0">
                  <c:v>19.681456200227533</c:v>
                </c:pt>
                <c:pt idx="9" formatCode="0.0">
                  <c:v>22.883295194508012</c:v>
                </c:pt>
                <c:pt idx="10" formatCode="0.0">
                  <c:v>12.853773584905662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716-4710-AF98-DBE147F01965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54.475055845122853</c:v>
                </c:pt>
                <c:pt idx="1">
                  <c:v>51.558787529699771</c:v>
                </c:pt>
                <c:pt idx="2">
                  <c:v>49.60556511761331</c:v>
                </c:pt>
                <c:pt idx="3">
                  <c:v>48.102971420466631</c:v>
                </c:pt>
                <c:pt idx="4">
                  <c:v>45.381498043599777</c:v>
                </c:pt>
                <c:pt idx="5">
                  <c:v>43.521878335112056</c:v>
                </c:pt>
                <c:pt idx="6" formatCode="0.0">
                  <c:v>38.338366458318703</c:v>
                </c:pt>
                <c:pt idx="7" formatCode="0.0">
                  <c:v>38.169820897686897</c:v>
                </c:pt>
                <c:pt idx="8" formatCode="0.0">
                  <c:v>35.878044897309344</c:v>
                </c:pt>
                <c:pt idx="9" formatCode="0.0">
                  <c:v>33.292929292929294</c:v>
                </c:pt>
                <c:pt idx="10" formatCode="0.0">
                  <c:v>31.423808441312417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716-4710-AF98-DBE147F01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8676880"/>
        <c:axId val="1788674704"/>
      </c:lineChart>
      <c:catAx>
        <c:axId val="1788676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86747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886747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867688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22599999999999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有病者率!$B$11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有病者率!$C$11:$M$11</c:f>
              <c:numCache>
                <c:formatCode>0.0_);[Red]\(0.0\)</c:formatCode>
                <c:ptCount val="11"/>
                <c:pt idx="0">
                  <c:v>60.791366906474821</c:v>
                </c:pt>
                <c:pt idx="1">
                  <c:v>47.008547008547005</c:v>
                </c:pt>
                <c:pt idx="2">
                  <c:v>47.487001733102254</c:v>
                </c:pt>
                <c:pt idx="3">
                  <c:v>50.08183306055647</c:v>
                </c:pt>
                <c:pt idx="4">
                  <c:v>39.064856711915539</c:v>
                </c:pt>
                <c:pt idx="5">
                  <c:v>43.75</c:v>
                </c:pt>
                <c:pt idx="6" formatCode="0.0">
                  <c:v>40.289855072463773</c:v>
                </c:pt>
                <c:pt idx="7" formatCode="0.0">
                  <c:v>36.532951289398277</c:v>
                </c:pt>
                <c:pt idx="8" formatCode="0.0">
                  <c:v>35.090361445783131</c:v>
                </c:pt>
                <c:pt idx="9" formatCode="0.0">
                  <c:v>35.777126099706749</c:v>
                </c:pt>
                <c:pt idx="10" formatCode="0.0">
                  <c:v>38.995568685376661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39-453D-85F2-DB8EB638B7DC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54.475055845122853</c:v>
                </c:pt>
                <c:pt idx="1">
                  <c:v>51.558787529699771</c:v>
                </c:pt>
                <c:pt idx="2">
                  <c:v>49.60556511761331</c:v>
                </c:pt>
                <c:pt idx="3">
                  <c:v>48.102971420466631</c:v>
                </c:pt>
                <c:pt idx="4">
                  <c:v>45.381498043599777</c:v>
                </c:pt>
                <c:pt idx="5">
                  <c:v>43.521878335112056</c:v>
                </c:pt>
                <c:pt idx="6" formatCode="0.0">
                  <c:v>38.338366458318703</c:v>
                </c:pt>
                <c:pt idx="7" formatCode="0.0">
                  <c:v>38.169820897686897</c:v>
                </c:pt>
                <c:pt idx="8" formatCode="0.0">
                  <c:v>35.878044897309344</c:v>
                </c:pt>
                <c:pt idx="9" formatCode="0.0">
                  <c:v>33.292929292929294</c:v>
                </c:pt>
                <c:pt idx="10" formatCode="0.0">
                  <c:v>31.423808441312417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39-453D-85F2-DB8EB638B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8674160"/>
        <c:axId val="1788676336"/>
      </c:lineChart>
      <c:catAx>
        <c:axId val="1788674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86763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8867633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867416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761194029850746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有病者率!$B$13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有病者率!$C$13:$L$13</c:f>
              <c:numCache>
                <c:formatCode>0.0_);[Red]\(0.0\)</c:formatCode>
                <c:ptCount val="10"/>
                <c:pt idx="0">
                  <c:v>51.798561151079134</c:v>
                </c:pt>
                <c:pt idx="1">
                  <c:v>55.269320843091329</c:v>
                </c:pt>
                <c:pt idx="2">
                  <c:v>54.148471615720531</c:v>
                </c:pt>
                <c:pt idx="3">
                  <c:v>50.423728813559322</c:v>
                </c:pt>
                <c:pt idx="4">
                  <c:v>49.347826086956523</c:v>
                </c:pt>
                <c:pt idx="5">
                  <c:v>42.31625835189309</c:v>
                </c:pt>
                <c:pt idx="6" formatCode="0.0">
                  <c:v>34.403669724770644</c:v>
                </c:pt>
                <c:pt idx="7" formatCode="0.0">
                  <c:v>41.89473684210526</c:v>
                </c:pt>
                <c:pt idx="8" formatCode="0.0">
                  <c:v>38.242280285035626</c:v>
                </c:pt>
                <c:pt idx="9" formatCode="0.0">
                  <c:v>36.798336798336798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1B0-48C0-81E3-9D00AC3CF93C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54.475055845122853</c:v>
                </c:pt>
                <c:pt idx="1">
                  <c:v>51.558787529699771</c:v>
                </c:pt>
                <c:pt idx="2">
                  <c:v>49.60556511761331</c:v>
                </c:pt>
                <c:pt idx="3">
                  <c:v>48.102971420466631</c:v>
                </c:pt>
                <c:pt idx="4">
                  <c:v>45.381498043599777</c:v>
                </c:pt>
                <c:pt idx="5">
                  <c:v>43.521878335112056</c:v>
                </c:pt>
                <c:pt idx="6" formatCode="0.0">
                  <c:v>38.338366458318703</c:v>
                </c:pt>
                <c:pt idx="7" formatCode="0.0">
                  <c:v>38.169820897686897</c:v>
                </c:pt>
                <c:pt idx="8" formatCode="0.0">
                  <c:v>35.878044897309344</c:v>
                </c:pt>
                <c:pt idx="9" formatCode="0.0">
                  <c:v>33.292929292929294</c:v>
                </c:pt>
                <c:pt idx="10" formatCode="0.0">
                  <c:v>31.423808441312417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B0-48C0-81E3-9D00AC3CF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8684496"/>
        <c:axId val="1788685040"/>
      </c:lineChart>
      <c:catAx>
        <c:axId val="1788684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86850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886850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868449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727272727272727"/>
          <c:w val="0.78358208955223885"/>
          <c:h val="0.6650366666666667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有病者率!$B$14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有病者率!$C$14:$M$14</c:f>
              <c:numCache>
                <c:formatCode>0.0_);[Red]\(0.0\)</c:formatCode>
                <c:ptCount val="11"/>
                <c:pt idx="0">
                  <c:v>50.097087378640779</c:v>
                </c:pt>
                <c:pt idx="1">
                  <c:v>52.224371373307541</c:v>
                </c:pt>
                <c:pt idx="2">
                  <c:v>48.101265822784811</c:v>
                </c:pt>
                <c:pt idx="3">
                  <c:v>48.323471400394482</c:v>
                </c:pt>
                <c:pt idx="4">
                  <c:v>41.717791411042946</c:v>
                </c:pt>
                <c:pt idx="5">
                  <c:v>34.34704830053667</c:v>
                </c:pt>
                <c:pt idx="6" formatCode="0.0">
                  <c:v>42.222222222222221</c:v>
                </c:pt>
                <c:pt idx="7" formatCode="0.0">
                  <c:v>44.444444444444443</c:v>
                </c:pt>
                <c:pt idx="8" formatCode="0.0">
                  <c:v>39.103869653767816</c:v>
                </c:pt>
                <c:pt idx="9" formatCode="0.0">
                  <c:v>32.700421940928273</c:v>
                </c:pt>
                <c:pt idx="10" formatCode="0.0">
                  <c:v>30.092592592592592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E7-4BB7-B229-C6EB1D4CEF95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54.475055845122853</c:v>
                </c:pt>
                <c:pt idx="1">
                  <c:v>51.558787529699771</c:v>
                </c:pt>
                <c:pt idx="2">
                  <c:v>49.60556511761331</c:v>
                </c:pt>
                <c:pt idx="3">
                  <c:v>48.102971420466631</c:v>
                </c:pt>
                <c:pt idx="4">
                  <c:v>45.381498043599777</c:v>
                </c:pt>
                <c:pt idx="5">
                  <c:v>43.521878335112056</c:v>
                </c:pt>
                <c:pt idx="6" formatCode="0.0">
                  <c:v>38.338366458318703</c:v>
                </c:pt>
                <c:pt idx="7" formatCode="0.0">
                  <c:v>38.169820897686897</c:v>
                </c:pt>
                <c:pt idx="8" formatCode="0.0">
                  <c:v>35.878044897309344</c:v>
                </c:pt>
                <c:pt idx="9" formatCode="0.0">
                  <c:v>33.292929292929294</c:v>
                </c:pt>
                <c:pt idx="10" formatCode="0.0">
                  <c:v>31.423808441312417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E7-4BB7-B229-C6EB1D4CE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8677968"/>
        <c:axId val="1788685584"/>
      </c:lineChart>
      <c:catAx>
        <c:axId val="1788677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86855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8868558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867796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2034019873432387"/>
          <c:w val="0.77611940298507465"/>
          <c:h val="0.66919277777777775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有病者率!$B$12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有病者率!$C$12:$M$12</c:f>
              <c:numCache>
                <c:formatCode>0.0_);[Red]\(0.0\)</c:formatCode>
                <c:ptCount val="11"/>
                <c:pt idx="0">
                  <c:v>54.994388327721666</c:v>
                </c:pt>
                <c:pt idx="1">
                  <c:v>48.408342480790338</c:v>
                </c:pt>
                <c:pt idx="2">
                  <c:v>52.502780867630705</c:v>
                </c:pt>
                <c:pt idx="3">
                  <c:v>43.426724137931032</c:v>
                </c:pt>
                <c:pt idx="4">
                  <c:v>50.739957716701902</c:v>
                </c:pt>
                <c:pt idx="5">
                  <c:v>45.073612684031708</c:v>
                </c:pt>
                <c:pt idx="6" formatCode="0.0">
                  <c:v>39.556592765460913</c:v>
                </c:pt>
                <c:pt idx="7" formatCode="0.0">
                  <c:v>33.714285714285715</c:v>
                </c:pt>
                <c:pt idx="8" formatCode="0.0">
                  <c:v>30.624263839811544</c:v>
                </c:pt>
                <c:pt idx="9" formatCode="0.0">
                  <c:v>35.475578406169667</c:v>
                </c:pt>
                <c:pt idx="10" formatCode="0.0">
                  <c:v>36.903225806451609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00-4530-98A6-AE2B87F9C7F3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54.475055845122853</c:v>
                </c:pt>
                <c:pt idx="1">
                  <c:v>51.558787529699771</c:v>
                </c:pt>
                <c:pt idx="2">
                  <c:v>49.60556511761331</c:v>
                </c:pt>
                <c:pt idx="3">
                  <c:v>48.102971420466631</c:v>
                </c:pt>
                <c:pt idx="4">
                  <c:v>45.381498043599777</c:v>
                </c:pt>
                <c:pt idx="5">
                  <c:v>43.521878335112056</c:v>
                </c:pt>
                <c:pt idx="6" formatCode="0.0">
                  <c:v>38.338366458318703</c:v>
                </c:pt>
                <c:pt idx="7" formatCode="0.0">
                  <c:v>38.169820897686897</c:v>
                </c:pt>
                <c:pt idx="8" formatCode="0.0">
                  <c:v>35.878044897309344</c:v>
                </c:pt>
                <c:pt idx="9" formatCode="0.0">
                  <c:v>33.292929292929294</c:v>
                </c:pt>
                <c:pt idx="10" formatCode="0.0">
                  <c:v>31.423808441312417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00-4530-98A6-AE2B87F9C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8678512"/>
        <c:axId val="1788686128"/>
      </c:lineChart>
      <c:catAx>
        <c:axId val="178867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868612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8868612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8678512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863636363636365"/>
          <c:w val="0.79850746268656714"/>
          <c:h val="0.6487941743098750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'!$B$18</c:f>
              <c:strCache>
                <c:ptCount val="1"/>
                <c:pt idx="0">
                  <c:v>東近江市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'!$C$18:$M$18</c:f>
              <c:numCache>
                <c:formatCode>0.00_);[Red]\(0.00\)</c:formatCode>
                <c:ptCount val="11"/>
                <c:pt idx="0">
                  <c:v>1.9536363636363636</c:v>
                </c:pt>
                <c:pt idx="1">
                  <c:v>2.3523550724637681</c:v>
                </c:pt>
                <c:pt idx="2">
                  <c:v>2.1457418788410885</c:v>
                </c:pt>
                <c:pt idx="3">
                  <c:v>1.9133574007220218</c:v>
                </c:pt>
                <c:pt idx="4">
                  <c:v>2.0864406779661016</c:v>
                </c:pt>
                <c:pt idx="5">
                  <c:v>1.6663560111835973</c:v>
                </c:pt>
                <c:pt idx="6">
                  <c:v>1.6714031971580816</c:v>
                </c:pt>
                <c:pt idx="7">
                  <c:v>1.5911193339500462</c:v>
                </c:pt>
                <c:pt idx="8">
                  <c:v>1.3686313686313687</c:v>
                </c:pt>
                <c:pt idx="9">
                  <c:v>1.1992409867172675</c:v>
                </c:pt>
                <c:pt idx="10">
                  <c:v>1.3832823649337411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2E-4025-9B85-AB89F16CF840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1.9637379002233806</c:v>
                </c:pt>
                <c:pt idx="1">
                  <c:v>1.8303693570451436</c:v>
                </c:pt>
                <c:pt idx="2">
                  <c:v>1.7077596098680436</c:v>
                </c:pt>
                <c:pt idx="3">
                  <c:v>1.6223672079994327</c:v>
                </c:pt>
                <c:pt idx="4">
                  <c:v>1.5099916154276132</c:v>
                </c:pt>
                <c:pt idx="5">
                  <c:v>1.3354678050515831</c:v>
                </c:pt>
                <c:pt idx="6">
                  <c:v>1.1794367581993117</c:v>
                </c:pt>
                <c:pt idx="7">
                  <c:v>1.1198607787687622</c:v>
                </c:pt>
                <c:pt idx="8">
                  <c:v>1.0249164145836651</c:v>
                </c:pt>
                <c:pt idx="9">
                  <c:v>1.0178004040404038</c:v>
                </c:pt>
                <c:pt idx="10">
                  <c:v>0.93142380844131245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2E-4025-9B85-AB89F16CF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091104"/>
        <c:axId val="1785092736"/>
      </c:lineChart>
      <c:catAx>
        <c:axId val="1785091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509273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8509273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509110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有病者率!$B$15</c:f>
              <c:strCache>
                <c:ptCount val="1"/>
                <c:pt idx="0">
                  <c:v>高島市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有病者率!$C$15:$M$15</c:f>
              <c:numCache>
                <c:formatCode>0.0_);[Red]\(0.0\)</c:formatCode>
                <c:ptCount val="11"/>
                <c:pt idx="0">
                  <c:v>68</c:v>
                </c:pt>
                <c:pt idx="1">
                  <c:v>74.900398406374507</c:v>
                </c:pt>
                <c:pt idx="2">
                  <c:v>61.844863731656183</c:v>
                </c:pt>
                <c:pt idx="3">
                  <c:v>61.169102296450937</c:v>
                </c:pt>
                <c:pt idx="4">
                  <c:v>63.256784968684762</c:v>
                </c:pt>
                <c:pt idx="5">
                  <c:v>51.851851851851848</c:v>
                </c:pt>
                <c:pt idx="6" formatCode="0.0">
                  <c:v>47.309417040358746</c:v>
                </c:pt>
                <c:pt idx="7" formatCode="0.0">
                  <c:v>47.837150127226465</c:v>
                </c:pt>
                <c:pt idx="8" formatCode="0.0">
                  <c:v>46.984924623115575</c:v>
                </c:pt>
                <c:pt idx="9" formatCode="0.0">
                  <c:v>34.517766497461928</c:v>
                </c:pt>
                <c:pt idx="10" formatCode="0.0">
                  <c:v>41.19170984455959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C93-4FB9-95C3-12A0861AF915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54.475055845122853</c:v>
                </c:pt>
                <c:pt idx="1">
                  <c:v>51.558787529699771</c:v>
                </c:pt>
                <c:pt idx="2">
                  <c:v>49.60556511761331</c:v>
                </c:pt>
                <c:pt idx="3">
                  <c:v>48.102971420466631</c:v>
                </c:pt>
                <c:pt idx="4">
                  <c:v>45.381498043599777</c:v>
                </c:pt>
                <c:pt idx="5">
                  <c:v>43.521878335112056</c:v>
                </c:pt>
                <c:pt idx="6" formatCode="0.0">
                  <c:v>38.338366458318703</c:v>
                </c:pt>
                <c:pt idx="7" formatCode="0.0">
                  <c:v>38.169820897686897</c:v>
                </c:pt>
                <c:pt idx="8" formatCode="0.0">
                  <c:v>35.878044897309344</c:v>
                </c:pt>
                <c:pt idx="9" formatCode="0.0">
                  <c:v>33.292929292929294</c:v>
                </c:pt>
                <c:pt idx="10" formatCode="0.0">
                  <c:v>31.423808441312417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93-4FB9-95C3-12A0861AF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8679056"/>
        <c:axId val="1788681232"/>
      </c:lineChart>
      <c:catAx>
        <c:axId val="1788679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868123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886812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867905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有病者率!$B$17</c:f>
              <c:strCache>
                <c:ptCount val="1"/>
                <c:pt idx="0">
                  <c:v>米原市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有病者率!$C$17:$M$17</c:f>
              <c:numCache>
                <c:formatCode>0.0_);[Red]\(0.0\)</c:formatCode>
                <c:ptCount val="11"/>
                <c:pt idx="0">
                  <c:v>71.428571428571431</c:v>
                </c:pt>
                <c:pt idx="1">
                  <c:v>65.054945054945051</c:v>
                </c:pt>
                <c:pt idx="2">
                  <c:v>65.525114155251146</c:v>
                </c:pt>
                <c:pt idx="3">
                  <c:v>66.584766584766584</c:v>
                </c:pt>
                <c:pt idx="4">
                  <c:v>59.375</c:v>
                </c:pt>
                <c:pt idx="5">
                  <c:v>55.238095238095241</c:v>
                </c:pt>
                <c:pt idx="6" formatCode="0.0">
                  <c:v>63.593380614657214</c:v>
                </c:pt>
                <c:pt idx="7" formatCode="0.0">
                  <c:v>46.542553191489361</c:v>
                </c:pt>
                <c:pt idx="8" formatCode="0.0">
                  <c:v>45</c:v>
                </c:pt>
                <c:pt idx="9" formatCode="0.0">
                  <c:v>36.904761904761905</c:v>
                </c:pt>
                <c:pt idx="10" formatCode="0.0">
                  <c:v>44.47674418604651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966-4268-8E0A-2960780C10DB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54.475055845122853</c:v>
                </c:pt>
                <c:pt idx="1">
                  <c:v>51.558787529699771</c:v>
                </c:pt>
                <c:pt idx="2">
                  <c:v>49.60556511761331</c:v>
                </c:pt>
                <c:pt idx="3">
                  <c:v>48.102971420466631</c:v>
                </c:pt>
                <c:pt idx="4">
                  <c:v>45.381498043599777</c:v>
                </c:pt>
                <c:pt idx="5">
                  <c:v>43.521878335112056</c:v>
                </c:pt>
                <c:pt idx="6" formatCode="0.0">
                  <c:v>38.338366458318703</c:v>
                </c:pt>
                <c:pt idx="7" formatCode="0.0">
                  <c:v>38.169820897686897</c:v>
                </c:pt>
                <c:pt idx="8" formatCode="0.0">
                  <c:v>35.878044897309344</c:v>
                </c:pt>
                <c:pt idx="9" formatCode="0.0">
                  <c:v>33.292929292929294</c:v>
                </c:pt>
                <c:pt idx="10" formatCode="0.0">
                  <c:v>31.423808441312417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66-4268-8E0A-2960780C1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8687216"/>
        <c:axId val="1788687760"/>
      </c:lineChart>
      <c:catAx>
        <c:axId val="1788687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868776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8868776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868721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728944479081032"/>
          <c:w val="0.78358208955223885"/>
          <c:h val="0.65224333333333329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有病者率!$B$18</c:f>
              <c:strCache>
                <c:ptCount val="1"/>
                <c:pt idx="0">
                  <c:v>日野町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有病者率!$C$18:$M$18</c:f>
              <c:numCache>
                <c:formatCode>0.0_);[Red]\(0.0\)</c:formatCode>
                <c:ptCount val="11"/>
                <c:pt idx="0">
                  <c:v>63.212435233160626</c:v>
                </c:pt>
                <c:pt idx="1">
                  <c:v>57.894736842105267</c:v>
                </c:pt>
                <c:pt idx="2">
                  <c:v>60.62176165803109</c:v>
                </c:pt>
                <c:pt idx="3">
                  <c:v>64.021164021164026</c:v>
                </c:pt>
                <c:pt idx="4">
                  <c:v>47.222222222222221</c:v>
                </c:pt>
                <c:pt idx="5">
                  <c:v>53.299492385786806</c:v>
                </c:pt>
                <c:pt idx="6" formatCode="0.0">
                  <c:v>45.405405405405411</c:v>
                </c:pt>
                <c:pt idx="7" formatCode="0.0">
                  <c:v>33.879781420765028</c:v>
                </c:pt>
                <c:pt idx="8" formatCode="0.0">
                  <c:v>42.690058479532162</c:v>
                </c:pt>
                <c:pt idx="9" formatCode="0.0">
                  <c:v>43.258426966292134</c:v>
                </c:pt>
                <c:pt idx="10" formatCode="0.0">
                  <c:v>29.411764705882355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D7C-4054-A325-EE7B5008495F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54.475055845122853</c:v>
                </c:pt>
                <c:pt idx="1">
                  <c:v>51.558787529699771</c:v>
                </c:pt>
                <c:pt idx="2">
                  <c:v>49.60556511761331</c:v>
                </c:pt>
                <c:pt idx="3">
                  <c:v>48.102971420466631</c:v>
                </c:pt>
                <c:pt idx="4">
                  <c:v>45.381498043599777</c:v>
                </c:pt>
                <c:pt idx="5">
                  <c:v>43.521878335112056</c:v>
                </c:pt>
                <c:pt idx="6" formatCode="0.0">
                  <c:v>38.338366458318703</c:v>
                </c:pt>
                <c:pt idx="7" formatCode="0.0">
                  <c:v>38.169820897686897</c:v>
                </c:pt>
                <c:pt idx="8" formatCode="0.0">
                  <c:v>35.878044897309344</c:v>
                </c:pt>
                <c:pt idx="9" formatCode="0.0">
                  <c:v>33.292929292929294</c:v>
                </c:pt>
                <c:pt idx="10" formatCode="0.0">
                  <c:v>31.423808441312417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7C-4054-A325-EE7B50084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8680688"/>
        <c:axId val="1788681776"/>
      </c:lineChart>
      <c:catAx>
        <c:axId val="17886806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86817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8868177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868068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3.3898305084745763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163969610531485"/>
          <c:w val="0.78358208955223885"/>
          <c:h val="0.65789333333333333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有病者率!$B$19</c:f>
              <c:strCache>
                <c:ptCount val="1"/>
                <c:pt idx="0">
                  <c:v>竜王町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有病者率!$C$19:$M$19</c:f>
              <c:numCache>
                <c:formatCode>0.0_);[Red]\(0.0\)</c:formatCode>
                <c:ptCount val="11"/>
                <c:pt idx="0">
                  <c:v>21.739130434782609</c:v>
                </c:pt>
                <c:pt idx="1">
                  <c:v>21.666666666666668</c:v>
                </c:pt>
                <c:pt idx="2">
                  <c:v>10.16949152542373</c:v>
                </c:pt>
                <c:pt idx="3">
                  <c:v>16.822429906542055</c:v>
                </c:pt>
                <c:pt idx="4">
                  <c:v>15.178571428571427</c:v>
                </c:pt>
                <c:pt idx="5">
                  <c:v>11.864406779661017</c:v>
                </c:pt>
                <c:pt idx="6" formatCode="0.0">
                  <c:v>12.087912087912088</c:v>
                </c:pt>
                <c:pt idx="7" formatCode="0.0">
                  <c:v>7.2727272727272725</c:v>
                </c:pt>
                <c:pt idx="8" formatCode="0.0">
                  <c:v>8.4033613445378155</c:v>
                </c:pt>
                <c:pt idx="9" formatCode="0.0">
                  <c:v>9.0909090909090917</c:v>
                </c:pt>
                <c:pt idx="10" formatCode="0.0">
                  <c:v>5.982905982905983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AF-4D0B-97B4-3260C260D8B4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54.475055845122853</c:v>
                </c:pt>
                <c:pt idx="1">
                  <c:v>51.558787529699771</c:v>
                </c:pt>
                <c:pt idx="2">
                  <c:v>49.60556511761331</c:v>
                </c:pt>
                <c:pt idx="3">
                  <c:v>48.102971420466631</c:v>
                </c:pt>
                <c:pt idx="4">
                  <c:v>45.381498043599777</c:v>
                </c:pt>
                <c:pt idx="5">
                  <c:v>43.521878335112056</c:v>
                </c:pt>
                <c:pt idx="6" formatCode="0.0">
                  <c:v>38.338366458318703</c:v>
                </c:pt>
                <c:pt idx="7" formatCode="0.0">
                  <c:v>38.169820897686897</c:v>
                </c:pt>
                <c:pt idx="8" formatCode="0.0">
                  <c:v>35.878044897309344</c:v>
                </c:pt>
                <c:pt idx="9" formatCode="0.0">
                  <c:v>33.292929292929294</c:v>
                </c:pt>
                <c:pt idx="10" formatCode="0.0">
                  <c:v>31.423808441312417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AF-4D0B-97B4-3260C260D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8682320"/>
        <c:axId val="1788682864"/>
      </c:lineChart>
      <c:catAx>
        <c:axId val="1788682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86828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886828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868232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248587570621469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935500000000002"/>
        </c:manualLayout>
      </c:layout>
      <c:lineChart>
        <c:grouping val="standard"/>
        <c:varyColors val="0"/>
        <c:ser>
          <c:idx val="1"/>
          <c:order val="0"/>
          <c:tx>
            <c:strRef>
              <c:f>有病者率!$B$20</c:f>
              <c:strCache>
                <c:ptCount val="1"/>
                <c:pt idx="0">
                  <c:v>愛荘町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有病者率!$C$20:$M$20</c:f>
              <c:numCache>
                <c:formatCode>0.0_);[Red]\(0.0\)</c:formatCode>
                <c:ptCount val="11"/>
                <c:pt idx="0">
                  <c:v>57.95454545454546</c:v>
                </c:pt>
                <c:pt idx="1">
                  <c:v>61.578947368421055</c:v>
                </c:pt>
                <c:pt idx="2">
                  <c:v>53.240740740740748</c:v>
                </c:pt>
                <c:pt idx="3">
                  <c:v>56.92307692307692</c:v>
                </c:pt>
                <c:pt idx="4">
                  <c:v>68.367346938775512</c:v>
                </c:pt>
                <c:pt idx="5">
                  <c:v>57.999999999999993</c:v>
                </c:pt>
                <c:pt idx="6" formatCode="0.0">
                  <c:v>44.230769230769226</c:v>
                </c:pt>
                <c:pt idx="7" formatCode="0.0">
                  <c:v>62.679425837320579</c:v>
                </c:pt>
                <c:pt idx="8" formatCode="0.0">
                  <c:v>45.128205128205131</c:v>
                </c:pt>
                <c:pt idx="9" formatCode="0.0">
                  <c:v>46.478873239436616</c:v>
                </c:pt>
                <c:pt idx="10" formatCode="0.0">
                  <c:v>54.285714285714285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1E5-4FCF-8DDA-66A63758FFBF}"/>
            </c:ext>
          </c:extLst>
        </c:ser>
        <c:ser>
          <c:idx val="0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diamond"/>
            <c:size val="5"/>
            <c:spPr>
              <a:noFill/>
              <a:ln w="9525">
                <a:noFill/>
              </a:ln>
            </c:spPr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54.475055845122853</c:v>
                </c:pt>
                <c:pt idx="1">
                  <c:v>51.558787529699771</c:v>
                </c:pt>
                <c:pt idx="2">
                  <c:v>49.60556511761331</c:v>
                </c:pt>
                <c:pt idx="3">
                  <c:v>48.102971420466631</c:v>
                </c:pt>
                <c:pt idx="4">
                  <c:v>45.381498043599777</c:v>
                </c:pt>
                <c:pt idx="5">
                  <c:v>43.521878335112056</c:v>
                </c:pt>
                <c:pt idx="6" formatCode="0.0">
                  <c:v>38.338366458318703</c:v>
                </c:pt>
                <c:pt idx="7" formatCode="0.0">
                  <c:v>38.169820897686897</c:v>
                </c:pt>
                <c:pt idx="8" formatCode="0.0">
                  <c:v>35.878044897309344</c:v>
                </c:pt>
                <c:pt idx="9" formatCode="0.0">
                  <c:v>33.292929292929294</c:v>
                </c:pt>
                <c:pt idx="10" formatCode="0.0">
                  <c:v>31.423808441312417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E5-4FCF-8DDA-66A63758F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8683408"/>
        <c:axId val="1790407280"/>
      </c:lineChart>
      <c:catAx>
        <c:axId val="1788683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904072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9040728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8683408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40298507462686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4855491329479767"/>
          <c:w val="0.78358208955223885"/>
          <c:h val="0.6409777777777777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有病者率!$B$21</c:f>
              <c:strCache>
                <c:ptCount val="1"/>
                <c:pt idx="0">
                  <c:v>豊郷町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有病者率!$C$21:$M$21</c:f>
              <c:numCache>
                <c:formatCode>0.0_);[Red]\(0.0\)</c:formatCode>
                <c:ptCount val="11"/>
                <c:pt idx="0">
                  <c:v>41.463414634146339</c:v>
                </c:pt>
                <c:pt idx="1">
                  <c:v>35.185185185185183</c:v>
                </c:pt>
                <c:pt idx="2">
                  <c:v>37.5</c:v>
                </c:pt>
                <c:pt idx="3">
                  <c:v>26.086956521739129</c:v>
                </c:pt>
                <c:pt idx="4">
                  <c:v>33.175355450236964</c:v>
                </c:pt>
                <c:pt idx="5">
                  <c:v>23.287671232876711</c:v>
                </c:pt>
                <c:pt idx="6" formatCode="0.0">
                  <c:v>19.047619047619047</c:v>
                </c:pt>
                <c:pt idx="7" formatCode="0.0">
                  <c:v>23.376623376623375</c:v>
                </c:pt>
                <c:pt idx="8" formatCode="0.0">
                  <c:v>13.636363636363635</c:v>
                </c:pt>
                <c:pt idx="9" formatCode="0.0">
                  <c:v>16.666666666666664</c:v>
                </c:pt>
                <c:pt idx="10" formatCode="0.0">
                  <c:v>28.125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7C2-44F7-8A03-03E548716598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54.475055845122853</c:v>
                </c:pt>
                <c:pt idx="1">
                  <c:v>51.558787529699771</c:v>
                </c:pt>
                <c:pt idx="2">
                  <c:v>49.60556511761331</c:v>
                </c:pt>
                <c:pt idx="3">
                  <c:v>48.102971420466631</c:v>
                </c:pt>
                <c:pt idx="4">
                  <c:v>45.381498043599777</c:v>
                </c:pt>
                <c:pt idx="5">
                  <c:v>43.521878335112056</c:v>
                </c:pt>
                <c:pt idx="6" formatCode="0.0">
                  <c:v>38.338366458318703</c:v>
                </c:pt>
                <c:pt idx="7" formatCode="0.0">
                  <c:v>38.169820897686897</c:v>
                </c:pt>
                <c:pt idx="8" formatCode="0.0">
                  <c:v>35.878044897309344</c:v>
                </c:pt>
                <c:pt idx="9" formatCode="0.0">
                  <c:v>33.292929292929294</c:v>
                </c:pt>
                <c:pt idx="10" formatCode="0.0">
                  <c:v>31.423808441312417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C2-44F7-8A03-03E5487165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0404560"/>
        <c:axId val="1790410000"/>
      </c:lineChart>
      <c:catAx>
        <c:axId val="1790404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904100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904100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9040456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2.8901734104046242E-2"/>
          <c:w val="0.90298507462686572"/>
          <c:h val="0.1618497109826589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3295454545454544"/>
          <c:w val="0.78358208955223885"/>
          <c:h val="0.65657833333333337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有病者率!$B$22</c:f>
              <c:strCache>
                <c:ptCount val="1"/>
                <c:pt idx="0">
                  <c:v>甲良町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有病者率!$C$22:$M$22</c:f>
              <c:numCache>
                <c:formatCode>0.0_);[Red]\(0.0\)</c:formatCode>
                <c:ptCount val="11"/>
                <c:pt idx="0">
                  <c:v>78.461538461538467</c:v>
                </c:pt>
                <c:pt idx="1">
                  <c:v>70.666666666666671</c:v>
                </c:pt>
                <c:pt idx="2">
                  <c:v>75.806451612903231</c:v>
                </c:pt>
                <c:pt idx="3">
                  <c:v>73.529411764705884</c:v>
                </c:pt>
                <c:pt idx="4">
                  <c:v>68.965517241379317</c:v>
                </c:pt>
                <c:pt idx="5">
                  <c:v>61.904761904761905</c:v>
                </c:pt>
                <c:pt idx="6" formatCode="0.0">
                  <c:v>36.486486486486484</c:v>
                </c:pt>
                <c:pt idx="7" formatCode="0.0">
                  <c:v>51.785714285714292</c:v>
                </c:pt>
                <c:pt idx="8" formatCode="0.0">
                  <c:v>59.701492537313428</c:v>
                </c:pt>
                <c:pt idx="9" formatCode="0.0">
                  <c:v>35.593220338983052</c:v>
                </c:pt>
                <c:pt idx="10" formatCode="0.0">
                  <c:v>22.727272727272727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F2-497D-A378-1AA6D08F3353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54.475055845122853</c:v>
                </c:pt>
                <c:pt idx="1">
                  <c:v>51.558787529699771</c:v>
                </c:pt>
                <c:pt idx="2">
                  <c:v>49.60556511761331</c:v>
                </c:pt>
                <c:pt idx="3">
                  <c:v>48.102971420466631</c:v>
                </c:pt>
                <c:pt idx="4">
                  <c:v>45.381498043599777</c:v>
                </c:pt>
                <c:pt idx="5">
                  <c:v>43.521878335112056</c:v>
                </c:pt>
                <c:pt idx="6" formatCode="0.0">
                  <c:v>38.338366458318703</c:v>
                </c:pt>
                <c:pt idx="7" formatCode="0.0">
                  <c:v>38.169820897686897</c:v>
                </c:pt>
                <c:pt idx="8" formatCode="0.0">
                  <c:v>35.878044897309344</c:v>
                </c:pt>
                <c:pt idx="9" formatCode="0.0">
                  <c:v>33.292929292929294</c:v>
                </c:pt>
                <c:pt idx="10" formatCode="0.0">
                  <c:v>31.423808441312417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F2-497D-A378-1AA6D08F3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0411088"/>
        <c:axId val="1790406736"/>
      </c:lineChart>
      <c:catAx>
        <c:axId val="1790411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904067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9040673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90411088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3.409090909090908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656716417910449"/>
          <c:y val="0.24293919347630583"/>
          <c:w val="0.78358208955223885"/>
          <c:h val="0.64659333333333335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有病者率!$B$23</c:f>
              <c:strCache>
                <c:ptCount val="1"/>
                <c:pt idx="0">
                  <c:v>多賀町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有病者率!$C$23:$M$23</c:f>
              <c:numCache>
                <c:formatCode>0.0_);[Red]\(0.0\)</c:formatCode>
                <c:ptCount val="11"/>
                <c:pt idx="0">
                  <c:v>85.714285714285708</c:v>
                </c:pt>
                <c:pt idx="1">
                  <c:v>79.518072289156621</c:v>
                </c:pt>
                <c:pt idx="2">
                  <c:v>66.197183098591552</c:v>
                </c:pt>
                <c:pt idx="3">
                  <c:v>78.082191780821915</c:v>
                </c:pt>
                <c:pt idx="4">
                  <c:v>41.269841269841265</c:v>
                </c:pt>
                <c:pt idx="5">
                  <c:v>27.868852459016392</c:v>
                </c:pt>
                <c:pt idx="6" formatCode="0.0">
                  <c:v>30.985915492957744</c:v>
                </c:pt>
                <c:pt idx="7" formatCode="0.0">
                  <c:v>18.75</c:v>
                </c:pt>
                <c:pt idx="8" formatCode="0.0">
                  <c:v>22.535211267605636</c:v>
                </c:pt>
                <c:pt idx="9" formatCode="0.0">
                  <c:v>16.363636363636363</c:v>
                </c:pt>
                <c:pt idx="10" formatCode="0.0">
                  <c:v>9.5890410958904102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2F3-4D20-9DA4-71B04814780F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54.475055845122853</c:v>
                </c:pt>
                <c:pt idx="1">
                  <c:v>51.558787529699771</c:v>
                </c:pt>
                <c:pt idx="2">
                  <c:v>49.60556511761331</c:v>
                </c:pt>
                <c:pt idx="3">
                  <c:v>48.102971420466631</c:v>
                </c:pt>
                <c:pt idx="4">
                  <c:v>45.381498043599777</c:v>
                </c:pt>
                <c:pt idx="5">
                  <c:v>43.521878335112056</c:v>
                </c:pt>
                <c:pt idx="6" formatCode="0.0">
                  <c:v>38.338366458318703</c:v>
                </c:pt>
                <c:pt idx="7" formatCode="0.0">
                  <c:v>38.169820897686897</c:v>
                </c:pt>
                <c:pt idx="8" formatCode="0.0">
                  <c:v>35.878044897309344</c:v>
                </c:pt>
                <c:pt idx="9" formatCode="0.0">
                  <c:v>33.292929292929294</c:v>
                </c:pt>
                <c:pt idx="10" formatCode="0.0">
                  <c:v>31.423808441312417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F3-4D20-9DA4-71B048147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0400752"/>
        <c:axId val="1790410544"/>
      </c:lineChart>
      <c:catAx>
        <c:axId val="1790400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90410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904105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9040075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6.7164179104477612E-2"/>
          <c:y val="3.3898305084745763E-2"/>
          <c:w val="0.90298507462686572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2159090909090909"/>
          <c:w val="0.78519086509595704"/>
          <c:h val="0.66794166666666666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有病者率!$B$7</c:f>
              <c:strCache>
                <c:ptCount val="1"/>
                <c:pt idx="0">
                  <c:v>長浜市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有病者率!$C$7:$M$7</c:f>
              <c:numCache>
                <c:formatCode>0.0_);[Red]\(0.0\)</c:formatCode>
                <c:ptCount val="11"/>
                <c:pt idx="0">
                  <c:v>62.459016393442624</c:v>
                </c:pt>
                <c:pt idx="1">
                  <c:v>59.20840064620355</c:v>
                </c:pt>
                <c:pt idx="2">
                  <c:v>57.450199203187246</c:v>
                </c:pt>
                <c:pt idx="3">
                  <c:v>56.646058732612062</c:v>
                </c:pt>
                <c:pt idx="4">
                  <c:v>57.394084732214225</c:v>
                </c:pt>
                <c:pt idx="5">
                  <c:v>49.877949552481695</c:v>
                </c:pt>
                <c:pt idx="6" formatCode="0.0">
                  <c:v>48.960739030023092</c:v>
                </c:pt>
                <c:pt idx="7" formatCode="0.0">
                  <c:v>54.31255337318531</c:v>
                </c:pt>
                <c:pt idx="8" formatCode="0.0">
                  <c:v>39.908675799086758</c:v>
                </c:pt>
                <c:pt idx="9" formatCode="0.0">
                  <c:v>37.142857142857146</c:v>
                </c:pt>
                <c:pt idx="10" formatCode="0.0">
                  <c:v>38.309859154929576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388-4ED3-A6E8-F4B58869466D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54.475055845122853</c:v>
                </c:pt>
                <c:pt idx="1">
                  <c:v>51.558787529699771</c:v>
                </c:pt>
                <c:pt idx="2">
                  <c:v>49.60556511761331</c:v>
                </c:pt>
                <c:pt idx="3">
                  <c:v>48.102971420466631</c:v>
                </c:pt>
                <c:pt idx="4">
                  <c:v>45.381498043599777</c:v>
                </c:pt>
                <c:pt idx="5">
                  <c:v>43.521878335112056</c:v>
                </c:pt>
                <c:pt idx="6" formatCode="0.0">
                  <c:v>38.338366458318703</c:v>
                </c:pt>
                <c:pt idx="7" formatCode="0.0">
                  <c:v>38.169820897686897</c:v>
                </c:pt>
                <c:pt idx="8" formatCode="0.0">
                  <c:v>35.878044897309344</c:v>
                </c:pt>
                <c:pt idx="9" formatCode="0.0">
                  <c:v>33.292929292929294</c:v>
                </c:pt>
                <c:pt idx="10" formatCode="0.0">
                  <c:v>31.423808441312417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88-4ED3-A6E8-F4B5886946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0408912"/>
        <c:axId val="1790409456"/>
      </c:lineChart>
      <c:catAx>
        <c:axId val="1790408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904094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904094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9040891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2.8409090909090908E-2"/>
          <c:w val="0.89630251774083791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18652478678232"/>
          <c:y val="0.22598994741981937"/>
          <c:w val="0.78519086509595704"/>
          <c:h val="0.66354277777777781"/>
        </c:manualLayout>
      </c:layout>
      <c:lineChart>
        <c:grouping val="standard"/>
        <c:varyColors val="0"/>
        <c:ser>
          <c:idx val="0"/>
          <c:order val="0"/>
          <c:tx>
            <c:strRef>
              <c:f>有病者率!$B$8</c:f>
              <c:strCache>
                <c:ptCount val="1"/>
                <c:pt idx="0">
                  <c:v>近江八幡市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有病者率!$C$8:$M$8</c:f>
              <c:numCache>
                <c:formatCode>0.0_);[Red]\(0.0\)</c:formatCode>
                <c:ptCount val="11"/>
                <c:pt idx="0">
                  <c:v>54</c:v>
                </c:pt>
                <c:pt idx="1">
                  <c:v>50.443786982248518</c:v>
                </c:pt>
                <c:pt idx="2">
                  <c:v>57.306590257879655</c:v>
                </c:pt>
                <c:pt idx="3">
                  <c:v>50.379362670713199</c:v>
                </c:pt>
                <c:pt idx="4">
                  <c:v>40.819423368740516</c:v>
                </c:pt>
                <c:pt idx="5">
                  <c:v>45.652173913043477</c:v>
                </c:pt>
                <c:pt idx="6" formatCode="0.0">
                  <c:v>42.295597484276733</c:v>
                </c:pt>
                <c:pt idx="7" formatCode="0.0">
                  <c:v>38.116591928251118</c:v>
                </c:pt>
                <c:pt idx="8" formatCode="0.0">
                  <c:v>46.549192364170338</c:v>
                </c:pt>
                <c:pt idx="9" formatCode="0.0">
                  <c:v>34.028892455858752</c:v>
                </c:pt>
                <c:pt idx="10" formatCode="0.0">
                  <c:v>27.76957163958641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117-4E36-926C-D92F6E96BD45}"/>
            </c:ext>
          </c:extLst>
        </c:ser>
        <c:ser>
          <c:idx val="1"/>
          <c:order val="1"/>
          <c:tx>
            <c:strRef>
              <c:f>有病者率!$B$24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有病者率!$C$4:$M$4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有病者率!$C$24:$M$24</c:f>
              <c:numCache>
                <c:formatCode>0.0_);[Red]\(0.0\)</c:formatCode>
                <c:ptCount val="11"/>
                <c:pt idx="0">
                  <c:v>54.475055845122853</c:v>
                </c:pt>
                <c:pt idx="1">
                  <c:v>51.558787529699771</c:v>
                </c:pt>
                <c:pt idx="2">
                  <c:v>49.60556511761331</c:v>
                </c:pt>
                <c:pt idx="3">
                  <c:v>48.102971420466631</c:v>
                </c:pt>
                <c:pt idx="4">
                  <c:v>45.381498043599777</c:v>
                </c:pt>
                <c:pt idx="5">
                  <c:v>43.521878335112056</c:v>
                </c:pt>
                <c:pt idx="6" formatCode="0.0">
                  <c:v>38.338366458318703</c:v>
                </c:pt>
                <c:pt idx="7" formatCode="0.0">
                  <c:v>38.169820897686897</c:v>
                </c:pt>
                <c:pt idx="8" formatCode="0.0">
                  <c:v>35.878044897309344</c:v>
                </c:pt>
                <c:pt idx="9" formatCode="0.0">
                  <c:v>33.292929292929294</c:v>
                </c:pt>
                <c:pt idx="10" formatCode="0.0">
                  <c:v>31.423808441312417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17-4E36-926C-D92F6E96B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0405104"/>
        <c:axId val="1790407824"/>
      </c:lineChart>
      <c:catAx>
        <c:axId val="1790405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904078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904078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9040510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074851754641777E-2"/>
          <c:y val="3.3898305084745763E-2"/>
          <c:w val="0.89630251774083791"/>
          <c:h val="0.158192683541675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295454545454544"/>
          <c:w val="0.79850746268656714"/>
          <c:h val="0.6544756456983823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'!$B$11</c:f>
              <c:strCache>
                <c:ptCount val="1"/>
                <c:pt idx="0">
                  <c:v>草津市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'!$C$11:$M$11</c:f>
              <c:numCache>
                <c:formatCode>0.00_);[Red]\(0.00\)</c:formatCode>
                <c:ptCount val="11"/>
                <c:pt idx="0">
                  <c:v>2.0210748155953637</c:v>
                </c:pt>
                <c:pt idx="1">
                  <c:v>1.9436090225563909</c:v>
                </c:pt>
                <c:pt idx="2">
                  <c:v>1.914811229428848</c:v>
                </c:pt>
                <c:pt idx="3">
                  <c:v>1.9401631912964641</c:v>
                </c:pt>
                <c:pt idx="4">
                  <c:v>1.3491755577109603</c:v>
                </c:pt>
                <c:pt idx="5">
                  <c:v>1.3172348484848484</c:v>
                </c:pt>
                <c:pt idx="6">
                  <c:v>1.0269016697588127</c:v>
                </c:pt>
                <c:pt idx="7">
                  <c:v>1.1640552995391704</c:v>
                </c:pt>
                <c:pt idx="8">
                  <c:v>1.0465983224603914</c:v>
                </c:pt>
                <c:pt idx="9">
                  <c:v>1.0589285714285714</c:v>
                </c:pt>
                <c:pt idx="10">
                  <c:v>1.082936129647283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E74-4314-80BC-AF2C3F57735C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1.9637379002233806</c:v>
                </c:pt>
                <c:pt idx="1">
                  <c:v>1.8303693570451436</c:v>
                </c:pt>
                <c:pt idx="2">
                  <c:v>1.7077596098680436</c:v>
                </c:pt>
                <c:pt idx="3">
                  <c:v>1.6223672079994327</c:v>
                </c:pt>
                <c:pt idx="4">
                  <c:v>1.5099916154276132</c:v>
                </c:pt>
                <c:pt idx="5">
                  <c:v>1.3354678050515831</c:v>
                </c:pt>
                <c:pt idx="6">
                  <c:v>1.1794367581993117</c:v>
                </c:pt>
                <c:pt idx="7">
                  <c:v>1.1198607787687622</c:v>
                </c:pt>
                <c:pt idx="8">
                  <c:v>1.0249164145836651</c:v>
                </c:pt>
                <c:pt idx="9">
                  <c:v>1.0178004040404038</c:v>
                </c:pt>
                <c:pt idx="10">
                  <c:v>0.93142380844131245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74-4314-80BC-AF2C3F577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091648"/>
        <c:axId val="1785093824"/>
      </c:lineChart>
      <c:catAx>
        <c:axId val="1785091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50938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8509382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5091648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令和２年度　市町別　むし歯のある人の割合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8D5-4773-BCF4-16AEC8B6FCCB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8D5-4773-BCF4-16AEC8B6FCCB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88D5-4773-BCF4-16AEC8B6FCCB}"/>
              </c:ext>
            </c:extLst>
          </c:dPt>
          <c:dPt>
            <c:idx val="10"/>
            <c:invertIfNegative val="0"/>
            <c:bubble3D val="0"/>
            <c:spPr>
              <a:pattFill prst="ltUp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有病者率!$B$5:$B$24</c:f>
              <c:strCache>
                <c:ptCount val="20"/>
                <c:pt idx="0">
                  <c:v>大津市</c:v>
                </c:pt>
                <c:pt idx="1">
                  <c:v>彦根市</c:v>
                </c:pt>
                <c:pt idx="2">
                  <c:v>長浜市</c:v>
                </c:pt>
                <c:pt idx="3">
                  <c:v>近江八幡市</c:v>
                </c:pt>
                <c:pt idx="4">
                  <c:v>草津市</c:v>
                </c:pt>
                <c:pt idx="5">
                  <c:v>守山市</c:v>
                </c:pt>
                <c:pt idx="6">
                  <c:v>栗東市</c:v>
                </c:pt>
                <c:pt idx="7">
                  <c:v>甲賀市</c:v>
                </c:pt>
                <c:pt idx="8">
                  <c:v>野洲市</c:v>
                </c:pt>
                <c:pt idx="9">
                  <c:v>湖南市</c:v>
                </c:pt>
                <c:pt idx="10">
                  <c:v>高島市</c:v>
                </c:pt>
                <c:pt idx="11">
                  <c:v>東近江市</c:v>
                </c:pt>
                <c:pt idx="12">
                  <c:v>米原市</c:v>
                </c:pt>
                <c:pt idx="13">
                  <c:v>日野町</c:v>
                </c:pt>
                <c:pt idx="14">
                  <c:v>竜王町</c:v>
                </c:pt>
                <c:pt idx="15">
                  <c:v>愛荘町</c:v>
                </c:pt>
                <c:pt idx="16">
                  <c:v>豊郷町</c:v>
                </c:pt>
                <c:pt idx="17">
                  <c:v>甲良町</c:v>
                </c:pt>
                <c:pt idx="18">
                  <c:v>多賀町</c:v>
                </c:pt>
                <c:pt idx="19">
                  <c:v>滋賀県</c:v>
                </c:pt>
              </c:strCache>
            </c:strRef>
          </c:cat>
          <c:val>
            <c:numRef>
              <c:f>有病者率!$M$5:$M$24</c:f>
              <c:numCache>
                <c:formatCode>0.0</c:formatCode>
                <c:ptCount val="20"/>
                <c:pt idx="0">
                  <c:v>30.990062569009936</c:v>
                </c:pt>
                <c:pt idx="1">
                  <c:v>27.668659265584971</c:v>
                </c:pt>
                <c:pt idx="2">
                  <c:v>38.309859154929576</c:v>
                </c:pt>
                <c:pt idx="3">
                  <c:v>27.76957163958641</c:v>
                </c:pt>
                <c:pt idx="4">
                  <c:v>33.55576739752145</c:v>
                </c:pt>
                <c:pt idx="5">
                  <c:v>12.853773584905662</c:v>
                </c:pt>
                <c:pt idx="6">
                  <c:v>38.995568685376661</c:v>
                </c:pt>
                <c:pt idx="7">
                  <c:v>36.903225806451609</c:v>
                </c:pt>
                <c:pt idx="8">
                  <c:v>37.354988399071928</c:v>
                </c:pt>
                <c:pt idx="9">
                  <c:v>30.092592592592592</c:v>
                </c:pt>
                <c:pt idx="10">
                  <c:v>41.19170984455959</c:v>
                </c:pt>
                <c:pt idx="11">
                  <c:v>36.901121304791026</c:v>
                </c:pt>
                <c:pt idx="12">
                  <c:v>44.47674418604651</c:v>
                </c:pt>
                <c:pt idx="13">
                  <c:v>29.411764705882355</c:v>
                </c:pt>
                <c:pt idx="14">
                  <c:v>5.982905982905983</c:v>
                </c:pt>
                <c:pt idx="15">
                  <c:v>54.285714285714285</c:v>
                </c:pt>
                <c:pt idx="16">
                  <c:v>28.125</c:v>
                </c:pt>
                <c:pt idx="17">
                  <c:v>22.727272727272727</c:v>
                </c:pt>
                <c:pt idx="18">
                  <c:v>9.5890410958904102</c:v>
                </c:pt>
                <c:pt idx="19">
                  <c:v>31.423808441312417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8D5-4773-BCF4-16AEC8B6FC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90402384"/>
        <c:axId val="1790401296"/>
      </c:barChart>
      <c:catAx>
        <c:axId val="1790402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wordArtVertRtl"/>
          <a:lstStyle/>
          <a:p>
            <a:pPr>
              <a:defRPr/>
            </a:pPr>
            <a:endParaRPr lang="ja-JP"/>
          </a:p>
        </c:txPr>
        <c:crossAx val="1790401296"/>
        <c:crosses val="autoZero"/>
        <c:auto val="1"/>
        <c:lblAlgn val="ctr"/>
        <c:lblOffset val="100"/>
        <c:noMultiLvlLbl val="0"/>
      </c:catAx>
      <c:valAx>
        <c:axId val="1790401296"/>
        <c:scaling>
          <c:orientation val="minMax"/>
        </c:scaling>
        <c:delete val="0"/>
        <c:axPos val="l"/>
        <c:majorGridlines/>
        <c:numFmt formatCode="#,##0_);[Red]\(#,##0\)" sourceLinked="0"/>
        <c:majorTickMark val="out"/>
        <c:minorTickMark val="none"/>
        <c:tickLblPos val="nextTo"/>
        <c:crossAx val="1790402384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47197175641831"/>
          <c:w val="0.79850746268656714"/>
          <c:h val="0.66271055751247465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'!$B$12</c:f>
              <c:strCache>
                <c:ptCount val="1"/>
                <c:pt idx="0">
                  <c:v>守山市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'!$C$12:$M$12</c:f>
              <c:numCache>
                <c:formatCode>0.00_);[Red]\(0.00\)</c:formatCode>
                <c:ptCount val="11"/>
                <c:pt idx="0">
                  <c:v>1.4956772334293948</c:v>
                </c:pt>
                <c:pt idx="1">
                  <c:v>1.208613728129206</c:v>
                </c:pt>
                <c:pt idx="2">
                  <c:v>0.97399219765929779</c:v>
                </c:pt>
                <c:pt idx="3">
                  <c:v>1.6732804232804233</c:v>
                </c:pt>
                <c:pt idx="4">
                  <c:v>0.92797118847539017</c:v>
                </c:pt>
                <c:pt idx="5">
                  <c:v>0.79301745635910226</c:v>
                </c:pt>
                <c:pt idx="6">
                  <c:v>0.69187358916478559</c:v>
                </c:pt>
                <c:pt idx="7">
                  <c:v>0.72738095238095235</c:v>
                </c:pt>
                <c:pt idx="8">
                  <c:v>0.54721274175199086</c:v>
                </c:pt>
                <c:pt idx="9">
                  <c:v>0.57093821510297482</c:v>
                </c:pt>
                <c:pt idx="10">
                  <c:v>0.24410377358490565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649-48E4-9FEF-FBEA5485E6CC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1.9637379002233806</c:v>
                </c:pt>
                <c:pt idx="1">
                  <c:v>1.8303693570451436</c:v>
                </c:pt>
                <c:pt idx="2">
                  <c:v>1.7077596098680436</c:v>
                </c:pt>
                <c:pt idx="3">
                  <c:v>1.6223672079994327</c:v>
                </c:pt>
                <c:pt idx="4">
                  <c:v>1.5099916154276132</c:v>
                </c:pt>
                <c:pt idx="5">
                  <c:v>1.3354678050515831</c:v>
                </c:pt>
                <c:pt idx="6">
                  <c:v>1.1794367581993117</c:v>
                </c:pt>
                <c:pt idx="7">
                  <c:v>1.1198607787687622</c:v>
                </c:pt>
                <c:pt idx="8">
                  <c:v>1.0249164145836651</c:v>
                </c:pt>
                <c:pt idx="9">
                  <c:v>1.0178004040404038</c:v>
                </c:pt>
                <c:pt idx="10">
                  <c:v>0.93142380844131245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49-48E4-9FEF-FBEA5485E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090016"/>
        <c:axId val="1787429264"/>
      </c:lineChart>
      <c:catAx>
        <c:axId val="1785090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29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8742926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509001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089887640449437E-2"/>
          <c:w val="0.90298507462686572"/>
          <c:h val="0.157303960600430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727272727272727"/>
          <c:w val="0.79850746268656714"/>
          <c:h val="0.6601578820436349"/>
        </c:manualLayout>
      </c:layout>
      <c:lineChart>
        <c:grouping val="standard"/>
        <c:varyColors val="0"/>
        <c:ser>
          <c:idx val="0"/>
          <c:order val="0"/>
          <c:tx>
            <c:strRef>
              <c:f>'一人平均う歯数 '!$B$13</c:f>
              <c:strCache>
                <c:ptCount val="1"/>
                <c:pt idx="0">
                  <c:v>栗東市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'!$C$13:$M$13</c:f>
              <c:numCache>
                <c:formatCode>0.00_);[Red]\(0.00\)</c:formatCode>
                <c:ptCount val="11"/>
                <c:pt idx="0">
                  <c:v>2.4676258992805757</c:v>
                </c:pt>
                <c:pt idx="1">
                  <c:v>1.5470085470085471</c:v>
                </c:pt>
                <c:pt idx="2">
                  <c:v>1.7192374350086654</c:v>
                </c:pt>
                <c:pt idx="3">
                  <c:v>1.281505728314239</c:v>
                </c:pt>
                <c:pt idx="4">
                  <c:v>1.1070889894419307</c:v>
                </c:pt>
                <c:pt idx="5">
                  <c:v>1.6378205128205128</c:v>
                </c:pt>
                <c:pt idx="6">
                  <c:v>1.4231884057971014</c:v>
                </c:pt>
                <c:pt idx="7">
                  <c:v>1.2034383954154728</c:v>
                </c:pt>
                <c:pt idx="8">
                  <c:v>0.99096385542168675</c:v>
                </c:pt>
                <c:pt idx="9">
                  <c:v>1.001466275659824</c:v>
                </c:pt>
                <c:pt idx="10">
                  <c:v>1.0871491875923192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6E0-458D-8192-0F2609791D77}"/>
            </c:ext>
          </c:extLst>
        </c:ser>
        <c:ser>
          <c:idx val="1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1.9637379002233806</c:v>
                </c:pt>
                <c:pt idx="1">
                  <c:v>1.8303693570451436</c:v>
                </c:pt>
                <c:pt idx="2">
                  <c:v>1.7077596098680436</c:v>
                </c:pt>
                <c:pt idx="3">
                  <c:v>1.6223672079994327</c:v>
                </c:pt>
                <c:pt idx="4">
                  <c:v>1.5099916154276132</c:v>
                </c:pt>
                <c:pt idx="5">
                  <c:v>1.3354678050515831</c:v>
                </c:pt>
                <c:pt idx="6">
                  <c:v>1.1794367581993117</c:v>
                </c:pt>
                <c:pt idx="7">
                  <c:v>1.1198607787687622</c:v>
                </c:pt>
                <c:pt idx="8">
                  <c:v>1.0249164145836651</c:v>
                </c:pt>
                <c:pt idx="9">
                  <c:v>1.0178004040404038</c:v>
                </c:pt>
                <c:pt idx="10">
                  <c:v>0.93142380844131245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E0-458D-8192-0F2609791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7430896"/>
        <c:axId val="1787435248"/>
      </c:lineChart>
      <c:catAx>
        <c:axId val="1787430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352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787435248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30896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164179104477612E-2"/>
          <c:y val="2.8409090909090908E-2"/>
          <c:w val="0.90298507462686572"/>
          <c:h val="0.1590909090909090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2159090909090909"/>
          <c:w val="0.79850746268656714"/>
          <c:h val="0.66583974143772895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'!$B$15</c:f>
              <c:strCache>
                <c:ptCount val="1"/>
                <c:pt idx="0">
                  <c:v>野洲市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'!$C$15:$M$15</c:f>
              <c:numCache>
                <c:formatCode>0.00_);[Red]\(0.00\)</c:formatCode>
                <c:ptCount val="11"/>
                <c:pt idx="0">
                  <c:v>1.9928057553956835</c:v>
                </c:pt>
                <c:pt idx="1">
                  <c:v>1.8548009367681499</c:v>
                </c:pt>
                <c:pt idx="2">
                  <c:v>1.6310043668122272</c:v>
                </c:pt>
                <c:pt idx="3">
                  <c:v>2.0699152542372881</c:v>
                </c:pt>
                <c:pt idx="4">
                  <c:v>1.6586956521739131</c:v>
                </c:pt>
                <c:pt idx="5">
                  <c:v>1.3786191536748329</c:v>
                </c:pt>
                <c:pt idx="6">
                  <c:v>1.3119266055045871</c:v>
                </c:pt>
                <c:pt idx="7">
                  <c:v>1.2884210526315789</c:v>
                </c:pt>
                <c:pt idx="8">
                  <c:v>1.1116389548693586</c:v>
                </c:pt>
                <c:pt idx="9">
                  <c:v>1.2079002079002079</c:v>
                </c:pt>
                <c:pt idx="10">
                  <c:v>1.271461716937355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92F-4BA6-954F-652B7272459F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1.9637379002233806</c:v>
                </c:pt>
                <c:pt idx="1">
                  <c:v>1.8303693570451436</c:v>
                </c:pt>
                <c:pt idx="2">
                  <c:v>1.7077596098680436</c:v>
                </c:pt>
                <c:pt idx="3">
                  <c:v>1.6223672079994327</c:v>
                </c:pt>
                <c:pt idx="4">
                  <c:v>1.5099916154276132</c:v>
                </c:pt>
                <c:pt idx="5">
                  <c:v>1.3354678050515831</c:v>
                </c:pt>
                <c:pt idx="6">
                  <c:v>1.1794367581993117</c:v>
                </c:pt>
                <c:pt idx="7">
                  <c:v>1.1198607787687622</c:v>
                </c:pt>
                <c:pt idx="8">
                  <c:v>1.0249164145836651</c:v>
                </c:pt>
                <c:pt idx="9">
                  <c:v>1.0178004040404038</c:v>
                </c:pt>
                <c:pt idx="10">
                  <c:v>0.93142380844131245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92F-4BA6-954F-652B72724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7431984"/>
        <c:axId val="1787436336"/>
      </c:lineChart>
      <c:catAx>
        <c:axId val="1787431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3633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8743633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31984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409090909090908E-2"/>
          <c:w val="0.72388059701492535"/>
          <c:h val="0.164772727272727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595570344239225"/>
          <c:w val="0.79104477611940294"/>
          <c:h val="0.65147479340550718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'!$B$16</c:f>
              <c:strCache>
                <c:ptCount val="1"/>
                <c:pt idx="0">
                  <c:v>湖南市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'!$C$16:$M$16</c:f>
              <c:numCache>
                <c:formatCode>0.00_);[Red]\(0.00\)</c:formatCode>
                <c:ptCount val="11"/>
                <c:pt idx="0">
                  <c:v>1.8932038834951457</c:v>
                </c:pt>
                <c:pt idx="1">
                  <c:v>1.7021276595744681</c:v>
                </c:pt>
                <c:pt idx="2">
                  <c:v>1.5886075949367089</c:v>
                </c:pt>
                <c:pt idx="3">
                  <c:v>1.6213017751479291</c:v>
                </c:pt>
                <c:pt idx="4">
                  <c:v>1.425357873210634</c:v>
                </c:pt>
                <c:pt idx="5">
                  <c:v>1.0769230769230769</c:v>
                </c:pt>
                <c:pt idx="6">
                  <c:v>1.307070707070707</c:v>
                </c:pt>
                <c:pt idx="7">
                  <c:v>1.278825995807128</c:v>
                </c:pt>
                <c:pt idx="8">
                  <c:v>1.185336048879837</c:v>
                </c:pt>
                <c:pt idx="9">
                  <c:v>1.0801687763713079</c:v>
                </c:pt>
                <c:pt idx="10">
                  <c:v>0.79398148148148151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60-44EF-9F6B-2BAAA29C0B0F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1.9637379002233806</c:v>
                </c:pt>
                <c:pt idx="1">
                  <c:v>1.8303693570451436</c:v>
                </c:pt>
                <c:pt idx="2">
                  <c:v>1.7077596098680436</c:v>
                </c:pt>
                <c:pt idx="3">
                  <c:v>1.6223672079994327</c:v>
                </c:pt>
                <c:pt idx="4">
                  <c:v>1.5099916154276132</c:v>
                </c:pt>
                <c:pt idx="5">
                  <c:v>1.3354678050515831</c:v>
                </c:pt>
                <c:pt idx="6">
                  <c:v>1.1794367581993117</c:v>
                </c:pt>
                <c:pt idx="7">
                  <c:v>1.1198607787687622</c:v>
                </c:pt>
                <c:pt idx="8">
                  <c:v>1.0249164145836651</c:v>
                </c:pt>
                <c:pt idx="9">
                  <c:v>1.0178004040404038</c:v>
                </c:pt>
                <c:pt idx="10">
                  <c:v>0.93142380844131245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60-44EF-9F6B-2BAAA29C0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7436880"/>
        <c:axId val="1787439600"/>
      </c:lineChart>
      <c:catAx>
        <c:axId val="1787436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3960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87439600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36880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089887640449437E-2"/>
          <c:w val="0.72388059701492535"/>
          <c:h val="0.162921938128520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64179104477612"/>
          <c:y val="0.23163969610531485"/>
          <c:w val="0.79850746268656714"/>
          <c:h val="0.65579076326638297"/>
        </c:manualLayout>
      </c:layout>
      <c:lineChart>
        <c:grouping val="standard"/>
        <c:varyColors val="0"/>
        <c:ser>
          <c:idx val="1"/>
          <c:order val="0"/>
          <c:tx>
            <c:strRef>
              <c:f>'一人平均う歯数 '!$B$14</c:f>
              <c:strCache>
                <c:ptCount val="1"/>
                <c:pt idx="0">
                  <c:v>甲賀市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'!$C$14:$M$14</c:f>
              <c:numCache>
                <c:formatCode>0.00_);[Red]\(0.00\)</c:formatCode>
                <c:ptCount val="11"/>
                <c:pt idx="0">
                  <c:v>1.6363636363636365</c:v>
                </c:pt>
                <c:pt idx="1">
                  <c:v>1.5521405049396269</c:v>
                </c:pt>
                <c:pt idx="2">
                  <c:v>1.6629588431590656</c:v>
                </c:pt>
                <c:pt idx="3">
                  <c:v>1.3836206896551724</c:v>
                </c:pt>
                <c:pt idx="4">
                  <c:v>1.6088794926004228</c:v>
                </c:pt>
                <c:pt idx="5">
                  <c:v>1.3442808607021517</c:v>
                </c:pt>
                <c:pt idx="6">
                  <c:v>1.1983663943990666</c:v>
                </c:pt>
                <c:pt idx="7">
                  <c:v>0.96914285714285719</c:v>
                </c:pt>
                <c:pt idx="8">
                  <c:v>0.87750294464075385</c:v>
                </c:pt>
                <c:pt idx="9">
                  <c:v>1.0398457583547558</c:v>
                </c:pt>
                <c:pt idx="10">
                  <c:v>1.0580645161290323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D44-45E7-8414-BFE313FFE5CF}"/>
            </c:ext>
          </c:extLst>
        </c:ser>
        <c:ser>
          <c:idx val="0"/>
          <c:order val="1"/>
          <c:tx>
            <c:strRef>
              <c:f>'一人平均う歯数 '!$B$26</c:f>
              <c:strCache>
                <c:ptCount val="1"/>
                <c:pt idx="0">
                  <c:v>滋賀県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'一人平均う歯数 '!$C$6:$M$6</c:f>
              <c:strCache>
                <c:ptCount val="11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  <c:pt idx="10">
                  <c:v>R2</c:v>
                </c:pt>
              </c:strCache>
            </c:strRef>
          </c:cat>
          <c:val>
            <c:numRef>
              <c:f>'一人平均う歯数 '!$C$26:$M$26</c:f>
              <c:numCache>
                <c:formatCode>0.00_);[Red]\(0.00\)</c:formatCode>
                <c:ptCount val="11"/>
                <c:pt idx="0">
                  <c:v>1.9637379002233806</c:v>
                </c:pt>
                <c:pt idx="1">
                  <c:v>1.8303693570451436</c:v>
                </c:pt>
                <c:pt idx="2">
                  <c:v>1.7077596098680436</c:v>
                </c:pt>
                <c:pt idx="3">
                  <c:v>1.6223672079994327</c:v>
                </c:pt>
                <c:pt idx="4">
                  <c:v>1.5099916154276132</c:v>
                </c:pt>
                <c:pt idx="5">
                  <c:v>1.3354678050515831</c:v>
                </c:pt>
                <c:pt idx="6">
                  <c:v>1.1794367581993117</c:v>
                </c:pt>
                <c:pt idx="7">
                  <c:v>1.1198607787687622</c:v>
                </c:pt>
                <c:pt idx="8">
                  <c:v>1.0249164145836651</c:v>
                </c:pt>
                <c:pt idx="9">
                  <c:v>1.0178004040404038</c:v>
                </c:pt>
                <c:pt idx="10">
                  <c:v>0.93142380844131245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44-45E7-8414-BFE313FFE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7438512"/>
        <c:axId val="1787434704"/>
      </c:lineChart>
      <c:catAx>
        <c:axId val="178743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3470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87434704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787438512"/>
        <c:crosses val="autoZero"/>
        <c:crossBetween val="between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194029850746269"/>
          <c:y val="2.8248587570621469E-2"/>
          <c:w val="0.72388059701492535"/>
          <c:h val="0.1638429942019959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image" Target="../media/image1.png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21" Type="http://schemas.openxmlformats.org/officeDocument/2006/relationships/image" Target="../media/image2.png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61633</xdr:colOff>
      <xdr:row>59</xdr:row>
      <xdr:rowOff>115691</xdr:rowOff>
    </xdr:from>
    <xdr:to>
      <xdr:col>3</xdr:col>
      <xdr:colOff>118139</xdr:colOff>
      <xdr:row>72</xdr:row>
      <xdr:rowOff>29028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218517</xdr:colOff>
      <xdr:row>59</xdr:row>
      <xdr:rowOff>115691</xdr:rowOff>
    </xdr:from>
    <xdr:to>
      <xdr:col>6</xdr:col>
      <xdr:colOff>347430</xdr:colOff>
      <xdr:row>72</xdr:row>
      <xdr:rowOff>29028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265814</xdr:colOff>
      <xdr:row>85</xdr:row>
      <xdr:rowOff>108607</xdr:rowOff>
    </xdr:from>
    <xdr:to>
      <xdr:col>13</xdr:col>
      <xdr:colOff>357462</xdr:colOff>
      <xdr:row>98</xdr:row>
      <xdr:rowOff>21945</xdr:rowOff>
    </xdr:to>
    <xdr:graphicFrame macro="">
      <xdr:nvGraphicFramePr>
        <xdr:cNvPr id="10" name="グラフ 10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61633</xdr:colOff>
      <xdr:row>72</xdr:row>
      <xdr:rowOff>112149</xdr:rowOff>
    </xdr:from>
    <xdr:to>
      <xdr:col>3</xdr:col>
      <xdr:colOff>118139</xdr:colOff>
      <xdr:row>85</xdr:row>
      <xdr:rowOff>25486</xdr:rowOff>
    </xdr:to>
    <xdr:graphicFrame macro="">
      <xdr:nvGraphicFramePr>
        <xdr:cNvPr id="18" name="グラフ 18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218514</xdr:colOff>
      <xdr:row>72</xdr:row>
      <xdr:rowOff>126917</xdr:rowOff>
    </xdr:from>
    <xdr:to>
      <xdr:col>6</xdr:col>
      <xdr:colOff>347427</xdr:colOff>
      <xdr:row>85</xdr:row>
      <xdr:rowOff>40254</xdr:rowOff>
    </xdr:to>
    <xdr:graphicFrame macro="">
      <xdr:nvGraphicFramePr>
        <xdr:cNvPr id="19" name="グラフ 19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27755</xdr:colOff>
      <xdr:row>72</xdr:row>
      <xdr:rowOff>126916</xdr:rowOff>
    </xdr:from>
    <xdr:to>
      <xdr:col>10</xdr:col>
      <xdr:colOff>156667</xdr:colOff>
      <xdr:row>85</xdr:row>
      <xdr:rowOff>40253</xdr:rowOff>
    </xdr:to>
    <xdr:graphicFrame macro="">
      <xdr:nvGraphicFramePr>
        <xdr:cNvPr id="20" name="グラフ 20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61633</xdr:colOff>
      <xdr:row>85</xdr:row>
      <xdr:rowOff>108607</xdr:rowOff>
    </xdr:from>
    <xdr:to>
      <xdr:col>3</xdr:col>
      <xdr:colOff>125523</xdr:colOff>
      <xdr:row>98</xdr:row>
      <xdr:rowOff>21945</xdr:rowOff>
    </xdr:to>
    <xdr:graphicFrame macro="">
      <xdr:nvGraphicFramePr>
        <xdr:cNvPr id="21" name="グラフ 21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221511</xdr:colOff>
      <xdr:row>85</xdr:row>
      <xdr:rowOff>108607</xdr:rowOff>
    </xdr:from>
    <xdr:to>
      <xdr:col>6</xdr:col>
      <xdr:colOff>376570</xdr:colOff>
      <xdr:row>98</xdr:row>
      <xdr:rowOff>21945</xdr:rowOff>
    </xdr:to>
    <xdr:graphicFrame macro="">
      <xdr:nvGraphicFramePr>
        <xdr:cNvPr id="24" name="グラフ 24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265813</xdr:colOff>
      <xdr:row>72</xdr:row>
      <xdr:rowOff>112149</xdr:rowOff>
    </xdr:from>
    <xdr:to>
      <xdr:col>13</xdr:col>
      <xdr:colOff>363165</xdr:colOff>
      <xdr:row>85</xdr:row>
      <xdr:rowOff>25486</xdr:rowOff>
    </xdr:to>
    <xdr:graphicFrame macro="">
      <xdr:nvGraphicFramePr>
        <xdr:cNvPr id="27" name="グラフ 27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29535</xdr:colOff>
      <xdr:row>85</xdr:row>
      <xdr:rowOff>108607</xdr:rowOff>
    </xdr:from>
    <xdr:to>
      <xdr:col>10</xdr:col>
      <xdr:colOff>162442</xdr:colOff>
      <xdr:row>98</xdr:row>
      <xdr:rowOff>21945</xdr:rowOff>
    </xdr:to>
    <xdr:graphicFrame macro="">
      <xdr:nvGraphicFramePr>
        <xdr:cNvPr id="33" name="グラフ 33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61633</xdr:colOff>
      <xdr:row>98</xdr:row>
      <xdr:rowOff>105066</xdr:rowOff>
    </xdr:from>
    <xdr:to>
      <xdr:col>3</xdr:col>
      <xdr:colOff>125523</xdr:colOff>
      <xdr:row>111</xdr:row>
      <xdr:rowOff>15602</xdr:rowOff>
    </xdr:to>
    <xdr:graphicFrame macro="">
      <xdr:nvGraphicFramePr>
        <xdr:cNvPr id="40" name="グラフ 40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239545</xdr:colOff>
      <xdr:row>98</xdr:row>
      <xdr:rowOff>119833</xdr:rowOff>
    </xdr:from>
    <xdr:to>
      <xdr:col>6</xdr:col>
      <xdr:colOff>369578</xdr:colOff>
      <xdr:row>111</xdr:row>
      <xdr:rowOff>30369</xdr:rowOff>
    </xdr:to>
    <xdr:graphicFrame macro="">
      <xdr:nvGraphicFramePr>
        <xdr:cNvPr id="46" name="グラフ 46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34016</xdr:colOff>
      <xdr:row>98</xdr:row>
      <xdr:rowOff>105066</xdr:rowOff>
    </xdr:from>
    <xdr:to>
      <xdr:col>10</xdr:col>
      <xdr:colOff>164050</xdr:colOff>
      <xdr:row>111</xdr:row>
      <xdr:rowOff>15602</xdr:rowOff>
    </xdr:to>
    <xdr:graphicFrame macro="">
      <xdr:nvGraphicFramePr>
        <xdr:cNvPr id="47" name="グラフ 47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265813</xdr:colOff>
      <xdr:row>98</xdr:row>
      <xdr:rowOff>105066</xdr:rowOff>
    </xdr:from>
    <xdr:to>
      <xdr:col>13</xdr:col>
      <xdr:colOff>369186</xdr:colOff>
      <xdr:row>111</xdr:row>
      <xdr:rowOff>15602</xdr:rowOff>
    </xdr:to>
    <xdr:graphicFrame macro="">
      <xdr:nvGraphicFramePr>
        <xdr:cNvPr id="48" name="グラフ 48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61633</xdr:colOff>
      <xdr:row>111</xdr:row>
      <xdr:rowOff>98724</xdr:rowOff>
    </xdr:from>
    <xdr:to>
      <xdr:col>3</xdr:col>
      <xdr:colOff>132907</xdr:colOff>
      <xdr:row>124</xdr:row>
      <xdr:rowOff>12060</xdr:rowOff>
    </xdr:to>
    <xdr:graphicFrame macro="">
      <xdr:nvGraphicFramePr>
        <xdr:cNvPr id="51" name="グラフ 51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233282</xdr:colOff>
      <xdr:row>111</xdr:row>
      <xdr:rowOff>113491</xdr:rowOff>
    </xdr:from>
    <xdr:to>
      <xdr:col>6</xdr:col>
      <xdr:colOff>362195</xdr:colOff>
      <xdr:row>124</xdr:row>
      <xdr:rowOff>26828</xdr:rowOff>
    </xdr:to>
    <xdr:graphicFrame macro="">
      <xdr:nvGraphicFramePr>
        <xdr:cNvPr id="52" name="グラフ 52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48784</xdr:colOff>
      <xdr:row>111</xdr:row>
      <xdr:rowOff>113492</xdr:rowOff>
    </xdr:from>
    <xdr:to>
      <xdr:col>10</xdr:col>
      <xdr:colOff>178818</xdr:colOff>
      <xdr:row>124</xdr:row>
      <xdr:rowOff>24027</xdr:rowOff>
    </xdr:to>
    <xdr:graphicFrame macro="">
      <xdr:nvGraphicFramePr>
        <xdr:cNvPr id="53" name="グラフ 53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27756</xdr:colOff>
      <xdr:row>59</xdr:row>
      <xdr:rowOff>115691</xdr:rowOff>
    </xdr:from>
    <xdr:to>
      <xdr:col>10</xdr:col>
      <xdr:colOff>156669</xdr:colOff>
      <xdr:row>72</xdr:row>
      <xdr:rowOff>29028</xdr:rowOff>
    </xdr:to>
    <xdr:graphicFrame macro="">
      <xdr:nvGraphicFramePr>
        <xdr:cNvPr id="64" name="グラフ 65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251046</xdr:colOff>
      <xdr:row>59</xdr:row>
      <xdr:rowOff>108308</xdr:rowOff>
    </xdr:from>
    <xdr:to>
      <xdr:col>13</xdr:col>
      <xdr:colOff>339650</xdr:colOff>
      <xdr:row>72</xdr:row>
      <xdr:rowOff>21645</xdr:rowOff>
    </xdr:to>
    <xdr:graphicFrame macro="">
      <xdr:nvGraphicFramePr>
        <xdr:cNvPr id="66" name="グラフ 67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564854</xdr:colOff>
      <xdr:row>29</xdr:row>
      <xdr:rowOff>108857</xdr:rowOff>
    </xdr:from>
    <xdr:to>
      <xdr:col>11</xdr:col>
      <xdr:colOff>81642</xdr:colOff>
      <xdr:row>56</xdr:row>
      <xdr:rowOff>122464</xdr:rowOff>
    </xdr:to>
    <xdr:graphicFrame macro="">
      <xdr:nvGraphicFramePr>
        <xdr:cNvPr id="67" name="グラフ 66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1</xdr:col>
      <xdr:colOff>383953</xdr:colOff>
      <xdr:row>26</xdr:row>
      <xdr:rowOff>82714</xdr:rowOff>
    </xdr:from>
    <xdr:to>
      <xdr:col>13</xdr:col>
      <xdr:colOff>59071</xdr:colOff>
      <xdr:row>56</xdr:row>
      <xdr:rowOff>123724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45116" y="5184865"/>
          <a:ext cx="5360583" cy="4249731"/>
        </a:xfrm>
        <a:prstGeom prst="rect">
          <a:avLst/>
        </a:prstGeom>
      </xdr:spPr>
    </xdr:pic>
    <xdr:clientData/>
  </xdr:twoCellAnchor>
  <xdr:oneCellAnchor>
    <xdr:from>
      <xdr:col>1</xdr:col>
      <xdr:colOff>428094</xdr:colOff>
      <xdr:row>27</xdr:row>
      <xdr:rowOff>94734</xdr:rowOff>
    </xdr:from>
    <xdr:ext cx="466794" cy="275717"/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89257" y="5337176"/>
          <a:ext cx="46679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（本）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99438</xdr:colOff>
      <xdr:row>59</xdr:row>
      <xdr:rowOff>97864</xdr:rowOff>
    </xdr:from>
    <xdr:to>
      <xdr:col>3</xdr:col>
      <xdr:colOff>173870</xdr:colOff>
      <xdr:row>72</xdr:row>
      <xdr:rowOff>40489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272533</xdr:colOff>
      <xdr:row>59</xdr:row>
      <xdr:rowOff>90305</xdr:rowOff>
    </xdr:from>
    <xdr:to>
      <xdr:col>6</xdr:col>
      <xdr:colOff>377976</xdr:colOff>
      <xdr:row>72</xdr:row>
      <xdr:rowOff>32930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257023</xdr:colOff>
      <xdr:row>86</xdr:row>
      <xdr:rowOff>71147</xdr:rowOff>
    </xdr:from>
    <xdr:to>
      <xdr:col>13</xdr:col>
      <xdr:colOff>347738</xdr:colOff>
      <xdr:row>99</xdr:row>
      <xdr:rowOff>20575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98274</xdr:colOff>
      <xdr:row>73</xdr:row>
      <xdr:rowOff>2788</xdr:rowOff>
    </xdr:from>
    <xdr:to>
      <xdr:col>3</xdr:col>
      <xdr:colOff>173870</xdr:colOff>
      <xdr:row>85</xdr:row>
      <xdr:rowOff>91009</xdr:rowOff>
    </xdr:to>
    <xdr:graphicFrame macro="">
      <xdr:nvGraphicFramePr>
        <xdr:cNvPr id="19" name="グラフ 18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264956</xdr:colOff>
      <xdr:row>73</xdr:row>
      <xdr:rowOff>10347</xdr:rowOff>
    </xdr:from>
    <xdr:to>
      <xdr:col>6</xdr:col>
      <xdr:colOff>383067</xdr:colOff>
      <xdr:row>85</xdr:row>
      <xdr:rowOff>98568</xdr:rowOff>
    </xdr:to>
    <xdr:graphicFrame macro="">
      <xdr:nvGraphicFramePr>
        <xdr:cNvPr id="20" name="グラフ 19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55976</xdr:colOff>
      <xdr:row>73</xdr:row>
      <xdr:rowOff>10347</xdr:rowOff>
    </xdr:from>
    <xdr:to>
      <xdr:col>10</xdr:col>
      <xdr:colOff>174088</xdr:colOff>
      <xdr:row>85</xdr:row>
      <xdr:rowOff>98568</xdr:rowOff>
    </xdr:to>
    <xdr:graphicFrame macro="">
      <xdr:nvGraphicFramePr>
        <xdr:cNvPr id="21" name="グラフ 20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98274</xdr:colOff>
      <xdr:row>86</xdr:row>
      <xdr:rowOff>78708</xdr:rowOff>
    </xdr:from>
    <xdr:to>
      <xdr:col>3</xdr:col>
      <xdr:colOff>188989</xdr:colOff>
      <xdr:row>99</xdr:row>
      <xdr:rowOff>28136</xdr:rowOff>
    </xdr:to>
    <xdr:graphicFrame macro="">
      <xdr:nvGraphicFramePr>
        <xdr:cNvPr id="22" name="グラフ 21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272144</xdr:colOff>
      <xdr:row>86</xdr:row>
      <xdr:rowOff>78707</xdr:rowOff>
    </xdr:from>
    <xdr:to>
      <xdr:col>6</xdr:col>
      <xdr:colOff>383070</xdr:colOff>
      <xdr:row>99</xdr:row>
      <xdr:rowOff>28135</xdr:rowOff>
    </xdr:to>
    <xdr:graphicFrame macro="">
      <xdr:nvGraphicFramePr>
        <xdr:cNvPr id="25" name="グラフ 24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257024</xdr:colOff>
      <xdr:row>73</xdr:row>
      <xdr:rowOff>2788</xdr:rowOff>
    </xdr:from>
    <xdr:to>
      <xdr:col>13</xdr:col>
      <xdr:colOff>347738</xdr:colOff>
      <xdr:row>85</xdr:row>
      <xdr:rowOff>91009</xdr:rowOff>
    </xdr:to>
    <xdr:graphicFrame macro="">
      <xdr:nvGraphicFramePr>
        <xdr:cNvPr id="28" name="グラフ 27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60475</xdr:colOff>
      <xdr:row>86</xdr:row>
      <xdr:rowOff>78707</xdr:rowOff>
    </xdr:from>
    <xdr:to>
      <xdr:col>10</xdr:col>
      <xdr:colOff>181429</xdr:colOff>
      <xdr:row>99</xdr:row>
      <xdr:rowOff>28135</xdr:rowOff>
    </xdr:to>
    <xdr:graphicFrame macro="">
      <xdr:nvGraphicFramePr>
        <xdr:cNvPr id="34" name="グラフ 33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105834</xdr:colOff>
      <xdr:row>99</xdr:row>
      <xdr:rowOff>129227</xdr:rowOff>
    </xdr:from>
    <xdr:to>
      <xdr:col>3</xdr:col>
      <xdr:colOff>188988</xdr:colOff>
      <xdr:row>112</xdr:row>
      <xdr:rowOff>71852</xdr:rowOff>
    </xdr:to>
    <xdr:graphicFrame macro="">
      <xdr:nvGraphicFramePr>
        <xdr:cNvPr id="41" name="グラフ 40"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280077</xdr:colOff>
      <xdr:row>99</xdr:row>
      <xdr:rowOff>129228</xdr:rowOff>
    </xdr:from>
    <xdr:to>
      <xdr:col>6</xdr:col>
      <xdr:colOff>398188</xdr:colOff>
      <xdr:row>112</xdr:row>
      <xdr:rowOff>71853</xdr:rowOff>
    </xdr:to>
    <xdr:graphicFrame macro="">
      <xdr:nvGraphicFramePr>
        <xdr:cNvPr id="47" name="グラフ 46">
          <a:extLst>
            <a:ext uri="{FF2B5EF4-FFF2-40B4-BE49-F238E27FC236}">
              <a16:creationId xmlns="" xmlns:a16="http://schemas.microsoft.com/office/drawing/2014/main" id="{00000000-0008-0000-01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63536</xdr:colOff>
      <xdr:row>100</xdr:row>
      <xdr:rowOff>716</xdr:rowOff>
    </xdr:from>
    <xdr:to>
      <xdr:col>10</xdr:col>
      <xdr:colOff>181648</xdr:colOff>
      <xdr:row>112</xdr:row>
      <xdr:rowOff>79412</xdr:rowOff>
    </xdr:to>
    <xdr:graphicFrame macro="">
      <xdr:nvGraphicFramePr>
        <xdr:cNvPr id="48" name="グラフ 47">
          <a:extLst>
            <a:ext uri="{FF2B5EF4-FFF2-40B4-BE49-F238E27FC236}">
              <a16:creationId xmlns="" xmlns:a16="http://schemas.microsoft.com/office/drawing/2014/main" id="{00000000-0008-0000-01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257024</xdr:colOff>
      <xdr:row>100</xdr:row>
      <xdr:rowOff>8276</xdr:rowOff>
    </xdr:from>
    <xdr:to>
      <xdr:col>13</xdr:col>
      <xdr:colOff>347738</xdr:colOff>
      <xdr:row>112</xdr:row>
      <xdr:rowOff>86972</xdr:rowOff>
    </xdr:to>
    <xdr:graphicFrame macro="">
      <xdr:nvGraphicFramePr>
        <xdr:cNvPr id="49" name="グラフ 48">
          <a:extLst>
            <a:ext uri="{FF2B5EF4-FFF2-40B4-BE49-F238E27FC236}">
              <a16:creationId xmlns="" xmlns:a16="http://schemas.microsoft.com/office/drawing/2014/main" id="{00000000-0008-0000-01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99438</xdr:colOff>
      <xdr:row>113</xdr:row>
      <xdr:rowOff>34908</xdr:rowOff>
    </xdr:from>
    <xdr:to>
      <xdr:col>3</xdr:col>
      <xdr:colOff>188989</xdr:colOff>
      <xdr:row>125</xdr:row>
      <xdr:rowOff>129933</xdr:rowOff>
    </xdr:to>
    <xdr:graphicFrame macro="">
      <xdr:nvGraphicFramePr>
        <xdr:cNvPr id="52" name="グラフ 52">
          <a:extLst>
            <a:ext uri="{FF2B5EF4-FFF2-40B4-BE49-F238E27FC236}">
              <a16:creationId xmlns="" xmlns:a16="http://schemas.microsoft.com/office/drawing/2014/main" id="{00000000-0008-0000-01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280077</xdr:colOff>
      <xdr:row>113</xdr:row>
      <xdr:rowOff>42468</xdr:rowOff>
    </xdr:from>
    <xdr:to>
      <xdr:col>6</xdr:col>
      <xdr:colOff>398188</xdr:colOff>
      <xdr:row>126</xdr:row>
      <xdr:rowOff>1422</xdr:rowOff>
    </xdr:to>
    <xdr:graphicFrame macro="">
      <xdr:nvGraphicFramePr>
        <xdr:cNvPr id="53" name="グラフ 53">
          <a:extLst>
            <a:ext uri="{FF2B5EF4-FFF2-40B4-BE49-F238E27FC236}">
              <a16:creationId xmlns="" xmlns:a16="http://schemas.microsoft.com/office/drawing/2014/main" id="{00000000-0008-0000-01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71098</xdr:colOff>
      <xdr:row>113</xdr:row>
      <xdr:rowOff>42469</xdr:rowOff>
    </xdr:from>
    <xdr:to>
      <xdr:col>10</xdr:col>
      <xdr:colOff>189210</xdr:colOff>
      <xdr:row>126</xdr:row>
      <xdr:rowOff>1423</xdr:rowOff>
    </xdr:to>
    <xdr:graphicFrame macro="">
      <xdr:nvGraphicFramePr>
        <xdr:cNvPr id="54" name="グラフ 54">
          <a:extLst>
            <a:ext uri="{FF2B5EF4-FFF2-40B4-BE49-F238E27FC236}">
              <a16:creationId xmlns="" xmlns:a16="http://schemas.microsoft.com/office/drawing/2014/main" id="{00000000-0008-0000-01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48433</xdr:colOff>
      <xdr:row>59</xdr:row>
      <xdr:rowOff>82745</xdr:rowOff>
    </xdr:from>
    <xdr:to>
      <xdr:col>10</xdr:col>
      <xdr:colOff>166545</xdr:colOff>
      <xdr:row>72</xdr:row>
      <xdr:rowOff>25370</xdr:rowOff>
    </xdr:to>
    <xdr:graphicFrame macro="">
      <xdr:nvGraphicFramePr>
        <xdr:cNvPr id="65" name="グラフ 67">
          <a:extLst>
            <a:ext uri="{FF2B5EF4-FFF2-40B4-BE49-F238E27FC236}">
              <a16:creationId xmlns="" xmlns:a16="http://schemas.microsoft.com/office/drawing/2014/main" id="{00000000-0008-0000-0100-00004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234345</xdr:colOff>
      <xdr:row>59</xdr:row>
      <xdr:rowOff>82745</xdr:rowOff>
    </xdr:from>
    <xdr:to>
      <xdr:col>13</xdr:col>
      <xdr:colOff>332620</xdr:colOff>
      <xdr:row>72</xdr:row>
      <xdr:rowOff>25370</xdr:rowOff>
    </xdr:to>
    <xdr:graphicFrame macro="">
      <xdr:nvGraphicFramePr>
        <xdr:cNvPr id="66" name="グラフ 68">
          <a:extLst>
            <a:ext uri="{FF2B5EF4-FFF2-40B4-BE49-F238E27FC236}">
              <a16:creationId xmlns="" xmlns:a16="http://schemas.microsoft.com/office/drawing/2014/main" id="{00000000-0008-0000-0100-00004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</xdr:col>
      <xdr:colOff>829234</xdr:colOff>
      <xdr:row>29</xdr:row>
      <xdr:rowOff>11205</xdr:rowOff>
    </xdr:from>
    <xdr:to>
      <xdr:col>12</xdr:col>
      <xdr:colOff>54428</xdr:colOff>
      <xdr:row>54</xdr:row>
      <xdr:rowOff>108857</xdr:rowOff>
    </xdr:to>
    <xdr:graphicFrame macro="">
      <xdr:nvGraphicFramePr>
        <xdr:cNvPr id="67" name="グラフ 66">
          <a:extLst>
            <a:ext uri="{FF2B5EF4-FFF2-40B4-BE49-F238E27FC236}">
              <a16:creationId xmlns="" xmlns:a16="http://schemas.microsoft.com/office/drawing/2014/main" id="{00000000-0008-0000-0100-00004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oneCell">
    <xdr:from>
      <xdr:col>1</xdr:col>
      <xdr:colOff>312964</xdr:colOff>
      <xdr:row>25</xdr:row>
      <xdr:rowOff>122465</xdr:rowOff>
    </xdr:from>
    <xdr:to>
      <xdr:col>13</xdr:col>
      <xdr:colOff>217715</xdr:colOff>
      <xdr:row>56</xdr:row>
      <xdr:rowOff>44829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557893" y="5388429"/>
          <a:ext cx="5592536" cy="4562400"/>
        </a:xfrm>
        <a:prstGeom prst="rect">
          <a:avLst/>
        </a:prstGeom>
      </xdr:spPr>
    </xdr:pic>
    <xdr:clientData/>
  </xdr:twoCellAnchor>
  <xdr:oneCellAnchor>
    <xdr:from>
      <xdr:col>1</xdr:col>
      <xdr:colOff>372995</xdr:colOff>
      <xdr:row>26</xdr:row>
      <xdr:rowOff>105335</xdr:rowOff>
    </xdr:from>
    <xdr:ext cx="426592" cy="275717"/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08319" y="5685864"/>
          <a:ext cx="426592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（</a:t>
          </a:r>
          <a:r>
            <a:rPr kumimoji="1" lang="en-US" altLang="ja-JP" sz="1100"/>
            <a:t>%</a:t>
          </a:r>
          <a:r>
            <a:rPr kumimoji="1" lang="ja-JP" altLang="en-US" sz="1100"/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tabSelected="1" view="pageBreakPreview" zoomScale="86" zoomScaleNormal="115" zoomScaleSheetLayoutView="86" workbookViewId="0">
      <selection activeCell="B1" sqref="B1"/>
    </sheetView>
  </sheetViews>
  <sheetFormatPr defaultColWidth="10.625" defaultRowHeight="11.25"/>
  <cols>
    <col min="1" max="1" width="7.375" style="19" customWidth="1"/>
    <col min="2" max="2" width="11.75" style="18" customWidth="1"/>
    <col min="3" max="14" width="5.75" style="17" customWidth="1"/>
    <col min="15" max="15" width="5.625" style="16" customWidth="1"/>
    <col min="16" max="16" width="2.5" style="15" customWidth="1"/>
    <col min="17" max="20" width="4.125" style="15" customWidth="1"/>
    <col min="21" max="26" width="16.75" style="15" customWidth="1"/>
    <col min="27" max="48" width="17.625" style="15" customWidth="1"/>
    <col min="49" max="16384" width="10.625" style="15"/>
  </cols>
  <sheetData>
    <row r="1" spans="1:25" ht="14.25">
      <c r="B1" s="242" t="s">
        <v>94</v>
      </c>
    </row>
    <row r="3" spans="1:25" ht="14.25">
      <c r="B3" s="242" t="s">
        <v>78</v>
      </c>
    </row>
    <row r="4" spans="1:25" ht="12" customHeight="1"/>
    <row r="5" spans="1:25" ht="18" customHeight="1">
      <c r="B5" s="29"/>
      <c r="C5" s="243" t="s">
        <v>95</v>
      </c>
      <c r="D5" s="244"/>
      <c r="E5" s="244"/>
      <c r="F5" s="244"/>
      <c r="G5" s="244"/>
      <c r="H5" s="244"/>
      <c r="I5" s="244"/>
      <c r="J5" s="244"/>
      <c r="K5" s="244"/>
      <c r="L5" s="244"/>
      <c r="M5" s="245"/>
      <c r="N5" s="28"/>
      <c r="O5" s="27"/>
      <c r="P5" s="27"/>
      <c r="Q5" s="27"/>
      <c r="R5" s="27"/>
      <c r="S5" s="27"/>
      <c r="T5" s="27"/>
      <c r="Y5" s="27"/>
    </row>
    <row r="6" spans="1:25" ht="18" customHeight="1">
      <c r="B6" s="43" t="s">
        <v>70</v>
      </c>
      <c r="C6" s="47" t="s">
        <v>81</v>
      </c>
      <c r="D6" s="47" t="s">
        <v>82</v>
      </c>
      <c r="E6" s="47" t="s">
        <v>83</v>
      </c>
      <c r="F6" s="47" t="s">
        <v>84</v>
      </c>
      <c r="G6" s="47" t="s">
        <v>85</v>
      </c>
      <c r="H6" s="47" t="s">
        <v>86</v>
      </c>
      <c r="I6" s="47" t="s">
        <v>87</v>
      </c>
      <c r="J6" s="47" t="s">
        <v>88</v>
      </c>
      <c r="K6" s="47" t="s">
        <v>89</v>
      </c>
      <c r="L6" s="47" t="s">
        <v>91</v>
      </c>
      <c r="M6" s="99" t="s">
        <v>92</v>
      </c>
      <c r="N6" s="26"/>
      <c r="O6" s="19"/>
      <c r="P6" s="19"/>
      <c r="Q6" s="19"/>
      <c r="R6" s="19"/>
      <c r="S6" s="19"/>
    </row>
    <row r="7" spans="1:25" ht="17.25" customHeight="1">
      <c r="A7" s="25">
        <v>1</v>
      </c>
      <c r="B7" s="71" t="s">
        <v>22</v>
      </c>
      <c r="C7" s="72">
        <v>1.6887393767705383</v>
      </c>
      <c r="D7" s="72">
        <v>1.5181910914654879</v>
      </c>
      <c r="E7" s="72">
        <v>1.360655737704918</v>
      </c>
      <c r="F7" s="72">
        <v>1.2590439276485788</v>
      </c>
      <c r="G7" s="72">
        <v>1.3176979374584166</v>
      </c>
      <c r="H7" s="72">
        <v>1.1459829059829061</v>
      </c>
      <c r="I7" s="72">
        <v>0.93607616456987419</v>
      </c>
      <c r="J7" s="72">
        <v>0.77774064171122992</v>
      </c>
      <c r="K7" s="72">
        <v>0.89573459715639814</v>
      </c>
      <c r="L7" s="72">
        <v>0.84369385555156307</v>
      </c>
      <c r="M7" s="72">
        <v>0.91939639308060361</v>
      </c>
      <c r="N7" s="22"/>
      <c r="O7" s="23"/>
      <c r="P7" s="23"/>
      <c r="Q7" s="23"/>
      <c r="R7" s="23"/>
      <c r="S7" s="23"/>
      <c r="Y7" s="23"/>
    </row>
    <row r="8" spans="1:25" ht="17.25" customHeight="1">
      <c r="A8" s="21">
        <v>2</v>
      </c>
      <c r="B8" s="71" t="s">
        <v>23</v>
      </c>
      <c r="C8" s="72">
        <v>2.0616784630940344</v>
      </c>
      <c r="D8" s="72">
        <v>1.7592039800995025</v>
      </c>
      <c r="E8" s="72">
        <v>1.8307267709291628</v>
      </c>
      <c r="F8" s="72">
        <v>1.3696729435084243</v>
      </c>
      <c r="G8" s="72">
        <v>1.7381174277726001</v>
      </c>
      <c r="H8" s="72">
        <v>1.8710601719197708</v>
      </c>
      <c r="I8" s="72">
        <v>1.110065851364064</v>
      </c>
      <c r="J8" s="72">
        <v>1.2414800389483933</v>
      </c>
      <c r="K8" s="72">
        <v>0.95829195630585895</v>
      </c>
      <c r="L8" s="72">
        <v>1.0206825232678387</v>
      </c>
      <c r="M8" s="72">
        <v>0.87702818104184455</v>
      </c>
      <c r="N8" s="22"/>
      <c r="O8" s="23"/>
      <c r="P8" s="23"/>
      <c r="Q8" s="23"/>
      <c r="R8" s="23"/>
      <c r="S8" s="23"/>
      <c r="Y8" s="23"/>
    </row>
    <row r="9" spans="1:25" ht="17.25" customHeight="1">
      <c r="A9" s="21">
        <v>3</v>
      </c>
      <c r="B9" s="73" t="s">
        <v>68</v>
      </c>
      <c r="C9" s="74">
        <v>2.2975409836065572</v>
      </c>
      <c r="D9" s="74">
        <v>2.0428109854604202</v>
      </c>
      <c r="E9" s="74">
        <v>1.9306772908366534</v>
      </c>
      <c r="F9" s="74">
        <v>1.9899536321483771</v>
      </c>
      <c r="G9" s="74">
        <v>1.9048760991207034</v>
      </c>
      <c r="H9" s="74">
        <v>1.2676973148901547</v>
      </c>
      <c r="I9" s="74">
        <v>1.5265588914549653</v>
      </c>
      <c r="J9" s="74">
        <v>1.4679760888129803</v>
      </c>
      <c r="K9" s="74">
        <v>1.0858447488584475</v>
      </c>
      <c r="L9" s="74">
        <v>1.0813852813852813</v>
      </c>
      <c r="M9" s="74">
        <v>1.0075117370892019</v>
      </c>
      <c r="N9" s="24"/>
      <c r="O9" s="23"/>
      <c r="P9" s="23"/>
      <c r="Q9" s="23"/>
      <c r="R9" s="23"/>
      <c r="S9" s="23"/>
      <c r="Y9" s="23"/>
    </row>
    <row r="10" spans="1:25" ht="17.25" customHeight="1">
      <c r="A10" s="21">
        <v>4</v>
      </c>
      <c r="B10" s="73" t="s">
        <v>67</v>
      </c>
      <c r="C10" s="74">
        <v>1.92</v>
      </c>
      <c r="D10" s="74">
        <v>1.8964497041420119</v>
      </c>
      <c r="E10" s="74">
        <v>2.0558739255014329</v>
      </c>
      <c r="F10" s="74">
        <v>1.535660091047041</v>
      </c>
      <c r="G10" s="74">
        <v>1.1365705614567527</v>
      </c>
      <c r="H10" s="74">
        <v>1.4623188405797101</v>
      </c>
      <c r="I10" s="74">
        <v>1.2814465408805031</v>
      </c>
      <c r="J10" s="74">
        <v>1.2585949177877429</v>
      </c>
      <c r="K10" s="74">
        <v>1.3935389133627019</v>
      </c>
      <c r="L10" s="74">
        <v>1.0353130016051364</v>
      </c>
      <c r="M10" s="74">
        <v>0.78877400295420974</v>
      </c>
      <c r="N10" s="24"/>
      <c r="O10" s="23"/>
      <c r="P10" s="23"/>
      <c r="Q10" s="23"/>
      <c r="R10" s="23"/>
      <c r="S10" s="23"/>
      <c r="Y10" s="23"/>
    </row>
    <row r="11" spans="1:25" ht="17.25" customHeight="1">
      <c r="A11" s="21">
        <v>5</v>
      </c>
      <c r="B11" s="71" t="s">
        <v>26</v>
      </c>
      <c r="C11" s="72">
        <v>2.0210748155953637</v>
      </c>
      <c r="D11" s="72">
        <v>1.9436090225563909</v>
      </c>
      <c r="E11" s="72">
        <v>1.914811229428848</v>
      </c>
      <c r="F11" s="72">
        <v>1.9401631912964641</v>
      </c>
      <c r="G11" s="72">
        <v>1.3491755577109603</v>
      </c>
      <c r="H11" s="72">
        <v>1.3172348484848484</v>
      </c>
      <c r="I11" s="72">
        <v>1.0269016697588127</v>
      </c>
      <c r="J11" s="72">
        <v>1.1640552995391704</v>
      </c>
      <c r="K11" s="72">
        <v>1.0465983224603914</v>
      </c>
      <c r="L11" s="72">
        <v>1.0589285714285714</v>
      </c>
      <c r="M11" s="72">
        <v>1.082936129647283</v>
      </c>
      <c r="N11" s="22"/>
      <c r="O11" s="23"/>
      <c r="P11" s="23"/>
      <c r="Q11" s="23"/>
      <c r="R11" s="23"/>
      <c r="S11" s="23"/>
      <c r="Y11" s="23"/>
    </row>
    <row r="12" spans="1:25" ht="17.25" customHeight="1">
      <c r="A12" s="21">
        <v>6</v>
      </c>
      <c r="B12" s="71" t="s">
        <v>27</v>
      </c>
      <c r="C12" s="72">
        <v>1.4956772334293948</v>
      </c>
      <c r="D12" s="72">
        <v>1.208613728129206</v>
      </c>
      <c r="E12" s="72">
        <v>0.97399219765929779</v>
      </c>
      <c r="F12" s="72">
        <v>1.6732804232804233</v>
      </c>
      <c r="G12" s="72">
        <v>0.92797118847539017</v>
      </c>
      <c r="H12" s="72">
        <v>0.79301745635910226</v>
      </c>
      <c r="I12" s="72">
        <v>0.69187358916478559</v>
      </c>
      <c r="J12" s="72">
        <v>0.72738095238095235</v>
      </c>
      <c r="K12" s="72">
        <v>0.54721274175199086</v>
      </c>
      <c r="L12" s="72">
        <v>0.57093821510297482</v>
      </c>
      <c r="M12" s="72">
        <v>0.24410377358490565</v>
      </c>
      <c r="N12" s="22"/>
      <c r="O12" s="23"/>
      <c r="P12" s="23"/>
      <c r="Q12" s="23"/>
      <c r="R12" s="23"/>
      <c r="S12" s="23"/>
      <c r="Y12" s="23"/>
    </row>
    <row r="13" spans="1:25" ht="17.25" customHeight="1">
      <c r="A13" s="21">
        <v>7</v>
      </c>
      <c r="B13" s="71" t="s">
        <v>66</v>
      </c>
      <c r="C13" s="72">
        <v>2.4676258992805757</v>
      </c>
      <c r="D13" s="72">
        <v>1.5470085470085471</v>
      </c>
      <c r="E13" s="72">
        <v>1.7192374350086654</v>
      </c>
      <c r="F13" s="72">
        <v>1.281505728314239</v>
      </c>
      <c r="G13" s="72">
        <v>1.1070889894419307</v>
      </c>
      <c r="H13" s="72">
        <v>1.6378205128205128</v>
      </c>
      <c r="I13" s="72">
        <v>1.4231884057971014</v>
      </c>
      <c r="J13" s="72">
        <v>1.2034383954154728</v>
      </c>
      <c r="K13" s="72">
        <v>0.99096385542168675</v>
      </c>
      <c r="L13" s="72">
        <v>1.001466275659824</v>
      </c>
      <c r="M13" s="72">
        <v>1.0871491875923192</v>
      </c>
      <c r="N13" s="22"/>
      <c r="O13" s="23"/>
      <c r="P13" s="23"/>
      <c r="Q13" s="23"/>
      <c r="R13" s="23"/>
      <c r="S13" s="23"/>
      <c r="Y13" s="23"/>
    </row>
    <row r="14" spans="1:25" ht="17.25" customHeight="1">
      <c r="A14" s="21">
        <v>8</v>
      </c>
      <c r="B14" s="71" t="s">
        <v>65</v>
      </c>
      <c r="C14" s="72">
        <v>1.6363636363636365</v>
      </c>
      <c r="D14" s="72">
        <v>1.5521405049396269</v>
      </c>
      <c r="E14" s="72">
        <v>1.6629588431590656</v>
      </c>
      <c r="F14" s="72">
        <v>1.3836206896551724</v>
      </c>
      <c r="G14" s="72">
        <v>1.6088794926004228</v>
      </c>
      <c r="H14" s="72">
        <v>1.3442808607021517</v>
      </c>
      <c r="I14" s="72">
        <v>1.1983663943990666</v>
      </c>
      <c r="J14" s="72">
        <v>0.96914285714285719</v>
      </c>
      <c r="K14" s="72">
        <v>0.87750294464075385</v>
      </c>
      <c r="L14" s="72">
        <v>1.0398457583547558</v>
      </c>
      <c r="M14" s="72">
        <v>1.0580645161290323</v>
      </c>
      <c r="N14" s="22"/>
      <c r="O14" s="23"/>
      <c r="P14" s="23"/>
      <c r="Q14" s="23"/>
      <c r="R14" s="23"/>
      <c r="S14" s="23"/>
      <c r="Y14" s="23"/>
    </row>
    <row r="15" spans="1:25" ht="17.25" customHeight="1">
      <c r="A15" s="21">
        <v>9</v>
      </c>
      <c r="B15" s="71" t="s">
        <v>64</v>
      </c>
      <c r="C15" s="72">
        <v>1.9928057553956835</v>
      </c>
      <c r="D15" s="72">
        <v>1.8548009367681499</v>
      </c>
      <c r="E15" s="72">
        <v>1.6310043668122272</v>
      </c>
      <c r="F15" s="72">
        <v>2.0699152542372881</v>
      </c>
      <c r="G15" s="72">
        <v>1.6586956521739131</v>
      </c>
      <c r="H15" s="72">
        <v>1.3786191536748329</v>
      </c>
      <c r="I15" s="72">
        <v>1.3119266055045871</v>
      </c>
      <c r="J15" s="72">
        <v>1.2884210526315789</v>
      </c>
      <c r="K15" s="72">
        <v>1.1116389548693586</v>
      </c>
      <c r="L15" s="72">
        <v>1.2079002079002079</v>
      </c>
      <c r="M15" s="72">
        <v>1.271461716937355</v>
      </c>
      <c r="N15" s="22"/>
      <c r="O15" s="23"/>
      <c r="P15" s="23"/>
      <c r="Q15" s="23"/>
      <c r="R15" s="23"/>
      <c r="S15" s="23"/>
      <c r="Y15" s="23"/>
    </row>
    <row r="16" spans="1:25" ht="17.25" customHeight="1">
      <c r="A16" s="25">
        <v>10</v>
      </c>
      <c r="B16" s="71" t="s">
        <v>63</v>
      </c>
      <c r="C16" s="72">
        <v>1.8932038834951457</v>
      </c>
      <c r="D16" s="72">
        <v>1.7021276595744681</v>
      </c>
      <c r="E16" s="72">
        <v>1.5886075949367089</v>
      </c>
      <c r="F16" s="72">
        <v>1.6213017751479291</v>
      </c>
      <c r="G16" s="72">
        <v>1.425357873210634</v>
      </c>
      <c r="H16" s="72">
        <v>1.0769230769230769</v>
      </c>
      <c r="I16" s="72">
        <v>1.307070707070707</v>
      </c>
      <c r="J16" s="72">
        <v>1.278825995807128</v>
      </c>
      <c r="K16" s="72">
        <v>1.185336048879837</v>
      </c>
      <c r="L16" s="72">
        <v>1.0801687763713079</v>
      </c>
      <c r="M16" s="72">
        <v>0.79398148148148151</v>
      </c>
      <c r="N16" s="22"/>
      <c r="O16" s="23"/>
      <c r="P16" s="23"/>
      <c r="Q16" s="23"/>
      <c r="R16" s="23"/>
      <c r="S16" s="23"/>
      <c r="Y16" s="23"/>
    </row>
    <row r="17" spans="1:25" ht="17.25" customHeight="1">
      <c r="A17" s="21">
        <v>11</v>
      </c>
      <c r="B17" s="71" t="s">
        <v>62</v>
      </c>
      <c r="C17" s="72">
        <v>3.177142857142857</v>
      </c>
      <c r="D17" s="72">
        <v>3.641434262948207</v>
      </c>
      <c r="E17" s="72">
        <v>2.7169811320754715</v>
      </c>
      <c r="F17" s="72">
        <v>2.4446764091858038</v>
      </c>
      <c r="G17" s="72">
        <v>2.6346555323590812</v>
      </c>
      <c r="H17" s="72">
        <v>1.7625272331154684</v>
      </c>
      <c r="I17" s="72">
        <v>1.757847533632287</v>
      </c>
      <c r="J17" s="72">
        <v>1.7837150127226462</v>
      </c>
      <c r="K17" s="72">
        <v>1.4874371859296482</v>
      </c>
      <c r="L17" s="72">
        <v>1.7976649746192892</v>
      </c>
      <c r="M17" s="72">
        <v>1.2849740932642486</v>
      </c>
      <c r="N17" s="22"/>
      <c r="O17" s="23"/>
      <c r="P17" s="23"/>
      <c r="Q17" s="23"/>
      <c r="R17" s="23"/>
      <c r="S17" s="23"/>
      <c r="Y17" s="23"/>
    </row>
    <row r="18" spans="1:25" ht="17.25" customHeight="1">
      <c r="A18" s="21">
        <v>12</v>
      </c>
      <c r="B18" s="71" t="s">
        <v>61</v>
      </c>
      <c r="C18" s="72">
        <v>1.9536363636363636</v>
      </c>
      <c r="D18" s="72">
        <v>2.3523550724637681</v>
      </c>
      <c r="E18" s="72">
        <v>2.1457418788410885</v>
      </c>
      <c r="F18" s="72">
        <v>1.9133574007220218</v>
      </c>
      <c r="G18" s="72">
        <v>2.0864406779661016</v>
      </c>
      <c r="H18" s="72">
        <v>1.6663560111835973</v>
      </c>
      <c r="I18" s="72">
        <v>1.6714031971580816</v>
      </c>
      <c r="J18" s="72">
        <v>1.5911193339500462</v>
      </c>
      <c r="K18" s="72">
        <v>1.3686313686313687</v>
      </c>
      <c r="L18" s="72">
        <v>1.1992409867172675</v>
      </c>
      <c r="M18" s="72">
        <v>1.3832823649337411</v>
      </c>
      <c r="N18" s="22"/>
      <c r="O18" s="23"/>
      <c r="P18" s="23"/>
      <c r="Q18" s="23"/>
      <c r="R18" s="23"/>
      <c r="S18" s="23"/>
      <c r="Y18" s="23"/>
    </row>
    <row r="19" spans="1:25" ht="17.25" customHeight="1">
      <c r="A19" s="21">
        <v>13</v>
      </c>
      <c r="B19" s="71" t="s">
        <v>60</v>
      </c>
      <c r="C19" s="72">
        <v>2.9595238095238097</v>
      </c>
      <c r="D19" s="72">
        <v>2.5384615384615383</v>
      </c>
      <c r="E19" s="72">
        <v>2.493150684931507</v>
      </c>
      <c r="F19" s="72">
        <v>2.592137592137592</v>
      </c>
      <c r="G19" s="72">
        <v>2.0963541666666665</v>
      </c>
      <c r="H19" s="72">
        <v>1.8428571428571427</v>
      </c>
      <c r="I19" s="72">
        <v>1.9007092198581561</v>
      </c>
      <c r="J19" s="72">
        <v>1.5026595744680851</v>
      </c>
      <c r="K19" s="72">
        <v>1.1666666666666667</v>
      </c>
      <c r="L19" s="72">
        <v>1.3363095238095237</v>
      </c>
      <c r="M19" s="72">
        <v>1.4011627906976745</v>
      </c>
      <c r="N19" s="22"/>
      <c r="O19" s="23"/>
      <c r="P19" s="23"/>
      <c r="Q19" s="23"/>
      <c r="R19" s="23"/>
      <c r="S19" s="23"/>
      <c r="Y19" s="23"/>
    </row>
    <row r="20" spans="1:25" ht="17.25" customHeight="1">
      <c r="A20" s="21">
        <v>14</v>
      </c>
      <c r="B20" s="71" t="s">
        <v>28</v>
      </c>
      <c r="C20" s="72">
        <v>2.2590673575129534</v>
      </c>
      <c r="D20" s="72">
        <v>1.9707602339181287</v>
      </c>
      <c r="E20" s="72">
        <v>2.2124352331606216</v>
      </c>
      <c r="F20" s="72">
        <v>2.2063492063492065</v>
      </c>
      <c r="G20" s="72">
        <v>1.5</v>
      </c>
      <c r="H20" s="72">
        <v>1.5837563451776651</v>
      </c>
      <c r="I20" s="72">
        <v>1.5621621621621622</v>
      </c>
      <c r="J20" s="72">
        <v>0.95628415300546443</v>
      </c>
      <c r="K20" s="72">
        <v>1.1929824561403508</v>
      </c>
      <c r="L20" s="72">
        <v>1.2191011235955056</v>
      </c>
      <c r="M20" s="72">
        <v>0.63529411764705879</v>
      </c>
      <c r="N20" s="22"/>
      <c r="O20" s="15"/>
    </row>
    <row r="21" spans="1:25" ht="17.25" customHeight="1">
      <c r="A21" s="21">
        <v>15</v>
      </c>
      <c r="B21" s="71" t="s">
        <v>29</v>
      </c>
      <c r="C21" s="72">
        <v>0.47101449275362317</v>
      </c>
      <c r="D21" s="72">
        <v>0.45833333333333331</v>
      </c>
      <c r="E21" s="72">
        <v>0.13559322033898305</v>
      </c>
      <c r="F21" s="72">
        <v>0.3925233644859813</v>
      </c>
      <c r="G21" s="72">
        <v>0.26785714285714285</v>
      </c>
      <c r="H21" s="72">
        <v>0.22033898305084745</v>
      </c>
      <c r="I21" s="72">
        <v>0.40659340659340659</v>
      </c>
      <c r="J21" s="72">
        <v>0.13636363636363635</v>
      </c>
      <c r="K21" s="72">
        <v>0.1092436974789916</v>
      </c>
      <c r="L21" s="72">
        <v>0.12987012987012986</v>
      </c>
      <c r="M21" s="72">
        <v>8.5470085470085472E-2</v>
      </c>
      <c r="N21" s="22"/>
      <c r="O21" s="15"/>
    </row>
    <row r="22" spans="1:25" ht="17.25" customHeight="1">
      <c r="A22" s="21">
        <v>16</v>
      </c>
      <c r="B22" s="71" t="s">
        <v>59</v>
      </c>
      <c r="C22" s="72">
        <v>1.8352272727272727</v>
      </c>
      <c r="D22" s="72">
        <v>2.1473684210526316</v>
      </c>
      <c r="E22" s="72">
        <v>1.6666666666666667</v>
      </c>
      <c r="F22" s="72">
        <v>1.6923076923076923</v>
      </c>
      <c r="G22" s="72">
        <v>2.3214285714285716</v>
      </c>
      <c r="H22" s="72">
        <v>1.88</v>
      </c>
      <c r="I22" s="72">
        <v>1.5048076923076923</v>
      </c>
      <c r="J22" s="72">
        <v>2.2296650717703348</v>
      </c>
      <c r="K22" s="72">
        <v>1.6256410256410256</v>
      </c>
      <c r="L22" s="72">
        <v>1.539906103286385</v>
      </c>
      <c r="M22" s="72">
        <v>1.5428571428571429</v>
      </c>
      <c r="N22" s="22"/>
      <c r="O22" s="15"/>
    </row>
    <row r="23" spans="1:25" ht="17.25" customHeight="1">
      <c r="A23" s="21">
        <v>17</v>
      </c>
      <c r="B23" s="71" t="s">
        <v>30</v>
      </c>
      <c r="C23" s="72">
        <v>1.4634146341463414</v>
      </c>
      <c r="D23" s="72">
        <v>1.0740740740740742</v>
      </c>
      <c r="E23" s="72">
        <v>1.6041666666666667</v>
      </c>
      <c r="F23" s="72">
        <v>0.95652173913043481</v>
      </c>
      <c r="G23" s="72">
        <v>0.90047393364928907</v>
      </c>
      <c r="H23" s="72">
        <v>0.58904109589041098</v>
      </c>
      <c r="I23" s="72">
        <v>0.61904761904761907</v>
      </c>
      <c r="J23" s="72">
        <v>0.58441558441558439</v>
      </c>
      <c r="K23" s="72">
        <v>0.13636363636363635</v>
      </c>
      <c r="L23" s="72">
        <v>0.41666666666666669</v>
      </c>
      <c r="M23" s="72">
        <v>0.671875</v>
      </c>
      <c r="N23" s="22"/>
      <c r="O23" s="15"/>
    </row>
    <row r="24" spans="1:25" ht="17.25" customHeight="1">
      <c r="A24" s="21">
        <v>18</v>
      </c>
      <c r="B24" s="71" t="s">
        <v>31</v>
      </c>
      <c r="C24" s="72">
        <v>3.7538461538461538</v>
      </c>
      <c r="D24" s="72">
        <v>3.48</v>
      </c>
      <c r="E24" s="72">
        <v>3.2096774193548385</v>
      </c>
      <c r="F24" s="72">
        <v>3.0147058823529411</v>
      </c>
      <c r="G24" s="72">
        <v>2.5517241379310347</v>
      </c>
      <c r="H24" s="72">
        <v>2.3809523809523809</v>
      </c>
      <c r="I24" s="72">
        <v>0.95945945945945943</v>
      </c>
      <c r="J24" s="72">
        <v>1.2678571428571428</v>
      </c>
      <c r="K24" s="72">
        <v>1.7761194029850746</v>
      </c>
      <c r="L24" s="72">
        <v>1.3050847457627119</v>
      </c>
      <c r="M24" s="72">
        <v>0.65909090909090906</v>
      </c>
      <c r="N24" s="22"/>
      <c r="O24" s="15"/>
    </row>
    <row r="25" spans="1:25" ht="17.25" customHeight="1" thickBot="1">
      <c r="A25" s="25">
        <v>19</v>
      </c>
      <c r="B25" s="75" t="s">
        <v>32</v>
      </c>
      <c r="C25" s="76">
        <v>4.1571428571428575</v>
      </c>
      <c r="D25" s="76">
        <v>3.5542168674698793</v>
      </c>
      <c r="E25" s="76">
        <v>2.464788732394366</v>
      </c>
      <c r="F25" s="76">
        <v>2.547945205479452</v>
      </c>
      <c r="G25" s="76">
        <v>1.3333333333333333</v>
      </c>
      <c r="H25" s="76">
        <v>0.5901639344262295</v>
      </c>
      <c r="I25" s="76">
        <v>0.647887323943662</v>
      </c>
      <c r="J25" s="76">
        <v>0.35</v>
      </c>
      <c r="K25" s="76">
        <v>0.352112676056338</v>
      </c>
      <c r="L25" s="76">
        <v>0.23636363636363636</v>
      </c>
      <c r="M25" s="76">
        <v>0.26027397260273971</v>
      </c>
      <c r="N25" s="22"/>
      <c r="O25" s="15"/>
    </row>
    <row r="26" spans="1:25" ht="17.25" customHeight="1" thickTop="1">
      <c r="A26" s="21">
        <v>20</v>
      </c>
      <c r="B26" s="44" t="s">
        <v>58</v>
      </c>
      <c r="C26" s="45">
        <v>1.9637379002233806</v>
      </c>
      <c r="D26" s="45">
        <v>1.8303693570451436</v>
      </c>
      <c r="E26" s="46">
        <v>1.7077596098680436</v>
      </c>
      <c r="F26" s="46">
        <v>1.6223672079994327</v>
      </c>
      <c r="G26" s="46">
        <v>1.5099916154276132</v>
      </c>
      <c r="H26" s="46">
        <v>1.3354678050515831</v>
      </c>
      <c r="I26" s="46">
        <v>1.1794367581993117</v>
      </c>
      <c r="J26" s="46">
        <v>1.1198607787687622</v>
      </c>
      <c r="K26" s="46">
        <v>1.0249164145836651</v>
      </c>
      <c r="L26" s="46">
        <v>1.0178004040404038</v>
      </c>
      <c r="M26" s="100">
        <v>0.93142380844131245</v>
      </c>
      <c r="N26" s="20"/>
      <c r="O26" s="15"/>
    </row>
    <row r="59" spans="2:2" ht="17.25">
      <c r="B59" s="48" t="str">
        <f>B3</f>
        <v>■中学3年生時点　一人平均むし歯数の状況</v>
      </c>
    </row>
  </sheetData>
  <autoFilter ref="A6:M6">
    <sortState ref="A5:M24">
      <sortCondition ref="A4"/>
    </sortState>
  </autoFilter>
  <mergeCells count="1">
    <mergeCell ref="C5:M5"/>
  </mergeCells>
  <phoneticPr fontId="2"/>
  <printOptions horizontalCentered="1" verticalCentered="1" gridLinesSet="0"/>
  <pageMargins left="0.82677165354330717" right="0.55118110236220474" top="0.74803149606299213" bottom="0.74803149606299213" header="0.31496062992125984" footer="0.31496062992125984"/>
  <pageSetup paperSize="9" orientation="portrait" r:id="rId1"/>
  <headerFooter alignWithMargins="0"/>
  <colBreaks count="1" manualBreakCount="1">
    <brk id="16" min="2" max="12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view="pageBreakPreview" topLeftCell="A97" zoomScale="84" zoomScaleNormal="115" zoomScaleSheetLayoutView="84" workbookViewId="0">
      <selection activeCell="H129" sqref="H129"/>
    </sheetView>
  </sheetViews>
  <sheetFormatPr defaultColWidth="10.625" defaultRowHeight="11.25"/>
  <cols>
    <col min="1" max="1" width="3.125" style="15" customWidth="1"/>
    <col min="2" max="2" width="11.75" style="30" customWidth="1"/>
    <col min="3" max="15" width="5.75" style="17" customWidth="1"/>
    <col min="16" max="16" width="3.125" style="16" customWidth="1"/>
    <col min="17" max="17" width="4.125" style="15" customWidth="1"/>
    <col min="18" max="27" width="16.75" style="15" customWidth="1"/>
    <col min="28" max="49" width="17.625" style="15" customWidth="1"/>
    <col min="50" max="16384" width="10.625" style="15"/>
  </cols>
  <sheetData>
    <row r="1" spans="1:27" ht="14.25">
      <c r="B1" s="78" t="s">
        <v>79</v>
      </c>
    </row>
    <row r="2" spans="1:27" ht="12" customHeight="1">
      <c r="O2" s="82"/>
    </row>
    <row r="3" spans="1:27" ht="17.25" customHeight="1">
      <c r="B3" s="50"/>
      <c r="C3" s="243" t="s">
        <v>96</v>
      </c>
      <c r="D3" s="244"/>
      <c r="E3" s="244"/>
      <c r="F3" s="244"/>
      <c r="G3" s="244"/>
      <c r="H3" s="244"/>
      <c r="I3" s="244"/>
      <c r="J3" s="244"/>
      <c r="K3" s="244"/>
      <c r="L3" s="244"/>
      <c r="M3" s="245"/>
      <c r="N3" s="28"/>
      <c r="O3" s="83"/>
      <c r="P3" s="28"/>
      <c r="Q3" s="27"/>
      <c r="R3" s="27"/>
      <c r="S3" s="27"/>
      <c r="T3" s="27"/>
      <c r="U3" s="27"/>
      <c r="V3" s="27"/>
    </row>
    <row r="4" spans="1:27" ht="17.25" customHeight="1">
      <c r="B4" s="49" t="s">
        <v>70</v>
      </c>
      <c r="C4" s="51" t="s">
        <v>81</v>
      </c>
      <c r="D4" s="51" t="s">
        <v>82</v>
      </c>
      <c r="E4" s="51" t="s">
        <v>83</v>
      </c>
      <c r="F4" s="51" t="s">
        <v>84</v>
      </c>
      <c r="G4" s="51" t="s">
        <v>85</v>
      </c>
      <c r="H4" s="51" t="s">
        <v>86</v>
      </c>
      <c r="I4" s="51" t="s">
        <v>87</v>
      </c>
      <c r="J4" s="51" t="s">
        <v>88</v>
      </c>
      <c r="K4" s="51" t="s">
        <v>89</v>
      </c>
      <c r="L4" s="51" t="s">
        <v>90</v>
      </c>
      <c r="M4" s="51" t="s">
        <v>93</v>
      </c>
      <c r="N4" s="85"/>
      <c r="O4" s="32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1:27" ht="17.25" customHeight="1">
      <c r="A5" s="15">
        <v>1</v>
      </c>
      <c r="B5" s="33" t="s">
        <v>22</v>
      </c>
      <c r="C5" s="35">
        <v>51.73512747875354</v>
      </c>
      <c r="D5" s="35">
        <v>45.766746004760286</v>
      </c>
      <c r="E5" s="35">
        <v>41.495901639344261</v>
      </c>
      <c r="F5" s="35">
        <v>40.76227390180879</v>
      </c>
      <c r="G5" s="35">
        <v>42.315369261477045</v>
      </c>
      <c r="H5" s="35">
        <v>39.487179487179489</v>
      </c>
      <c r="I5" s="37">
        <v>32.879972798367902</v>
      </c>
      <c r="J5" s="79">
        <v>30.815508021390375</v>
      </c>
      <c r="K5" s="79">
        <v>32.735274204468517</v>
      </c>
      <c r="L5" s="79">
        <v>31.728350700682718</v>
      </c>
      <c r="M5" s="79">
        <v>30.990062569009936</v>
      </c>
      <c r="N5" s="23"/>
      <c r="O5" s="22"/>
      <c r="P5" s="23"/>
      <c r="Q5" s="23"/>
      <c r="R5" s="23"/>
      <c r="S5" s="23"/>
      <c r="T5" s="23"/>
    </row>
    <row r="6" spans="1:27" ht="17.25" customHeight="1">
      <c r="A6" s="15">
        <v>2</v>
      </c>
      <c r="B6" s="33" t="s">
        <v>23</v>
      </c>
      <c r="C6" s="35">
        <v>57.229524772497477</v>
      </c>
      <c r="D6" s="35">
        <v>51.044776119402989</v>
      </c>
      <c r="E6" s="35">
        <v>53.081876724931</v>
      </c>
      <c r="F6" s="35">
        <v>46.679881070366704</v>
      </c>
      <c r="G6" s="35">
        <v>52.003727865796833</v>
      </c>
      <c r="H6" s="35">
        <v>51.289398280802288</v>
      </c>
      <c r="I6" s="37">
        <v>38.664158043273758</v>
      </c>
      <c r="J6" s="79">
        <v>40.019474196689387</v>
      </c>
      <c r="K6" s="79">
        <v>35.153922542204569</v>
      </c>
      <c r="L6" s="79">
        <v>33.298862461220267</v>
      </c>
      <c r="M6" s="79">
        <v>27.668659265584971</v>
      </c>
      <c r="N6" s="23"/>
      <c r="O6" s="22"/>
      <c r="P6" s="23"/>
      <c r="Q6" s="23"/>
      <c r="R6" s="23"/>
      <c r="S6" s="23"/>
      <c r="T6" s="23"/>
    </row>
    <row r="7" spans="1:27" ht="17.25" customHeight="1">
      <c r="A7" s="15">
        <v>3</v>
      </c>
      <c r="B7" s="34" t="s">
        <v>68</v>
      </c>
      <c r="C7" s="36">
        <v>62.459016393442624</v>
      </c>
      <c r="D7" s="36">
        <v>59.20840064620355</v>
      </c>
      <c r="E7" s="36">
        <v>57.450199203187246</v>
      </c>
      <c r="F7" s="36">
        <v>56.646058732612062</v>
      </c>
      <c r="G7" s="36">
        <v>57.394084732214225</v>
      </c>
      <c r="H7" s="35">
        <v>49.877949552481695</v>
      </c>
      <c r="I7" s="37">
        <v>48.960739030023092</v>
      </c>
      <c r="J7" s="79">
        <v>54.31255337318531</v>
      </c>
      <c r="K7" s="79">
        <v>39.908675799086758</v>
      </c>
      <c r="L7" s="79">
        <v>37.142857142857146</v>
      </c>
      <c r="M7" s="79">
        <v>38.309859154929576</v>
      </c>
      <c r="N7" s="23"/>
      <c r="O7" s="31"/>
      <c r="P7" s="23"/>
      <c r="Q7" s="23"/>
      <c r="R7" s="23"/>
      <c r="S7" s="23"/>
      <c r="T7" s="23"/>
    </row>
    <row r="8" spans="1:27" ht="17.25" customHeight="1">
      <c r="A8" s="15">
        <v>4</v>
      </c>
      <c r="B8" s="34" t="s">
        <v>67</v>
      </c>
      <c r="C8" s="36">
        <v>54</v>
      </c>
      <c r="D8" s="36">
        <v>50.443786982248518</v>
      </c>
      <c r="E8" s="36">
        <v>57.306590257879655</v>
      </c>
      <c r="F8" s="36">
        <v>50.379362670713199</v>
      </c>
      <c r="G8" s="36">
        <v>40.819423368740516</v>
      </c>
      <c r="H8" s="35">
        <v>45.652173913043477</v>
      </c>
      <c r="I8" s="37">
        <v>42.295597484276733</v>
      </c>
      <c r="J8" s="79">
        <v>38.116591928251118</v>
      </c>
      <c r="K8" s="79">
        <v>46.549192364170338</v>
      </c>
      <c r="L8" s="79">
        <v>34.028892455858752</v>
      </c>
      <c r="M8" s="79">
        <v>27.76957163958641</v>
      </c>
      <c r="N8" s="23"/>
      <c r="O8" s="31"/>
      <c r="P8" s="23"/>
      <c r="Q8" s="23"/>
      <c r="R8" s="23"/>
      <c r="S8" s="23"/>
      <c r="T8" s="23"/>
    </row>
    <row r="9" spans="1:27" ht="17.25" customHeight="1">
      <c r="A9" s="15">
        <v>5</v>
      </c>
      <c r="B9" s="33" t="s">
        <v>26</v>
      </c>
      <c r="C9" s="35">
        <v>55.110642781875661</v>
      </c>
      <c r="D9" s="35">
        <v>54.511278195488721</v>
      </c>
      <c r="E9" s="35">
        <v>53.533397870280744</v>
      </c>
      <c r="F9" s="35">
        <v>53.399818676337262</v>
      </c>
      <c r="G9" s="35">
        <v>42.386032977691563</v>
      </c>
      <c r="H9" s="35">
        <v>41.950757575757578</v>
      </c>
      <c r="I9" s="37">
        <v>35.621521335807046</v>
      </c>
      <c r="J9" s="79">
        <v>43.410138248847922</v>
      </c>
      <c r="K9" s="79">
        <v>36.160298229263752</v>
      </c>
      <c r="L9" s="79">
        <v>33.482142857142854</v>
      </c>
      <c r="M9" s="79">
        <v>33.55576739752145</v>
      </c>
      <c r="N9" s="23"/>
      <c r="O9" s="22"/>
      <c r="P9" s="23"/>
      <c r="Q9" s="23"/>
      <c r="R9" s="23"/>
      <c r="S9" s="23"/>
      <c r="T9" s="23"/>
    </row>
    <row r="10" spans="1:27" ht="17.25" customHeight="1">
      <c r="A10" s="15">
        <v>6</v>
      </c>
      <c r="B10" s="33" t="s">
        <v>27</v>
      </c>
      <c r="C10" s="35">
        <v>40.489913544668589</v>
      </c>
      <c r="D10" s="35">
        <v>37.819650067294752</v>
      </c>
      <c r="E10" s="35">
        <v>32.249674902470744</v>
      </c>
      <c r="F10" s="35">
        <v>39.417989417989418</v>
      </c>
      <c r="G10" s="35">
        <v>31.812725090036015</v>
      </c>
      <c r="H10" s="35">
        <v>41.770573566084792</v>
      </c>
      <c r="I10" s="37">
        <v>22.686230248306998</v>
      </c>
      <c r="J10" s="79">
        <v>26.547619047619047</v>
      </c>
      <c r="K10" s="79">
        <v>19.681456200227533</v>
      </c>
      <c r="L10" s="79">
        <v>22.883295194508012</v>
      </c>
      <c r="M10" s="79">
        <v>12.853773584905662</v>
      </c>
      <c r="N10" s="23"/>
      <c r="O10" s="22"/>
      <c r="P10" s="23"/>
      <c r="Q10" s="23"/>
      <c r="R10" s="23"/>
      <c r="S10" s="23"/>
      <c r="T10" s="23"/>
    </row>
    <row r="11" spans="1:27" ht="17.25" customHeight="1">
      <c r="A11" s="15">
        <v>7</v>
      </c>
      <c r="B11" s="33" t="s">
        <v>66</v>
      </c>
      <c r="C11" s="35">
        <v>60.791366906474821</v>
      </c>
      <c r="D11" s="35">
        <v>47.008547008547005</v>
      </c>
      <c r="E11" s="35">
        <v>47.487001733102254</v>
      </c>
      <c r="F11" s="35">
        <v>50.08183306055647</v>
      </c>
      <c r="G11" s="35">
        <v>39.064856711915539</v>
      </c>
      <c r="H11" s="35">
        <v>43.75</v>
      </c>
      <c r="I11" s="37">
        <v>40.289855072463773</v>
      </c>
      <c r="J11" s="79">
        <v>36.532951289398277</v>
      </c>
      <c r="K11" s="79">
        <v>35.090361445783131</v>
      </c>
      <c r="L11" s="79">
        <v>35.777126099706749</v>
      </c>
      <c r="M11" s="79">
        <v>38.995568685376661</v>
      </c>
      <c r="N11" s="23"/>
      <c r="O11" s="22"/>
      <c r="P11" s="23"/>
      <c r="Q11" s="23"/>
      <c r="R11" s="23"/>
      <c r="S11" s="23"/>
      <c r="T11" s="23"/>
    </row>
    <row r="12" spans="1:27" ht="17.25" customHeight="1">
      <c r="A12" s="15">
        <v>8</v>
      </c>
      <c r="B12" s="33" t="s">
        <v>65</v>
      </c>
      <c r="C12" s="35">
        <v>54.994388327721666</v>
      </c>
      <c r="D12" s="35">
        <v>48.408342480790338</v>
      </c>
      <c r="E12" s="35">
        <v>52.502780867630705</v>
      </c>
      <c r="F12" s="35">
        <v>43.426724137931032</v>
      </c>
      <c r="G12" s="35">
        <v>50.739957716701902</v>
      </c>
      <c r="H12" s="35">
        <v>45.073612684031708</v>
      </c>
      <c r="I12" s="37">
        <v>39.556592765460913</v>
      </c>
      <c r="J12" s="79">
        <v>33.714285714285715</v>
      </c>
      <c r="K12" s="79">
        <v>30.624263839811544</v>
      </c>
      <c r="L12" s="79">
        <v>35.475578406169667</v>
      </c>
      <c r="M12" s="79">
        <v>36.903225806451609</v>
      </c>
      <c r="N12" s="23"/>
      <c r="O12" s="22"/>
      <c r="P12" s="23"/>
      <c r="Q12" s="23"/>
      <c r="R12" s="23"/>
      <c r="S12" s="23"/>
      <c r="T12" s="23"/>
    </row>
    <row r="13" spans="1:27" ht="17.25" customHeight="1">
      <c r="A13" s="15">
        <v>9</v>
      </c>
      <c r="B13" s="33" t="s">
        <v>64</v>
      </c>
      <c r="C13" s="35">
        <v>51.798561151079134</v>
      </c>
      <c r="D13" s="35">
        <v>55.269320843091329</v>
      </c>
      <c r="E13" s="35">
        <v>54.148471615720531</v>
      </c>
      <c r="F13" s="35">
        <v>50.423728813559322</v>
      </c>
      <c r="G13" s="35">
        <v>49.347826086956523</v>
      </c>
      <c r="H13" s="35">
        <v>42.31625835189309</v>
      </c>
      <c r="I13" s="37">
        <v>34.403669724770644</v>
      </c>
      <c r="J13" s="79">
        <v>41.89473684210526</v>
      </c>
      <c r="K13" s="79">
        <v>38.242280285035626</v>
      </c>
      <c r="L13" s="79">
        <v>36.798336798336798</v>
      </c>
      <c r="M13" s="79">
        <v>37.354988399071928</v>
      </c>
      <c r="N13" s="23"/>
      <c r="O13" s="22"/>
      <c r="P13" s="23"/>
      <c r="Q13" s="23"/>
      <c r="R13" s="23"/>
      <c r="S13" s="23"/>
      <c r="T13" s="23"/>
    </row>
    <row r="14" spans="1:27" ht="17.25" customHeight="1">
      <c r="A14" s="15">
        <v>10</v>
      </c>
      <c r="B14" s="33" t="s">
        <v>63</v>
      </c>
      <c r="C14" s="35">
        <v>50.097087378640779</v>
      </c>
      <c r="D14" s="35">
        <v>52.224371373307541</v>
      </c>
      <c r="E14" s="35">
        <v>48.101265822784811</v>
      </c>
      <c r="F14" s="35">
        <v>48.323471400394482</v>
      </c>
      <c r="G14" s="35">
        <v>41.717791411042946</v>
      </c>
      <c r="H14" s="35">
        <v>34.34704830053667</v>
      </c>
      <c r="I14" s="37">
        <v>42.222222222222221</v>
      </c>
      <c r="J14" s="79">
        <v>44.444444444444443</v>
      </c>
      <c r="K14" s="79">
        <v>39.103869653767816</v>
      </c>
      <c r="L14" s="79">
        <v>32.700421940928273</v>
      </c>
      <c r="M14" s="79">
        <v>30.092592592592592</v>
      </c>
      <c r="N14" s="23"/>
      <c r="O14" s="22"/>
      <c r="P14" s="23"/>
      <c r="Q14" s="23"/>
      <c r="R14" s="23"/>
      <c r="S14" s="23"/>
      <c r="T14" s="23"/>
    </row>
    <row r="15" spans="1:27" ht="17.25" customHeight="1">
      <c r="A15" s="15">
        <v>11</v>
      </c>
      <c r="B15" s="33" t="s">
        <v>62</v>
      </c>
      <c r="C15" s="35">
        <v>68</v>
      </c>
      <c r="D15" s="35">
        <v>74.900398406374507</v>
      </c>
      <c r="E15" s="35">
        <v>61.844863731656183</v>
      </c>
      <c r="F15" s="35">
        <v>61.169102296450937</v>
      </c>
      <c r="G15" s="35">
        <v>63.256784968684762</v>
      </c>
      <c r="H15" s="35">
        <v>51.851851851851848</v>
      </c>
      <c r="I15" s="37">
        <v>47.309417040358746</v>
      </c>
      <c r="J15" s="79">
        <v>47.837150127226465</v>
      </c>
      <c r="K15" s="79">
        <v>46.984924623115575</v>
      </c>
      <c r="L15" s="79">
        <v>34.517766497461928</v>
      </c>
      <c r="M15" s="79">
        <v>41.19170984455959</v>
      </c>
      <c r="N15" s="23"/>
      <c r="O15" s="22"/>
      <c r="P15" s="23"/>
      <c r="Q15" s="23"/>
      <c r="R15" s="23"/>
      <c r="S15" s="23"/>
      <c r="T15" s="23"/>
    </row>
    <row r="16" spans="1:27" ht="17.25" customHeight="1">
      <c r="A16" s="15">
        <v>12</v>
      </c>
      <c r="B16" s="33" t="s">
        <v>61</v>
      </c>
      <c r="C16" s="35">
        <v>54.727272727272727</v>
      </c>
      <c r="D16" s="35">
        <v>60.960144927536234</v>
      </c>
      <c r="E16" s="35">
        <v>59.262510974539076</v>
      </c>
      <c r="F16" s="35">
        <v>53.249097472924191</v>
      </c>
      <c r="G16" s="35">
        <v>49.152542372881356</v>
      </c>
      <c r="H16" s="35">
        <v>49.487418452935692</v>
      </c>
      <c r="I16" s="37">
        <v>49.911190053285971</v>
      </c>
      <c r="J16" s="79">
        <v>47.178538390379273</v>
      </c>
      <c r="K16" s="79">
        <v>43.956043956043956</v>
      </c>
      <c r="L16" s="79">
        <v>34.345351043643262</v>
      </c>
      <c r="M16" s="79">
        <v>36.901121304791026</v>
      </c>
      <c r="N16" s="23"/>
      <c r="O16" s="22"/>
      <c r="P16" s="23"/>
      <c r="Q16" s="23"/>
      <c r="R16" s="23"/>
      <c r="S16" s="23"/>
      <c r="T16" s="23"/>
    </row>
    <row r="17" spans="1:20" ht="17.25" customHeight="1">
      <c r="A17" s="15">
        <v>13</v>
      </c>
      <c r="B17" s="33" t="s">
        <v>60</v>
      </c>
      <c r="C17" s="35">
        <v>71.428571428571431</v>
      </c>
      <c r="D17" s="35">
        <v>65.054945054945051</v>
      </c>
      <c r="E17" s="35">
        <v>65.525114155251146</v>
      </c>
      <c r="F17" s="35">
        <v>66.584766584766584</v>
      </c>
      <c r="G17" s="35">
        <v>59.375</v>
      </c>
      <c r="H17" s="35">
        <v>55.238095238095241</v>
      </c>
      <c r="I17" s="37">
        <v>63.593380614657214</v>
      </c>
      <c r="J17" s="79">
        <v>46.542553191489361</v>
      </c>
      <c r="K17" s="79">
        <v>45</v>
      </c>
      <c r="L17" s="79">
        <v>36.904761904761905</v>
      </c>
      <c r="M17" s="79">
        <v>44.47674418604651</v>
      </c>
      <c r="N17" s="23"/>
      <c r="O17" s="22"/>
      <c r="P17" s="23"/>
      <c r="Q17" s="23"/>
      <c r="R17" s="23"/>
      <c r="S17" s="23"/>
      <c r="T17" s="23"/>
    </row>
    <row r="18" spans="1:20" ht="17.25" customHeight="1">
      <c r="A18" s="15">
        <v>14</v>
      </c>
      <c r="B18" s="33" t="s">
        <v>28</v>
      </c>
      <c r="C18" s="35">
        <v>63.212435233160626</v>
      </c>
      <c r="D18" s="35">
        <v>57.894736842105267</v>
      </c>
      <c r="E18" s="35">
        <v>60.62176165803109</v>
      </c>
      <c r="F18" s="35">
        <v>64.021164021164026</v>
      </c>
      <c r="G18" s="35">
        <v>47.222222222222221</v>
      </c>
      <c r="H18" s="35">
        <v>53.299492385786806</v>
      </c>
      <c r="I18" s="37">
        <v>45.405405405405411</v>
      </c>
      <c r="J18" s="79">
        <v>33.879781420765028</v>
      </c>
      <c r="K18" s="79">
        <v>42.690058479532162</v>
      </c>
      <c r="L18" s="79">
        <v>43.258426966292134</v>
      </c>
      <c r="M18" s="79">
        <v>29.411764705882355</v>
      </c>
      <c r="N18" s="23"/>
      <c r="O18" s="22"/>
      <c r="P18" s="15"/>
      <c r="Q18" s="23"/>
    </row>
    <row r="19" spans="1:20" ht="17.25" customHeight="1">
      <c r="A19" s="15">
        <v>15</v>
      </c>
      <c r="B19" s="33" t="s">
        <v>29</v>
      </c>
      <c r="C19" s="35">
        <v>21.739130434782609</v>
      </c>
      <c r="D19" s="35">
        <v>21.666666666666668</v>
      </c>
      <c r="E19" s="35">
        <v>10.16949152542373</v>
      </c>
      <c r="F19" s="35">
        <v>16.822429906542055</v>
      </c>
      <c r="G19" s="35">
        <v>15.178571428571427</v>
      </c>
      <c r="H19" s="35">
        <v>11.864406779661017</v>
      </c>
      <c r="I19" s="37">
        <v>12.087912087912088</v>
      </c>
      <c r="J19" s="79">
        <v>7.2727272727272725</v>
      </c>
      <c r="K19" s="79">
        <v>8.4033613445378155</v>
      </c>
      <c r="L19" s="79">
        <v>9.0909090909090917</v>
      </c>
      <c r="M19" s="79">
        <v>5.982905982905983</v>
      </c>
      <c r="N19" s="23"/>
      <c r="O19" s="22"/>
      <c r="P19" s="15"/>
      <c r="Q19" s="23"/>
    </row>
    <row r="20" spans="1:20" ht="17.25" customHeight="1">
      <c r="A20" s="15">
        <v>16</v>
      </c>
      <c r="B20" s="33" t="s">
        <v>59</v>
      </c>
      <c r="C20" s="35">
        <v>57.95454545454546</v>
      </c>
      <c r="D20" s="35">
        <v>61.578947368421055</v>
      </c>
      <c r="E20" s="35">
        <v>53.240740740740748</v>
      </c>
      <c r="F20" s="35">
        <v>56.92307692307692</v>
      </c>
      <c r="G20" s="35">
        <v>68.367346938775512</v>
      </c>
      <c r="H20" s="35">
        <v>57.999999999999993</v>
      </c>
      <c r="I20" s="37">
        <v>44.230769230769226</v>
      </c>
      <c r="J20" s="79">
        <v>62.679425837320579</v>
      </c>
      <c r="K20" s="79">
        <v>45.128205128205131</v>
      </c>
      <c r="L20" s="79">
        <v>46.478873239436616</v>
      </c>
      <c r="M20" s="79">
        <v>54.285714285714285</v>
      </c>
      <c r="N20" s="23"/>
      <c r="O20" s="22"/>
      <c r="P20" s="15"/>
      <c r="Q20" s="23"/>
    </row>
    <row r="21" spans="1:20" ht="17.25" customHeight="1">
      <c r="A21" s="15">
        <v>17</v>
      </c>
      <c r="B21" s="33" t="s">
        <v>30</v>
      </c>
      <c r="C21" s="35">
        <v>41.463414634146339</v>
      </c>
      <c r="D21" s="35">
        <v>35.185185185185183</v>
      </c>
      <c r="E21" s="35">
        <v>37.5</v>
      </c>
      <c r="F21" s="35">
        <v>26.086956521739129</v>
      </c>
      <c r="G21" s="35">
        <v>33.175355450236964</v>
      </c>
      <c r="H21" s="35">
        <v>23.287671232876711</v>
      </c>
      <c r="I21" s="37">
        <v>19.047619047619047</v>
      </c>
      <c r="J21" s="79">
        <v>23.376623376623375</v>
      </c>
      <c r="K21" s="79">
        <v>13.636363636363635</v>
      </c>
      <c r="L21" s="79">
        <v>16.666666666666664</v>
      </c>
      <c r="M21" s="79">
        <v>28.125</v>
      </c>
      <c r="N21" s="23"/>
      <c r="O21" s="22"/>
      <c r="P21" s="15"/>
      <c r="Q21" s="23"/>
    </row>
    <row r="22" spans="1:20" ht="17.25" customHeight="1">
      <c r="A22" s="15">
        <v>18</v>
      </c>
      <c r="B22" s="33" t="s">
        <v>31</v>
      </c>
      <c r="C22" s="35">
        <v>78.461538461538467</v>
      </c>
      <c r="D22" s="35">
        <v>70.666666666666671</v>
      </c>
      <c r="E22" s="35">
        <v>75.806451612903231</v>
      </c>
      <c r="F22" s="35">
        <v>73.529411764705884</v>
      </c>
      <c r="G22" s="35">
        <v>68.965517241379317</v>
      </c>
      <c r="H22" s="35">
        <v>61.904761904761905</v>
      </c>
      <c r="I22" s="37">
        <v>36.486486486486484</v>
      </c>
      <c r="J22" s="79">
        <v>51.785714285714292</v>
      </c>
      <c r="K22" s="79">
        <v>59.701492537313428</v>
      </c>
      <c r="L22" s="79">
        <v>35.593220338983052</v>
      </c>
      <c r="M22" s="79">
        <v>22.727272727272727</v>
      </c>
      <c r="N22" s="23"/>
      <c r="O22" s="22"/>
      <c r="P22" s="15"/>
      <c r="Q22" s="23"/>
    </row>
    <row r="23" spans="1:20" ht="17.25" customHeight="1" thickBot="1">
      <c r="A23" s="15">
        <v>19</v>
      </c>
      <c r="B23" s="55" t="s">
        <v>32</v>
      </c>
      <c r="C23" s="56">
        <v>85.714285714285708</v>
      </c>
      <c r="D23" s="56">
        <v>79.518072289156621</v>
      </c>
      <c r="E23" s="56">
        <v>66.197183098591552</v>
      </c>
      <c r="F23" s="56">
        <v>78.082191780821915</v>
      </c>
      <c r="G23" s="56">
        <v>41.269841269841265</v>
      </c>
      <c r="H23" s="56">
        <v>27.868852459016392</v>
      </c>
      <c r="I23" s="57">
        <v>30.985915492957744</v>
      </c>
      <c r="J23" s="80">
        <v>18.75</v>
      </c>
      <c r="K23" s="80">
        <v>22.535211267605636</v>
      </c>
      <c r="L23" s="80">
        <v>16.363636363636363</v>
      </c>
      <c r="M23" s="80">
        <v>9.5890410958904102</v>
      </c>
      <c r="N23" s="23"/>
      <c r="O23" s="22"/>
      <c r="P23" s="15"/>
      <c r="Q23" s="23"/>
    </row>
    <row r="24" spans="1:20" ht="17.25" customHeight="1" thickTop="1">
      <c r="A24" s="15">
        <v>20</v>
      </c>
      <c r="B24" s="52" t="s">
        <v>69</v>
      </c>
      <c r="C24" s="53">
        <v>54.475055845122853</v>
      </c>
      <c r="D24" s="53">
        <v>51.558787529699771</v>
      </c>
      <c r="E24" s="53">
        <v>49.60556511761331</v>
      </c>
      <c r="F24" s="53">
        <v>48.102971420466631</v>
      </c>
      <c r="G24" s="53">
        <v>45.381498043599777</v>
      </c>
      <c r="H24" s="53">
        <v>43.521878335112056</v>
      </c>
      <c r="I24" s="54">
        <v>38.338366458318703</v>
      </c>
      <c r="J24" s="81">
        <v>38.169820897686897</v>
      </c>
      <c r="K24" s="81">
        <v>35.878044897309344</v>
      </c>
      <c r="L24" s="81">
        <v>33.292929292929294</v>
      </c>
      <c r="M24" s="81">
        <v>31.423808441312417</v>
      </c>
      <c r="N24" s="23"/>
      <c r="O24" s="20"/>
      <c r="P24" s="15"/>
      <c r="Q24" s="23"/>
    </row>
    <row r="25" spans="1:20" ht="12" customHeight="1"/>
    <row r="26" spans="1:20" ht="12" customHeight="1"/>
    <row r="59" spans="2:2" ht="14.25">
      <c r="B59" s="78" t="str">
        <f>B1</f>
        <v>■中学3年生時点　むし歯のある人割合の状況</v>
      </c>
    </row>
  </sheetData>
  <autoFilter ref="A4:M4">
    <sortState ref="A5:M24">
      <sortCondition ref="A4"/>
    </sortState>
  </autoFilter>
  <mergeCells count="1">
    <mergeCell ref="C3:M3"/>
  </mergeCells>
  <phoneticPr fontId="2"/>
  <printOptions horizontalCentered="1" verticalCentered="1" gridLinesSet="0"/>
  <pageMargins left="0.9055118110236221" right="0.47244094488188981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39"/>
  <sheetViews>
    <sheetView view="pageBreakPreview" zoomScale="80" zoomScaleNormal="10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T7" sqref="T7"/>
    </sheetView>
  </sheetViews>
  <sheetFormatPr defaultColWidth="2.125" defaultRowHeight="9" customHeight="1"/>
  <cols>
    <col min="1" max="1" width="12.75" style="8" bestFit="1" customWidth="1"/>
    <col min="2" max="3" width="4" style="9" customWidth="1"/>
    <col min="4" max="4" width="4.5" style="9" customWidth="1"/>
    <col min="5" max="19" width="4" style="9" customWidth="1"/>
    <col min="20" max="22" width="4" style="10" customWidth="1"/>
    <col min="23" max="25" width="3.75" style="9" customWidth="1"/>
    <col min="26" max="28" width="3.75" style="10" customWidth="1"/>
    <col min="29" max="31" width="3.75" style="9" customWidth="1"/>
    <col min="32" max="34" width="3.75" style="10" customWidth="1"/>
    <col min="35" max="36" width="3.75" style="9" customWidth="1"/>
    <col min="37" max="37" width="4.125" style="9" customWidth="1"/>
    <col min="38" max="40" width="3.75" style="10" customWidth="1"/>
    <col min="41" max="43" width="3.75" style="9" customWidth="1"/>
    <col min="44" max="46" width="3.75" style="10" customWidth="1"/>
    <col min="47" max="49" width="3.625" style="9" customWidth="1"/>
    <col min="50" max="52" width="3.625" style="11" customWidth="1"/>
    <col min="53" max="55" width="3.625" style="9" customWidth="1"/>
    <col min="56" max="58" width="3.625" style="11" customWidth="1"/>
    <col min="59" max="61" width="3.625" style="9" customWidth="1"/>
    <col min="62" max="64" width="3.625" style="11" customWidth="1"/>
    <col min="65" max="67" width="3.625" style="9" customWidth="1"/>
    <col min="68" max="70" width="3.625" style="11" customWidth="1"/>
    <col min="71" max="71" width="3.75" style="9" customWidth="1"/>
    <col min="72" max="72" width="3.25" style="9" customWidth="1"/>
    <col min="73" max="73" width="3.625" style="9" customWidth="1"/>
    <col min="74" max="76" width="3.625" style="11" customWidth="1"/>
    <col min="77" max="79" width="3.375" style="9" customWidth="1"/>
    <col min="80" max="82" width="3.625" style="11" customWidth="1"/>
    <col min="83" max="83" width="3.875" style="9" customWidth="1"/>
    <col min="84" max="84" width="3.375" style="9" customWidth="1"/>
    <col min="85" max="85" width="3.75" style="9" customWidth="1"/>
    <col min="86" max="88" width="3.625" style="11" customWidth="1"/>
    <col min="89" max="91" width="3.125" style="9" customWidth="1"/>
    <col min="92" max="94" width="3.625" style="12" customWidth="1"/>
    <col min="95" max="95" width="3.5" style="9" customWidth="1"/>
    <col min="96" max="97" width="3.5" style="13" customWidth="1"/>
    <col min="98" max="100" width="3.625" style="13" customWidth="1"/>
    <col min="101" max="16384" width="2.125" style="13"/>
  </cols>
  <sheetData>
    <row r="1" spans="1:126" ht="19.5" customHeight="1">
      <c r="B1" s="77" t="s">
        <v>97</v>
      </c>
      <c r="W1" s="77"/>
      <c r="AU1" s="77" t="str">
        <f>B1</f>
        <v>■令和２年度　中学3年生時点　歯科健康診査集計結果</v>
      </c>
      <c r="BS1" s="77"/>
    </row>
    <row r="2" spans="1:126" s="1" customFormat="1" ht="35.25" customHeight="1">
      <c r="A2" s="70"/>
      <c r="B2" s="257" t="s">
        <v>0</v>
      </c>
      <c r="C2" s="258"/>
      <c r="D2" s="259"/>
      <c r="E2" s="257" t="s">
        <v>1</v>
      </c>
      <c r="F2" s="258"/>
      <c r="G2" s="259"/>
      <c r="H2" s="257" t="s">
        <v>33</v>
      </c>
      <c r="I2" s="258"/>
      <c r="J2" s="259"/>
      <c r="K2" s="257" t="s">
        <v>2</v>
      </c>
      <c r="L2" s="258"/>
      <c r="M2" s="259"/>
      <c r="N2" s="257" t="s">
        <v>34</v>
      </c>
      <c r="O2" s="258"/>
      <c r="P2" s="259"/>
      <c r="Q2" s="257" t="s">
        <v>3</v>
      </c>
      <c r="R2" s="258"/>
      <c r="S2" s="259"/>
      <c r="T2" s="254" t="s">
        <v>42</v>
      </c>
      <c r="U2" s="255"/>
      <c r="V2" s="256"/>
      <c r="W2" s="257" t="s">
        <v>4</v>
      </c>
      <c r="X2" s="258"/>
      <c r="Y2" s="259"/>
      <c r="Z2" s="254" t="s">
        <v>43</v>
      </c>
      <c r="AA2" s="255"/>
      <c r="AB2" s="256"/>
      <c r="AC2" s="257" t="s">
        <v>5</v>
      </c>
      <c r="AD2" s="258"/>
      <c r="AE2" s="259"/>
      <c r="AF2" s="254" t="s">
        <v>57</v>
      </c>
      <c r="AG2" s="255"/>
      <c r="AH2" s="256"/>
      <c r="AI2" s="257" t="s">
        <v>6</v>
      </c>
      <c r="AJ2" s="258"/>
      <c r="AK2" s="259"/>
      <c r="AL2" s="254" t="s">
        <v>7</v>
      </c>
      <c r="AM2" s="255"/>
      <c r="AN2" s="256"/>
      <c r="AO2" s="257" t="s">
        <v>8</v>
      </c>
      <c r="AP2" s="258"/>
      <c r="AQ2" s="259"/>
      <c r="AR2" s="254" t="s">
        <v>56</v>
      </c>
      <c r="AS2" s="255"/>
      <c r="AT2" s="256"/>
      <c r="AU2" s="260" t="s">
        <v>48</v>
      </c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2"/>
      <c r="BG2" s="260" t="s">
        <v>49</v>
      </c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2"/>
      <c r="BS2" s="260" t="s">
        <v>9</v>
      </c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2"/>
      <c r="CE2" s="260" t="s">
        <v>10</v>
      </c>
      <c r="CF2" s="261"/>
      <c r="CG2" s="261"/>
      <c r="CH2" s="261"/>
      <c r="CI2" s="261"/>
      <c r="CJ2" s="261"/>
      <c r="CK2" s="261"/>
      <c r="CL2" s="261"/>
      <c r="CM2" s="261"/>
      <c r="CN2" s="261"/>
      <c r="CO2" s="261"/>
      <c r="CP2" s="261"/>
      <c r="CQ2" s="261"/>
      <c r="CR2" s="261"/>
      <c r="CS2" s="261"/>
      <c r="CT2" s="261"/>
      <c r="CU2" s="261"/>
      <c r="CV2" s="262"/>
    </row>
    <row r="3" spans="1:126" s="1" customFormat="1" ht="14.25" customHeight="1">
      <c r="A3" s="252" t="s">
        <v>80</v>
      </c>
      <c r="B3" s="246" t="s">
        <v>19</v>
      </c>
      <c r="C3" s="248" t="s">
        <v>20</v>
      </c>
      <c r="D3" s="250" t="s">
        <v>21</v>
      </c>
      <c r="E3" s="246" t="s">
        <v>19</v>
      </c>
      <c r="F3" s="248" t="s">
        <v>20</v>
      </c>
      <c r="G3" s="250" t="s">
        <v>21</v>
      </c>
      <c r="H3" s="246" t="s">
        <v>19</v>
      </c>
      <c r="I3" s="248" t="s">
        <v>20</v>
      </c>
      <c r="J3" s="250" t="s">
        <v>21</v>
      </c>
      <c r="K3" s="246" t="s">
        <v>19</v>
      </c>
      <c r="L3" s="248" t="s">
        <v>20</v>
      </c>
      <c r="M3" s="250" t="s">
        <v>21</v>
      </c>
      <c r="N3" s="246" t="s">
        <v>19</v>
      </c>
      <c r="O3" s="248" t="s">
        <v>20</v>
      </c>
      <c r="P3" s="250" t="s">
        <v>21</v>
      </c>
      <c r="Q3" s="246" t="s">
        <v>19</v>
      </c>
      <c r="R3" s="248" t="s">
        <v>20</v>
      </c>
      <c r="S3" s="250" t="s">
        <v>21</v>
      </c>
      <c r="T3" s="246" t="s">
        <v>19</v>
      </c>
      <c r="U3" s="248" t="s">
        <v>20</v>
      </c>
      <c r="V3" s="250" t="s">
        <v>21</v>
      </c>
      <c r="W3" s="246" t="s">
        <v>19</v>
      </c>
      <c r="X3" s="248" t="s">
        <v>20</v>
      </c>
      <c r="Y3" s="250" t="s">
        <v>21</v>
      </c>
      <c r="Z3" s="246" t="s">
        <v>19</v>
      </c>
      <c r="AA3" s="248" t="s">
        <v>20</v>
      </c>
      <c r="AB3" s="250" t="s">
        <v>21</v>
      </c>
      <c r="AC3" s="246" t="s">
        <v>19</v>
      </c>
      <c r="AD3" s="248" t="s">
        <v>20</v>
      </c>
      <c r="AE3" s="250" t="s">
        <v>21</v>
      </c>
      <c r="AF3" s="246" t="s">
        <v>19</v>
      </c>
      <c r="AG3" s="248" t="s">
        <v>20</v>
      </c>
      <c r="AH3" s="250" t="s">
        <v>21</v>
      </c>
      <c r="AI3" s="246" t="s">
        <v>19</v>
      </c>
      <c r="AJ3" s="248" t="s">
        <v>20</v>
      </c>
      <c r="AK3" s="250" t="s">
        <v>21</v>
      </c>
      <c r="AL3" s="246" t="s">
        <v>19</v>
      </c>
      <c r="AM3" s="248" t="s">
        <v>20</v>
      </c>
      <c r="AN3" s="250" t="s">
        <v>21</v>
      </c>
      <c r="AO3" s="246" t="s">
        <v>19</v>
      </c>
      <c r="AP3" s="248" t="s">
        <v>20</v>
      </c>
      <c r="AQ3" s="250" t="s">
        <v>21</v>
      </c>
      <c r="AR3" s="246" t="s">
        <v>19</v>
      </c>
      <c r="AS3" s="248" t="s">
        <v>20</v>
      </c>
      <c r="AT3" s="250" t="s">
        <v>21</v>
      </c>
      <c r="AU3" s="246" t="s">
        <v>11</v>
      </c>
      <c r="AV3" s="248"/>
      <c r="AW3" s="248"/>
      <c r="AX3" s="263" t="s">
        <v>12</v>
      </c>
      <c r="AY3" s="263"/>
      <c r="AZ3" s="263"/>
      <c r="BA3" s="248" t="s">
        <v>13</v>
      </c>
      <c r="BB3" s="248"/>
      <c r="BC3" s="248"/>
      <c r="BD3" s="263" t="s">
        <v>14</v>
      </c>
      <c r="BE3" s="263"/>
      <c r="BF3" s="264"/>
      <c r="BG3" s="246" t="s">
        <v>11</v>
      </c>
      <c r="BH3" s="248"/>
      <c r="BI3" s="248"/>
      <c r="BJ3" s="263" t="s">
        <v>12</v>
      </c>
      <c r="BK3" s="263"/>
      <c r="BL3" s="263"/>
      <c r="BM3" s="248" t="s">
        <v>13</v>
      </c>
      <c r="BN3" s="248"/>
      <c r="BO3" s="248"/>
      <c r="BP3" s="263" t="s">
        <v>14</v>
      </c>
      <c r="BQ3" s="263"/>
      <c r="BR3" s="264"/>
      <c r="BS3" s="246" t="s">
        <v>15</v>
      </c>
      <c r="BT3" s="248"/>
      <c r="BU3" s="248"/>
      <c r="BV3" s="263" t="s">
        <v>16</v>
      </c>
      <c r="BW3" s="263"/>
      <c r="BX3" s="263"/>
      <c r="BY3" s="248" t="s">
        <v>17</v>
      </c>
      <c r="BZ3" s="248"/>
      <c r="CA3" s="248"/>
      <c r="CB3" s="263" t="s">
        <v>18</v>
      </c>
      <c r="CC3" s="263"/>
      <c r="CD3" s="264"/>
      <c r="CE3" s="246" t="s">
        <v>11</v>
      </c>
      <c r="CF3" s="248"/>
      <c r="CG3" s="248"/>
      <c r="CH3" s="263" t="s">
        <v>12</v>
      </c>
      <c r="CI3" s="263"/>
      <c r="CJ3" s="263"/>
      <c r="CK3" s="248" t="s">
        <v>13</v>
      </c>
      <c r="CL3" s="248"/>
      <c r="CM3" s="248"/>
      <c r="CN3" s="265" t="s">
        <v>14</v>
      </c>
      <c r="CO3" s="265"/>
      <c r="CP3" s="265"/>
      <c r="CQ3" s="248" t="s">
        <v>50</v>
      </c>
      <c r="CR3" s="248"/>
      <c r="CS3" s="248"/>
      <c r="CT3" s="266" t="s">
        <v>54</v>
      </c>
      <c r="CU3" s="266"/>
      <c r="CV3" s="267"/>
    </row>
    <row r="4" spans="1:126" s="1" customFormat="1" ht="14.25" customHeight="1">
      <c r="A4" s="253"/>
      <c r="B4" s="247"/>
      <c r="C4" s="249"/>
      <c r="D4" s="251"/>
      <c r="E4" s="247"/>
      <c r="F4" s="249"/>
      <c r="G4" s="251"/>
      <c r="H4" s="247"/>
      <c r="I4" s="249"/>
      <c r="J4" s="251"/>
      <c r="K4" s="247"/>
      <c r="L4" s="249"/>
      <c r="M4" s="251"/>
      <c r="N4" s="247"/>
      <c r="O4" s="249"/>
      <c r="P4" s="251"/>
      <c r="Q4" s="247"/>
      <c r="R4" s="249"/>
      <c r="S4" s="251"/>
      <c r="T4" s="247"/>
      <c r="U4" s="249"/>
      <c r="V4" s="251"/>
      <c r="W4" s="247"/>
      <c r="X4" s="249"/>
      <c r="Y4" s="251"/>
      <c r="Z4" s="247"/>
      <c r="AA4" s="249"/>
      <c r="AB4" s="251"/>
      <c r="AC4" s="247"/>
      <c r="AD4" s="249"/>
      <c r="AE4" s="251"/>
      <c r="AF4" s="247"/>
      <c r="AG4" s="249"/>
      <c r="AH4" s="251"/>
      <c r="AI4" s="247"/>
      <c r="AJ4" s="249"/>
      <c r="AK4" s="251"/>
      <c r="AL4" s="247"/>
      <c r="AM4" s="249"/>
      <c r="AN4" s="251"/>
      <c r="AO4" s="247"/>
      <c r="AP4" s="249"/>
      <c r="AQ4" s="251"/>
      <c r="AR4" s="247"/>
      <c r="AS4" s="249"/>
      <c r="AT4" s="251"/>
      <c r="AU4" s="101" t="s">
        <v>19</v>
      </c>
      <c r="AV4" s="102" t="s">
        <v>20</v>
      </c>
      <c r="AW4" s="102" t="s">
        <v>21</v>
      </c>
      <c r="AX4" s="65" t="s">
        <v>19</v>
      </c>
      <c r="AY4" s="65" t="s">
        <v>20</v>
      </c>
      <c r="AZ4" s="65" t="s">
        <v>21</v>
      </c>
      <c r="BA4" s="102" t="s">
        <v>19</v>
      </c>
      <c r="BB4" s="102" t="s">
        <v>20</v>
      </c>
      <c r="BC4" s="102" t="s">
        <v>21</v>
      </c>
      <c r="BD4" s="65" t="s">
        <v>19</v>
      </c>
      <c r="BE4" s="65" t="s">
        <v>20</v>
      </c>
      <c r="BF4" s="66" t="s">
        <v>21</v>
      </c>
      <c r="BG4" s="101" t="s">
        <v>19</v>
      </c>
      <c r="BH4" s="102" t="s">
        <v>20</v>
      </c>
      <c r="BI4" s="102" t="s">
        <v>21</v>
      </c>
      <c r="BJ4" s="65" t="s">
        <v>19</v>
      </c>
      <c r="BK4" s="65" t="s">
        <v>20</v>
      </c>
      <c r="BL4" s="65" t="s">
        <v>21</v>
      </c>
      <c r="BM4" s="102" t="s">
        <v>19</v>
      </c>
      <c r="BN4" s="102" t="s">
        <v>20</v>
      </c>
      <c r="BO4" s="102" t="s">
        <v>21</v>
      </c>
      <c r="BP4" s="65" t="s">
        <v>19</v>
      </c>
      <c r="BQ4" s="65" t="s">
        <v>20</v>
      </c>
      <c r="BR4" s="66" t="s">
        <v>21</v>
      </c>
      <c r="BS4" s="101" t="s">
        <v>19</v>
      </c>
      <c r="BT4" s="102" t="s">
        <v>20</v>
      </c>
      <c r="BU4" s="102" t="s">
        <v>21</v>
      </c>
      <c r="BV4" s="65" t="s">
        <v>19</v>
      </c>
      <c r="BW4" s="65" t="s">
        <v>20</v>
      </c>
      <c r="BX4" s="65" t="s">
        <v>21</v>
      </c>
      <c r="BY4" s="102" t="s">
        <v>19</v>
      </c>
      <c r="BZ4" s="102" t="s">
        <v>20</v>
      </c>
      <c r="CA4" s="102" t="s">
        <v>21</v>
      </c>
      <c r="CB4" s="65" t="s">
        <v>19</v>
      </c>
      <c r="CC4" s="65" t="s">
        <v>20</v>
      </c>
      <c r="CD4" s="66" t="s">
        <v>21</v>
      </c>
      <c r="CE4" s="101" t="s">
        <v>19</v>
      </c>
      <c r="CF4" s="102" t="s">
        <v>20</v>
      </c>
      <c r="CG4" s="102" t="s">
        <v>21</v>
      </c>
      <c r="CH4" s="65" t="s">
        <v>19</v>
      </c>
      <c r="CI4" s="65" t="s">
        <v>20</v>
      </c>
      <c r="CJ4" s="65" t="s">
        <v>21</v>
      </c>
      <c r="CK4" s="102" t="s">
        <v>19</v>
      </c>
      <c r="CL4" s="102" t="s">
        <v>20</v>
      </c>
      <c r="CM4" s="102" t="s">
        <v>21</v>
      </c>
      <c r="CN4" s="67" t="s">
        <v>19</v>
      </c>
      <c r="CO4" s="67" t="s">
        <v>20</v>
      </c>
      <c r="CP4" s="67" t="s">
        <v>21</v>
      </c>
      <c r="CQ4" s="102" t="s">
        <v>51</v>
      </c>
      <c r="CR4" s="68" t="s">
        <v>52</v>
      </c>
      <c r="CS4" s="68" t="s">
        <v>53</v>
      </c>
      <c r="CT4" s="102" t="s">
        <v>51</v>
      </c>
      <c r="CU4" s="68" t="s">
        <v>52</v>
      </c>
      <c r="CV4" s="69" t="s">
        <v>53</v>
      </c>
    </row>
    <row r="5" spans="1:126" s="2" customFormat="1" ht="32.25" customHeight="1">
      <c r="A5" s="177" t="s">
        <v>22</v>
      </c>
      <c r="B5" s="178">
        <v>1395</v>
      </c>
      <c r="C5" s="179">
        <v>1322</v>
      </c>
      <c r="D5" s="180">
        <v>2717</v>
      </c>
      <c r="E5" s="178">
        <v>433</v>
      </c>
      <c r="F5" s="179">
        <v>409</v>
      </c>
      <c r="G5" s="180">
        <v>842</v>
      </c>
      <c r="H5" s="181">
        <f t="shared" ref="H5:J5" si="0">IF(B5=0,0,E5/B5)</f>
        <v>0.31039426523297492</v>
      </c>
      <c r="I5" s="182">
        <f t="shared" si="0"/>
        <v>0.30937972768532529</v>
      </c>
      <c r="J5" s="183">
        <f t="shared" si="0"/>
        <v>0.30990062569009935</v>
      </c>
      <c r="K5" s="178">
        <v>240</v>
      </c>
      <c r="L5" s="179">
        <v>206</v>
      </c>
      <c r="M5" s="180">
        <v>446</v>
      </c>
      <c r="N5" s="181">
        <f t="shared" ref="N5:P5" si="1">IF(B5=0,0,K5/B5)</f>
        <v>0.17204301075268819</v>
      </c>
      <c r="O5" s="182">
        <f t="shared" si="1"/>
        <v>0.15582450832072617</v>
      </c>
      <c r="P5" s="183">
        <f t="shared" si="1"/>
        <v>0.16415163783584835</v>
      </c>
      <c r="Q5" s="178">
        <v>414</v>
      </c>
      <c r="R5" s="179">
        <v>458</v>
      </c>
      <c r="S5" s="180">
        <v>872</v>
      </c>
      <c r="T5" s="184">
        <f t="shared" ref="T5:V5" si="2">IF(B5=0,0,Q5/B5)</f>
        <v>0.29677419354838708</v>
      </c>
      <c r="U5" s="185">
        <f t="shared" si="2"/>
        <v>0.34644478063540091</v>
      </c>
      <c r="V5" s="186">
        <f t="shared" si="2"/>
        <v>0.32094221567905779</v>
      </c>
      <c r="W5" s="178">
        <v>805</v>
      </c>
      <c r="X5" s="179">
        <v>809</v>
      </c>
      <c r="Y5" s="180">
        <v>1614</v>
      </c>
      <c r="Z5" s="184">
        <f t="shared" ref="Z5:AB5" si="3">IF(B5=0,0,W5/B5)</f>
        <v>0.57706093189964158</v>
      </c>
      <c r="AA5" s="185">
        <f t="shared" si="3"/>
        <v>0.61195158850226927</v>
      </c>
      <c r="AB5" s="186">
        <f t="shared" si="3"/>
        <v>0.59403754140596243</v>
      </c>
      <c r="AC5" s="178">
        <v>4</v>
      </c>
      <c r="AD5" s="179">
        <v>8</v>
      </c>
      <c r="AE5" s="180">
        <v>12</v>
      </c>
      <c r="AF5" s="184">
        <f t="shared" ref="AF5:AH5" si="4">IF(B5=0,0,AC5/B5)</f>
        <v>2.8673835125448029E-3</v>
      </c>
      <c r="AG5" s="185">
        <f t="shared" si="4"/>
        <v>6.0514372163388806E-3</v>
      </c>
      <c r="AH5" s="186">
        <f t="shared" si="4"/>
        <v>4.4166359955833644E-3</v>
      </c>
      <c r="AI5" s="178">
        <v>1223</v>
      </c>
      <c r="AJ5" s="179">
        <v>1275</v>
      </c>
      <c r="AK5" s="180">
        <v>2498</v>
      </c>
      <c r="AL5" s="184">
        <f t="shared" ref="AL5:AN5" si="5">IF(B5=0,0,AI5/B5)</f>
        <v>0.87670250896057345</v>
      </c>
      <c r="AM5" s="185">
        <f t="shared" si="5"/>
        <v>0.96444780635400906</v>
      </c>
      <c r="AN5" s="186">
        <f t="shared" si="5"/>
        <v>0.91939639308060361</v>
      </c>
      <c r="AO5" s="178">
        <v>464</v>
      </c>
      <c r="AP5" s="179">
        <v>493</v>
      </c>
      <c r="AQ5" s="180">
        <v>957</v>
      </c>
      <c r="AR5" s="187">
        <f>IF(AO5=0,0,AO5/B5)</f>
        <v>0.33261648745519712</v>
      </c>
      <c r="AS5" s="187">
        <f t="shared" ref="AS5" si="6">IF(AP5=0,0,AP5/C5)</f>
        <v>0.37291981845688349</v>
      </c>
      <c r="AT5" s="188">
        <f t="shared" ref="AT5" si="7">AQ5/D5</f>
        <v>0.35222672064777327</v>
      </c>
      <c r="AU5" s="58">
        <v>16</v>
      </c>
      <c r="AV5" s="59">
        <v>19</v>
      </c>
      <c r="AW5" s="60">
        <v>35</v>
      </c>
      <c r="AX5" s="97">
        <f>IF(AU5=0,0,AU5/B5*100)</f>
        <v>1.1469534050179211</v>
      </c>
      <c r="AY5" s="97">
        <f t="shared" ref="AX5:AZ20" si="8">IF(AV5=0,0,AV5/C5*100)</f>
        <v>1.4372163388804842</v>
      </c>
      <c r="AZ5" s="97">
        <f t="shared" si="8"/>
        <v>1.2881854987118146</v>
      </c>
      <c r="BA5" s="59">
        <v>2</v>
      </c>
      <c r="BB5" s="59">
        <v>5</v>
      </c>
      <c r="BC5" s="60">
        <v>7</v>
      </c>
      <c r="BD5" s="98">
        <f t="shared" ref="BD5:BF20" si="9">IF(BA5=0,0,BA5/B5*100)</f>
        <v>0.14336917562724014</v>
      </c>
      <c r="BE5" s="98">
        <f t="shared" si="9"/>
        <v>0.37821482602118006</v>
      </c>
      <c r="BF5" s="98">
        <f t="shared" si="9"/>
        <v>0.25763709974236293</v>
      </c>
      <c r="BG5" s="58">
        <v>284</v>
      </c>
      <c r="BH5" s="59">
        <v>287</v>
      </c>
      <c r="BI5" s="60">
        <v>571</v>
      </c>
      <c r="BJ5" s="98">
        <f t="shared" ref="BJ5:BL20" si="10">IF(BG5=0,0,BG5/B5*100)</f>
        <v>20.358422939068099</v>
      </c>
      <c r="BK5" s="98">
        <f t="shared" si="10"/>
        <v>21.709531013615734</v>
      </c>
      <c r="BL5" s="98">
        <f t="shared" si="10"/>
        <v>21.015826278984171</v>
      </c>
      <c r="BM5" s="59">
        <v>60</v>
      </c>
      <c r="BN5" s="59">
        <v>54</v>
      </c>
      <c r="BO5" s="60">
        <v>114</v>
      </c>
      <c r="BP5" s="98">
        <f t="shared" ref="BP5:BR20" si="11">IF(BM5=0,0,BM5/B5*100)</f>
        <v>4.3010752688172049</v>
      </c>
      <c r="BQ5" s="98">
        <f t="shared" si="11"/>
        <v>4.0847201210287443</v>
      </c>
      <c r="BR5" s="228">
        <f t="shared" si="11"/>
        <v>4.1958041958041958</v>
      </c>
      <c r="BS5" s="223">
        <v>60</v>
      </c>
      <c r="BT5" s="123">
        <v>54</v>
      </c>
      <c r="BU5" s="124">
        <v>114</v>
      </c>
      <c r="BV5" s="111">
        <f t="shared" ref="BV5:BX5" si="12">IF(B5=0,0,BS5/B5)</f>
        <v>4.3010752688172046E-2</v>
      </c>
      <c r="BW5" s="111">
        <f t="shared" si="12"/>
        <v>4.084720121028744E-2</v>
      </c>
      <c r="BX5" s="111">
        <f t="shared" si="12"/>
        <v>4.195804195804196E-2</v>
      </c>
      <c r="BY5" s="123">
        <v>249</v>
      </c>
      <c r="BZ5" s="123">
        <v>161</v>
      </c>
      <c r="CA5" s="124">
        <v>410</v>
      </c>
      <c r="CB5" s="111">
        <f t="shared" ref="CB5:CD5" si="13">IF(B5=0,0,BY5/B5)</f>
        <v>0.17849462365591398</v>
      </c>
      <c r="CC5" s="111">
        <f t="shared" si="13"/>
        <v>0.12178517397881997</v>
      </c>
      <c r="CD5" s="112">
        <f t="shared" si="13"/>
        <v>0.15090172984909828</v>
      </c>
      <c r="CE5" s="122">
        <v>285</v>
      </c>
      <c r="CF5" s="123">
        <v>201</v>
      </c>
      <c r="CG5" s="124">
        <v>486</v>
      </c>
      <c r="CH5" s="111">
        <f t="shared" ref="CH5:CJ5" si="14">IF(B5=0,0,CE5/B5)</f>
        <v>0.20430107526881722</v>
      </c>
      <c r="CI5" s="111">
        <f t="shared" si="14"/>
        <v>0.15204236006051436</v>
      </c>
      <c r="CJ5" s="111">
        <f t="shared" si="14"/>
        <v>0.17887375782112624</v>
      </c>
      <c r="CK5" s="123">
        <v>74</v>
      </c>
      <c r="CL5" s="123">
        <v>22</v>
      </c>
      <c r="CM5" s="124">
        <v>96</v>
      </c>
      <c r="CN5" s="111">
        <f t="shared" ref="CN5:CP5" si="15">IF(B5=0,0,CK5/B5)</f>
        <v>5.3046594982078851E-2</v>
      </c>
      <c r="CO5" s="111">
        <f t="shared" si="15"/>
        <v>1.6641452344931921E-2</v>
      </c>
      <c r="CP5" s="111">
        <f t="shared" si="15"/>
        <v>3.5333087964666915E-2</v>
      </c>
      <c r="CQ5" s="125">
        <f t="shared" ref="CQ5:CR5" si="16">CE5+CK5</f>
        <v>359</v>
      </c>
      <c r="CR5" s="125">
        <f t="shared" si="16"/>
        <v>223</v>
      </c>
      <c r="CS5" s="125">
        <f t="shared" ref="CS5" si="17">CQ5+CR5</f>
        <v>582</v>
      </c>
      <c r="CT5" s="126">
        <f t="shared" ref="CT5:CV5" si="18">IF(B5=0,0,CQ5/B5)</f>
        <v>0.25734767025089605</v>
      </c>
      <c r="CU5" s="111">
        <f t="shared" si="18"/>
        <v>0.1686838124054463</v>
      </c>
      <c r="CV5" s="112">
        <f t="shared" si="18"/>
        <v>0.21420684578579316</v>
      </c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</row>
    <row r="6" spans="1:126" s="2" customFormat="1" ht="32.25" customHeight="1">
      <c r="A6" s="84" t="s">
        <v>23</v>
      </c>
      <c r="B6" s="61">
        <v>615</v>
      </c>
      <c r="C6" s="62">
        <v>556</v>
      </c>
      <c r="D6" s="63">
        <v>1171</v>
      </c>
      <c r="E6" s="61">
        <v>158</v>
      </c>
      <c r="F6" s="62">
        <v>166</v>
      </c>
      <c r="G6" s="63">
        <v>324</v>
      </c>
      <c r="H6" s="110">
        <f t="shared" ref="H6:H26" si="19">IF(B6=0,0,E6/B6)</f>
        <v>0.25691056910569104</v>
      </c>
      <c r="I6" s="111">
        <f t="shared" ref="I6:I27" si="20">IF(C6=0,0,F6/C6)</f>
        <v>0.29856115107913667</v>
      </c>
      <c r="J6" s="112">
        <f t="shared" ref="J6:J27" si="21">IF(D6=0,0,G6/D6)</f>
        <v>0.27668659265584972</v>
      </c>
      <c r="K6" s="61">
        <v>88</v>
      </c>
      <c r="L6" s="62">
        <v>94</v>
      </c>
      <c r="M6" s="63">
        <v>182</v>
      </c>
      <c r="N6" s="113">
        <f t="shared" ref="N6:N27" si="22">IF(B6=0,0,K6/B6)</f>
        <v>0.14308943089430895</v>
      </c>
      <c r="O6" s="114">
        <f t="shared" ref="O6:O27" si="23">IF(C6=0,0,L6/C6)</f>
        <v>0.16906474820143885</v>
      </c>
      <c r="P6" s="115">
        <f t="shared" ref="P6:P27" si="24">IF(D6=0,0,M6/D6)</f>
        <v>0.15542271562766866</v>
      </c>
      <c r="Q6" s="61">
        <v>183</v>
      </c>
      <c r="R6" s="62">
        <v>183</v>
      </c>
      <c r="S6" s="63">
        <v>366</v>
      </c>
      <c r="T6" s="116">
        <f t="shared" ref="T6:T26" si="25">IF(B6=0,0,Q6/B6)</f>
        <v>0.29756097560975608</v>
      </c>
      <c r="U6" s="117">
        <f t="shared" ref="U6:U27" si="26">IF(C6=0,0,R6/C6)</f>
        <v>0.32913669064748202</v>
      </c>
      <c r="V6" s="118">
        <f t="shared" ref="V6:V27" si="27">IF(D6=0,0,S6/D6)</f>
        <v>0.31255337318531168</v>
      </c>
      <c r="W6" s="61">
        <v>276</v>
      </c>
      <c r="X6" s="62">
        <v>380</v>
      </c>
      <c r="Y6" s="63">
        <v>656</v>
      </c>
      <c r="Z6" s="116">
        <f t="shared" ref="Z6:Z27" si="28">IF(B6=0,0,W6/B6)</f>
        <v>0.44878048780487806</v>
      </c>
      <c r="AA6" s="117">
        <f t="shared" ref="AA6:AA27" si="29">IF(C6=0,0,X6/C6)</f>
        <v>0.68345323741007191</v>
      </c>
      <c r="AB6" s="118">
        <f t="shared" ref="AB6:AB27" si="30">IF(D6=0,0,Y6/D6)</f>
        <v>0.5602049530315969</v>
      </c>
      <c r="AC6" s="61">
        <v>1</v>
      </c>
      <c r="AD6" s="62">
        <v>4</v>
      </c>
      <c r="AE6" s="63">
        <v>5</v>
      </c>
      <c r="AF6" s="116">
        <f t="shared" ref="AF6:AF27" si="31">IF(B6=0,0,AC6/B6)</f>
        <v>1.6260162601626016E-3</v>
      </c>
      <c r="AG6" s="117">
        <f t="shared" ref="AG6:AG27" si="32">IF(C6=0,0,AD6/C6)</f>
        <v>7.1942446043165471E-3</v>
      </c>
      <c r="AH6" s="118">
        <f t="shared" ref="AH6:AH27" si="33">IF(D6=0,0,AE6/D6)</f>
        <v>4.269854824935952E-3</v>
      </c>
      <c r="AI6" s="61">
        <v>460</v>
      </c>
      <c r="AJ6" s="62">
        <v>567</v>
      </c>
      <c r="AK6" s="63">
        <v>1027</v>
      </c>
      <c r="AL6" s="119">
        <f t="shared" ref="AL6:AL27" si="34">IF(B6=0,0,AI6/B6)</f>
        <v>0.74796747967479671</v>
      </c>
      <c r="AM6" s="120">
        <f t="shared" ref="AM6:AM27" si="35">IF(C6=0,0,AJ6/C6)</f>
        <v>1.0197841726618706</v>
      </c>
      <c r="AN6" s="121">
        <f t="shared" ref="AN6:AN27" si="36">IF(D6=0,0,AK6/D6)</f>
        <v>0.87702818104184455</v>
      </c>
      <c r="AO6" s="61">
        <v>198</v>
      </c>
      <c r="AP6" s="62">
        <v>254</v>
      </c>
      <c r="AQ6" s="63">
        <v>452</v>
      </c>
      <c r="AR6" s="173">
        <f t="shared" ref="AR6:AR12" si="37">IF(AO6=0,0,AO6/B6)</f>
        <v>0.32195121951219513</v>
      </c>
      <c r="AS6" s="173">
        <f t="shared" ref="AS6:AS12" si="38">IF(AP6=0,0,AP6/C6)</f>
        <v>0.45683453237410071</v>
      </c>
      <c r="AT6" s="189">
        <f t="shared" ref="AT6:AT12" si="39">AQ6/D6</f>
        <v>0.38599487617421008</v>
      </c>
      <c r="AU6" s="61">
        <v>20</v>
      </c>
      <c r="AV6" s="62">
        <v>20</v>
      </c>
      <c r="AW6" s="64">
        <v>40</v>
      </c>
      <c r="AX6" s="98">
        <f t="shared" si="8"/>
        <v>3.2520325203252036</v>
      </c>
      <c r="AY6" s="98">
        <f t="shared" si="8"/>
        <v>3.5971223021582732</v>
      </c>
      <c r="AZ6" s="98">
        <f t="shared" si="8"/>
        <v>3.4158838599487615</v>
      </c>
      <c r="BA6" s="62">
        <v>24</v>
      </c>
      <c r="BB6" s="62">
        <v>18</v>
      </c>
      <c r="BC6" s="64">
        <v>42</v>
      </c>
      <c r="BD6" s="98">
        <f t="shared" si="9"/>
        <v>3.9024390243902438</v>
      </c>
      <c r="BE6" s="98">
        <f t="shared" si="9"/>
        <v>3.2374100719424459</v>
      </c>
      <c r="BF6" s="98">
        <f t="shared" si="9"/>
        <v>3.5866780529461995</v>
      </c>
      <c r="BG6" s="61">
        <v>89</v>
      </c>
      <c r="BH6" s="62">
        <v>95</v>
      </c>
      <c r="BI6" s="64">
        <v>184</v>
      </c>
      <c r="BJ6" s="98">
        <f t="shared" si="10"/>
        <v>14.471544715447154</v>
      </c>
      <c r="BK6" s="98">
        <f t="shared" si="10"/>
        <v>17.086330935251798</v>
      </c>
      <c r="BL6" s="98">
        <f t="shared" si="10"/>
        <v>15.713065755764305</v>
      </c>
      <c r="BM6" s="62">
        <v>44</v>
      </c>
      <c r="BN6" s="62">
        <v>32</v>
      </c>
      <c r="BO6" s="64">
        <v>76</v>
      </c>
      <c r="BP6" s="98">
        <f t="shared" si="11"/>
        <v>7.1544715447154479</v>
      </c>
      <c r="BQ6" s="98">
        <f t="shared" si="11"/>
        <v>5.755395683453238</v>
      </c>
      <c r="BR6" s="228">
        <f t="shared" si="11"/>
        <v>6.4901793339026472</v>
      </c>
      <c r="BS6" s="223">
        <v>44</v>
      </c>
      <c r="BT6" s="123">
        <v>32</v>
      </c>
      <c r="BU6" s="124">
        <v>76</v>
      </c>
      <c r="BV6" s="111">
        <f t="shared" ref="BV6:BV14" si="40">IF(B6=0,0,BS6/B6)</f>
        <v>7.1544715447154475E-2</v>
      </c>
      <c r="BW6" s="111">
        <f t="shared" ref="BW6:BW14" si="41">IF(C6=0,0,BT6/C6)</f>
        <v>5.7553956834532377E-2</v>
      </c>
      <c r="BX6" s="111">
        <f t="shared" ref="BX6:BX14" si="42">IF(D6=0,0,BU6/D6)</f>
        <v>6.4901793339026473E-2</v>
      </c>
      <c r="BY6" s="123">
        <v>109</v>
      </c>
      <c r="BZ6" s="123">
        <v>86</v>
      </c>
      <c r="CA6" s="124">
        <v>195</v>
      </c>
      <c r="CB6" s="111">
        <f t="shared" ref="CB6:CB17" si="43">IF(B6=0,0,BY6/B6)</f>
        <v>0.17723577235772359</v>
      </c>
      <c r="CC6" s="111">
        <f t="shared" ref="CC6:CC17" si="44">IF(C6=0,0,BZ6/C6)</f>
        <v>0.15467625899280577</v>
      </c>
      <c r="CD6" s="112">
        <f t="shared" ref="CD6:CD17" si="45">IF(D6=0,0,CA6/D6)</f>
        <v>0.16652433817250215</v>
      </c>
      <c r="CE6" s="122">
        <v>63</v>
      </c>
      <c r="CF6" s="123">
        <v>49</v>
      </c>
      <c r="CG6" s="124">
        <v>112</v>
      </c>
      <c r="CH6" s="111">
        <f t="shared" ref="CH6:CH17" si="46">IF(B6=0,0,CE6/B6)</f>
        <v>0.1024390243902439</v>
      </c>
      <c r="CI6" s="111">
        <f t="shared" ref="CI6:CI17" si="47">IF(C6=0,0,CF6/C6)</f>
        <v>8.8129496402877691E-2</v>
      </c>
      <c r="CJ6" s="111">
        <f t="shared" ref="CJ6:CJ17" si="48">IF(D6=0,0,CG6/D6)</f>
        <v>9.5644748078565323E-2</v>
      </c>
      <c r="CK6" s="123">
        <v>15</v>
      </c>
      <c r="CL6" s="123">
        <v>8</v>
      </c>
      <c r="CM6" s="124">
        <v>23</v>
      </c>
      <c r="CN6" s="111">
        <f t="shared" ref="CN6:CN17" si="49">IF(B6=0,0,CK6/B6)</f>
        <v>2.4390243902439025E-2</v>
      </c>
      <c r="CO6" s="111">
        <f t="shared" ref="CO6:CO17" si="50">IF(C6=0,0,CL6/C6)</f>
        <v>1.4388489208633094E-2</v>
      </c>
      <c r="CP6" s="111">
        <f t="shared" ref="CP6:CP17" si="51">IF(D6=0,0,CM6/D6)</f>
        <v>1.9641332194705381E-2</v>
      </c>
      <c r="CQ6" s="125">
        <f t="shared" ref="CQ6:CQ17" si="52">CE6+CK6</f>
        <v>78</v>
      </c>
      <c r="CR6" s="125">
        <f t="shared" ref="CR6:CR17" si="53">CF6+CL6</f>
        <v>57</v>
      </c>
      <c r="CS6" s="125">
        <f t="shared" ref="CS6:CS17" si="54">CQ6+CR6</f>
        <v>135</v>
      </c>
      <c r="CT6" s="126">
        <f t="shared" ref="CT6:CT17" si="55">IF(B6=0,0,CQ6/B6)</f>
        <v>0.12682926829268293</v>
      </c>
      <c r="CU6" s="111">
        <f t="shared" ref="CU6:CU17" si="56">IF(C6=0,0,CR6/C6)</f>
        <v>0.10251798561151079</v>
      </c>
      <c r="CV6" s="112">
        <f t="shared" ref="CV6:CV17" si="57">IF(D6=0,0,CS6/D6)</f>
        <v>0.11528608027327071</v>
      </c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</row>
    <row r="7" spans="1:126" s="2" customFormat="1" ht="32.25" customHeight="1">
      <c r="A7" s="84" t="s">
        <v>24</v>
      </c>
      <c r="B7" s="61">
        <v>554</v>
      </c>
      <c r="C7" s="62">
        <v>511</v>
      </c>
      <c r="D7" s="63">
        <v>1065</v>
      </c>
      <c r="E7" s="61">
        <v>200</v>
      </c>
      <c r="F7" s="62">
        <v>208</v>
      </c>
      <c r="G7" s="63">
        <v>408</v>
      </c>
      <c r="H7" s="110">
        <f t="shared" si="19"/>
        <v>0.36101083032490977</v>
      </c>
      <c r="I7" s="111">
        <f t="shared" si="20"/>
        <v>0.40704500978473579</v>
      </c>
      <c r="J7" s="112">
        <f t="shared" si="21"/>
        <v>0.38309859154929576</v>
      </c>
      <c r="K7" s="61">
        <v>129</v>
      </c>
      <c r="L7" s="62">
        <v>165</v>
      </c>
      <c r="M7" s="63">
        <v>294</v>
      </c>
      <c r="N7" s="113">
        <f t="shared" si="22"/>
        <v>0.23285198555956679</v>
      </c>
      <c r="O7" s="114">
        <f t="shared" si="23"/>
        <v>0.32289628180039137</v>
      </c>
      <c r="P7" s="115">
        <f t="shared" si="24"/>
        <v>0.27605633802816903</v>
      </c>
      <c r="Q7" s="61">
        <v>133</v>
      </c>
      <c r="R7" s="62">
        <v>92</v>
      </c>
      <c r="S7" s="63">
        <v>225</v>
      </c>
      <c r="T7" s="116">
        <f t="shared" si="25"/>
        <v>0.24007220216606498</v>
      </c>
      <c r="U7" s="117">
        <f t="shared" si="26"/>
        <v>0.18003913894324852</v>
      </c>
      <c r="V7" s="118">
        <f t="shared" si="27"/>
        <v>0.21126760563380281</v>
      </c>
      <c r="W7" s="61">
        <v>416</v>
      </c>
      <c r="X7" s="62">
        <v>426</v>
      </c>
      <c r="Y7" s="63">
        <v>842</v>
      </c>
      <c r="Z7" s="116">
        <f t="shared" si="28"/>
        <v>0.75090252707581229</v>
      </c>
      <c r="AA7" s="117">
        <f t="shared" si="29"/>
        <v>0.83365949119373772</v>
      </c>
      <c r="AB7" s="118">
        <f t="shared" si="30"/>
        <v>0.79061032863849767</v>
      </c>
      <c r="AC7" s="61">
        <v>3</v>
      </c>
      <c r="AD7" s="62">
        <v>3</v>
      </c>
      <c r="AE7" s="63">
        <v>6</v>
      </c>
      <c r="AF7" s="116">
        <f t="shared" si="31"/>
        <v>5.415162454873646E-3</v>
      </c>
      <c r="AG7" s="117">
        <f t="shared" si="32"/>
        <v>5.8708414872798431E-3</v>
      </c>
      <c r="AH7" s="118">
        <f t="shared" si="33"/>
        <v>5.6338028169014088E-3</v>
      </c>
      <c r="AI7" s="61">
        <v>552</v>
      </c>
      <c r="AJ7" s="62">
        <v>521</v>
      </c>
      <c r="AK7" s="63">
        <v>1073</v>
      </c>
      <c r="AL7" s="119">
        <f t="shared" si="34"/>
        <v>0.99638989169675085</v>
      </c>
      <c r="AM7" s="120">
        <f t="shared" si="35"/>
        <v>1.0195694716242663</v>
      </c>
      <c r="AN7" s="121">
        <f t="shared" si="36"/>
        <v>1.0075117370892019</v>
      </c>
      <c r="AO7" s="61">
        <v>231</v>
      </c>
      <c r="AP7" s="62">
        <v>260</v>
      </c>
      <c r="AQ7" s="63">
        <v>491</v>
      </c>
      <c r="AR7" s="173">
        <f t="shared" si="37"/>
        <v>0.41696750902527074</v>
      </c>
      <c r="AS7" s="173">
        <f t="shared" si="38"/>
        <v>0.50880626223091974</v>
      </c>
      <c r="AT7" s="189">
        <f t="shared" si="39"/>
        <v>0.46103286384976527</v>
      </c>
      <c r="AU7" s="61">
        <v>11</v>
      </c>
      <c r="AV7" s="62">
        <v>26</v>
      </c>
      <c r="AW7" s="64">
        <v>37</v>
      </c>
      <c r="AX7" s="98">
        <f t="shared" si="8"/>
        <v>1.9855595667870036</v>
      </c>
      <c r="AY7" s="98">
        <f t="shared" si="8"/>
        <v>5.0880626223091969</v>
      </c>
      <c r="AZ7" s="98">
        <f t="shared" si="8"/>
        <v>3.4741784037558685</v>
      </c>
      <c r="BA7" s="62">
        <v>0</v>
      </c>
      <c r="BB7" s="62">
        <v>2</v>
      </c>
      <c r="BC7" s="64">
        <v>2</v>
      </c>
      <c r="BD7" s="98">
        <f t="shared" si="9"/>
        <v>0</v>
      </c>
      <c r="BE7" s="98">
        <f t="shared" si="9"/>
        <v>0.39138943248532287</v>
      </c>
      <c r="BF7" s="98">
        <f t="shared" si="9"/>
        <v>0.18779342723004694</v>
      </c>
      <c r="BG7" s="61">
        <v>125</v>
      </c>
      <c r="BH7" s="62">
        <v>125</v>
      </c>
      <c r="BI7" s="64">
        <v>250</v>
      </c>
      <c r="BJ7" s="98">
        <f t="shared" si="10"/>
        <v>22.563176895306857</v>
      </c>
      <c r="BK7" s="98">
        <f t="shared" si="10"/>
        <v>24.461839530332679</v>
      </c>
      <c r="BL7" s="98">
        <f t="shared" si="10"/>
        <v>23.474178403755868</v>
      </c>
      <c r="BM7" s="62">
        <v>41</v>
      </c>
      <c r="BN7" s="62">
        <v>36</v>
      </c>
      <c r="BO7" s="64">
        <v>77</v>
      </c>
      <c r="BP7" s="98">
        <f t="shared" si="11"/>
        <v>7.4007220216606493</v>
      </c>
      <c r="BQ7" s="98">
        <f t="shared" si="11"/>
        <v>7.0450097847358117</v>
      </c>
      <c r="BR7" s="228">
        <f t="shared" si="11"/>
        <v>7.2300469483568079</v>
      </c>
      <c r="BS7" s="223">
        <v>41</v>
      </c>
      <c r="BT7" s="123">
        <v>36</v>
      </c>
      <c r="BU7" s="124">
        <v>77</v>
      </c>
      <c r="BV7" s="111">
        <f t="shared" si="40"/>
        <v>7.4007220216606495E-2</v>
      </c>
      <c r="BW7" s="111">
        <f t="shared" si="41"/>
        <v>7.0450097847358117E-2</v>
      </c>
      <c r="BX7" s="111">
        <f t="shared" si="42"/>
        <v>7.2300469483568081E-2</v>
      </c>
      <c r="BY7" s="123">
        <v>95</v>
      </c>
      <c r="BZ7" s="123">
        <v>58</v>
      </c>
      <c r="CA7" s="124">
        <v>153</v>
      </c>
      <c r="CB7" s="111">
        <f t="shared" si="43"/>
        <v>0.17148014440433212</v>
      </c>
      <c r="CC7" s="111">
        <f t="shared" si="44"/>
        <v>0.11350293542074363</v>
      </c>
      <c r="CD7" s="112">
        <f t="shared" si="45"/>
        <v>0.14366197183098592</v>
      </c>
      <c r="CE7" s="122">
        <v>102</v>
      </c>
      <c r="CF7" s="123">
        <v>55</v>
      </c>
      <c r="CG7" s="124">
        <v>157</v>
      </c>
      <c r="CH7" s="111">
        <f t="shared" si="46"/>
        <v>0.18411552346570398</v>
      </c>
      <c r="CI7" s="111">
        <f t="shared" si="47"/>
        <v>0.10763209393346379</v>
      </c>
      <c r="CJ7" s="111">
        <f t="shared" si="48"/>
        <v>0.14741784037558686</v>
      </c>
      <c r="CK7" s="123">
        <v>30</v>
      </c>
      <c r="CL7" s="123">
        <v>9</v>
      </c>
      <c r="CM7" s="124">
        <v>39</v>
      </c>
      <c r="CN7" s="111">
        <f t="shared" si="49"/>
        <v>5.4151624548736461E-2</v>
      </c>
      <c r="CO7" s="111">
        <f t="shared" si="50"/>
        <v>1.7612524461839529E-2</v>
      </c>
      <c r="CP7" s="111">
        <f t="shared" si="51"/>
        <v>3.6619718309859155E-2</v>
      </c>
      <c r="CQ7" s="125">
        <f t="shared" si="52"/>
        <v>132</v>
      </c>
      <c r="CR7" s="125">
        <f t="shared" si="53"/>
        <v>64</v>
      </c>
      <c r="CS7" s="125">
        <f t="shared" si="54"/>
        <v>196</v>
      </c>
      <c r="CT7" s="126">
        <f t="shared" si="55"/>
        <v>0.23826714801444043</v>
      </c>
      <c r="CU7" s="111">
        <f t="shared" si="56"/>
        <v>0.12524461839530332</v>
      </c>
      <c r="CV7" s="112">
        <f t="shared" si="57"/>
        <v>0.18403755868544602</v>
      </c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</row>
    <row r="8" spans="1:126" s="92" customFormat="1" ht="32.25" customHeight="1">
      <c r="A8" s="86" t="s">
        <v>25</v>
      </c>
      <c r="B8" s="87">
        <v>352</v>
      </c>
      <c r="C8" s="88">
        <v>325</v>
      </c>
      <c r="D8" s="89">
        <v>677</v>
      </c>
      <c r="E8" s="87">
        <v>98</v>
      </c>
      <c r="F8" s="88">
        <v>90</v>
      </c>
      <c r="G8" s="89">
        <v>188</v>
      </c>
      <c r="H8" s="110">
        <f t="shared" si="19"/>
        <v>0.27840909090909088</v>
      </c>
      <c r="I8" s="111">
        <f t="shared" si="20"/>
        <v>0.27692307692307694</v>
      </c>
      <c r="J8" s="112">
        <f t="shared" si="21"/>
        <v>0.2776957163958641</v>
      </c>
      <c r="K8" s="87">
        <v>82</v>
      </c>
      <c r="L8" s="88">
        <v>74</v>
      </c>
      <c r="M8" s="89">
        <v>156</v>
      </c>
      <c r="N8" s="127">
        <f t="shared" si="22"/>
        <v>0.23295454545454544</v>
      </c>
      <c r="O8" s="128">
        <f t="shared" si="23"/>
        <v>0.22769230769230769</v>
      </c>
      <c r="P8" s="129">
        <f t="shared" si="24"/>
        <v>0.23042836041358936</v>
      </c>
      <c r="Q8" s="87">
        <v>36</v>
      </c>
      <c r="R8" s="88">
        <v>51</v>
      </c>
      <c r="S8" s="89">
        <v>87</v>
      </c>
      <c r="T8" s="130">
        <f t="shared" si="25"/>
        <v>0.10227272727272728</v>
      </c>
      <c r="U8" s="131">
        <f t="shared" si="26"/>
        <v>0.15692307692307692</v>
      </c>
      <c r="V8" s="132">
        <f t="shared" si="27"/>
        <v>0.12850812407680945</v>
      </c>
      <c r="W8" s="87">
        <v>238</v>
      </c>
      <c r="X8" s="88">
        <v>209</v>
      </c>
      <c r="Y8" s="89">
        <v>447</v>
      </c>
      <c r="Z8" s="130">
        <f t="shared" si="28"/>
        <v>0.67613636363636365</v>
      </c>
      <c r="AA8" s="131">
        <f t="shared" si="29"/>
        <v>0.6430769230769231</v>
      </c>
      <c r="AB8" s="132">
        <f t="shared" si="30"/>
        <v>0.66026587887740029</v>
      </c>
      <c r="AC8" s="87">
        <v>0</v>
      </c>
      <c r="AD8" s="88">
        <v>0</v>
      </c>
      <c r="AE8" s="89">
        <v>0</v>
      </c>
      <c r="AF8" s="130">
        <f t="shared" si="31"/>
        <v>0</v>
      </c>
      <c r="AG8" s="131">
        <f t="shared" si="32"/>
        <v>0</v>
      </c>
      <c r="AH8" s="132">
        <f t="shared" si="33"/>
        <v>0</v>
      </c>
      <c r="AI8" s="87">
        <v>274</v>
      </c>
      <c r="AJ8" s="88">
        <v>260</v>
      </c>
      <c r="AK8" s="89">
        <v>534</v>
      </c>
      <c r="AL8" s="133">
        <f t="shared" si="34"/>
        <v>0.77840909090909094</v>
      </c>
      <c r="AM8" s="134">
        <f t="shared" si="35"/>
        <v>0.8</v>
      </c>
      <c r="AN8" s="135">
        <f t="shared" si="36"/>
        <v>0.78877400295420974</v>
      </c>
      <c r="AO8" s="87">
        <v>82</v>
      </c>
      <c r="AP8" s="88">
        <v>87</v>
      </c>
      <c r="AQ8" s="89">
        <v>169</v>
      </c>
      <c r="AR8" s="173">
        <f t="shared" si="37"/>
        <v>0.23295454545454544</v>
      </c>
      <c r="AS8" s="173">
        <f t="shared" si="38"/>
        <v>0.26769230769230767</v>
      </c>
      <c r="AT8" s="189">
        <f t="shared" si="39"/>
        <v>0.24963072378138848</v>
      </c>
      <c r="AU8" s="87">
        <v>6</v>
      </c>
      <c r="AV8" s="88">
        <v>4</v>
      </c>
      <c r="AW8" s="90">
        <v>10</v>
      </c>
      <c r="AX8" s="98">
        <f t="shared" si="8"/>
        <v>1.7045454545454544</v>
      </c>
      <c r="AY8" s="98">
        <f t="shared" si="8"/>
        <v>1.2307692307692308</v>
      </c>
      <c r="AZ8" s="98">
        <f t="shared" si="8"/>
        <v>1.4771048744460855</v>
      </c>
      <c r="BA8" s="88">
        <v>0</v>
      </c>
      <c r="BB8" s="88">
        <v>1</v>
      </c>
      <c r="BC8" s="90">
        <v>1</v>
      </c>
      <c r="BD8" s="98">
        <f t="shared" si="9"/>
        <v>0</v>
      </c>
      <c r="BE8" s="98">
        <f t="shared" si="9"/>
        <v>0.30769230769230771</v>
      </c>
      <c r="BF8" s="98">
        <f t="shared" si="9"/>
        <v>0.14771048744460857</v>
      </c>
      <c r="BG8" s="87">
        <v>35</v>
      </c>
      <c r="BH8" s="88">
        <v>42</v>
      </c>
      <c r="BI8" s="90">
        <v>77</v>
      </c>
      <c r="BJ8" s="98">
        <f t="shared" si="10"/>
        <v>9.9431818181818183</v>
      </c>
      <c r="BK8" s="98">
        <f t="shared" si="10"/>
        <v>12.923076923076923</v>
      </c>
      <c r="BL8" s="98">
        <f t="shared" si="10"/>
        <v>11.37370753323486</v>
      </c>
      <c r="BM8" s="88">
        <v>32</v>
      </c>
      <c r="BN8" s="88">
        <v>36</v>
      </c>
      <c r="BO8" s="90">
        <v>68</v>
      </c>
      <c r="BP8" s="98">
        <f t="shared" si="11"/>
        <v>9.0909090909090917</v>
      </c>
      <c r="BQ8" s="98">
        <f t="shared" si="11"/>
        <v>11.076923076923077</v>
      </c>
      <c r="BR8" s="228">
        <f t="shared" si="11"/>
        <v>10.044313146233383</v>
      </c>
      <c r="BS8" s="224">
        <v>32</v>
      </c>
      <c r="BT8" s="137">
        <v>36</v>
      </c>
      <c r="BU8" s="138">
        <v>68</v>
      </c>
      <c r="BV8" s="139">
        <f t="shared" si="40"/>
        <v>9.0909090909090912E-2</v>
      </c>
      <c r="BW8" s="139">
        <f t="shared" si="41"/>
        <v>0.11076923076923077</v>
      </c>
      <c r="BX8" s="139">
        <f t="shared" si="42"/>
        <v>0.10044313146233383</v>
      </c>
      <c r="BY8" s="137">
        <v>38</v>
      </c>
      <c r="BZ8" s="137">
        <v>28</v>
      </c>
      <c r="CA8" s="138">
        <v>66</v>
      </c>
      <c r="CB8" s="139">
        <f t="shared" si="43"/>
        <v>0.10795454545454546</v>
      </c>
      <c r="CC8" s="139">
        <f t="shared" si="44"/>
        <v>8.615384615384615E-2</v>
      </c>
      <c r="CD8" s="140">
        <f t="shared" si="45"/>
        <v>9.7488921713441659E-2</v>
      </c>
      <c r="CE8" s="136">
        <v>46</v>
      </c>
      <c r="CF8" s="137">
        <v>36</v>
      </c>
      <c r="CG8" s="138">
        <v>82</v>
      </c>
      <c r="CH8" s="139">
        <f>IF(B8=0,0,CE8/B8)</f>
        <v>0.13068181818181818</v>
      </c>
      <c r="CI8" s="139">
        <f t="shared" si="47"/>
        <v>0.11076923076923077</v>
      </c>
      <c r="CJ8" s="139">
        <f>IF(D8=0,0,CG8/D8)</f>
        <v>0.12112259970457903</v>
      </c>
      <c r="CK8" s="137">
        <v>14</v>
      </c>
      <c r="CL8" s="137">
        <v>4</v>
      </c>
      <c r="CM8" s="138">
        <v>18</v>
      </c>
      <c r="CN8" s="139">
        <f t="shared" si="49"/>
        <v>3.9772727272727272E-2</v>
      </c>
      <c r="CO8" s="139">
        <f t="shared" si="50"/>
        <v>1.2307692307692308E-2</v>
      </c>
      <c r="CP8" s="139">
        <f t="shared" si="51"/>
        <v>2.6587887740029542E-2</v>
      </c>
      <c r="CQ8" s="141">
        <f t="shared" si="52"/>
        <v>60</v>
      </c>
      <c r="CR8" s="141">
        <f t="shared" si="53"/>
        <v>40</v>
      </c>
      <c r="CS8" s="141">
        <f t="shared" si="54"/>
        <v>100</v>
      </c>
      <c r="CT8" s="142">
        <f t="shared" si="55"/>
        <v>0.17045454545454544</v>
      </c>
      <c r="CU8" s="139">
        <f t="shared" si="56"/>
        <v>0.12307692307692308</v>
      </c>
      <c r="CV8" s="140">
        <f t="shared" si="57"/>
        <v>0.14771048744460857</v>
      </c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</row>
    <row r="9" spans="1:126" s="2" customFormat="1" ht="32.25" customHeight="1">
      <c r="A9" s="84" t="s">
        <v>26</v>
      </c>
      <c r="B9" s="61">
        <v>543</v>
      </c>
      <c r="C9" s="62">
        <v>506</v>
      </c>
      <c r="D9" s="63">
        <v>1049</v>
      </c>
      <c r="E9" s="61">
        <v>162</v>
      </c>
      <c r="F9" s="62">
        <v>190</v>
      </c>
      <c r="G9" s="63">
        <v>352</v>
      </c>
      <c r="H9" s="110">
        <f t="shared" si="19"/>
        <v>0.2983425414364641</v>
      </c>
      <c r="I9" s="111">
        <f t="shared" si="20"/>
        <v>0.37549407114624506</v>
      </c>
      <c r="J9" s="112">
        <f t="shared" si="21"/>
        <v>0.33555767397521447</v>
      </c>
      <c r="K9" s="61">
        <v>114</v>
      </c>
      <c r="L9" s="62">
        <v>138</v>
      </c>
      <c r="M9" s="63">
        <v>252</v>
      </c>
      <c r="N9" s="113">
        <f t="shared" si="22"/>
        <v>0.20994475138121546</v>
      </c>
      <c r="O9" s="114">
        <f t="shared" si="23"/>
        <v>0.27272727272727271</v>
      </c>
      <c r="P9" s="115">
        <f t="shared" si="24"/>
        <v>0.24022878932316491</v>
      </c>
      <c r="Q9" s="61">
        <v>95</v>
      </c>
      <c r="R9" s="62">
        <v>134</v>
      </c>
      <c r="S9" s="63">
        <v>229</v>
      </c>
      <c r="T9" s="116">
        <f t="shared" si="25"/>
        <v>0.17495395948434622</v>
      </c>
      <c r="U9" s="117">
        <f t="shared" si="26"/>
        <v>0.2648221343873518</v>
      </c>
      <c r="V9" s="118">
        <f t="shared" si="27"/>
        <v>0.21830314585319352</v>
      </c>
      <c r="W9" s="61">
        <v>426</v>
      </c>
      <c r="X9" s="62">
        <v>479</v>
      </c>
      <c r="Y9" s="63">
        <v>905</v>
      </c>
      <c r="Z9" s="116">
        <f t="shared" si="28"/>
        <v>0.78453038674033149</v>
      </c>
      <c r="AA9" s="117">
        <f t="shared" si="29"/>
        <v>0.94664031620553357</v>
      </c>
      <c r="AB9" s="118">
        <f t="shared" si="30"/>
        <v>0.86272640610104867</v>
      </c>
      <c r="AC9" s="61">
        <v>2</v>
      </c>
      <c r="AD9" s="62">
        <v>0</v>
      </c>
      <c r="AE9" s="63">
        <v>2</v>
      </c>
      <c r="AF9" s="116">
        <f t="shared" si="31"/>
        <v>3.6832412523020259E-3</v>
      </c>
      <c r="AG9" s="117">
        <f t="shared" si="32"/>
        <v>0</v>
      </c>
      <c r="AH9" s="118">
        <f t="shared" si="33"/>
        <v>1.9065776930409914E-3</v>
      </c>
      <c r="AI9" s="61">
        <v>523</v>
      </c>
      <c r="AJ9" s="62">
        <v>613</v>
      </c>
      <c r="AK9" s="63">
        <v>1136</v>
      </c>
      <c r="AL9" s="119">
        <f t="shared" si="34"/>
        <v>0.96316758747697973</v>
      </c>
      <c r="AM9" s="120">
        <f t="shared" si="35"/>
        <v>1.2114624505928853</v>
      </c>
      <c r="AN9" s="121">
        <f t="shared" si="36"/>
        <v>1.082936129647283</v>
      </c>
      <c r="AO9" s="61">
        <v>356</v>
      </c>
      <c r="AP9" s="62">
        <v>485</v>
      </c>
      <c r="AQ9" s="63">
        <v>841</v>
      </c>
      <c r="AR9" s="173">
        <f t="shared" si="37"/>
        <v>0.65561694290976058</v>
      </c>
      <c r="AS9" s="173">
        <f t="shared" si="38"/>
        <v>0.95849802371541504</v>
      </c>
      <c r="AT9" s="189">
        <f t="shared" si="39"/>
        <v>0.80171591992373692</v>
      </c>
      <c r="AU9" s="61">
        <v>3</v>
      </c>
      <c r="AV9" s="62">
        <v>5</v>
      </c>
      <c r="AW9" s="64">
        <v>8</v>
      </c>
      <c r="AX9" s="98">
        <f t="shared" si="8"/>
        <v>0.55248618784530379</v>
      </c>
      <c r="AY9" s="98">
        <f t="shared" si="8"/>
        <v>0.98814229249011865</v>
      </c>
      <c r="AZ9" s="98">
        <f t="shared" si="8"/>
        <v>0.76263107721639656</v>
      </c>
      <c r="BA9" s="62">
        <v>4</v>
      </c>
      <c r="BB9" s="62">
        <v>0</v>
      </c>
      <c r="BC9" s="64">
        <v>4</v>
      </c>
      <c r="BD9" s="98">
        <f t="shared" si="9"/>
        <v>0.73664825046040516</v>
      </c>
      <c r="BE9" s="98">
        <f t="shared" si="9"/>
        <v>0</v>
      </c>
      <c r="BF9" s="98">
        <f t="shared" si="9"/>
        <v>0.38131553860819828</v>
      </c>
      <c r="BG9" s="61">
        <v>99</v>
      </c>
      <c r="BH9" s="62">
        <v>89</v>
      </c>
      <c r="BI9" s="64">
        <v>188</v>
      </c>
      <c r="BJ9" s="98">
        <f t="shared" si="10"/>
        <v>18.232044198895029</v>
      </c>
      <c r="BK9" s="98">
        <f t="shared" si="10"/>
        <v>17.588932806324113</v>
      </c>
      <c r="BL9" s="98">
        <f t="shared" si="10"/>
        <v>17.921830314585318</v>
      </c>
      <c r="BM9" s="62">
        <v>23</v>
      </c>
      <c r="BN9" s="62">
        <v>24</v>
      </c>
      <c r="BO9" s="64">
        <v>47</v>
      </c>
      <c r="BP9" s="98">
        <f t="shared" si="11"/>
        <v>4.2357274401473299</v>
      </c>
      <c r="BQ9" s="98">
        <f t="shared" si="11"/>
        <v>4.7430830039525684</v>
      </c>
      <c r="BR9" s="228">
        <f t="shared" si="11"/>
        <v>4.4804575786463294</v>
      </c>
      <c r="BS9" s="223">
        <v>23</v>
      </c>
      <c r="BT9" s="123">
        <v>24</v>
      </c>
      <c r="BU9" s="124">
        <v>47</v>
      </c>
      <c r="BV9" s="111">
        <f t="shared" si="40"/>
        <v>4.2357274401473299E-2</v>
      </c>
      <c r="BW9" s="111">
        <f t="shared" si="41"/>
        <v>4.7430830039525688E-2</v>
      </c>
      <c r="BX9" s="111">
        <f t="shared" si="42"/>
        <v>4.4804575786463297E-2</v>
      </c>
      <c r="BY9" s="123">
        <v>86</v>
      </c>
      <c r="BZ9" s="123">
        <v>74</v>
      </c>
      <c r="CA9" s="124">
        <v>160</v>
      </c>
      <c r="CB9" s="111">
        <f t="shared" si="43"/>
        <v>0.15837937384898712</v>
      </c>
      <c r="CC9" s="111">
        <f t="shared" si="44"/>
        <v>0.14624505928853754</v>
      </c>
      <c r="CD9" s="112">
        <f t="shared" si="45"/>
        <v>0.15252621544327932</v>
      </c>
      <c r="CE9" s="122">
        <v>94</v>
      </c>
      <c r="CF9" s="123">
        <v>69</v>
      </c>
      <c r="CG9" s="124">
        <v>163</v>
      </c>
      <c r="CH9" s="111">
        <f t="shared" si="46"/>
        <v>0.17311233885819521</v>
      </c>
      <c r="CI9" s="111">
        <f t="shared" si="47"/>
        <v>0.13636363636363635</v>
      </c>
      <c r="CJ9" s="111">
        <f t="shared" si="48"/>
        <v>0.15538608198284079</v>
      </c>
      <c r="CK9" s="123">
        <v>30</v>
      </c>
      <c r="CL9" s="123">
        <v>23</v>
      </c>
      <c r="CM9" s="124">
        <v>53</v>
      </c>
      <c r="CN9" s="111">
        <f t="shared" si="49"/>
        <v>5.5248618784530384E-2</v>
      </c>
      <c r="CO9" s="111">
        <f t="shared" si="50"/>
        <v>4.5454545454545456E-2</v>
      </c>
      <c r="CP9" s="111">
        <f t="shared" si="51"/>
        <v>5.0524308865586273E-2</v>
      </c>
      <c r="CQ9" s="125">
        <f t="shared" si="52"/>
        <v>124</v>
      </c>
      <c r="CR9" s="125">
        <f t="shared" si="53"/>
        <v>92</v>
      </c>
      <c r="CS9" s="125">
        <f t="shared" si="54"/>
        <v>216</v>
      </c>
      <c r="CT9" s="126">
        <f t="shared" si="55"/>
        <v>0.2283609576427256</v>
      </c>
      <c r="CU9" s="111">
        <f t="shared" si="56"/>
        <v>0.18181818181818182</v>
      </c>
      <c r="CV9" s="112">
        <f t="shared" si="57"/>
        <v>0.20591039084842708</v>
      </c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</row>
    <row r="10" spans="1:126" s="2" customFormat="1" ht="32.25" customHeight="1">
      <c r="A10" s="84" t="s">
        <v>27</v>
      </c>
      <c r="B10" s="61">
        <v>432</v>
      </c>
      <c r="C10" s="62">
        <v>416</v>
      </c>
      <c r="D10" s="63">
        <v>848</v>
      </c>
      <c r="E10" s="61">
        <v>47</v>
      </c>
      <c r="F10" s="62">
        <v>62</v>
      </c>
      <c r="G10" s="63">
        <v>109</v>
      </c>
      <c r="H10" s="110">
        <f t="shared" si="19"/>
        <v>0.10879629629629629</v>
      </c>
      <c r="I10" s="111">
        <f t="shared" si="20"/>
        <v>0.14903846153846154</v>
      </c>
      <c r="J10" s="112">
        <f t="shared" si="21"/>
        <v>0.12853773584905662</v>
      </c>
      <c r="K10" s="61">
        <v>21</v>
      </c>
      <c r="L10" s="62">
        <v>35</v>
      </c>
      <c r="M10" s="63">
        <v>56</v>
      </c>
      <c r="N10" s="113">
        <f t="shared" si="22"/>
        <v>4.8611111111111112E-2</v>
      </c>
      <c r="O10" s="114">
        <f t="shared" si="23"/>
        <v>8.4134615384615391E-2</v>
      </c>
      <c r="P10" s="115">
        <f t="shared" si="24"/>
        <v>6.6037735849056603E-2</v>
      </c>
      <c r="Q10" s="61">
        <v>31</v>
      </c>
      <c r="R10" s="62">
        <v>55</v>
      </c>
      <c r="S10" s="63">
        <v>86</v>
      </c>
      <c r="T10" s="116">
        <f t="shared" si="25"/>
        <v>7.1759259259259259E-2</v>
      </c>
      <c r="U10" s="117">
        <f t="shared" si="26"/>
        <v>0.13221153846153846</v>
      </c>
      <c r="V10" s="118">
        <f t="shared" si="27"/>
        <v>0.10141509433962265</v>
      </c>
      <c r="W10" s="61">
        <v>55</v>
      </c>
      <c r="X10" s="62">
        <v>63</v>
      </c>
      <c r="Y10" s="63">
        <v>118</v>
      </c>
      <c r="Z10" s="116">
        <f t="shared" si="28"/>
        <v>0.12731481481481483</v>
      </c>
      <c r="AA10" s="117">
        <f t="shared" si="29"/>
        <v>0.15144230769230768</v>
      </c>
      <c r="AB10" s="118">
        <f t="shared" si="30"/>
        <v>0.13915094339622641</v>
      </c>
      <c r="AC10" s="61">
        <v>1</v>
      </c>
      <c r="AD10" s="62">
        <v>2</v>
      </c>
      <c r="AE10" s="63">
        <v>3</v>
      </c>
      <c r="AF10" s="116">
        <f t="shared" si="31"/>
        <v>2.3148148148148147E-3</v>
      </c>
      <c r="AG10" s="117">
        <f t="shared" si="32"/>
        <v>4.807692307692308E-3</v>
      </c>
      <c r="AH10" s="118">
        <f t="shared" si="33"/>
        <v>3.5377358490566039E-3</v>
      </c>
      <c r="AI10" s="61">
        <v>87</v>
      </c>
      <c r="AJ10" s="62">
        <v>120</v>
      </c>
      <c r="AK10" s="63">
        <v>207</v>
      </c>
      <c r="AL10" s="119">
        <f t="shared" si="34"/>
        <v>0.2013888888888889</v>
      </c>
      <c r="AM10" s="120">
        <f t="shared" si="35"/>
        <v>0.28846153846153844</v>
      </c>
      <c r="AN10" s="121">
        <f t="shared" si="36"/>
        <v>0.24410377358490565</v>
      </c>
      <c r="AO10" s="61">
        <v>127</v>
      </c>
      <c r="AP10" s="62">
        <v>164</v>
      </c>
      <c r="AQ10" s="63">
        <v>291</v>
      </c>
      <c r="AR10" s="173">
        <f t="shared" si="37"/>
        <v>0.29398148148148145</v>
      </c>
      <c r="AS10" s="173">
        <f t="shared" si="38"/>
        <v>0.39423076923076922</v>
      </c>
      <c r="AT10" s="189">
        <f t="shared" si="39"/>
        <v>0.34316037735849059</v>
      </c>
      <c r="AU10" s="61">
        <v>10</v>
      </c>
      <c r="AV10" s="62">
        <v>15</v>
      </c>
      <c r="AW10" s="64">
        <v>25</v>
      </c>
      <c r="AX10" s="98">
        <f t="shared" si="8"/>
        <v>2.3148148148148149</v>
      </c>
      <c r="AY10" s="98">
        <f t="shared" si="8"/>
        <v>3.6057692307692304</v>
      </c>
      <c r="AZ10" s="98">
        <f t="shared" si="8"/>
        <v>2.9481132075471699</v>
      </c>
      <c r="BA10" s="62">
        <v>0</v>
      </c>
      <c r="BB10" s="62">
        <v>1</v>
      </c>
      <c r="BC10" s="64">
        <v>1</v>
      </c>
      <c r="BD10" s="98">
        <f t="shared" si="9"/>
        <v>0</v>
      </c>
      <c r="BE10" s="98">
        <f t="shared" si="9"/>
        <v>0.24038461538461539</v>
      </c>
      <c r="BF10" s="98">
        <f t="shared" si="9"/>
        <v>0.11792452830188679</v>
      </c>
      <c r="BG10" s="61">
        <v>61</v>
      </c>
      <c r="BH10" s="62">
        <v>70</v>
      </c>
      <c r="BI10" s="64">
        <v>131</v>
      </c>
      <c r="BJ10" s="98">
        <f t="shared" si="10"/>
        <v>14.120370370370368</v>
      </c>
      <c r="BK10" s="98">
        <f t="shared" si="10"/>
        <v>16.826923076923077</v>
      </c>
      <c r="BL10" s="98">
        <f t="shared" si="10"/>
        <v>15.44811320754717</v>
      </c>
      <c r="BM10" s="62">
        <v>30</v>
      </c>
      <c r="BN10" s="62">
        <v>24</v>
      </c>
      <c r="BO10" s="64">
        <v>54</v>
      </c>
      <c r="BP10" s="98">
        <f t="shared" si="11"/>
        <v>6.9444444444444446</v>
      </c>
      <c r="BQ10" s="98">
        <f t="shared" si="11"/>
        <v>5.7692307692307692</v>
      </c>
      <c r="BR10" s="228">
        <f t="shared" si="11"/>
        <v>6.367924528301887</v>
      </c>
      <c r="BS10" s="223">
        <v>30</v>
      </c>
      <c r="BT10" s="123">
        <v>24</v>
      </c>
      <c r="BU10" s="124">
        <v>54</v>
      </c>
      <c r="BV10" s="111">
        <f t="shared" si="40"/>
        <v>6.9444444444444448E-2</v>
      </c>
      <c r="BW10" s="111">
        <f t="shared" si="41"/>
        <v>5.7692307692307696E-2</v>
      </c>
      <c r="BX10" s="111">
        <f t="shared" si="42"/>
        <v>6.3679245283018868E-2</v>
      </c>
      <c r="BY10" s="123">
        <v>52</v>
      </c>
      <c r="BZ10" s="123">
        <v>44</v>
      </c>
      <c r="CA10" s="124">
        <v>96</v>
      </c>
      <c r="CB10" s="111">
        <f t="shared" si="43"/>
        <v>0.12037037037037036</v>
      </c>
      <c r="CC10" s="111">
        <f t="shared" si="44"/>
        <v>0.10576923076923077</v>
      </c>
      <c r="CD10" s="112">
        <f t="shared" si="45"/>
        <v>0.11320754716981132</v>
      </c>
      <c r="CE10" s="122">
        <v>62</v>
      </c>
      <c r="CF10" s="123">
        <v>54</v>
      </c>
      <c r="CG10" s="124">
        <v>116</v>
      </c>
      <c r="CH10" s="111">
        <f t="shared" si="46"/>
        <v>0.14351851851851852</v>
      </c>
      <c r="CI10" s="111">
        <f t="shared" si="47"/>
        <v>0.12980769230769232</v>
      </c>
      <c r="CJ10" s="111">
        <f t="shared" si="48"/>
        <v>0.13679245283018868</v>
      </c>
      <c r="CK10" s="123">
        <v>34</v>
      </c>
      <c r="CL10" s="123">
        <v>26</v>
      </c>
      <c r="CM10" s="124">
        <v>60</v>
      </c>
      <c r="CN10" s="111">
        <f t="shared" si="49"/>
        <v>7.8703703703703706E-2</v>
      </c>
      <c r="CO10" s="111">
        <f t="shared" si="50"/>
        <v>6.25E-2</v>
      </c>
      <c r="CP10" s="111">
        <f t="shared" si="51"/>
        <v>7.0754716981132074E-2</v>
      </c>
      <c r="CQ10" s="125">
        <f t="shared" si="52"/>
        <v>96</v>
      </c>
      <c r="CR10" s="125">
        <f t="shared" si="53"/>
        <v>80</v>
      </c>
      <c r="CS10" s="125">
        <f t="shared" si="54"/>
        <v>176</v>
      </c>
      <c r="CT10" s="126">
        <f t="shared" si="55"/>
        <v>0.22222222222222221</v>
      </c>
      <c r="CU10" s="111">
        <f t="shared" si="56"/>
        <v>0.19230769230769232</v>
      </c>
      <c r="CV10" s="112">
        <f t="shared" si="57"/>
        <v>0.20754716981132076</v>
      </c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</row>
    <row r="11" spans="1:126" s="2" customFormat="1" ht="32.25" customHeight="1">
      <c r="A11" s="84" t="s">
        <v>35</v>
      </c>
      <c r="B11" s="61">
        <v>392</v>
      </c>
      <c r="C11" s="62">
        <v>285</v>
      </c>
      <c r="D11" s="63">
        <v>677</v>
      </c>
      <c r="E11" s="61">
        <v>142</v>
      </c>
      <c r="F11" s="62">
        <v>122</v>
      </c>
      <c r="G11" s="63">
        <v>264</v>
      </c>
      <c r="H11" s="110">
        <f t="shared" si="19"/>
        <v>0.36224489795918369</v>
      </c>
      <c r="I11" s="111">
        <f t="shared" si="20"/>
        <v>0.42807017543859649</v>
      </c>
      <c r="J11" s="112">
        <f t="shared" si="21"/>
        <v>0.38995568685376664</v>
      </c>
      <c r="K11" s="61">
        <v>58</v>
      </c>
      <c r="L11" s="62">
        <v>66</v>
      </c>
      <c r="M11" s="63">
        <v>124</v>
      </c>
      <c r="N11" s="113">
        <f t="shared" si="22"/>
        <v>0.14795918367346939</v>
      </c>
      <c r="O11" s="114">
        <f t="shared" si="23"/>
        <v>0.23157894736842105</v>
      </c>
      <c r="P11" s="115">
        <f t="shared" si="24"/>
        <v>0.18316100443131461</v>
      </c>
      <c r="Q11" s="61">
        <v>183</v>
      </c>
      <c r="R11" s="62">
        <v>119</v>
      </c>
      <c r="S11" s="63">
        <v>302</v>
      </c>
      <c r="T11" s="116">
        <f t="shared" si="25"/>
        <v>0.46683673469387754</v>
      </c>
      <c r="U11" s="117">
        <f t="shared" si="26"/>
        <v>0.41754385964912283</v>
      </c>
      <c r="V11" s="118">
        <f t="shared" si="27"/>
        <v>0.44608567208271788</v>
      </c>
      <c r="W11" s="61">
        <v>191</v>
      </c>
      <c r="X11" s="62">
        <v>207</v>
      </c>
      <c r="Y11" s="63">
        <v>398</v>
      </c>
      <c r="Z11" s="116">
        <f t="shared" si="28"/>
        <v>0.48724489795918369</v>
      </c>
      <c r="AA11" s="117">
        <f t="shared" si="29"/>
        <v>0.72631578947368425</v>
      </c>
      <c r="AB11" s="118">
        <f t="shared" si="30"/>
        <v>0.58788774002954214</v>
      </c>
      <c r="AC11" s="61">
        <v>31</v>
      </c>
      <c r="AD11" s="62">
        <v>5</v>
      </c>
      <c r="AE11" s="63">
        <v>36</v>
      </c>
      <c r="AF11" s="116">
        <f t="shared" si="31"/>
        <v>7.9081632653061229E-2</v>
      </c>
      <c r="AG11" s="117">
        <f t="shared" si="32"/>
        <v>1.7543859649122806E-2</v>
      </c>
      <c r="AH11" s="118">
        <f t="shared" si="33"/>
        <v>5.3175775480059084E-2</v>
      </c>
      <c r="AI11" s="61">
        <v>405</v>
      </c>
      <c r="AJ11" s="62">
        <v>331</v>
      </c>
      <c r="AK11" s="63">
        <v>736</v>
      </c>
      <c r="AL11" s="119">
        <f t="shared" si="34"/>
        <v>1.0331632653061225</v>
      </c>
      <c r="AM11" s="120">
        <f t="shared" si="35"/>
        <v>1.1614035087719299</v>
      </c>
      <c r="AN11" s="121">
        <f t="shared" si="36"/>
        <v>1.0871491875923192</v>
      </c>
      <c r="AO11" s="61">
        <v>34</v>
      </c>
      <c r="AP11" s="62">
        <v>33</v>
      </c>
      <c r="AQ11" s="63">
        <v>67</v>
      </c>
      <c r="AR11" s="173">
        <f t="shared" si="37"/>
        <v>8.673469387755102E-2</v>
      </c>
      <c r="AS11" s="173">
        <f t="shared" si="38"/>
        <v>0.11578947368421053</v>
      </c>
      <c r="AT11" s="189">
        <f t="shared" si="39"/>
        <v>9.8966026587887737E-2</v>
      </c>
      <c r="AU11" s="61">
        <v>3</v>
      </c>
      <c r="AV11" s="62">
        <v>4</v>
      </c>
      <c r="AW11" s="64">
        <v>7</v>
      </c>
      <c r="AX11" s="98">
        <f t="shared" si="8"/>
        <v>0.76530612244897955</v>
      </c>
      <c r="AY11" s="98">
        <f t="shared" si="8"/>
        <v>1.4035087719298245</v>
      </c>
      <c r="AZ11" s="98">
        <f t="shared" si="8"/>
        <v>1.0339734121122599</v>
      </c>
      <c r="BA11" s="62">
        <v>0</v>
      </c>
      <c r="BB11" s="62">
        <v>0</v>
      </c>
      <c r="BC11" s="64">
        <v>0</v>
      </c>
      <c r="BD11" s="98">
        <f t="shared" si="9"/>
        <v>0</v>
      </c>
      <c r="BE11" s="98">
        <f t="shared" si="9"/>
        <v>0</v>
      </c>
      <c r="BF11" s="98">
        <f t="shared" si="9"/>
        <v>0</v>
      </c>
      <c r="BG11" s="61">
        <v>47</v>
      </c>
      <c r="BH11" s="62">
        <v>38</v>
      </c>
      <c r="BI11" s="64">
        <v>85</v>
      </c>
      <c r="BJ11" s="98">
        <f t="shared" si="10"/>
        <v>11.989795918367346</v>
      </c>
      <c r="BK11" s="98">
        <f t="shared" si="10"/>
        <v>13.333333333333334</v>
      </c>
      <c r="BL11" s="98">
        <f t="shared" si="10"/>
        <v>12.55539143279173</v>
      </c>
      <c r="BM11" s="62">
        <v>14</v>
      </c>
      <c r="BN11" s="62">
        <v>7</v>
      </c>
      <c r="BO11" s="64">
        <v>21</v>
      </c>
      <c r="BP11" s="98">
        <f t="shared" si="11"/>
        <v>3.5714285714285712</v>
      </c>
      <c r="BQ11" s="98">
        <f t="shared" si="11"/>
        <v>2.4561403508771931</v>
      </c>
      <c r="BR11" s="228">
        <f t="shared" si="11"/>
        <v>3.1019202363367802</v>
      </c>
      <c r="BS11" s="223">
        <v>14</v>
      </c>
      <c r="BT11" s="123">
        <v>7</v>
      </c>
      <c r="BU11" s="124">
        <v>21</v>
      </c>
      <c r="BV11" s="111">
        <f t="shared" si="40"/>
        <v>3.5714285714285712E-2</v>
      </c>
      <c r="BW11" s="111">
        <f t="shared" si="41"/>
        <v>2.456140350877193E-2</v>
      </c>
      <c r="BX11" s="111">
        <f t="shared" si="42"/>
        <v>3.10192023633678E-2</v>
      </c>
      <c r="BY11" s="123">
        <v>66</v>
      </c>
      <c r="BZ11" s="123">
        <v>32</v>
      </c>
      <c r="CA11" s="124">
        <v>98</v>
      </c>
      <c r="CB11" s="111">
        <f t="shared" si="43"/>
        <v>0.1683673469387755</v>
      </c>
      <c r="CC11" s="111">
        <f t="shared" si="44"/>
        <v>0.11228070175438597</v>
      </c>
      <c r="CD11" s="112">
        <f t="shared" si="45"/>
        <v>0.14475627769571639</v>
      </c>
      <c r="CE11" s="122">
        <v>38</v>
      </c>
      <c r="CF11" s="123">
        <v>13</v>
      </c>
      <c r="CG11" s="124">
        <v>51</v>
      </c>
      <c r="CH11" s="111">
        <f t="shared" si="46"/>
        <v>9.6938775510204078E-2</v>
      </c>
      <c r="CI11" s="111">
        <f t="shared" si="47"/>
        <v>4.5614035087719301E-2</v>
      </c>
      <c r="CJ11" s="111">
        <f t="shared" si="48"/>
        <v>7.5332348596750365E-2</v>
      </c>
      <c r="CK11" s="123">
        <v>9</v>
      </c>
      <c r="CL11" s="123">
        <v>1</v>
      </c>
      <c r="CM11" s="124">
        <v>10</v>
      </c>
      <c r="CN11" s="111">
        <f t="shared" si="49"/>
        <v>2.2959183673469389E-2</v>
      </c>
      <c r="CO11" s="111">
        <f t="shared" si="50"/>
        <v>3.5087719298245615E-3</v>
      </c>
      <c r="CP11" s="111">
        <f t="shared" si="51"/>
        <v>1.4771048744460856E-2</v>
      </c>
      <c r="CQ11" s="125">
        <f t="shared" si="52"/>
        <v>47</v>
      </c>
      <c r="CR11" s="125">
        <f t="shared" si="53"/>
        <v>14</v>
      </c>
      <c r="CS11" s="125">
        <f t="shared" si="54"/>
        <v>61</v>
      </c>
      <c r="CT11" s="126">
        <f t="shared" si="55"/>
        <v>0.11989795918367346</v>
      </c>
      <c r="CU11" s="111">
        <f t="shared" si="56"/>
        <v>4.912280701754386E-2</v>
      </c>
      <c r="CV11" s="112">
        <f t="shared" si="57"/>
        <v>9.0103397341211228E-2</v>
      </c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</row>
    <row r="12" spans="1:126" s="2" customFormat="1" ht="32.25" customHeight="1">
      <c r="A12" s="84" t="s">
        <v>39</v>
      </c>
      <c r="B12" s="61">
        <v>407</v>
      </c>
      <c r="C12" s="62">
        <v>368</v>
      </c>
      <c r="D12" s="63">
        <v>775</v>
      </c>
      <c r="E12" s="61">
        <v>136</v>
      </c>
      <c r="F12" s="62">
        <v>150</v>
      </c>
      <c r="G12" s="63">
        <v>286</v>
      </c>
      <c r="H12" s="110">
        <f t="shared" si="19"/>
        <v>0.33415233415233414</v>
      </c>
      <c r="I12" s="111">
        <f t="shared" si="20"/>
        <v>0.40760869565217389</v>
      </c>
      <c r="J12" s="112">
        <f t="shared" si="21"/>
        <v>0.36903225806451612</v>
      </c>
      <c r="K12" s="61">
        <v>81</v>
      </c>
      <c r="L12" s="62">
        <v>97</v>
      </c>
      <c r="M12" s="63">
        <v>178</v>
      </c>
      <c r="N12" s="113">
        <f t="shared" si="22"/>
        <v>0.19901719901719903</v>
      </c>
      <c r="O12" s="114">
        <f t="shared" si="23"/>
        <v>0.26358695652173914</v>
      </c>
      <c r="P12" s="115">
        <f t="shared" si="24"/>
        <v>0.22967741935483871</v>
      </c>
      <c r="Q12" s="61">
        <v>120</v>
      </c>
      <c r="R12" s="62">
        <v>82</v>
      </c>
      <c r="S12" s="63">
        <v>202</v>
      </c>
      <c r="T12" s="116">
        <f t="shared" si="25"/>
        <v>0.29484029484029484</v>
      </c>
      <c r="U12" s="117">
        <f t="shared" si="26"/>
        <v>0.22282608695652173</v>
      </c>
      <c r="V12" s="118">
        <f t="shared" si="27"/>
        <v>0.26064516129032256</v>
      </c>
      <c r="W12" s="61">
        <v>282</v>
      </c>
      <c r="X12" s="62">
        <v>334</v>
      </c>
      <c r="Y12" s="63">
        <v>616</v>
      </c>
      <c r="Z12" s="116">
        <f t="shared" si="28"/>
        <v>0.69287469287469283</v>
      </c>
      <c r="AA12" s="117">
        <f t="shared" si="29"/>
        <v>0.90760869565217395</v>
      </c>
      <c r="AB12" s="118">
        <f t="shared" si="30"/>
        <v>0.79483870967741932</v>
      </c>
      <c r="AC12" s="61">
        <v>0</v>
      </c>
      <c r="AD12" s="62">
        <v>2</v>
      </c>
      <c r="AE12" s="63">
        <v>2</v>
      </c>
      <c r="AF12" s="116">
        <f t="shared" si="31"/>
        <v>0</v>
      </c>
      <c r="AG12" s="117">
        <f t="shared" si="32"/>
        <v>5.434782608695652E-3</v>
      </c>
      <c r="AH12" s="118">
        <f t="shared" si="33"/>
        <v>2.5806451612903226E-3</v>
      </c>
      <c r="AI12" s="61">
        <v>402</v>
      </c>
      <c r="AJ12" s="62">
        <v>418</v>
      </c>
      <c r="AK12" s="63">
        <v>820</v>
      </c>
      <c r="AL12" s="119">
        <f t="shared" si="34"/>
        <v>0.98771498771498767</v>
      </c>
      <c r="AM12" s="120">
        <f t="shared" si="35"/>
        <v>1.1358695652173914</v>
      </c>
      <c r="AN12" s="121">
        <f t="shared" si="36"/>
        <v>1.0580645161290323</v>
      </c>
      <c r="AO12" s="61">
        <v>171</v>
      </c>
      <c r="AP12" s="62">
        <v>150</v>
      </c>
      <c r="AQ12" s="63">
        <v>321</v>
      </c>
      <c r="AR12" s="173">
        <f t="shared" si="37"/>
        <v>0.42014742014742013</v>
      </c>
      <c r="AS12" s="173">
        <f t="shared" si="38"/>
        <v>0.40760869565217389</v>
      </c>
      <c r="AT12" s="189">
        <f t="shared" si="39"/>
        <v>0.41419354838709677</v>
      </c>
      <c r="AU12" s="61">
        <v>2</v>
      </c>
      <c r="AV12" s="62">
        <v>5</v>
      </c>
      <c r="AW12" s="64">
        <v>7</v>
      </c>
      <c r="AX12" s="98">
        <f t="shared" si="8"/>
        <v>0.49140049140049141</v>
      </c>
      <c r="AY12" s="98">
        <f t="shared" si="8"/>
        <v>1.3586956521739131</v>
      </c>
      <c r="AZ12" s="98">
        <f t="shared" si="8"/>
        <v>0.90322580645161299</v>
      </c>
      <c r="BA12" s="62">
        <v>1</v>
      </c>
      <c r="BB12" s="62">
        <v>0</v>
      </c>
      <c r="BC12" s="64">
        <v>1</v>
      </c>
      <c r="BD12" s="98">
        <f t="shared" si="9"/>
        <v>0.24570024570024571</v>
      </c>
      <c r="BE12" s="98">
        <f t="shared" si="9"/>
        <v>0</v>
      </c>
      <c r="BF12" s="98">
        <f t="shared" si="9"/>
        <v>0.12903225806451613</v>
      </c>
      <c r="BG12" s="61">
        <v>58</v>
      </c>
      <c r="BH12" s="62">
        <v>67</v>
      </c>
      <c r="BI12" s="64">
        <v>125</v>
      </c>
      <c r="BJ12" s="98">
        <f t="shared" si="10"/>
        <v>14.250614250614252</v>
      </c>
      <c r="BK12" s="98">
        <f t="shared" si="10"/>
        <v>18.206521739130434</v>
      </c>
      <c r="BL12" s="98">
        <f t="shared" si="10"/>
        <v>16.129032258064516</v>
      </c>
      <c r="BM12" s="62">
        <v>36</v>
      </c>
      <c r="BN12" s="62">
        <v>23</v>
      </c>
      <c r="BO12" s="64">
        <v>59</v>
      </c>
      <c r="BP12" s="98">
        <f t="shared" si="11"/>
        <v>8.8452088452088447</v>
      </c>
      <c r="BQ12" s="98">
        <f t="shared" si="11"/>
        <v>6.25</v>
      </c>
      <c r="BR12" s="228">
        <f t="shared" si="11"/>
        <v>7.6129032258064511</v>
      </c>
      <c r="BS12" s="223">
        <v>36</v>
      </c>
      <c r="BT12" s="123">
        <v>23</v>
      </c>
      <c r="BU12" s="124">
        <v>59</v>
      </c>
      <c r="BV12" s="111">
        <f t="shared" si="40"/>
        <v>8.8452088452088448E-2</v>
      </c>
      <c r="BW12" s="111">
        <f t="shared" si="41"/>
        <v>6.25E-2</v>
      </c>
      <c r="BX12" s="111">
        <f t="shared" si="42"/>
        <v>7.6129032258064513E-2</v>
      </c>
      <c r="BY12" s="123">
        <v>129</v>
      </c>
      <c r="BZ12" s="123">
        <v>59</v>
      </c>
      <c r="CA12" s="124">
        <v>188</v>
      </c>
      <c r="CB12" s="111">
        <f t="shared" si="43"/>
        <v>0.31695331695331697</v>
      </c>
      <c r="CC12" s="111">
        <f t="shared" si="44"/>
        <v>0.16032608695652173</v>
      </c>
      <c r="CD12" s="112">
        <f t="shared" si="45"/>
        <v>0.24258064516129033</v>
      </c>
      <c r="CE12" s="122">
        <v>112</v>
      </c>
      <c r="CF12" s="123">
        <v>58</v>
      </c>
      <c r="CG12" s="124">
        <v>170</v>
      </c>
      <c r="CH12" s="111">
        <f t="shared" si="46"/>
        <v>0.27518427518427518</v>
      </c>
      <c r="CI12" s="111">
        <f t="shared" si="47"/>
        <v>0.15760869565217392</v>
      </c>
      <c r="CJ12" s="111">
        <f t="shared" si="48"/>
        <v>0.21935483870967742</v>
      </c>
      <c r="CK12" s="123">
        <v>21</v>
      </c>
      <c r="CL12" s="123">
        <v>4</v>
      </c>
      <c r="CM12" s="124">
        <v>25</v>
      </c>
      <c r="CN12" s="111">
        <f t="shared" si="49"/>
        <v>5.1597051597051594E-2</v>
      </c>
      <c r="CO12" s="111">
        <f t="shared" si="50"/>
        <v>1.0869565217391304E-2</v>
      </c>
      <c r="CP12" s="111">
        <f t="shared" si="51"/>
        <v>3.2258064516129031E-2</v>
      </c>
      <c r="CQ12" s="125">
        <f t="shared" si="52"/>
        <v>133</v>
      </c>
      <c r="CR12" s="125">
        <f t="shared" si="53"/>
        <v>62</v>
      </c>
      <c r="CS12" s="125">
        <f t="shared" si="54"/>
        <v>195</v>
      </c>
      <c r="CT12" s="126">
        <f t="shared" si="55"/>
        <v>0.32678132678132676</v>
      </c>
      <c r="CU12" s="111">
        <f t="shared" si="56"/>
        <v>0.16847826086956522</v>
      </c>
      <c r="CV12" s="112">
        <f t="shared" si="57"/>
        <v>0.25161290322580643</v>
      </c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</row>
    <row r="13" spans="1:126" s="2" customFormat="1" ht="32.25" customHeight="1">
      <c r="A13" s="84" t="s">
        <v>37</v>
      </c>
      <c r="B13" s="61">
        <v>241</v>
      </c>
      <c r="C13" s="62">
        <v>190</v>
      </c>
      <c r="D13" s="63">
        <v>431</v>
      </c>
      <c r="E13" s="61">
        <v>89</v>
      </c>
      <c r="F13" s="62">
        <v>72</v>
      </c>
      <c r="G13" s="63">
        <v>161</v>
      </c>
      <c r="H13" s="110">
        <f t="shared" si="19"/>
        <v>0.36929460580912865</v>
      </c>
      <c r="I13" s="111">
        <f t="shared" si="20"/>
        <v>0.37894736842105264</v>
      </c>
      <c r="J13" s="112">
        <f t="shared" si="21"/>
        <v>0.37354988399071926</v>
      </c>
      <c r="K13" s="61">
        <v>58</v>
      </c>
      <c r="L13" s="62">
        <v>50</v>
      </c>
      <c r="M13" s="63">
        <v>108</v>
      </c>
      <c r="N13" s="113">
        <f t="shared" si="22"/>
        <v>0.24066390041493776</v>
      </c>
      <c r="O13" s="114">
        <f t="shared" si="23"/>
        <v>0.26315789473684209</v>
      </c>
      <c r="P13" s="115">
        <f t="shared" si="24"/>
        <v>0.25058004640371229</v>
      </c>
      <c r="Q13" s="61">
        <v>79</v>
      </c>
      <c r="R13" s="62">
        <v>61</v>
      </c>
      <c r="S13" s="63">
        <v>140</v>
      </c>
      <c r="T13" s="116">
        <f t="shared" si="25"/>
        <v>0.32780082987551867</v>
      </c>
      <c r="U13" s="117">
        <f t="shared" si="26"/>
        <v>0.32105263157894737</v>
      </c>
      <c r="V13" s="118">
        <f t="shared" si="27"/>
        <v>0.3248259860788863</v>
      </c>
      <c r="W13" s="61">
        <v>207</v>
      </c>
      <c r="X13" s="62">
        <v>201</v>
      </c>
      <c r="Y13" s="63">
        <v>408</v>
      </c>
      <c r="Z13" s="116">
        <f t="shared" si="28"/>
        <v>0.85892116182572609</v>
      </c>
      <c r="AA13" s="117">
        <f t="shared" si="29"/>
        <v>1.0578947368421052</v>
      </c>
      <c r="AB13" s="118">
        <f t="shared" si="30"/>
        <v>0.94663573085846864</v>
      </c>
      <c r="AC13" s="61">
        <v>0</v>
      </c>
      <c r="AD13" s="62">
        <v>0</v>
      </c>
      <c r="AE13" s="63">
        <v>0</v>
      </c>
      <c r="AF13" s="116">
        <f t="shared" si="31"/>
        <v>0</v>
      </c>
      <c r="AG13" s="117">
        <f t="shared" si="32"/>
        <v>0</v>
      </c>
      <c r="AH13" s="118">
        <f t="shared" si="33"/>
        <v>0</v>
      </c>
      <c r="AI13" s="61">
        <v>286</v>
      </c>
      <c r="AJ13" s="62">
        <v>262</v>
      </c>
      <c r="AK13" s="63">
        <v>548</v>
      </c>
      <c r="AL13" s="119">
        <f t="shared" si="34"/>
        <v>1.1867219917012448</v>
      </c>
      <c r="AM13" s="120">
        <f t="shared" si="35"/>
        <v>1.3789473684210527</v>
      </c>
      <c r="AN13" s="121">
        <f t="shared" si="36"/>
        <v>1.271461716937355</v>
      </c>
      <c r="AO13" s="61">
        <v>102</v>
      </c>
      <c r="AP13" s="62">
        <v>107</v>
      </c>
      <c r="AQ13" s="63">
        <v>209</v>
      </c>
      <c r="AR13" s="173">
        <f t="shared" ref="AR13:AR22" si="58">IF(AO13=0,0,AO13/B13)</f>
        <v>0.42323651452282157</v>
      </c>
      <c r="AS13" s="173">
        <f t="shared" ref="AS13:AS22" si="59">IF(AP13=0,0,AP13/C13)</f>
        <v>0.56315789473684208</v>
      </c>
      <c r="AT13" s="189">
        <f t="shared" ref="AT13:AT22" si="60">AQ13/D13</f>
        <v>0.48491879350348027</v>
      </c>
      <c r="AU13" s="61">
        <v>0</v>
      </c>
      <c r="AV13" s="62">
        <v>0</v>
      </c>
      <c r="AW13" s="64">
        <v>0</v>
      </c>
      <c r="AX13" s="98">
        <f t="shared" si="8"/>
        <v>0</v>
      </c>
      <c r="AY13" s="98">
        <f t="shared" si="8"/>
        <v>0</v>
      </c>
      <c r="AZ13" s="98">
        <f t="shared" si="8"/>
        <v>0</v>
      </c>
      <c r="BA13" s="62">
        <v>0</v>
      </c>
      <c r="BB13" s="62">
        <v>0</v>
      </c>
      <c r="BC13" s="64">
        <v>0</v>
      </c>
      <c r="BD13" s="98">
        <f t="shared" si="9"/>
        <v>0</v>
      </c>
      <c r="BE13" s="98">
        <f t="shared" si="9"/>
        <v>0</v>
      </c>
      <c r="BF13" s="98">
        <f t="shared" si="9"/>
        <v>0</v>
      </c>
      <c r="BG13" s="61">
        <v>59</v>
      </c>
      <c r="BH13" s="62">
        <v>56</v>
      </c>
      <c r="BI13" s="64">
        <v>115</v>
      </c>
      <c r="BJ13" s="98">
        <f t="shared" si="10"/>
        <v>24.481327800829874</v>
      </c>
      <c r="BK13" s="98">
        <f t="shared" si="10"/>
        <v>29.473684210526311</v>
      </c>
      <c r="BL13" s="98">
        <f t="shared" si="10"/>
        <v>26.682134570765658</v>
      </c>
      <c r="BM13" s="62">
        <v>15</v>
      </c>
      <c r="BN13" s="62">
        <v>20</v>
      </c>
      <c r="BO13" s="64">
        <v>35</v>
      </c>
      <c r="BP13" s="98">
        <f t="shared" si="11"/>
        <v>6.2240663900414939</v>
      </c>
      <c r="BQ13" s="98">
        <f t="shared" si="11"/>
        <v>10.526315789473683</v>
      </c>
      <c r="BR13" s="228">
        <f t="shared" si="11"/>
        <v>8.1206496519721583</v>
      </c>
      <c r="BS13" s="223">
        <v>15</v>
      </c>
      <c r="BT13" s="123">
        <v>20</v>
      </c>
      <c r="BU13" s="124">
        <v>35</v>
      </c>
      <c r="BV13" s="111">
        <f t="shared" si="40"/>
        <v>6.2240663900414939E-2</v>
      </c>
      <c r="BW13" s="111">
        <f t="shared" si="41"/>
        <v>0.10526315789473684</v>
      </c>
      <c r="BX13" s="111">
        <f t="shared" si="42"/>
        <v>8.1206496519721574E-2</v>
      </c>
      <c r="BY13" s="123">
        <v>58</v>
      </c>
      <c r="BZ13" s="123">
        <v>30</v>
      </c>
      <c r="CA13" s="124">
        <v>88</v>
      </c>
      <c r="CB13" s="111">
        <f t="shared" si="43"/>
        <v>0.24066390041493776</v>
      </c>
      <c r="CC13" s="111">
        <f t="shared" si="44"/>
        <v>0.15789473684210525</v>
      </c>
      <c r="CD13" s="112">
        <f t="shared" si="45"/>
        <v>0.20417633410672853</v>
      </c>
      <c r="CE13" s="122">
        <v>64</v>
      </c>
      <c r="CF13" s="123">
        <v>32</v>
      </c>
      <c r="CG13" s="124">
        <v>96</v>
      </c>
      <c r="CH13" s="111">
        <f t="shared" si="46"/>
        <v>0.26556016597510373</v>
      </c>
      <c r="CI13" s="111">
        <f t="shared" si="47"/>
        <v>0.16842105263157894</v>
      </c>
      <c r="CJ13" s="111">
        <f t="shared" si="48"/>
        <v>0.22273781902552203</v>
      </c>
      <c r="CK13" s="123">
        <v>22</v>
      </c>
      <c r="CL13" s="123">
        <v>5</v>
      </c>
      <c r="CM13" s="124">
        <v>27</v>
      </c>
      <c r="CN13" s="111">
        <f t="shared" si="49"/>
        <v>9.1286307053941904E-2</v>
      </c>
      <c r="CO13" s="111">
        <f t="shared" si="50"/>
        <v>2.6315789473684209E-2</v>
      </c>
      <c r="CP13" s="111">
        <f t="shared" si="51"/>
        <v>6.2645011600928072E-2</v>
      </c>
      <c r="CQ13" s="125">
        <f t="shared" si="52"/>
        <v>86</v>
      </c>
      <c r="CR13" s="125">
        <f t="shared" si="53"/>
        <v>37</v>
      </c>
      <c r="CS13" s="125">
        <f t="shared" si="54"/>
        <v>123</v>
      </c>
      <c r="CT13" s="126">
        <f t="shared" si="55"/>
        <v>0.35684647302904565</v>
      </c>
      <c r="CU13" s="111">
        <f t="shared" si="56"/>
        <v>0.19473684210526315</v>
      </c>
      <c r="CV13" s="112">
        <f t="shared" si="57"/>
        <v>0.28538283062645009</v>
      </c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</row>
    <row r="14" spans="1:126" s="2" customFormat="1" ht="32.25" customHeight="1">
      <c r="A14" s="84" t="s">
        <v>38</v>
      </c>
      <c r="B14" s="61">
        <v>222</v>
      </c>
      <c r="C14" s="62">
        <v>210</v>
      </c>
      <c r="D14" s="63">
        <v>432</v>
      </c>
      <c r="E14" s="61">
        <v>67</v>
      </c>
      <c r="F14" s="62">
        <v>63</v>
      </c>
      <c r="G14" s="63">
        <v>130</v>
      </c>
      <c r="H14" s="110">
        <f t="shared" si="19"/>
        <v>0.30180180180180183</v>
      </c>
      <c r="I14" s="111">
        <f t="shared" si="20"/>
        <v>0.3</v>
      </c>
      <c r="J14" s="112">
        <f t="shared" si="21"/>
        <v>0.30092592592592593</v>
      </c>
      <c r="K14" s="61">
        <v>32</v>
      </c>
      <c r="L14" s="62">
        <v>27</v>
      </c>
      <c r="M14" s="63">
        <v>59</v>
      </c>
      <c r="N14" s="113">
        <f t="shared" si="22"/>
        <v>0.14414414414414414</v>
      </c>
      <c r="O14" s="114">
        <f t="shared" si="23"/>
        <v>0.12857142857142856</v>
      </c>
      <c r="P14" s="115">
        <f t="shared" si="24"/>
        <v>0.13657407407407407</v>
      </c>
      <c r="Q14" s="61">
        <v>67</v>
      </c>
      <c r="R14" s="62">
        <v>81</v>
      </c>
      <c r="S14" s="63">
        <v>148</v>
      </c>
      <c r="T14" s="116">
        <f t="shared" si="25"/>
        <v>0.30180180180180183</v>
      </c>
      <c r="U14" s="117">
        <f t="shared" si="26"/>
        <v>0.38571428571428573</v>
      </c>
      <c r="V14" s="118">
        <f t="shared" si="27"/>
        <v>0.34259259259259262</v>
      </c>
      <c r="W14" s="61">
        <v>107</v>
      </c>
      <c r="X14" s="62">
        <v>87</v>
      </c>
      <c r="Y14" s="63">
        <v>194</v>
      </c>
      <c r="Z14" s="116">
        <f t="shared" si="28"/>
        <v>0.481981981981982</v>
      </c>
      <c r="AA14" s="117">
        <f t="shared" si="29"/>
        <v>0.41428571428571431</v>
      </c>
      <c r="AB14" s="118">
        <f t="shared" si="30"/>
        <v>0.44907407407407407</v>
      </c>
      <c r="AC14" s="61">
        <v>0</v>
      </c>
      <c r="AD14" s="62">
        <v>1</v>
      </c>
      <c r="AE14" s="63">
        <v>1</v>
      </c>
      <c r="AF14" s="116">
        <f t="shared" si="31"/>
        <v>0</v>
      </c>
      <c r="AG14" s="117">
        <f t="shared" si="32"/>
        <v>4.7619047619047623E-3</v>
      </c>
      <c r="AH14" s="118">
        <f t="shared" si="33"/>
        <v>2.3148148148148147E-3</v>
      </c>
      <c r="AI14" s="61">
        <v>174</v>
      </c>
      <c r="AJ14" s="62">
        <v>169</v>
      </c>
      <c r="AK14" s="63">
        <v>343</v>
      </c>
      <c r="AL14" s="119">
        <f t="shared" si="34"/>
        <v>0.78378378378378377</v>
      </c>
      <c r="AM14" s="120">
        <f t="shared" si="35"/>
        <v>0.80476190476190479</v>
      </c>
      <c r="AN14" s="121">
        <f t="shared" si="36"/>
        <v>0.79398148148148151</v>
      </c>
      <c r="AO14" s="61">
        <v>86</v>
      </c>
      <c r="AP14" s="62">
        <v>187</v>
      </c>
      <c r="AQ14" s="63">
        <v>273</v>
      </c>
      <c r="AR14" s="173">
        <f t="shared" si="58"/>
        <v>0.38738738738738737</v>
      </c>
      <c r="AS14" s="173">
        <f t="shared" si="59"/>
        <v>0.89047619047619042</v>
      </c>
      <c r="AT14" s="189">
        <f t="shared" si="60"/>
        <v>0.63194444444444442</v>
      </c>
      <c r="AU14" s="61">
        <v>0</v>
      </c>
      <c r="AV14" s="62">
        <v>0</v>
      </c>
      <c r="AW14" s="64">
        <v>0</v>
      </c>
      <c r="AX14" s="98">
        <f t="shared" si="8"/>
        <v>0</v>
      </c>
      <c r="AY14" s="98">
        <f t="shared" si="8"/>
        <v>0</v>
      </c>
      <c r="AZ14" s="98">
        <f t="shared" si="8"/>
        <v>0</v>
      </c>
      <c r="BA14" s="62">
        <v>0</v>
      </c>
      <c r="BB14" s="62">
        <v>0</v>
      </c>
      <c r="BC14" s="64">
        <v>0</v>
      </c>
      <c r="BD14" s="98">
        <f t="shared" si="9"/>
        <v>0</v>
      </c>
      <c r="BE14" s="98">
        <f t="shared" si="9"/>
        <v>0</v>
      </c>
      <c r="BF14" s="98">
        <f t="shared" si="9"/>
        <v>0</v>
      </c>
      <c r="BG14" s="61">
        <v>27</v>
      </c>
      <c r="BH14" s="62">
        <v>41</v>
      </c>
      <c r="BI14" s="64">
        <v>68</v>
      </c>
      <c r="BJ14" s="98">
        <f t="shared" si="10"/>
        <v>12.162162162162163</v>
      </c>
      <c r="BK14" s="98">
        <f t="shared" si="10"/>
        <v>19.523809523809526</v>
      </c>
      <c r="BL14" s="98">
        <f t="shared" si="10"/>
        <v>15.74074074074074</v>
      </c>
      <c r="BM14" s="62">
        <v>29</v>
      </c>
      <c r="BN14" s="62">
        <v>41</v>
      </c>
      <c r="BO14" s="64">
        <v>70</v>
      </c>
      <c r="BP14" s="98">
        <f t="shared" si="11"/>
        <v>13.063063063063062</v>
      </c>
      <c r="BQ14" s="98">
        <f t="shared" si="11"/>
        <v>19.523809523809526</v>
      </c>
      <c r="BR14" s="228">
        <f t="shared" si="11"/>
        <v>16.203703703703702</v>
      </c>
      <c r="BS14" s="223">
        <v>29</v>
      </c>
      <c r="BT14" s="123">
        <v>41</v>
      </c>
      <c r="BU14" s="124">
        <v>70</v>
      </c>
      <c r="BV14" s="111">
        <f t="shared" si="40"/>
        <v>0.13063063063063063</v>
      </c>
      <c r="BW14" s="111">
        <f t="shared" si="41"/>
        <v>0.19523809523809524</v>
      </c>
      <c r="BX14" s="111">
        <f t="shared" si="42"/>
        <v>0.16203703703703703</v>
      </c>
      <c r="BY14" s="123">
        <v>20</v>
      </c>
      <c r="BZ14" s="123">
        <v>20</v>
      </c>
      <c r="CA14" s="124">
        <v>40</v>
      </c>
      <c r="CB14" s="111">
        <f t="shared" si="43"/>
        <v>9.0090090090090086E-2</v>
      </c>
      <c r="CC14" s="111">
        <f t="shared" si="44"/>
        <v>9.5238095238095233E-2</v>
      </c>
      <c r="CD14" s="112">
        <f t="shared" si="45"/>
        <v>9.2592592592592587E-2</v>
      </c>
      <c r="CE14" s="122">
        <v>22</v>
      </c>
      <c r="CF14" s="123">
        <v>12</v>
      </c>
      <c r="CG14" s="124">
        <v>34</v>
      </c>
      <c r="CH14" s="111">
        <f t="shared" si="46"/>
        <v>9.90990990990991E-2</v>
      </c>
      <c r="CI14" s="111">
        <f t="shared" si="47"/>
        <v>5.7142857142857141E-2</v>
      </c>
      <c r="CJ14" s="111">
        <f t="shared" si="48"/>
        <v>7.8703703703703706E-2</v>
      </c>
      <c r="CK14" s="123">
        <v>53</v>
      </c>
      <c r="CL14" s="123">
        <v>35</v>
      </c>
      <c r="CM14" s="124">
        <v>88</v>
      </c>
      <c r="CN14" s="111">
        <f t="shared" si="49"/>
        <v>0.23873873873873874</v>
      </c>
      <c r="CO14" s="111">
        <f t="shared" si="50"/>
        <v>0.16666666666666666</v>
      </c>
      <c r="CP14" s="111">
        <f t="shared" si="51"/>
        <v>0.20370370370370369</v>
      </c>
      <c r="CQ14" s="125">
        <f t="shared" si="52"/>
        <v>75</v>
      </c>
      <c r="CR14" s="125">
        <f t="shared" si="53"/>
        <v>47</v>
      </c>
      <c r="CS14" s="125">
        <f t="shared" si="54"/>
        <v>122</v>
      </c>
      <c r="CT14" s="126">
        <f t="shared" si="55"/>
        <v>0.33783783783783783</v>
      </c>
      <c r="CU14" s="111">
        <f t="shared" si="56"/>
        <v>0.22380952380952382</v>
      </c>
      <c r="CV14" s="112">
        <f t="shared" si="57"/>
        <v>0.28240740740740738</v>
      </c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</row>
    <row r="15" spans="1:126" s="2" customFormat="1" ht="32.25" customHeight="1">
      <c r="A15" s="84" t="s">
        <v>41</v>
      </c>
      <c r="B15" s="61">
        <v>196</v>
      </c>
      <c r="C15" s="62">
        <v>190</v>
      </c>
      <c r="D15" s="63">
        <v>386</v>
      </c>
      <c r="E15" s="61">
        <v>76</v>
      </c>
      <c r="F15" s="62">
        <v>83</v>
      </c>
      <c r="G15" s="63">
        <v>159</v>
      </c>
      <c r="H15" s="110">
        <f t="shared" si="19"/>
        <v>0.38775510204081631</v>
      </c>
      <c r="I15" s="111">
        <f t="shared" si="20"/>
        <v>0.43684210526315792</v>
      </c>
      <c r="J15" s="112">
        <f t="shared" si="21"/>
        <v>0.41191709844559588</v>
      </c>
      <c r="K15" s="61">
        <v>42</v>
      </c>
      <c r="L15" s="62">
        <v>50</v>
      </c>
      <c r="M15" s="63">
        <v>92</v>
      </c>
      <c r="N15" s="113">
        <f t="shared" si="22"/>
        <v>0.21428571428571427</v>
      </c>
      <c r="O15" s="114">
        <f t="shared" si="23"/>
        <v>0.26315789473684209</v>
      </c>
      <c r="P15" s="115">
        <f t="shared" si="24"/>
        <v>0.23834196891191708</v>
      </c>
      <c r="Q15" s="61">
        <v>60</v>
      </c>
      <c r="R15" s="62">
        <v>50</v>
      </c>
      <c r="S15" s="63">
        <v>110</v>
      </c>
      <c r="T15" s="116">
        <f t="shared" si="25"/>
        <v>0.30612244897959184</v>
      </c>
      <c r="U15" s="117">
        <f t="shared" si="26"/>
        <v>0.26315789473684209</v>
      </c>
      <c r="V15" s="118">
        <f t="shared" si="27"/>
        <v>0.28497409326424872</v>
      </c>
      <c r="W15" s="61">
        <v>151</v>
      </c>
      <c r="X15" s="62">
        <v>235</v>
      </c>
      <c r="Y15" s="63">
        <v>386</v>
      </c>
      <c r="Z15" s="116">
        <f t="shared" si="28"/>
        <v>0.77040816326530615</v>
      </c>
      <c r="AA15" s="117">
        <f t="shared" si="29"/>
        <v>1.236842105263158</v>
      </c>
      <c r="AB15" s="118">
        <f t="shared" si="30"/>
        <v>1</v>
      </c>
      <c r="AC15" s="61">
        <v>0</v>
      </c>
      <c r="AD15" s="62">
        <v>0</v>
      </c>
      <c r="AE15" s="63">
        <v>0</v>
      </c>
      <c r="AF15" s="116">
        <f t="shared" si="31"/>
        <v>0</v>
      </c>
      <c r="AG15" s="117">
        <f t="shared" si="32"/>
        <v>0</v>
      </c>
      <c r="AH15" s="118">
        <f t="shared" si="33"/>
        <v>0</v>
      </c>
      <c r="AI15" s="61">
        <v>211</v>
      </c>
      <c r="AJ15" s="62">
        <v>285</v>
      </c>
      <c r="AK15" s="63">
        <v>496</v>
      </c>
      <c r="AL15" s="119">
        <f t="shared" si="34"/>
        <v>1.0765306122448979</v>
      </c>
      <c r="AM15" s="120">
        <f t="shared" si="35"/>
        <v>1.5</v>
      </c>
      <c r="AN15" s="121">
        <f t="shared" si="36"/>
        <v>1.2849740932642486</v>
      </c>
      <c r="AO15" s="61">
        <v>112</v>
      </c>
      <c r="AP15" s="62">
        <v>140</v>
      </c>
      <c r="AQ15" s="63">
        <v>252</v>
      </c>
      <c r="AR15" s="173">
        <f t="shared" si="58"/>
        <v>0.5714285714285714</v>
      </c>
      <c r="AS15" s="173">
        <f t="shared" si="59"/>
        <v>0.73684210526315785</v>
      </c>
      <c r="AT15" s="189">
        <f t="shared" si="60"/>
        <v>0.65284974093264247</v>
      </c>
      <c r="AU15" s="61">
        <v>3</v>
      </c>
      <c r="AV15" s="62">
        <v>3</v>
      </c>
      <c r="AW15" s="64">
        <v>6</v>
      </c>
      <c r="AX15" s="98">
        <f t="shared" si="8"/>
        <v>1.5306122448979591</v>
      </c>
      <c r="AY15" s="98">
        <f t="shared" si="8"/>
        <v>1.5789473684210527</v>
      </c>
      <c r="AZ15" s="98">
        <f t="shared" si="8"/>
        <v>1.5544041450777202</v>
      </c>
      <c r="BA15" s="62">
        <v>0</v>
      </c>
      <c r="BB15" s="62">
        <v>0</v>
      </c>
      <c r="BC15" s="64">
        <v>0</v>
      </c>
      <c r="BD15" s="98">
        <f t="shared" si="9"/>
        <v>0</v>
      </c>
      <c r="BE15" s="98">
        <f t="shared" si="9"/>
        <v>0</v>
      </c>
      <c r="BF15" s="98">
        <f t="shared" si="9"/>
        <v>0</v>
      </c>
      <c r="BG15" s="61">
        <v>17</v>
      </c>
      <c r="BH15" s="62">
        <v>14</v>
      </c>
      <c r="BI15" s="64">
        <v>31</v>
      </c>
      <c r="BJ15" s="98">
        <f t="shared" si="10"/>
        <v>8.6734693877551017</v>
      </c>
      <c r="BK15" s="98">
        <f t="shared" si="10"/>
        <v>7.3684210526315779</v>
      </c>
      <c r="BL15" s="98">
        <f t="shared" si="10"/>
        <v>8.0310880829015545</v>
      </c>
      <c r="BM15" s="62">
        <v>2</v>
      </c>
      <c r="BN15" s="62">
        <v>1</v>
      </c>
      <c r="BO15" s="64">
        <v>3</v>
      </c>
      <c r="BP15" s="98">
        <f t="shared" si="11"/>
        <v>1.0204081632653061</v>
      </c>
      <c r="BQ15" s="98">
        <f t="shared" si="11"/>
        <v>0.52631578947368418</v>
      </c>
      <c r="BR15" s="228">
        <f t="shared" si="11"/>
        <v>0.77720207253886009</v>
      </c>
      <c r="BS15" s="223">
        <v>2</v>
      </c>
      <c r="BT15" s="123">
        <v>1</v>
      </c>
      <c r="BU15" s="124">
        <v>3</v>
      </c>
      <c r="BV15" s="111">
        <f t="shared" ref="BV15:BV20" si="61">IF(B15=0,0,BS15/B15)</f>
        <v>1.020408163265306E-2</v>
      </c>
      <c r="BW15" s="111">
        <f t="shared" ref="BW15:BW20" si="62">IF(C15=0,0,BT15/C15)</f>
        <v>5.263157894736842E-3</v>
      </c>
      <c r="BX15" s="111">
        <f t="shared" ref="BX15:BX20" si="63">IF(D15=0,0,BU15/D15)</f>
        <v>7.7720207253886009E-3</v>
      </c>
      <c r="BY15" s="123">
        <v>19</v>
      </c>
      <c r="BZ15" s="123">
        <v>11</v>
      </c>
      <c r="CA15" s="124">
        <v>30</v>
      </c>
      <c r="CB15" s="111">
        <f t="shared" si="43"/>
        <v>9.6938775510204078E-2</v>
      </c>
      <c r="CC15" s="111">
        <f t="shared" si="44"/>
        <v>5.7894736842105263E-2</v>
      </c>
      <c r="CD15" s="112">
        <f t="shared" si="45"/>
        <v>7.7720207253886009E-2</v>
      </c>
      <c r="CE15" s="122">
        <v>19</v>
      </c>
      <c r="CF15" s="123">
        <v>11</v>
      </c>
      <c r="CG15" s="124">
        <v>30</v>
      </c>
      <c r="CH15" s="111">
        <f t="shared" si="46"/>
        <v>9.6938775510204078E-2</v>
      </c>
      <c r="CI15" s="111">
        <f t="shared" si="47"/>
        <v>5.7894736842105263E-2</v>
      </c>
      <c r="CJ15" s="111">
        <f t="shared" si="48"/>
        <v>7.7720207253886009E-2</v>
      </c>
      <c r="CK15" s="123">
        <v>0</v>
      </c>
      <c r="CL15" s="123">
        <v>1</v>
      </c>
      <c r="CM15" s="124">
        <v>1</v>
      </c>
      <c r="CN15" s="111">
        <f t="shared" si="49"/>
        <v>0</v>
      </c>
      <c r="CO15" s="111">
        <f t="shared" si="50"/>
        <v>5.263157894736842E-3</v>
      </c>
      <c r="CP15" s="111">
        <f t="shared" si="51"/>
        <v>2.5906735751295338E-3</v>
      </c>
      <c r="CQ15" s="125">
        <f t="shared" si="52"/>
        <v>19</v>
      </c>
      <c r="CR15" s="125">
        <f t="shared" si="53"/>
        <v>12</v>
      </c>
      <c r="CS15" s="125">
        <f t="shared" si="54"/>
        <v>31</v>
      </c>
      <c r="CT15" s="126">
        <f t="shared" si="55"/>
        <v>9.6938775510204078E-2</v>
      </c>
      <c r="CU15" s="111">
        <f t="shared" si="56"/>
        <v>6.3157894736842107E-2</v>
      </c>
      <c r="CV15" s="112">
        <f t="shared" si="57"/>
        <v>8.0310880829015538E-2</v>
      </c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</row>
    <row r="16" spans="1:126" s="2" customFormat="1" ht="32.25" customHeight="1">
      <c r="A16" s="84" t="s">
        <v>36</v>
      </c>
      <c r="B16" s="61">
        <v>500</v>
      </c>
      <c r="C16" s="62">
        <v>481</v>
      </c>
      <c r="D16" s="63">
        <v>981</v>
      </c>
      <c r="E16" s="61">
        <v>186</v>
      </c>
      <c r="F16" s="62">
        <v>176</v>
      </c>
      <c r="G16" s="63">
        <v>362</v>
      </c>
      <c r="H16" s="110">
        <f t="shared" si="19"/>
        <v>0.372</v>
      </c>
      <c r="I16" s="111">
        <f t="shared" si="20"/>
        <v>0.36590436590436592</v>
      </c>
      <c r="J16" s="112">
        <f t="shared" si="21"/>
        <v>0.36901121304791029</v>
      </c>
      <c r="K16" s="61">
        <v>88</v>
      </c>
      <c r="L16" s="62">
        <v>91</v>
      </c>
      <c r="M16" s="63">
        <v>179</v>
      </c>
      <c r="N16" s="113">
        <f t="shared" si="22"/>
        <v>0.17599999999999999</v>
      </c>
      <c r="O16" s="114">
        <f t="shared" si="23"/>
        <v>0.1891891891891892</v>
      </c>
      <c r="P16" s="115">
        <f t="shared" si="24"/>
        <v>0.18246687054026503</v>
      </c>
      <c r="Q16" s="61">
        <v>315</v>
      </c>
      <c r="R16" s="62">
        <v>248</v>
      </c>
      <c r="S16" s="63">
        <v>563</v>
      </c>
      <c r="T16" s="116">
        <f t="shared" si="25"/>
        <v>0.63</v>
      </c>
      <c r="U16" s="117">
        <f t="shared" si="26"/>
        <v>0.51559251559251562</v>
      </c>
      <c r="V16" s="118">
        <f t="shared" si="27"/>
        <v>0.57390417940876659</v>
      </c>
      <c r="W16" s="61">
        <v>398</v>
      </c>
      <c r="X16" s="62">
        <v>389</v>
      </c>
      <c r="Y16" s="63">
        <v>787</v>
      </c>
      <c r="Z16" s="116">
        <f t="shared" si="28"/>
        <v>0.79600000000000004</v>
      </c>
      <c r="AA16" s="117">
        <f t="shared" si="29"/>
        <v>0.80873180873180872</v>
      </c>
      <c r="AB16" s="118">
        <f t="shared" si="30"/>
        <v>0.80224260958205917</v>
      </c>
      <c r="AC16" s="61">
        <v>3</v>
      </c>
      <c r="AD16" s="62">
        <v>4</v>
      </c>
      <c r="AE16" s="63">
        <v>7</v>
      </c>
      <c r="AF16" s="116">
        <f t="shared" si="31"/>
        <v>6.0000000000000001E-3</v>
      </c>
      <c r="AG16" s="117">
        <f t="shared" si="32"/>
        <v>8.3160083160083165E-3</v>
      </c>
      <c r="AH16" s="118">
        <f t="shared" si="33"/>
        <v>7.1355759429153924E-3</v>
      </c>
      <c r="AI16" s="61">
        <v>716</v>
      </c>
      <c r="AJ16" s="62">
        <v>641</v>
      </c>
      <c r="AK16" s="63">
        <v>1357</v>
      </c>
      <c r="AL16" s="119">
        <f t="shared" si="34"/>
        <v>1.4319999999999999</v>
      </c>
      <c r="AM16" s="120">
        <f t="shared" si="35"/>
        <v>1.3326403326403327</v>
      </c>
      <c r="AN16" s="121">
        <f t="shared" si="36"/>
        <v>1.3832823649337411</v>
      </c>
      <c r="AO16" s="61">
        <v>219</v>
      </c>
      <c r="AP16" s="62">
        <v>263</v>
      </c>
      <c r="AQ16" s="63">
        <v>482</v>
      </c>
      <c r="AR16" s="173">
        <f t="shared" si="58"/>
        <v>0.438</v>
      </c>
      <c r="AS16" s="173">
        <f t="shared" si="59"/>
        <v>0.54677754677754675</v>
      </c>
      <c r="AT16" s="189">
        <f t="shared" si="60"/>
        <v>0.49133537206931704</v>
      </c>
      <c r="AU16" s="61">
        <v>11</v>
      </c>
      <c r="AV16" s="62">
        <v>12</v>
      </c>
      <c r="AW16" s="64">
        <v>23</v>
      </c>
      <c r="AX16" s="98">
        <f t="shared" si="8"/>
        <v>2.1999999999999997</v>
      </c>
      <c r="AY16" s="98">
        <f t="shared" si="8"/>
        <v>2.4948024948024949</v>
      </c>
      <c r="AZ16" s="98">
        <f t="shared" si="8"/>
        <v>2.3445463812436289</v>
      </c>
      <c r="BA16" s="62">
        <v>1</v>
      </c>
      <c r="BB16" s="62">
        <v>3</v>
      </c>
      <c r="BC16" s="64">
        <v>4</v>
      </c>
      <c r="BD16" s="98">
        <f t="shared" si="9"/>
        <v>0.2</v>
      </c>
      <c r="BE16" s="98">
        <f t="shared" si="9"/>
        <v>0.62370062370062374</v>
      </c>
      <c r="BF16" s="98">
        <f t="shared" si="9"/>
        <v>0.40774719673802245</v>
      </c>
      <c r="BG16" s="61">
        <v>146</v>
      </c>
      <c r="BH16" s="62">
        <v>144</v>
      </c>
      <c r="BI16" s="64">
        <v>290</v>
      </c>
      <c r="BJ16" s="98">
        <f t="shared" si="10"/>
        <v>29.2</v>
      </c>
      <c r="BK16" s="98">
        <f t="shared" si="10"/>
        <v>29.937629937629939</v>
      </c>
      <c r="BL16" s="98">
        <f t="shared" si="10"/>
        <v>29.561671763506624</v>
      </c>
      <c r="BM16" s="62">
        <v>71</v>
      </c>
      <c r="BN16" s="62">
        <v>65</v>
      </c>
      <c r="BO16" s="64">
        <v>136</v>
      </c>
      <c r="BP16" s="98">
        <f t="shared" si="11"/>
        <v>14.2</v>
      </c>
      <c r="BQ16" s="98">
        <f t="shared" si="11"/>
        <v>13.513513513513514</v>
      </c>
      <c r="BR16" s="228">
        <f t="shared" si="11"/>
        <v>13.863404689092762</v>
      </c>
      <c r="BS16" s="223">
        <v>71</v>
      </c>
      <c r="BT16" s="123">
        <v>65</v>
      </c>
      <c r="BU16" s="124">
        <v>136</v>
      </c>
      <c r="BV16" s="111">
        <f t="shared" si="61"/>
        <v>0.14199999999999999</v>
      </c>
      <c r="BW16" s="111">
        <f t="shared" si="62"/>
        <v>0.13513513513513514</v>
      </c>
      <c r="BX16" s="111">
        <f t="shared" si="63"/>
        <v>0.13863404689092762</v>
      </c>
      <c r="BY16" s="123">
        <v>96</v>
      </c>
      <c r="BZ16" s="123">
        <v>56</v>
      </c>
      <c r="CA16" s="124">
        <v>152</v>
      </c>
      <c r="CB16" s="111">
        <f t="shared" si="43"/>
        <v>0.192</v>
      </c>
      <c r="CC16" s="111">
        <f t="shared" si="44"/>
        <v>0.11642411642411643</v>
      </c>
      <c r="CD16" s="112">
        <f t="shared" si="45"/>
        <v>0.15494393476044852</v>
      </c>
      <c r="CE16" s="122">
        <v>125</v>
      </c>
      <c r="CF16" s="123">
        <v>74</v>
      </c>
      <c r="CG16" s="124">
        <v>199</v>
      </c>
      <c r="CH16" s="111">
        <f t="shared" si="46"/>
        <v>0.25</v>
      </c>
      <c r="CI16" s="111">
        <f t="shared" si="47"/>
        <v>0.15384615384615385</v>
      </c>
      <c r="CJ16" s="111">
        <f t="shared" si="48"/>
        <v>0.20285423037716616</v>
      </c>
      <c r="CK16" s="123">
        <v>19</v>
      </c>
      <c r="CL16" s="123">
        <v>18</v>
      </c>
      <c r="CM16" s="124">
        <v>37</v>
      </c>
      <c r="CN16" s="111">
        <f t="shared" si="49"/>
        <v>3.7999999999999999E-2</v>
      </c>
      <c r="CO16" s="111">
        <f t="shared" si="50"/>
        <v>3.7422037422037424E-2</v>
      </c>
      <c r="CP16" s="111">
        <f t="shared" si="51"/>
        <v>3.7716615698267071E-2</v>
      </c>
      <c r="CQ16" s="125">
        <f t="shared" si="52"/>
        <v>144</v>
      </c>
      <c r="CR16" s="125">
        <f t="shared" si="53"/>
        <v>92</v>
      </c>
      <c r="CS16" s="125">
        <f t="shared" si="54"/>
        <v>236</v>
      </c>
      <c r="CT16" s="126">
        <f t="shared" si="55"/>
        <v>0.28799999999999998</v>
      </c>
      <c r="CU16" s="111">
        <f t="shared" si="56"/>
        <v>0.19126819126819128</v>
      </c>
      <c r="CV16" s="112">
        <f t="shared" si="57"/>
        <v>0.24057084607543322</v>
      </c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</row>
    <row r="17" spans="1:126" s="2" customFormat="1" ht="32.25" customHeight="1">
      <c r="A17" s="84" t="s">
        <v>40</v>
      </c>
      <c r="B17" s="61">
        <v>180</v>
      </c>
      <c r="C17" s="62">
        <v>164</v>
      </c>
      <c r="D17" s="63">
        <v>344</v>
      </c>
      <c r="E17" s="61">
        <v>77</v>
      </c>
      <c r="F17" s="62">
        <v>76</v>
      </c>
      <c r="G17" s="63">
        <v>153</v>
      </c>
      <c r="H17" s="110">
        <f t="shared" si="19"/>
        <v>0.42777777777777776</v>
      </c>
      <c r="I17" s="111">
        <f t="shared" si="20"/>
        <v>0.46341463414634149</v>
      </c>
      <c r="J17" s="112">
        <f t="shared" si="21"/>
        <v>0.44476744186046513</v>
      </c>
      <c r="K17" s="61">
        <v>52</v>
      </c>
      <c r="L17" s="62">
        <v>48</v>
      </c>
      <c r="M17" s="63">
        <v>100</v>
      </c>
      <c r="N17" s="113">
        <f t="shared" si="22"/>
        <v>0.28888888888888886</v>
      </c>
      <c r="O17" s="114">
        <f t="shared" si="23"/>
        <v>0.29268292682926828</v>
      </c>
      <c r="P17" s="115">
        <f t="shared" si="24"/>
        <v>0.29069767441860467</v>
      </c>
      <c r="Q17" s="61">
        <v>46</v>
      </c>
      <c r="R17" s="62">
        <v>67</v>
      </c>
      <c r="S17" s="63">
        <v>113</v>
      </c>
      <c r="T17" s="116">
        <f t="shared" si="25"/>
        <v>0.25555555555555554</v>
      </c>
      <c r="U17" s="117">
        <f t="shared" si="26"/>
        <v>0.40853658536585363</v>
      </c>
      <c r="V17" s="118">
        <f t="shared" si="27"/>
        <v>0.32848837209302323</v>
      </c>
      <c r="W17" s="61">
        <v>202</v>
      </c>
      <c r="X17" s="62">
        <v>167</v>
      </c>
      <c r="Y17" s="63">
        <v>369</v>
      </c>
      <c r="Z17" s="116">
        <f t="shared" si="28"/>
        <v>1.1222222222222222</v>
      </c>
      <c r="AA17" s="117">
        <f t="shared" si="29"/>
        <v>1.0182926829268293</v>
      </c>
      <c r="AB17" s="118">
        <f t="shared" si="30"/>
        <v>1.0726744186046511</v>
      </c>
      <c r="AC17" s="61">
        <v>0</v>
      </c>
      <c r="AD17" s="62">
        <v>0</v>
      </c>
      <c r="AE17" s="63">
        <v>0</v>
      </c>
      <c r="AF17" s="116">
        <f t="shared" si="31"/>
        <v>0</v>
      </c>
      <c r="AG17" s="117">
        <f t="shared" si="32"/>
        <v>0</v>
      </c>
      <c r="AH17" s="118">
        <f t="shared" si="33"/>
        <v>0</v>
      </c>
      <c r="AI17" s="61">
        <v>248</v>
      </c>
      <c r="AJ17" s="62">
        <v>234</v>
      </c>
      <c r="AK17" s="63">
        <v>482</v>
      </c>
      <c r="AL17" s="119">
        <f t="shared" si="34"/>
        <v>1.3777777777777778</v>
      </c>
      <c r="AM17" s="120">
        <f t="shared" si="35"/>
        <v>1.4268292682926829</v>
      </c>
      <c r="AN17" s="121">
        <f t="shared" si="36"/>
        <v>1.4011627906976745</v>
      </c>
      <c r="AO17" s="61">
        <v>124</v>
      </c>
      <c r="AP17" s="62">
        <v>141</v>
      </c>
      <c r="AQ17" s="63">
        <v>265</v>
      </c>
      <c r="AR17" s="173">
        <f t="shared" si="58"/>
        <v>0.68888888888888888</v>
      </c>
      <c r="AS17" s="173">
        <f t="shared" si="59"/>
        <v>0.8597560975609756</v>
      </c>
      <c r="AT17" s="189">
        <f t="shared" si="60"/>
        <v>0.77034883720930236</v>
      </c>
      <c r="AU17" s="61">
        <v>4</v>
      </c>
      <c r="AV17" s="62">
        <v>2</v>
      </c>
      <c r="AW17" s="64">
        <v>6</v>
      </c>
      <c r="AX17" s="98">
        <f t="shared" si="8"/>
        <v>2.2222222222222223</v>
      </c>
      <c r="AY17" s="98">
        <f t="shared" si="8"/>
        <v>1.2195121951219512</v>
      </c>
      <c r="AZ17" s="98">
        <f t="shared" si="8"/>
        <v>1.7441860465116279</v>
      </c>
      <c r="BA17" s="62">
        <v>1</v>
      </c>
      <c r="BB17" s="62">
        <v>0</v>
      </c>
      <c r="BC17" s="64">
        <v>1</v>
      </c>
      <c r="BD17" s="98">
        <f t="shared" si="9"/>
        <v>0.55555555555555558</v>
      </c>
      <c r="BE17" s="98">
        <f t="shared" si="9"/>
        <v>0</v>
      </c>
      <c r="BF17" s="98">
        <f t="shared" si="9"/>
        <v>0.29069767441860467</v>
      </c>
      <c r="BG17" s="61">
        <v>70</v>
      </c>
      <c r="BH17" s="62">
        <v>66</v>
      </c>
      <c r="BI17" s="64">
        <v>136</v>
      </c>
      <c r="BJ17" s="98">
        <f t="shared" si="10"/>
        <v>38.888888888888893</v>
      </c>
      <c r="BK17" s="98">
        <f t="shared" si="10"/>
        <v>40.243902439024396</v>
      </c>
      <c r="BL17" s="98">
        <f t="shared" si="10"/>
        <v>39.534883720930232</v>
      </c>
      <c r="BM17" s="62">
        <v>17</v>
      </c>
      <c r="BN17" s="62">
        <v>7</v>
      </c>
      <c r="BO17" s="64">
        <v>24</v>
      </c>
      <c r="BP17" s="98">
        <f t="shared" si="11"/>
        <v>9.4444444444444446</v>
      </c>
      <c r="BQ17" s="98">
        <f t="shared" si="11"/>
        <v>4.2682926829268295</v>
      </c>
      <c r="BR17" s="228">
        <f t="shared" si="11"/>
        <v>6.9767441860465116</v>
      </c>
      <c r="BS17" s="223">
        <v>17</v>
      </c>
      <c r="BT17" s="123">
        <v>7</v>
      </c>
      <c r="BU17" s="124">
        <v>24</v>
      </c>
      <c r="BV17" s="111">
        <f t="shared" si="61"/>
        <v>9.4444444444444442E-2</v>
      </c>
      <c r="BW17" s="111">
        <f t="shared" si="62"/>
        <v>4.2682926829268296E-2</v>
      </c>
      <c r="BX17" s="111">
        <f t="shared" si="63"/>
        <v>6.9767441860465115E-2</v>
      </c>
      <c r="BY17" s="123">
        <v>72</v>
      </c>
      <c r="BZ17" s="123">
        <v>50</v>
      </c>
      <c r="CA17" s="124">
        <v>122</v>
      </c>
      <c r="CB17" s="111">
        <f t="shared" si="43"/>
        <v>0.4</v>
      </c>
      <c r="CC17" s="111">
        <f t="shared" si="44"/>
        <v>0.3048780487804878</v>
      </c>
      <c r="CD17" s="112">
        <f t="shared" si="45"/>
        <v>0.35465116279069769</v>
      </c>
      <c r="CE17" s="122">
        <v>67</v>
      </c>
      <c r="CF17" s="123">
        <v>47</v>
      </c>
      <c r="CG17" s="124">
        <v>114</v>
      </c>
      <c r="CH17" s="111">
        <f t="shared" si="46"/>
        <v>0.37222222222222223</v>
      </c>
      <c r="CI17" s="111">
        <f t="shared" si="47"/>
        <v>0.28658536585365851</v>
      </c>
      <c r="CJ17" s="111">
        <f t="shared" si="48"/>
        <v>0.33139534883720928</v>
      </c>
      <c r="CK17" s="123">
        <v>13</v>
      </c>
      <c r="CL17" s="123">
        <v>5</v>
      </c>
      <c r="CM17" s="124">
        <v>18</v>
      </c>
      <c r="CN17" s="111">
        <f t="shared" si="49"/>
        <v>7.2222222222222215E-2</v>
      </c>
      <c r="CO17" s="111">
        <f t="shared" si="50"/>
        <v>3.048780487804878E-2</v>
      </c>
      <c r="CP17" s="111">
        <f t="shared" si="51"/>
        <v>5.232558139534884E-2</v>
      </c>
      <c r="CQ17" s="125">
        <f t="shared" si="52"/>
        <v>80</v>
      </c>
      <c r="CR17" s="125">
        <f t="shared" si="53"/>
        <v>52</v>
      </c>
      <c r="CS17" s="125">
        <f t="shared" si="54"/>
        <v>132</v>
      </c>
      <c r="CT17" s="126">
        <f t="shared" si="55"/>
        <v>0.44444444444444442</v>
      </c>
      <c r="CU17" s="111">
        <f t="shared" si="56"/>
        <v>0.31707317073170732</v>
      </c>
      <c r="CV17" s="112">
        <f t="shared" si="57"/>
        <v>0.38372093023255816</v>
      </c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</row>
    <row r="18" spans="1:126" s="2" customFormat="1" ht="32.25" customHeight="1">
      <c r="A18" s="84" t="s">
        <v>28</v>
      </c>
      <c r="B18" s="61">
        <v>78</v>
      </c>
      <c r="C18" s="62">
        <v>92</v>
      </c>
      <c r="D18" s="63">
        <v>170</v>
      </c>
      <c r="E18" s="61">
        <v>27</v>
      </c>
      <c r="F18" s="62">
        <v>23</v>
      </c>
      <c r="G18" s="63">
        <v>50</v>
      </c>
      <c r="H18" s="110">
        <f t="shared" si="19"/>
        <v>0.34615384615384615</v>
      </c>
      <c r="I18" s="111">
        <f t="shared" si="20"/>
        <v>0.25</v>
      </c>
      <c r="J18" s="112">
        <f t="shared" si="21"/>
        <v>0.29411764705882354</v>
      </c>
      <c r="K18" s="61">
        <v>15</v>
      </c>
      <c r="L18" s="62">
        <v>19</v>
      </c>
      <c r="M18" s="63">
        <v>34</v>
      </c>
      <c r="N18" s="113">
        <f t="shared" si="22"/>
        <v>0.19230769230769232</v>
      </c>
      <c r="O18" s="114">
        <f t="shared" si="23"/>
        <v>0.20652173913043478</v>
      </c>
      <c r="P18" s="115">
        <f t="shared" si="24"/>
        <v>0.2</v>
      </c>
      <c r="Q18" s="61">
        <v>23</v>
      </c>
      <c r="R18" s="62">
        <v>4</v>
      </c>
      <c r="S18" s="63">
        <v>27</v>
      </c>
      <c r="T18" s="116">
        <f t="shared" si="25"/>
        <v>0.29487179487179488</v>
      </c>
      <c r="U18" s="117">
        <f t="shared" si="26"/>
        <v>4.3478260869565216E-2</v>
      </c>
      <c r="V18" s="118">
        <f t="shared" si="27"/>
        <v>0.1588235294117647</v>
      </c>
      <c r="W18" s="61">
        <v>35</v>
      </c>
      <c r="X18" s="62">
        <v>46</v>
      </c>
      <c r="Y18" s="63">
        <v>81</v>
      </c>
      <c r="Z18" s="116">
        <f t="shared" si="28"/>
        <v>0.44871794871794873</v>
      </c>
      <c r="AA18" s="117">
        <f t="shared" si="29"/>
        <v>0.5</v>
      </c>
      <c r="AB18" s="118">
        <f t="shared" si="30"/>
        <v>0.47647058823529409</v>
      </c>
      <c r="AC18" s="61">
        <v>0</v>
      </c>
      <c r="AD18" s="62">
        <v>0</v>
      </c>
      <c r="AE18" s="63">
        <v>0</v>
      </c>
      <c r="AF18" s="116">
        <f t="shared" si="31"/>
        <v>0</v>
      </c>
      <c r="AG18" s="117">
        <f t="shared" si="32"/>
        <v>0</v>
      </c>
      <c r="AH18" s="118">
        <f t="shared" si="33"/>
        <v>0</v>
      </c>
      <c r="AI18" s="61">
        <v>58</v>
      </c>
      <c r="AJ18" s="62">
        <v>50</v>
      </c>
      <c r="AK18" s="63">
        <v>108</v>
      </c>
      <c r="AL18" s="119">
        <f t="shared" si="34"/>
        <v>0.74358974358974361</v>
      </c>
      <c r="AM18" s="120">
        <f t="shared" si="35"/>
        <v>0.54347826086956519</v>
      </c>
      <c r="AN18" s="121">
        <f t="shared" si="36"/>
        <v>0.63529411764705879</v>
      </c>
      <c r="AO18" s="61">
        <v>59</v>
      </c>
      <c r="AP18" s="62">
        <v>49</v>
      </c>
      <c r="AQ18" s="63">
        <v>108</v>
      </c>
      <c r="AR18" s="173">
        <f t="shared" si="58"/>
        <v>0.75641025641025639</v>
      </c>
      <c r="AS18" s="173">
        <f t="shared" si="59"/>
        <v>0.53260869565217395</v>
      </c>
      <c r="AT18" s="189">
        <f t="shared" si="60"/>
        <v>0.63529411764705879</v>
      </c>
      <c r="AU18" s="61">
        <v>0</v>
      </c>
      <c r="AV18" s="62">
        <v>0</v>
      </c>
      <c r="AW18" s="64">
        <v>0</v>
      </c>
      <c r="AX18" s="98">
        <f t="shared" si="8"/>
        <v>0</v>
      </c>
      <c r="AY18" s="98">
        <f t="shared" si="8"/>
        <v>0</v>
      </c>
      <c r="AZ18" s="98">
        <f t="shared" si="8"/>
        <v>0</v>
      </c>
      <c r="BA18" s="62">
        <v>0</v>
      </c>
      <c r="BB18" s="62">
        <v>0</v>
      </c>
      <c r="BC18" s="64">
        <v>0</v>
      </c>
      <c r="BD18" s="98">
        <f t="shared" si="9"/>
        <v>0</v>
      </c>
      <c r="BE18" s="98">
        <f t="shared" si="9"/>
        <v>0</v>
      </c>
      <c r="BF18" s="98">
        <f t="shared" si="9"/>
        <v>0</v>
      </c>
      <c r="BG18" s="61">
        <v>15</v>
      </c>
      <c r="BH18" s="62">
        <v>28</v>
      </c>
      <c r="BI18" s="64">
        <v>43</v>
      </c>
      <c r="BJ18" s="98">
        <f t="shared" si="10"/>
        <v>19.230769230769234</v>
      </c>
      <c r="BK18" s="98">
        <f t="shared" si="10"/>
        <v>30.434782608695656</v>
      </c>
      <c r="BL18" s="98">
        <f t="shared" si="10"/>
        <v>25.294117647058822</v>
      </c>
      <c r="BM18" s="62">
        <v>0</v>
      </c>
      <c r="BN18" s="62">
        <v>0</v>
      </c>
      <c r="BO18" s="64">
        <v>0</v>
      </c>
      <c r="BP18" s="98">
        <f t="shared" si="11"/>
        <v>0</v>
      </c>
      <c r="BQ18" s="98">
        <f t="shared" si="11"/>
        <v>0</v>
      </c>
      <c r="BR18" s="228">
        <f t="shared" si="11"/>
        <v>0</v>
      </c>
      <c r="BS18" s="223">
        <v>0</v>
      </c>
      <c r="BT18" s="123">
        <v>0</v>
      </c>
      <c r="BU18" s="124">
        <v>0</v>
      </c>
      <c r="BV18" s="111">
        <f t="shared" si="61"/>
        <v>0</v>
      </c>
      <c r="BW18" s="111">
        <f t="shared" si="62"/>
        <v>0</v>
      </c>
      <c r="BX18" s="111">
        <f t="shared" si="63"/>
        <v>0</v>
      </c>
      <c r="BY18" s="123">
        <v>15</v>
      </c>
      <c r="BZ18" s="123">
        <v>1</v>
      </c>
      <c r="CA18" s="124">
        <v>16</v>
      </c>
      <c r="CB18" s="111">
        <f t="shared" ref="CB18:CB27" si="64">IF(B18=0,0,BY18/B18)</f>
        <v>0.19230769230769232</v>
      </c>
      <c r="CC18" s="111">
        <f t="shared" ref="CC18:CC27" si="65">IF(C18=0,0,BZ18/C18)</f>
        <v>1.0869565217391304E-2</v>
      </c>
      <c r="CD18" s="112">
        <f t="shared" ref="CD18:CD27" si="66">IF(D18=0,0,CA18/D18)</f>
        <v>9.4117647058823528E-2</v>
      </c>
      <c r="CE18" s="122">
        <v>17</v>
      </c>
      <c r="CF18" s="123">
        <v>5</v>
      </c>
      <c r="CG18" s="124">
        <v>22</v>
      </c>
      <c r="CH18" s="111">
        <f t="shared" ref="CH18:CH26" si="67">IF(B18=0,0,CE18/B18)</f>
        <v>0.21794871794871795</v>
      </c>
      <c r="CI18" s="111">
        <f t="shared" ref="CH18:CI27" si="68">IF(C18=0,0,CF18/C18)</f>
        <v>5.434782608695652E-2</v>
      </c>
      <c r="CJ18" s="111">
        <f t="shared" ref="CJ18:CJ26" si="69">IF(D18=0,0,CG18/D18)</f>
        <v>0.12941176470588237</v>
      </c>
      <c r="CK18" s="123">
        <v>3</v>
      </c>
      <c r="CL18" s="123">
        <v>0</v>
      </c>
      <c r="CM18" s="124">
        <v>3</v>
      </c>
      <c r="CN18" s="111">
        <f t="shared" ref="CN18:CN27" si="70">IF(B18=0,0,CK18/B18)</f>
        <v>3.8461538461538464E-2</v>
      </c>
      <c r="CO18" s="111">
        <f t="shared" ref="CO18:CO27" si="71">IF(C18=0,0,CL18/C18)</f>
        <v>0</v>
      </c>
      <c r="CP18" s="111">
        <f t="shared" ref="CP18:CP27" si="72">IF(D18=0,0,CM18/D18)</f>
        <v>1.7647058823529412E-2</v>
      </c>
      <c r="CQ18" s="125">
        <f t="shared" ref="CQ18:CQ26" si="73">CE18+CK18</f>
        <v>20</v>
      </c>
      <c r="CR18" s="125">
        <f t="shared" ref="CR18:CR26" si="74">CF18+CL18</f>
        <v>5</v>
      </c>
      <c r="CS18" s="125">
        <f t="shared" ref="CS18:CS26" si="75">CQ18+CR18</f>
        <v>25</v>
      </c>
      <c r="CT18" s="126">
        <f t="shared" ref="CT18:CT27" si="76">IF(B18=0,0,CQ18/B18)</f>
        <v>0.25641025641025639</v>
      </c>
      <c r="CU18" s="111">
        <f t="shared" ref="CU18:CU27" si="77">IF(C18=0,0,CR18/C18)</f>
        <v>5.434782608695652E-2</v>
      </c>
      <c r="CV18" s="112">
        <f t="shared" ref="CV18:CV27" si="78">IF(D18=0,0,CS18/D18)</f>
        <v>0.14705882352941177</v>
      </c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</row>
    <row r="19" spans="1:126" s="2" customFormat="1" ht="32.25" customHeight="1">
      <c r="A19" s="84" t="s">
        <v>29</v>
      </c>
      <c r="B19" s="61">
        <v>69</v>
      </c>
      <c r="C19" s="62">
        <v>48</v>
      </c>
      <c r="D19" s="63">
        <v>117</v>
      </c>
      <c r="E19" s="61">
        <v>5</v>
      </c>
      <c r="F19" s="62">
        <v>2</v>
      </c>
      <c r="G19" s="63">
        <v>7</v>
      </c>
      <c r="H19" s="110">
        <f t="shared" si="19"/>
        <v>7.2463768115942032E-2</v>
      </c>
      <c r="I19" s="111">
        <f t="shared" si="20"/>
        <v>4.1666666666666664E-2</v>
      </c>
      <c r="J19" s="112">
        <f t="shared" si="21"/>
        <v>5.9829059829059832E-2</v>
      </c>
      <c r="K19" s="61">
        <v>4</v>
      </c>
      <c r="L19" s="62">
        <v>2</v>
      </c>
      <c r="M19" s="63">
        <v>6</v>
      </c>
      <c r="N19" s="113">
        <f t="shared" si="22"/>
        <v>5.7971014492753624E-2</v>
      </c>
      <c r="O19" s="114">
        <f t="shared" si="23"/>
        <v>4.1666666666666664E-2</v>
      </c>
      <c r="P19" s="115">
        <f t="shared" si="24"/>
        <v>5.128205128205128E-2</v>
      </c>
      <c r="Q19" s="61">
        <v>3</v>
      </c>
      <c r="R19" s="62">
        <v>0</v>
      </c>
      <c r="S19" s="63">
        <v>3</v>
      </c>
      <c r="T19" s="116">
        <f t="shared" si="25"/>
        <v>4.3478260869565216E-2</v>
      </c>
      <c r="U19" s="117">
        <f t="shared" si="26"/>
        <v>0</v>
      </c>
      <c r="V19" s="118">
        <f t="shared" si="27"/>
        <v>2.564102564102564E-2</v>
      </c>
      <c r="W19" s="61">
        <v>5</v>
      </c>
      <c r="X19" s="62">
        <v>2</v>
      </c>
      <c r="Y19" s="63">
        <v>7</v>
      </c>
      <c r="Z19" s="116">
        <f t="shared" si="28"/>
        <v>7.2463768115942032E-2</v>
      </c>
      <c r="AA19" s="117">
        <f t="shared" si="29"/>
        <v>4.1666666666666664E-2</v>
      </c>
      <c r="AB19" s="118">
        <f t="shared" si="30"/>
        <v>5.9829059829059832E-2</v>
      </c>
      <c r="AC19" s="61">
        <v>0</v>
      </c>
      <c r="AD19" s="62">
        <v>0</v>
      </c>
      <c r="AE19" s="63">
        <v>0</v>
      </c>
      <c r="AF19" s="116">
        <f t="shared" si="31"/>
        <v>0</v>
      </c>
      <c r="AG19" s="117">
        <f t="shared" si="32"/>
        <v>0</v>
      </c>
      <c r="AH19" s="118">
        <f t="shared" si="33"/>
        <v>0</v>
      </c>
      <c r="AI19" s="61">
        <v>8</v>
      </c>
      <c r="AJ19" s="62">
        <v>2</v>
      </c>
      <c r="AK19" s="63">
        <v>10</v>
      </c>
      <c r="AL19" s="119">
        <f t="shared" si="34"/>
        <v>0.11594202898550725</v>
      </c>
      <c r="AM19" s="120">
        <f t="shared" si="35"/>
        <v>4.1666666666666664E-2</v>
      </c>
      <c r="AN19" s="121">
        <f t="shared" si="36"/>
        <v>8.5470085470085472E-2</v>
      </c>
      <c r="AO19" s="61">
        <v>14</v>
      </c>
      <c r="AP19" s="62">
        <v>0</v>
      </c>
      <c r="AQ19" s="63">
        <v>14</v>
      </c>
      <c r="AR19" s="173">
        <f t="shared" si="58"/>
        <v>0.20289855072463769</v>
      </c>
      <c r="AS19" s="173">
        <f t="shared" si="59"/>
        <v>0</v>
      </c>
      <c r="AT19" s="189">
        <f t="shared" si="60"/>
        <v>0.11965811965811966</v>
      </c>
      <c r="AU19" s="61">
        <v>0</v>
      </c>
      <c r="AV19" s="62">
        <v>0</v>
      </c>
      <c r="AW19" s="64">
        <v>0</v>
      </c>
      <c r="AX19" s="98">
        <f t="shared" si="8"/>
        <v>0</v>
      </c>
      <c r="AY19" s="98">
        <f t="shared" si="8"/>
        <v>0</v>
      </c>
      <c r="AZ19" s="98">
        <f t="shared" si="8"/>
        <v>0</v>
      </c>
      <c r="BA19" s="62">
        <v>0</v>
      </c>
      <c r="BB19" s="62">
        <v>0</v>
      </c>
      <c r="BC19" s="64">
        <v>0</v>
      </c>
      <c r="BD19" s="98">
        <f t="shared" si="9"/>
        <v>0</v>
      </c>
      <c r="BE19" s="98">
        <f t="shared" si="9"/>
        <v>0</v>
      </c>
      <c r="BF19" s="98">
        <f t="shared" si="9"/>
        <v>0</v>
      </c>
      <c r="BG19" s="61">
        <v>6</v>
      </c>
      <c r="BH19" s="62">
        <v>2</v>
      </c>
      <c r="BI19" s="64">
        <v>8</v>
      </c>
      <c r="BJ19" s="98">
        <f t="shared" si="10"/>
        <v>8.695652173913043</v>
      </c>
      <c r="BK19" s="98">
        <f t="shared" si="10"/>
        <v>4.1666666666666661</v>
      </c>
      <c r="BL19" s="98">
        <f t="shared" si="10"/>
        <v>6.8376068376068382</v>
      </c>
      <c r="BM19" s="62">
        <v>0</v>
      </c>
      <c r="BN19" s="62">
        <v>0</v>
      </c>
      <c r="BO19" s="64">
        <v>0</v>
      </c>
      <c r="BP19" s="98">
        <f t="shared" si="11"/>
        <v>0</v>
      </c>
      <c r="BQ19" s="98">
        <f t="shared" si="11"/>
        <v>0</v>
      </c>
      <c r="BR19" s="228">
        <f t="shared" si="11"/>
        <v>0</v>
      </c>
      <c r="BS19" s="223">
        <v>0</v>
      </c>
      <c r="BT19" s="123">
        <v>0</v>
      </c>
      <c r="BU19" s="124">
        <v>0</v>
      </c>
      <c r="BV19" s="111">
        <f t="shared" si="61"/>
        <v>0</v>
      </c>
      <c r="BW19" s="111">
        <f t="shared" si="62"/>
        <v>0</v>
      </c>
      <c r="BX19" s="111">
        <f t="shared" si="63"/>
        <v>0</v>
      </c>
      <c r="BY19" s="123">
        <v>14</v>
      </c>
      <c r="BZ19" s="123">
        <v>7</v>
      </c>
      <c r="CA19" s="124">
        <v>21</v>
      </c>
      <c r="CB19" s="111">
        <f t="shared" si="64"/>
        <v>0.20289855072463769</v>
      </c>
      <c r="CC19" s="111">
        <f t="shared" si="65"/>
        <v>0.14583333333333334</v>
      </c>
      <c r="CD19" s="112">
        <f t="shared" si="66"/>
        <v>0.17948717948717949</v>
      </c>
      <c r="CE19" s="122">
        <v>9</v>
      </c>
      <c r="CF19" s="123">
        <v>7</v>
      </c>
      <c r="CG19" s="124">
        <v>16</v>
      </c>
      <c r="CH19" s="111">
        <f t="shared" si="67"/>
        <v>0.13043478260869565</v>
      </c>
      <c r="CI19" s="111">
        <f t="shared" si="68"/>
        <v>0.14583333333333334</v>
      </c>
      <c r="CJ19" s="111">
        <f t="shared" si="69"/>
        <v>0.13675213675213677</v>
      </c>
      <c r="CK19" s="123">
        <v>3</v>
      </c>
      <c r="CL19" s="123">
        <v>1</v>
      </c>
      <c r="CM19" s="124">
        <v>4</v>
      </c>
      <c r="CN19" s="111">
        <f t="shared" si="70"/>
        <v>4.3478260869565216E-2</v>
      </c>
      <c r="CO19" s="111">
        <f t="shared" si="71"/>
        <v>2.0833333333333332E-2</v>
      </c>
      <c r="CP19" s="111">
        <f t="shared" si="72"/>
        <v>3.4188034188034191E-2</v>
      </c>
      <c r="CQ19" s="125">
        <f t="shared" si="73"/>
        <v>12</v>
      </c>
      <c r="CR19" s="125">
        <f t="shared" si="74"/>
        <v>8</v>
      </c>
      <c r="CS19" s="125">
        <f t="shared" si="75"/>
        <v>20</v>
      </c>
      <c r="CT19" s="126">
        <f t="shared" si="76"/>
        <v>0.17391304347826086</v>
      </c>
      <c r="CU19" s="111">
        <f t="shared" si="77"/>
        <v>0.16666666666666666</v>
      </c>
      <c r="CV19" s="112">
        <f t="shared" si="78"/>
        <v>0.17094017094017094</v>
      </c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</row>
    <row r="20" spans="1:126" s="2" customFormat="1" ht="32.25" customHeight="1">
      <c r="A20" s="84" t="s">
        <v>44</v>
      </c>
      <c r="B20" s="61">
        <v>110</v>
      </c>
      <c r="C20" s="62">
        <v>100</v>
      </c>
      <c r="D20" s="63">
        <v>210</v>
      </c>
      <c r="E20" s="61">
        <v>59</v>
      </c>
      <c r="F20" s="62">
        <v>55</v>
      </c>
      <c r="G20" s="63">
        <v>114</v>
      </c>
      <c r="H20" s="110">
        <f t="shared" si="19"/>
        <v>0.53636363636363638</v>
      </c>
      <c r="I20" s="111">
        <f t="shared" si="20"/>
        <v>0.55000000000000004</v>
      </c>
      <c r="J20" s="112">
        <f t="shared" si="21"/>
        <v>0.54285714285714282</v>
      </c>
      <c r="K20" s="61">
        <v>34</v>
      </c>
      <c r="L20" s="62">
        <v>26</v>
      </c>
      <c r="M20" s="63">
        <v>60</v>
      </c>
      <c r="N20" s="113">
        <f t="shared" si="22"/>
        <v>0.30909090909090908</v>
      </c>
      <c r="O20" s="114">
        <f t="shared" si="23"/>
        <v>0.26</v>
      </c>
      <c r="P20" s="115">
        <f t="shared" si="24"/>
        <v>0.2857142857142857</v>
      </c>
      <c r="Q20" s="61">
        <v>53</v>
      </c>
      <c r="R20" s="62">
        <v>26</v>
      </c>
      <c r="S20" s="63">
        <v>79</v>
      </c>
      <c r="T20" s="116">
        <f t="shared" si="25"/>
        <v>0.48181818181818181</v>
      </c>
      <c r="U20" s="117">
        <f t="shared" si="26"/>
        <v>0.26</v>
      </c>
      <c r="V20" s="118">
        <f t="shared" si="27"/>
        <v>0.37619047619047619</v>
      </c>
      <c r="W20" s="61">
        <v>135</v>
      </c>
      <c r="X20" s="62">
        <v>110</v>
      </c>
      <c r="Y20" s="63">
        <v>245</v>
      </c>
      <c r="Z20" s="116">
        <f t="shared" si="28"/>
        <v>1.2272727272727273</v>
      </c>
      <c r="AA20" s="117">
        <f t="shared" si="29"/>
        <v>1.1000000000000001</v>
      </c>
      <c r="AB20" s="118">
        <f t="shared" si="30"/>
        <v>1.1666666666666667</v>
      </c>
      <c r="AC20" s="61">
        <v>0</v>
      </c>
      <c r="AD20" s="62">
        <v>0</v>
      </c>
      <c r="AE20" s="63">
        <v>0</v>
      </c>
      <c r="AF20" s="116">
        <f t="shared" si="31"/>
        <v>0</v>
      </c>
      <c r="AG20" s="117">
        <f t="shared" si="32"/>
        <v>0</v>
      </c>
      <c r="AH20" s="118">
        <f t="shared" si="33"/>
        <v>0</v>
      </c>
      <c r="AI20" s="61">
        <v>188</v>
      </c>
      <c r="AJ20" s="62">
        <v>136</v>
      </c>
      <c r="AK20" s="63">
        <v>324</v>
      </c>
      <c r="AL20" s="119">
        <f t="shared" si="34"/>
        <v>1.709090909090909</v>
      </c>
      <c r="AM20" s="120">
        <f t="shared" si="35"/>
        <v>1.36</v>
      </c>
      <c r="AN20" s="121">
        <f t="shared" si="36"/>
        <v>1.5428571428571429</v>
      </c>
      <c r="AO20" s="61">
        <v>106</v>
      </c>
      <c r="AP20" s="62">
        <v>77</v>
      </c>
      <c r="AQ20" s="63">
        <v>183</v>
      </c>
      <c r="AR20" s="173">
        <f t="shared" si="58"/>
        <v>0.96363636363636362</v>
      </c>
      <c r="AS20" s="173">
        <f t="shared" si="59"/>
        <v>0.77</v>
      </c>
      <c r="AT20" s="189">
        <f t="shared" si="60"/>
        <v>0.87142857142857144</v>
      </c>
      <c r="AU20" s="61">
        <v>2</v>
      </c>
      <c r="AV20" s="62">
        <v>4</v>
      </c>
      <c r="AW20" s="64">
        <v>6</v>
      </c>
      <c r="AX20" s="98">
        <f t="shared" si="8"/>
        <v>1.8181818181818181</v>
      </c>
      <c r="AY20" s="98">
        <f t="shared" si="8"/>
        <v>4</v>
      </c>
      <c r="AZ20" s="98">
        <f t="shared" si="8"/>
        <v>2.8571428571428572</v>
      </c>
      <c r="BA20" s="62">
        <v>0</v>
      </c>
      <c r="BB20" s="62">
        <v>0</v>
      </c>
      <c r="BC20" s="64">
        <v>0</v>
      </c>
      <c r="BD20" s="98">
        <f t="shared" si="9"/>
        <v>0</v>
      </c>
      <c r="BE20" s="98">
        <f t="shared" si="9"/>
        <v>0</v>
      </c>
      <c r="BF20" s="98">
        <f t="shared" si="9"/>
        <v>0</v>
      </c>
      <c r="BG20" s="61">
        <v>30</v>
      </c>
      <c r="BH20" s="62">
        <v>39</v>
      </c>
      <c r="BI20" s="64">
        <v>69</v>
      </c>
      <c r="BJ20" s="98">
        <f t="shared" si="10"/>
        <v>27.27272727272727</v>
      </c>
      <c r="BK20" s="98">
        <f t="shared" si="10"/>
        <v>39</v>
      </c>
      <c r="BL20" s="98">
        <f t="shared" si="10"/>
        <v>32.857142857142854</v>
      </c>
      <c r="BM20" s="62">
        <v>9</v>
      </c>
      <c r="BN20" s="62">
        <v>4</v>
      </c>
      <c r="BO20" s="64">
        <v>13</v>
      </c>
      <c r="BP20" s="98">
        <f t="shared" si="11"/>
        <v>8.1818181818181817</v>
      </c>
      <c r="BQ20" s="98">
        <f t="shared" si="11"/>
        <v>4</v>
      </c>
      <c r="BR20" s="228">
        <f t="shared" si="11"/>
        <v>6.1904761904761907</v>
      </c>
      <c r="BS20" s="223">
        <v>9</v>
      </c>
      <c r="BT20" s="123">
        <v>4</v>
      </c>
      <c r="BU20" s="124">
        <v>13</v>
      </c>
      <c r="BV20" s="111">
        <f t="shared" si="61"/>
        <v>8.1818181818181818E-2</v>
      </c>
      <c r="BW20" s="111">
        <f t="shared" si="62"/>
        <v>0.04</v>
      </c>
      <c r="BX20" s="111">
        <f t="shared" si="63"/>
        <v>6.1904761904761907E-2</v>
      </c>
      <c r="BY20" s="123">
        <v>8</v>
      </c>
      <c r="BZ20" s="123">
        <v>10</v>
      </c>
      <c r="CA20" s="124">
        <v>18</v>
      </c>
      <c r="CB20" s="111">
        <f t="shared" si="64"/>
        <v>7.2727272727272724E-2</v>
      </c>
      <c r="CC20" s="111">
        <f t="shared" si="65"/>
        <v>0.1</v>
      </c>
      <c r="CD20" s="112">
        <f t="shared" si="66"/>
        <v>8.5714285714285715E-2</v>
      </c>
      <c r="CE20" s="122">
        <v>11</v>
      </c>
      <c r="CF20" s="123">
        <v>6</v>
      </c>
      <c r="CG20" s="124">
        <v>17</v>
      </c>
      <c r="CH20" s="111">
        <f t="shared" si="67"/>
        <v>0.1</v>
      </c>
      <c r="CI20" s="111">
        <f t="shared" si="68"/>
        <v>0.06</v>
      </c>
      <c r="CJ20" s="111">
        <f t="shared" si="69"/>
        <v>8.0952380952380956E-2</v>
      </c>
      <c r="CK20" s="123">
        <v>5</v>
      </c>
      <c r="CL20" s="123">
        <v>2</v>
      </c>
      <c r="CM20" s="124">
        <v>7</v>
      </c>
      <c r="CN20" s="111">
        <f t="shared" si="70"/>
        <v>4.5454545454545456E-2</v>
      </c>
      <c r="CO20" s="111">
        <f t="shared" si="71"/>
        <v>0.02</v>
      </c>
      <c r="CP20" s="111">
        <f t="shared" si="72"/>
        <v>3.3333333333333333E-2</v>
      </c>
      <c r="CQ20" s="125">
        <f t="shared" si="73"/>
        <v>16</v>
      </c>
      <c r="CR20" s="125">
        <f t="shared" si="74"/>
        <v>8</v>
      </c>
      <c r="CS20" s="125">
        <f t="shared" si="75"/>
        <v>24</v>
      </c>
      <c r="CT20" s="126">
        <f t="shared" si="76"/>
        <v>0.14545454545454545</v>
      </c>
      <c r="CU20" s="111">
        <f t="shared" si="77"/>
        <v>0.08</v>
      </c>
      <c r="CV20" s="112">
        <f t="shared" si="78"/>
        <v>0.11428571428571428</v>
      </c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</row>
    <row r="21" spans="1:126" s="2" customFormat="1" ht="32.25" customHeight="1">
      <c r="A21" s="84" t="s">
        <v>30</v>
      </c>
      <c r="B21" s="61">
        <v>34</v>
      </c>
      <c r="C21" s="62">
        <v>30</v>
      </c>
      <c r="D21" s="63">
        <v>64</v>
      </c>
      <c r="E21" s="61">
        <v>6</v>
      </c>
      <c r="F21" s="62">
        <v>12</v>
      </c>
      <c r="G21" s="63">
        <v>18</v>
      </c>
      <c r="H21" s="110">
        <f t="shared" si="19"/>
        <v>0.17647058823529413</v>
      </c>
      <c r="I21" s="111">
        <f t="shared" si="20"/>
        <v>0.4</v>
      </c>
      <c r="J21" s="112">
        <f t="shared" si="21"/>
        <v>0.28125</v>
      </c>
      <c r="K21" s="61">
        <v>5</v>
      </c>
      <c r="L21" s="62">
        <v>8</v>
      </c>
      <c r="M21" s="63">
        <v>13</v>
      </c>
      <c r="N21" s="113">
        <f t="shared" si="22"/>
        <v>0.14705882352941177</v>
      </c>
      <c r="O21" s="114">
        <f t="shared" si="23"/>
        <v>0.26666666666666666</v>
      </c>
      <c r="P21" s="115">
        <f t="shared" si="24"/>
        <v>0.203125</v>
      </c>
      <c r="Q21" s="61">
        <v>1</v>
      </c>
      <c r="R21" s="62">
        <v>7</v>
      </c>
      <c r="S21" s="63">
        <v>8</v>
      </c>
      <c r="T21" s="116">
        <f t="shared" si="25"/>
        <v>2.9411764705882353E-2</v>
      </c>
      <c r="U21" s="117">
        <f t="shared" si="26"/>
        <v>0.23333333333333334</v>
      </c>
      <c r="V21" s="118">
        <f t="shared" si="27"/>
        <v>0.125</v>
      </c>
      <c r="W21" s="61">
        <v>10</v>
      </c>
      <c r="X21" s="62">
        <v>25</v>
      </c>
      <c r="Y21" s="63">
        <v>35</v>
      </c>
      <c r="Z21" s="116">
        <f t="shared" si="28"/>
        <v>0.29411764705882354</v>
      </c>
      <c r="AA21" s="117">
        <f t="shared" si="29"/>
        <v>0.83333333333333337</v>
      </c>
      <c r="AB21" s="118">
        <f t="shared" si="30"/>
        <v>0.546875</v>
      </c>
      <c r="AC21" s="61">
        <v>0</v>
      </c>
      <c r="AD21" s="62">
        <v>0</v>
      </c>
      <c r="AE21" s="63">
        <v>0</v>
      </c>
      <c r="AF21" s="116">
        <f t="shared" si="31"/>
        <v>0</v>
      </c>
      <c r="AG21" s="117">
        <f t="shared" si="32"/>
        <v>0</v>
      </c>
      <c r="AH21" s="118">
        <f t="shared" si="33"/>
        <v>0</v>
      </c>
      <c r="AI21" s="61">
        <v>11</v>
      </c>
      <c r="AJ21" s="62">
        <v>32</v>
      </c>
      <c r="AK21" s="63">
        <v>43</v>
      </c>
      <c r="AL21" s="119">
        <f t="shared" si="34"/>
        <v>0.3235294117647059</v>
      </c>
      <c r="AM21" s="120">
        <f t="shared" si="35"/>
        <v>1.0666666666666667</v>
      </c>
      <c r="AN21" s="121">
        <f t="shared" si="36"/>
        <v>0.671875</v>
      </c>
      <c r="AO21" s="61">
        <v>2</v>
      </c>
      <c r="AP21" s="62">
        <v>34</v>
      </c>
      <c r="AQ21" s="63">
        <v>36</v>
      </c>
      <c r="AR21" s="173">
        <f t="shared" si="58"/>
        <v>5.8823529411764705E-2</v>
      </c>
      <c r="AS21" s="173">
        <f t="shared" si="59"/>
        <v>1.1333333333333333</v>
      </c>
      <c r="AT21" s="189">
        <f t="shared" si="60"/>
        <v>0.5625</v>
      </c>
      <c r="AU21" s="61">
        <v>0</v>
      </c>
      <c r="AV21" s="62">
        <v>0</v>
      </c>
      <c r="AW21" s="64">
        <v>0</v>
      </c>
      <c r="AX21" s="98">
        <f t="shared" ref="AX21:AZ27" si="79">IF(AU21=0,0,AU21/B21*100)</f>
        <v>0</v>
      </c>
      <c r="AY21" s="98">
        <f t="shared" si="79"/>
        <v>0</v>
      </c>
      <c r="AZ21" s="98">
        <f t="shared" si="79"/>
        <v>0</v>
      </c>
      <c r="BA21" s="62">
        <v>0</v>
      </c>
      <c r="BB21" s="62">
        <v>1</v>
      </c>
      <c r="BC21" s="64">
        <v>1</v>
      </c>
      <c r="BD21" s="98">
        <f t="shared" ref="BD21:BF27" si="80">IF(BA21=0,0,BA21/B21*100)</f>
        <v>0</v>
      </c>
      <c r="BE21" s="98">
        <f t="shared" si="80"/>
        <v>3.3333333333333335</v>
      </c>
      <c r="BF21" s="98">
        <f t="shared" si="80"/>
        <v>1.5625</v>
      </c>
      <c r="BG21" s="61">
        <v>13</v>
      </c>
      <c r="BH21" s="62">
        <v>12</v>
      </c>
      <c r="BI21" s="64">
        <v>25</v>
      </c>
      <c r="BJ21" s="98">
        <f t="shared" ref="BJ21:BL27" si="81">IF(BG21=0,0,BG21/B21*100)</f>
        <v>38.235294117647058</v>
      </c>
      <c r="BK21" s="98">
        <f t="shared" si="81"/>
        <v>40</v>
      </c>
      <c r="BL21" s="98">
        <f t="shared" si="81"/>
        <v>39.0625</v>
      </c>
      <c r="BM21" s="62">
        <v>0</v>
      </c>
      <c r="BN21" s="62">
        <v>4</v>
      </c>
      <c r="BO21" s="64">
        <v>4</v>
      </c>
      <c r="BP21" s="98">
        <f t="shared" ref="BP21:BR27" si="82">IF(BM21=0,0,BM21/B21*100)</f>
        <v>0</v>
      </c>
      <c r="BQ21" s="98">
        <f t="shared" si="82"/>
        <v>13.333333333333334</v>
      </c>
      <c r="BR21" s="228">
        <f t="shared" si="82"/>
        <v>6.25</v>
      </c>
      <c r="BS21" s="223">
        <v>0</v>
      </c>
      <c r="BT21" s="123">
        <v>4</v>
      </c>
      <c r="BU21" s="124">
        <v>4</v>
      </c>
      <c r="BV21" s="111">
        <f t="shared" ref="BV21:BV24" si="83">IF(B21=0,0,BS21/B21)</f>
        <v>0</v>
      </c>
      <c r="BW21" s="111">
        <f t="shared" ref="BW21:BW24" si="84">IF(C21=0,0,BT21/C21)</f>
        <v>0.13333333333333333</v>
      </c>
      <c r="BX21" s="111">
        <f t="shared" ref="BX21:BX24" si="85">IF(D21=0,0,BU21/D21)</f>
        <v>6.25E-2</v>
      </c>
      <c r="BY21" s="123">
        <v>9</v>
      </c>
      <c r="BZ21" s="123">
        <v>0</v>
      </c>
      <c r="CA21" s="124">
        <v>9</v>
      </c>
      <c r="CB21" s="111">
        <f t="shared" si="64"/>
        <v>0.26470588235294118</v>
      </c>
      <c r="CC21" s="111">
        <f t="shared" si="65"/>
        <v>0</v>
      </c>
      <c r="CD21" s="112">
        <f t="shared" si="66"/>
        <v>0.140625</v>
      </c>
      <c r="CE21" s="122">
        <v>2</v>
      </c>
      <c r="CF21" s="123">
        <v>0</v>
      </c>
      <c r="CG21" s="124">
        <v>2</v>
      </c>
      <c r="CH21" s="111">
        <f t="shared" si="67"/>
        <v>5.8823529411764705E-2</v>
      </c>
      <c r="CI21" s="111">
        <f t="shared" si="68"/>
        <v>0</v>
      </c>
      <c r="CJ21" s="111">
        <f t="shared" si="69"/>
        <v>3.125E-2</v>
      </c>
      <c r="CK21" s="123">
        <v>0</v>
      </c>
      <c r="CL21" s="123">
        <v>0</v>
      </c>
      <c r="CM21" s="124">
        <v>0</v>
      </c>
      <c r="CN21" s="111">
        <f t="shared" si="70"/>
        <v>0</v>
      </c>
      <c r="CO21" s="111">
        <f t="shared" si="71"/>
        <v>0</v>
      </c>
      <c r="CP21" s="111">
        <f t="shared" si="72"/>
        <v>0</v>
      </c>
      <c r="CQ21" s="125">
        <f t="shared" si="73"/>
        <v>2</v>
      </c>
      <c r="CR21" s="125">
        <f t="shared" si="74"/>
        <v>0</v>
      </c>
      <c r="CS21" s="125">
        <f t="shared" si="75"/>
        <v>2</v>
      </c>
      <c r="CT21" s="126">
        <f t="shared" si="76"/>
        <v>5.8823529411764705E-2</v>
      </c>
      <c r="CU21" s="111">
        <f t="shared" si="77"/>
        <v>0</v>
      </c>
      <c r="CV21" s="112">
        <f t="shared" si="78"/>
        <v>3.125E-2</v>
      </c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</row>
    <row r="22" spans="1:126" s="2" customFormat="1" ht="32.25" customHeight="1">
      <c r="A22" s="84" t="s">
        <v>31</v>
      </c>
      <c r="B22" s="61">
        <v>23</v>
      </c>
      <c r="C22" s="62">
        <v>21</v>
      </c>
      <c r="D22" s="63">
        <v>44</v>
      </c>
      <c r="E22" s="61">
        <v>8</v>
      </c>
      <c r="F22" s="62">
        <v>2</v>
      </c>
      <c r="G22" s="63">
        <v>10</v>
      </c>
      <c r="H22" s="110">
        <f t="shared" si="19"/>
        <v>0.34782608695652173</v>
      </c>
      <c r="I22" s="111">
        <f t="shared" si="20"/>
        <v>9.5238095238095233E-2</v>
      </c>
      <c r="J22" s="112">
        <f t="shared" si="21"/>
        <v>0.22727272727272727</v>
      </c>
      <c r="K22" s="61">
        <v>3</v>
      </c>
      <c r="L22" s="62">
        <v>1</v>
      </c>
      <c r="M22" s="63">
        <v>4</v>
      </c>
      <c r="N22" s="113">
        <f t="shared" si="22"/>
        <v>0.13043478260869565</v>
      </c>
      <c r="O22" s="114">
        <f t="shared" si="23"/>
        <v>4.7619047619047616E-2</v>
      </c>
      <c r="P22" s="115">
        <f t="shared" si="24"/>
        <v>9.0909090909090912E-2</v>
      </c>
      <c r="Q22" s="61">
        <v>8</v>
      </c>
      <c r="R22" s="62">
        <v>3</v>
      </c>
      <c r="S22" s="63">
        <v>11</v>
      </c>
      <c r="T22" s="116">
        <f t="shared" si="25"/>
        <v>0.34782608695652173</v>
      </c>
      <c r="U22" s="117">
        <f t="shared" si="26"/>
        <v>0.14285714285714285</v>
      </c>
      <c r="V22" s="118">
        <f t="shared" si="27"/>
        <v>0.25</v>
      </c>
      <c r="W22" s="61">
        <v>13</v>
      </c>
      <c r="X22" s="62">
        <v>5</v>
      </c>
      <c r="Y22" s="63">
        <v>18</v>
      </c>
      <c r="Z22" s="116">
        <f t="shared" si="28"/>
        <v>0.56521739130434778</v>
      </c>
      <c r="AA22" s="117">
        <f t="shared" si="29"/>
        <v>0.23809523809523808</v>
      </c>
      <c r="AB22" s="118">
        <f t="shared" si="30"/>
        <v>0.40909090909090912</v>
      </c>
      <c r="AC22" s="61">
        <v>0</v>
      </c>
      <c r="AD22" s="62">
        <v>0</v>
      </c>
      <c r="AE22" s="63">
        <v>0</v>
      </c>
      <c r="AF22" s="116">
        <f t="shared" si="31"/>
        <v>0</v>
      </c>
      <c r="AG22" s="117">
        <f t="shared" si="32"/>
        <v>0</v>
      </c>
      <c r="AH22" s="118">
        <f t="shared" si="33"/>
        <v>0</v>
      </c>
      <c r="AI22" s="61">
        <v>21</v>
      </c>
      <c r="AJ22" s="62">
        <v>8</v>
      </c>
      <c r="AK22" s="63">
        <v>29</v>
      </c>
      <c r="AL22" s="119">
        <f t="shared" si="34"/>
        <v>0.91304347826086951</v>
      </c>
      <c r="AM22" s="120">
        <f t="shared" si="35"/>
        <v>0.38095238095238093</v>
      </c>
      <c r="AN22" s="121">
        <f t="shared" si="36"/>
        <v>0.65909090909090906</v>
      </c>
      <c r="AO22" s="61">
        <v>1</v>
      </c>
      <c r="AP22" s="62">
        <v>0</v>
      </c>
      <c r="AQ22" s="63">
        <v>1</v>
      </c>
      <c r="AR22" s="173">
        <f t="shared" si="58"/>
        <v>4.3478260869565216E-2</v>
      </c>
      <c r="AS22" s="173">
        <f t="shared" si="59"/>
        <v>0</v>
      </c>
      <c r="AT22" s="189">
        <f t="shared" si="60"/>
        <v>2.2727272727272728E-2</v>
      </c>
      <c r="AU22" s="61">
        <v>0</v>
      </c>
      <c r="AV22" s="62">
        <v>0</v>
      </c>
      <c r="AW22" s="64">
        <v>0</v>
      </c>
      <c r="AX22" s="98">
        <f t="shared" si="79"/>
        <v>0</v>
      </c>
      <c r="AY22" s="98">
        <f t="shared" si="79"/>
        <v>0</v>
      </c>
      <c r="AZ22" s="98">
        <f t="shared" si="79"/>
        <v>0</v>
      </c>
      <c r="BA22" s="62">
        <v>0</v>
      </c>
      <c r="BB22" s="62">
        <v>0</v>
      </c>
      <c r="BC22" s="64">
        <v>0</v>
      </c>
      <c r="BD22" s="98">
        <f t="shared" si="80"/>
        <v>0</v>
      </c>
      <c r="BE22" s="98">
        <f t="shared" si="80"/>
        <v>0</v>
      </c>
      <c r="BF22" s="98">
        <f t="shared" si="80"/>
        <v>0</v>
      </c>
      <c r="BG22" s="61">
        <v>1</v>
      </c>
      <c r="BH22" s="62">
        <v>0</v>
      </c>
      <c r="BI22" s="64">
        <v>1</v>
      </c>
      <c r="BJ22" s="98">
        <f t="shared" si="81"/>
        <v>4.3478260869565215</v>
      </c>
      <c r="BK22" s="98">
        <f t="shared" si="81"/>
        <v>0</v>
      </c>
      <c r="BL22" s="98">
        <f t="shared" si="81"/>
        <v>2.2727272727272729</v>
      </c>
      <c r="BM22" s="62">
        <v>0</v>
      </c>
      <c r="BN22" s="62">
        <v>0</v>
      </c>
      <c r="BO22" s="64">
        <v>0</v>
      </c>
      <c r="BP22" s="98">
        <f t="shared" si="82"/>
        <v>0</v>
      </c>
      <c r="BQ22" s="98">
        <f t="shared" si="82"/>
        <v>0</v>
      </c>
      <c r="BR22" s="228">
        <f t="shared" si="82"/>
        <v>0</v>
      </c>
      <c r="BS22" s="223">
        <v>0</v>
      </c>
      <c r="BT22" s="123">
        <v>0</v>
      </c>
      <c r="BU22" s="124">
        <v>0</v>
      </c>
      <c r="BV22" s="111">
        <f t="shared" si="83"/>
        <v>0</v>
      </c>
      <c r="BW22" s="111">
        <f t="shared" si="84"/>
        <v>0</v>
      </c>
      <c r="BX22" s="111">
        <f t="shared" si="85"/>
        <v>0</v>
      </c>
      <c r="BY22" s="123">
        <v>1</v>
      </c>
      <c r="BZ22" s="123">
        <v>0</v>
      </c>
      <c r="CA22" s="124">
        <v>1</v>
      </c>
      <c r="CB22" s="111">
        <f t="shared" si="64"/>
        <v>4.3478260869565216E-2</v>
      </c>
      <c r="CC22" s="111">
        <f t="shared" si="65"/>
        <v>0</v>
      </c>
      <c r="CD22" s="112">
        <f t="shared" si="66"/>
        <v>2.2727272727272728E-2</v>
      </c>
      <c r="CE22" s="122">
        <v>0</v>
      </c>
      <c r="CF22" s="123">
        <v>0</v>
      </c>
      <c r="CG22" s="124">
        <v>0</v>
      </c>
      <c r="CH22" s="111">
        <f t="shared" si="67"/>
        <v>0</v>
      </c>
      <c r="CI22" s="111">
        <f t="shared" si="68"/>
        <v>0</v>
      </c>
      <c r="CJ22" s="111">
        <f t="shared" si="69"/>
        <v>0</v>
      </c>
      <c r="CK22" s="123">
        <v>0</v>
      </c>
      <c r="CL22" s="123">
        <v>0</v>
      </c>
      <c r="CM22" s="124">
        <v>0</v>
      </c>
      <c r="CN22" s="111">
        <f t="shared" si="70"/>
        <v>0</v>
      </c>
      <c r="CO22" s="111">
        <f t="shared" si="71"/>
        <v>0</v>
      </c>
      <c r="CP22" s="111">
        <f t="shared" si="72"/>
        <v>0</v>
      </c>
      <c r="CQ22" s="125">
        <f t="shared" si="73"/>
        <v>0</v>
      </c>
      <c r="CR22" s="125">
        <f t="shared" si="74"/>
        <v>0</v>
      </c>
      <c r="CS22" s="125">
        <f t="shared" si="75"/>
        <v>0</v>
      </c>
      <c r="CT22" s="126">
        <f t="shared" si="76"/>
        <v>0</v>
      </c>
      <c r="CU22" s="111">
        <f t="shared" si="77"/>
        <v>0</v>
      </c>
      <c r="CV22" s="112">
        <f t="shared" si="78"/>
        <v>0</v>
      </c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</row>
    <row r="23" spans="1:126" s="2" customFormat="1" ht="32.25" customHeight="1" thickBot="1">
      <c r="A23" s="103" t="s">
        <v>32</v>
      </c>
      <c r="B23" s="104">
        <v>40</v>
      </c>
      <c r="C23" s="105">
        <v>33</v>
      </c>
      <c r="D23" s="106">
        <v>73</v>
      </c>
      <c r="E23" s="104">
        <v>2</v>
      </c>
      <c r="F23" s="105">
        <v>5</v>
      </c>
      <c r="G23" s="106">
        <v>7</v>
      </c>
      <c r="H23" s="143">
        <f t="shared" si="19"/>
        <v>0.05</v>
      </c>
      <c r="I23" s="144">
        <f t="shared" si="20"/>
        <v>0.15151515151515152</v>
      </c>
      <c r="J23" s="145">
        <f t="shared" si="21"/>
        <v>9.5890410958904104E-2</v>
      </c>
      <c r="K23" s="104">
        <v>1</v>
      </c>
      <c r="L23" s="105">
        <v>4</v>
      </c>
      <c r="M23" s="106">
        <v>5</v>
      </c>
      <c r="N23" s="192">
        <f t="shared" si="22"/>
        <v>2.5000000000000001E-2</v>
      </c>
      <c r="O23" s="144">
        <f t="shared" si="23"/>
        <v>0.12121212121212122</v>
      </c>
      <c r="P23" s="145">
        <f t="shared" si="24"/>
        <v>6.8493150684931503E-2</v>
      </c>
      <c r="Q23" s="104">
        <v>1</v>
      </c>
      <c r="R23" s="105">
        <v>1</v>
      </c>
      <c r="S23" s="106">
        <v>2</v>
      </c>
      <c r="T23" s="149">
        <f t="shared" si="25"/>
        <v>2.5000000000000001E-2</v>
      </c>
      <c r="U23" s="150">
        <f t="shared" si="26"/>
        <v>3.0303030303030304E-2</v>
      </c>
      <c r="V23" s="151">
        <f t="shared" si="27"/>
        <v>2.7397260273972601E-2</v>
      </c>
      <c r="W23" s="104">
        <v>4</v>
      </c>
      <c r="X23" s="105">
        <v>13</v>
      </c>
      <c r="Y23" s="106">
        <v>17</v>
      </c>
      <c r="Z23" s="146">
        <f t="shared" si="28"/>
        <v>0.1</v>
      </c>
      <c r="AA23" s="147">
        <f t="shared" si="29"/>
        <v>0.39393939393939392</v>
      </c>
      <c r="AB23" s="148">
        <f t="shared" si="30"/>
        <v>0.23287671232876711</v>
      </c>
      <c r="AC23" s="104">
        <v>0</v>
      </c>
      <c r="AD23" s="105">
        <v>0</v>
      </c>
      <c r="AE23" s="106">
        <v>0</v>
      </c>
      <c r="AF23" s="146">
        <f t="shared" si="31"/>
        <v>0</v>
      </c>
      <c r="AG23" s="147">
        <f t="shared" si="32"/>
        <v>0</v>
      </c>
      <c r="AH23" s="148">
        <f t="shared" si="33"/>
        <v>0</v>
      </c>
      <c r="AI23" s="104">
        <v>5</v>
      </c>
      <c r="AJ23" s="105">
        <v>14</v>
      </c>
      <c r="AK23" s="106">
        <v>19</v>
      </c>
      <c r="AL23" s="149">
        <f t="shared" si="34"/>
        <v>0.125</v>
      </c>
      <c r="AM23" s="150">
        <f t="shared" si="35"/>
        <v>0.42424242424242425</v>
      </c>
      <c r="AN23" s="151">
        <f t="shared" si="36"/>
        <v>0.26027397260273971</v>
      </c>
      <c r="AO23" s="104">
        <v>0</v>
      </c>
      <c r="AP23" s="105">
        <v>3</v>
      </c>
      <c r="AQ23" s="106">
        <v>3</v>
      </c>
      <c r="AR23" s="193">
        <f t="shared" ref="AR23" si="86">IF(AO23=0,0,AO23/B23)</f>
        <v>0</v>
      </c>
      <c r="AS23" s="193">
        <f t="shared" ref="AS23" si="87">IF(AP23=0,0,AP23/C23)</f>
        <v>9.0909090909090912E-2</v>
      </c>
      <c r="AT23" s="194">
        <f t="shared" ref="AT23" si="88">AQ23/D23</f>
        <v>4.1095890410958902E-2</v>
      </c>
      <c r="AU23" s="104">
        <v>0</v>
      </c>
      <c r="AV23" s="105">
        <v>0</v>
      </c>
      <c r="AW23" s="107">
        <v>0</v>
      </c>
      <c r="AX23" s="108">
        <f t="shared" si="79"/>
        <v>0</v>
      </c>
      <c r="AY23" s="108">
        <f t="shared" si="79"/>
        <v>0</v>
      </c>
      <c r="AZ23" s="108">
        <f t="shared" si="79"/>
        <v>0</v>
      </c>
      <c r="BA23" s="105">
        <v>0</v>
      </c>
      <c r="BB23" s="105">
        <v>0</v>
      </c>
      <c r="BC23" s="107">
        <v>0</v>
      </c>
      <c r="BD23" s="108">
        <f t="shared" si="80"/>
        <v>0</v>
      </c>
      <c r="BE23" s="108">
        <f t="shared" si="80"/>
        <v>0</v>
      </c>
      <c r="BF23" s="108">
        <f t="shared" si="80"/>
        <v>0</v>
      </c>
      <c r="BG23" s="104">
        <v>5</v>
      </c>
      <c r="BH23" s="105">
        <v>8</v>
      </c>
      <c r="BI23" s="107">
        <v>13</v>
      </c>
      <c r="BJ23" s="108">
        <f t="shared" si="81"/>
        <v>12.5</v>
      </c>
      <c r="BK23" s="108">
        <f t="shared" si="81"/>
        <v>24.242424242424242</v>
      </c>
      <c r="BL23" s="108">
        <f t="shared" si="81"/>
        <v>17.80821917808219</v>
      </c>
      <c r="BM23" s="105">
        <v>1</v>
      </c>
      <c r="BN23" s="105">
        <v>0</v>
      </c>
      <c r="BO23" s="107">
        <v>1</v>
      </c>
      <c r="BP23" s="108">
        <f t="shared" si="82"/>
        <v>2.5</v>
      </c>
      <c r="BQ23" s="108">
        <f t="shared" si="82"/>
        <v>0</v>
      </c>
      <c r="BR23" s="229">
        <f t="shared" si="82"/>
        <v>1.3698630136986301</v>
      </c>
      <c r="BS23" s="225">
        <v>1</v>
      </c>
      <c r="BT23" s="153">
        <v>0</v>
      </c>
      <c r="BU23" s="154">
        <v>1</v>
      </c>
      <c r="BV23" s="144">
        <f t="shared" si="83"/>
        <v>2.5000000000000001E-2</v>
      </c>
      <c r="BW23" s="144">
        <f t="shared" si="84"/>
        <v>0</v>
      </c>
      <c r="BX23" s="144">
        <f t="shared" si="85"/>
        <v>1.3698630136986301E-2</v>
      </c>
      <c r="BY23" s="153">
        <v>5</v>
      </c>
      <c r="BZ23" s="153">
        <v>2</v>
      </c>
      <c r="CA23" s="154">
        <v>7</v>
      </c>
      <c r="CB23" s="144">
        <f t="shared" si="64"/>
        <v>0.125</v>
      </c>
      <c r="CC23" s="144">
        <f t="shared" si="65"/>
        <v>6.0606060606060608E-2</v>
      </c>
      <c r="CD23" s="145">
        <f t="shared" si="66"/>
        <v>9.5890410958904104E-2</v>
      </c>
      <c r="CE23" s="152">
        <v>0</v>
      </c>
      <c r="CF23" s="153">
        <v>0</v>
      </c>
      <c r="CG23" s="154">
        <v>0</v>
      </c>
      <c r="CH23" s="144">
        <f t="shared" si="67"/>
        <v>0</v>
      </c>
      <c r="CI23" s="144">
        <f t="shared" si="68"/>
        <v>0</v>
      </c>
      <c r="CJ23" s="144">
        <f t="shared" si="69"/>
        <v>0</v>
      </c>
      <c r="CK23" s="153">
        <v>0</v>
      </c>
      <c r="CL23" s="153">
        <v>0</v>
      </c>
      <c r="CM23" s="154">
        <v>0</v>
      </c>
      <c r="CN23" s="144">
        <f t="shared" si="70"/>
        <v>0</v>
      </c>
      <c r="CO23" s="144">
        <f t="shared" si="71"/>
        <v>0</v>
      </c>
      <c r="CP23" s="144">
        <f t="shared" si="72"/>
        <v>0</v>
      </c>
      <c r="CQ23" s="155">
        <f t="shared" si="73"/>
        <v>0</v>
      </c>
      <c r="CR23" s="155">
        <f t="shared" si="74"/>
        <v>0</v>
      </c>
      <c r="CS23" s="155">
        <f t="shared" si="75"/>
        <v>0</v>
      </c>
      <c r="CT23" s="156">
        <f t="shared" si="76"/>
        <v>0</v>
      </c>
      <c r="CU23" s="144">
        <f t="shared" si="77"/>
        <v>0</v>
      </c>
      <c r="CV23" s="145">
        <f t="shared" si="78"/>
        <v>0</v>
      </c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</row>
    <row r="24" spans="1:126" s="2" customFormat="1" ht="32.25" customHeight="1" thickBot="1">
      <c r="A24" s="162" t="s">
        <v>46</v>
      </c>
      <c r="B24" s="163">
        <v>6383</v>
      </c>
      <c r="C24" s="164">
        <v>5848</v>
      </c>
      <c r="D24" s="165">
        <v>12231</v>
      </c>
      <c r="E24" s="163">
        <v>1978</v>
      </c>
      <c r="F24" s="164">
        <v>1966</v>
      </c>
      <c r="G24" s="165">
        <v>3944</v>
      </c>
      <c r="H24" s="166">
        <f>IF(B24=0,0,E24/B24)</f>
        <v>0.3098856337145543</v>
      </c>
      <c r="I24" s="167">
        <f t="shared" si="20"/>
        <v>0.33618331053351574</v>
      </c>
      <c r="J24" s="168">
        <f t="shared" si="21"/>
        <v>0.32245932466683019</v>
      </c>
      <c r="K24" s="163">
        <v>1147</v>
      </c>
      <c r="L24" s="164">
        <v>1201</v>
      </c>
      <c r="M24" s="165">
        <v>2348</v>
      </c>
      <c r="N24" s="169">
        <f t="shared" si="22"/>
        <v>0.17969606767977439</v>
      </c>
      <c r="O24" s="167">
        <f t="shared" si="23"/>
        <v>0.20536935704514364</v>
      </c>
      <c r="P24" s="168">
        <f t="shared" si="24"/>
        <v>0.19197122066879241</v>
      </c>
      <c r="Q24" s="163">
        <v>1851</v>
      </c>
      <c r="R24" s="164">
        <v>1722</v>
      </c>
      <c r="S24" s="165">
        <v>3573</v>
      </c>
      <c r="T24" s="170">
        <f t="shared" si="25"/>
        <v>0.28998903336988879</v>
      </c>
      <c r="U24" s="171">
        <f t="shared" si="26"/>
        <v>0.29445964432284544</v>
      </c>
      <c r="V24" s="172">
        <f t="shared" si="27"/>
        <v>0.29212656364974243</v>
      </c>
      <c r="W24" s="163">
        <v>3956</v>
      </c>
      <c r="X24" s="164">
        <v>4187</v>
      </c>
      <c r="Y24" s="165">
        <v>8143</v>
      </c>
      <c r="Z24" s="170">
        <f t="shared" si="28"/>
        <v>0.6197712674291086</v>
      </c>
      <c r="AA24" s="171">
        <f t="shared" si="29"/>
        <v>0.71597127222982215</v>
      </c>
      <c r="AB24" s="172">
        <f t="shared" si="30"/>
        <v>0.66576731256642951</v>
      </c>
      <c r="AC24" s="163">
        <v>45</v>
      </c>
      <c r="AD24" s="164">
        <v>29</v>
      </c>
      <c r="AE24" s="165">
        <v>74</v>
      </c>
      <c r="AF24" s="170">
        <f t="shared" si="31"/>
        <v>7.0499765000783332E-3</v>
      </c>
      <c r="AG24" s="171">
        <f t="shared" si="32"/>
        <v>4.9589603283173734E-3</v>
      </c>
      <c r="AH24" s="172">
        <f t="shared" si="33"/>
        <v>6.0502003106859617E-3</v>
      </c>
      <c r="AI24" s="163">
        <v>5852</v>
      </c>
      <c r="AJ24" s="164">
        <v>5938</v>
      </c>
      <c r="AK24" s="165">
        <v>11790</v>
      </c>
      <c r="AL24" s="170">
        <f t="shared" si="34"/>
        <v>0.91681027729907572</v>
      </c>
      <c r="AM24" s="171">
        <f t="shared" si="35"/>
        <v>1.015389876880985</v>
      </c>
      <c r="AN24" s="172">
        <f t="shared" si="36"/>
        <v>0.96394407652685798</v>
      </c>
      <c r="AO24" s="163">
        <v>2488</v>
      </c>
      <c r="AP24" s="164">
        <v>2927</v>
      </c>
      <c r="AQ24" s="165">
        <v>5415</v>
      </c>
      <c r="AR24" s="195">
        <f>IF(AO24=0,0,AO24/B24)</f>
        <v>0.38978536738210873</v>
      </c>
      <c r="AS24" s="190">
        <f t="shared" ref="AS24:AS25" si="89">IF(AP24=0,0,AP24/C24)</f>
        <v>0.50051299589603282</v>
      </c>
      <c r="AT24" s="196">
        <f t="shared" ref="AT24:AT25" si="90">AQ24/D24</f>
        <v>0.44272749570762815</v>
      </c>
      <c r="AU24" s="163">
        <v>91</v>
      </c>
      <c r="AV24" s="164">
        <v>119</v>
      </c>
      <c r="AW24" s="197">
        <v>210</v>
      </c>
      <c r="AX24" s="198">
        <f t="shared" si="79"/>
        <v>1.4256619144602851</v>
      </c>
      <c r="AY24" s="198">
        <f t="shared" si="79"/>
        <v>2.0348837209302326</v>
      </c>
      <c r="AZ24" s="198">
        <f t="shared" si="79"/>
        <v>1.7169487368162866</v>
      </c>
      <c r="BA24" s="164">
        <v>33</v>
      </c>
      <c r="BB24" s="164">
        <v>31</v>
      </c>
      <c r="BC24" s="197">
        <v>64</v>
      </c>
      <c r="BD24" s="198">
        <f t="shared" si="80"/>
        <v>0.51699827667241116</v>
      </c>
      <c r="BE24" s="198">
        <f t="shared" si="80"/>
        <v>0.53009575923392616</v>
      </c>
      <c r="BF24" s="198">
        <f t="shared" si="80"/>
        <v>0.52326056741067772</v>
      </c>
      <c r="BG24" s="163">
        <v>1187</v>
      </c>
      <c r="BH24" s="164">
        <v>1223</v>
      </c>
      <c r="BI24" s="197">
        <v>2410</v>
      </c>
      <c r="BJ24" s="198">
        <f t="shared" si="81"/>
        <v>18.59627134576218</v>
      </c>
      <c r="BK24" s="198">
        <f t="shared" si="81"/>
        <v>20.91313269493844</v>
      </c>
      <c r="BL24" s="198">
        <f t="shared" si="81"/>
        <v>19.704030741558334</v>
      </c>
      <c r="BM24" s="164">
        <v>424</v>
      </c>
      <c r="BN24" s="164">
        <v>378</v>
      </c>
      <c r="BO24" s="197">
        <v>802</v>
      </c>
      <c r="BP24" s="198">
        <f t="shared" si="82"/>
        <v>6.6426445245182517</v>
      </c>
      <c r="BQ24" s="198">
        <f t="shared" si="82"/>
        <v>6.4637482900136796</v>
      </c>
      <c r="BR24" s="230">
        <f t="shared" si="82"/>
        <v>6.5571089853650566</v>
      </c>
      <c r="BS24" s="226">
        <v>1141</v>
      </c>
      <c r="BT24" s="200">
        <v>729</v>
      </c>
      <c r="BU24" s="201">
        <v>1870</v>
      </c>
      <c r="BV24" s="167">
        <f t="shared" si="83"/>
        <v>0.1787560708130973</v>
      </c>
      <c r="BW24" s="167">
        <f t="shared" si="84"/>
        <v>0.12465800273597812</v>
      </c>
      <c r="BX24" s="167">
        <f t="shared" si="85"/>
        <v>0.1528901970403074</v>
      </c>
      <c r="BY24" s="200">
        <v>296</v>
      </c>
      <c r="BZ24" s="200">
        <v>138</v>
      </c>
      <c r="CA24" s="201">
        <v>434</v>
      </c>
      <c r="CB24" s="167">
        <f t="shared" si="64"/>
        <v>4.6373178756070811E-2</v>
      </c>
      <c r="CC24" s="167">
        <f t="shared" si="65"/>
        <v>2.359781121751026E-2</v>
      </c>
      <c r="CD24" s="168">
        <f t="shared" si="66"/>
        <v>3.5483607227536587E-2</v>
      </c>
      <c r="CE24" s="199">
        <v>1138</v>
      </c>
      <c r="CF24" s="200">
        <v>729</v>
      </c>
      <c r="CG24" s="201">
        <v>1867</v>
      </c>
      <c r="CH24" s="167">
        <f t="shared" si="67"/>
        <v>0.17828607237975874</v>
      </c>
      <c r="CI24" s="167">
        <f t="shared" si="68"/>
        <v>0.12465800273597812</v>
      </c>
      <c r="CJ24" s="167">
        <f t="shared" si="69"/>
        <v>0.15264491864933366</v>
      </c>
      <c r="CK24" s="200">
        <v>345</v>
      </c>
      <c r="CL24" s="200">
        <v>164</v>
      </c>
      <c r="CM24" s="201">
        <v>509</v>
      </c>
      <c r="CN24" s="167">
        <f t="shared" si="70"/>
        <v>5.4049819833933886E-2</v>
      </c>
      <c r="CO24" s="167">
        <f t="shared" si="71"/>
        <v>2.8043775649794801E-2</v>
      </c>
      <c r="CP24" s="167">
        <f t="shared" si="72"/>
        <v>4.1615567001880467E-2</v>
      </c>
      <c r="CQ24" s="202">
        <f t="shared" si="73"/>
        <v>1483</v>
      </c>
      <c r="CR24" s="202">
        <f t="shared" si="74"/>
        <v>893</v>
      </c>
      <c r="CS24" s="202">
        <f t="shared" si="75"/>
        <v>2376</v>
      </c>
      <c r="CT24" s="203">
        <f t="shared" si="76"/>
        <v>0.23233589221369261</v>
      </c>
      <c r="CU24" s="167">
        <f t="shared" si="77"/>
        <v>0.15270177838577292</v>
      </c>
      <c r="CV24" s="168">
        <f t="shared" si="78"/>
        <v>0.19426048565121412</v>
      </c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</row>
    <row r="25" spans="1:126" s="2" customFormat="1" ht="32.25" customHeight="1" thickBot="1">
      <c r="A25" s="162" t="s">
        <v>55</v>
      </c>
      <c r="B25" s="163">
        <v>407</v>
      </c>
      <c r="C25" s="164">
        <v>429</v>
      </c>
      <c r="D25" s="165">
        <v>836</v>
      </c>
      <c r="E25" s="163">
        <v>82</v>
      </c>
      <c r="F25" s="164">
        <v>91</v>
      </c>
      <c r="G25" s="165">
        <v>173</v>
      </c>
      <c r="H25" s="169">
        <f t="shared" si="19"/>
        <v>0.20147420147420148</v>
      </c>
      <c r="I25" s="167">
        <f t="shared" si="20"/>
        <v>0.21212121212121213</v>
      </c>
      <c r="J25" s="168">
        <f t="shared" si="21"/>
        <v>0.2069377990430622</v>
      </c>
      <c r="K25" s="163">
        <v>52</v>
      </c>
      <c r="L25" s="164">
        <v>63</v>
      </c>
      <c r="M25" s="165">
        <v>115</v>
      </c>
      <c r="N25" s="169">
        <f t="shared" si="22"/>
        <v>0.12776412776412777</v>
      </c>
      <c r="O25" s="167">
        <f t="shared" si="23"/>
        <v>0.14685314685314685</v>
      </c>
      <c r="P25" s="168">
        <f t="shared" si="24"/>
        <v>0.13755980861244019</v>
      </c>
      <c r="Q25" s="163">
        <v>42</v>
      </c>
      <c r="R25" s="164">
        <v>45</v>
      </c>
      <c r="S25" s="165">
        <v>87</v>
      </c>
      <c r="T25" s="170">
        <f t="shared" si="25"/>
        <v>0.10319410319410319</v>
      </c>
      <c r="U25" s="171">
        <f t="shared" si="26"/>
        <v>0.1048951048951049</v>
      </c>
      <c r="V25" s="172">
        <f t="shared" si="27"/>
        <v>0.10406698564593302</v>
      </c>
      <c r="W25" s="163">
        <v>147</v>
      </c>
      <c r="X25" s="164">
        <v>173</v>
      </c>
      <c r="Y25" s="165">
        <v>320</v>
      </c>
      <c r="Z25" s="170">
        <f t="shared" si="28"/>
        <v>0.36117936117936117</v>
      </c>
      <c r="AA25" s="171">
        <f t="shared" si="29"/>
        <v>0.40326340326340326</v>
      </c>
      <c r="AB25" s="172">
        <f t="shared" si="30"/>
        <v>0.38277511961722488</v>
      </c>
      <c r="AC25" s="163">
        <v>5</v>
      </c>
      <c r="AD25" s="164">
        <v>1</v>
      </c>
      <c r="AE25" s="165">
        <v>6</v>
      </c>
      <c r="AF25" s="170">
        <f t="shared" si="31"/>
        <v>1.2285012285012284E-2</v>
      </c>
      <c r="AG25" s="171">
        <f t="shared" si="32"/>
        <v>2.331002331002331E-3</v>
      </c>
      <c r="AH25" s="172">
        <f t="shared" si="33"/>
        <v>7.1770334928229667E-3</v>
      </c>
      <c r="AI25" s="163">
        <v>194</v>
      </c>
      <c r="AJ25" s="164">
        <v>219</v>
      </c>
      <c r="AK25" s="165">
        <v>413</v>
      </c>
      <c r="AL25" s="170">
        <f t="shared" si="34"/>
        <v>0.47665847665847666</v>
      </c>
      <c r="AM25" s="171">
        <f t="shared" si="35"/>
        <v>0.51048951048951052</v>
      </c>
      <c r="AN25" s="172">
        <f t="shared" si="36"/>
        <v>0.49401913875598086</v>
      </c>
      <c r="AO25" s="163">
        <v>101</v>
      </c>
      <c r="AP25" s="164">
        <v>142</v>
      </c>
      <c r="AQ25" s="165">
        <v>243</v>
      </c>
      <c r="AR25" s="190">
        <f t="shared" ref="AR25" si="91">IF(AO25=0,0,AO25/B25)</f>
        <v>0.24815724815724816</v>
      </c>
      <c r="AS25" s="190">
        <f t="shared" si="89"/>
        <v>0.33100233100233101</v>
      </c>
      <c r="AT25" s="191">
        <f t="shared" si="90"/>
        <v>0.29066985645933013</v>
      </c>
      <c r="AU25" s="204">
        <v>3</v>
      </c>
      <c r="AV25" s="164">
        <v>11</v>
      </c>
      <c r="AW25" s="197">
        <v>14</v>
      </c>
      <c r="AX25" s="198">
        <f t="shared" si="79"/>
        <v>0.73710073710073709</v>
      </c>
      <c r="AY25" s="198">
        <f t="shared" si="79"/>
        <v>2.5641025641025639</v>
      </c>
      <c r="AZ25" s="198">
        <f t="shared" si="79"/>
        <v>1.6746411483253589</v>
      </c>
      <c r="BA25" s="164">
        <v>1</v>
      </c>
      <c r="BB25" s="164">
        <v>2</v>
      </c>
      <c r="BC25" s="197">
        <v>3</v>
      </c>
      <c r="BD25" s="198">
        <f t="shared" si="80"/>
        <v>0.24570024570024571</v>
      </c>
      <c r="BE25" s="198">
        <f t="shared" si="80"/>
        <v>0.46620046620046618</v>
      </c>
      <c r="BF25" s="198">
        <f t="shared" si="80"/>
        <v>0.35885167464114831</v>
      </c>
      <c r="BG25" s="163">
        <v>110</v>
      </c>
      <c r="BH25" s="164">
        <v>114</v>
      </c>
      <c r="BI25" s="197">
        <v>224</v>
      </c>
      <c r="BJ25" s="198">
        <f t="shared" si="81"/>
        <v>27.027027027027028</v>
      </c>
      <c r="BK25" s="198">
        <f t="shared" si="81"/>
        <v>26.573426573426573</v>
      </c>
      <c r="BL25" s="198">
        <f t="shared" si="81"/>
        <v>26.794258373205743</v>
      </c>
      <c r="BM25" s="164">
        <v>31</v>
      </c>
      <c r="BN25" s="164">
        <v>26</v>
      </c>
      <c r="BO25" s="197">
        <v>57</v>
      </c>
      <c r="BP25" s="198">
        <f t="shared" si="82"/>
        <v>7.6167076167076173</v>
      </c>
      <c r="BQ25" s="198">
        <f t="shared" si="82"/>
        <v>6.0606060606060606</v>
      </c>
      <c r="BR25" s="230">
        <f t="shared" si="82"/>
        <v>6.8181818181818175</v>
      </c>
      <c r="BS25" s="226">
        <v>52</v>
      </c>
      <c r="BT25" s="200">
        <v>46</v>
      </c>
      <c r="BU25" s="201">
        <v>98</v>
      </c>
      <c r="BV25" s="167">
        <f t="shared" ref="BV25:BV26" si="92">IF(B25=0,0,BS25/B25)</f>
        <v>0.12776412776412777</v>
      </c>
      <c r="BW25" s="167">
        <f t="shared" ref="BW25:BW27" si="93">IF(C25=0,0,BT25/C25)</f>
        <v>0.10722610722610723</v>
      </c>
      <c r="BX25" s="167">
        <f t="shared" ref="BX25:BX27" si="94">IF(D25=0,0,BU25/D25)</f>
        <v>0.11722488038277512</v>
      </c>
      <c r="BY25" s="200">
        <v>13</v>
      </c>
      <c r="BZ25" s="200">
        <v>17</v>
      </c>
      <c r="CA25" s="201">
        <v>30</v>
      </c>
      <c r="CB25" s="167">
        <f t="shared" si="64"/>
        <v>3.1941031941031942E-2</v>
      </c>
      <c r="CC25" s="167">
        <f t="shared" si="65"/>
        <v>3.9627039627039624E-2</v>
      </c>
      <c r="CD25" s="168">
        <f t="shared" si="66"/>
        <v>3.5885167464114832E-2</v>
      </c>
      <c r="CE25" s="199">
        <v>78</v>
      </c>
      <c r="CF25" s="200">
        <v>58</v>
      </c>
      <c r="CG25" s="201">
        <v>136</v>
      </c>
      <c r="CH25" s="167">
        <f t="shared" si="67"/>
        <v>0.19164619164619165</v>
      </c>
      <c r="CI25" s="167">
        <f t="shared" si="68"/>
        <v>0.1351981351981352</v>
      </c>
      <c r="CJ25" s="167">
        <f t="shared" si="69"/>
        <v>0.16267942583732056</v>
      </c>
      <c r="CK25" s="200">
        <v>7</v>
      </c>
      <c r="CL25" s="200">
        <v>5</v>
      </c>
      <c r="CM25" s="201">
        <v>12</v>
      </c>
      <c r="CN25" s="167">
        <f t="shared" si="70"/>
        <v>1.7199017199017199E-2</v>
      </c>
      <c r="CO25" s="167">
        <f t="shared" si="71"/>
        <v>1.1655011655011656E-2</v>
      </c>
      <c r="CP25" s="167">
        <f t="shared" si="72"/>
        <v>1.4354066985645933E-2</v>
      </c>
      <c r="CQ25" s="202">
        <f t="shared" si="73"/>
        <v>85</v>
      </c>
      <c r="CR25" s="202">
        <f t="shared" si="74"/>
        <v>63</v>
      </c>
      <c r="CS25" s="202">
        <f t="shared" si="75"/>
        <v>148</v>
      </c>
      <c r="CT25" s="203">
        <f t="shared" si="76"/>
        <v>0.20884520884520885</v>
      </c>
      <c r="CU25" s="167">
        <f t="shared" si="77"/>
        <v>0.14685314685314685</v>
      </c>
      <c r="CV25" s="168">
        <f t="shared" si="78"/>
        <v>0.17703349282296652</v>
      </c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</row>
    <row r="26" spans="1:126" s="2" customFormat="1" ht="32.25" customHeight="1" thickBot="1">
      <c r="A26" s="205" t="s">
        <v>47</v>
      </c>
      <c r="B26" s="206">
        <v>85</v>
      </c>
      <c r="C26" s="207">
        <v>45</v>
      </c>
      <c r="D26" s="174">
        <v>130</v>
      </c>
      <c r="E26" s="206">
        <v>16</v>
      </c>
      <c r="F26" s="207">
        <v>14</v>
      </c>
      <c r="G26" s="174">
        <v>30</v>
      </c>
      <c r="H26" s="208">
        <f t="shared" si="19"/>
        <v>0.18823529411764706</v>
      </c>
      <c r="I26" s="209">
        <f t="shared" si="20"/>
        <v>0.31111111111111112</v>
      </c>
      <c r="J26" s="210">
        <f t="shared" si="21"/>
        <v>0.23076923076923078</v>
      </c>
      <c r="K26" s="206">
        <v>8</v>
      </c>
      <c r="L26" s="207">
        <v>4</v>
      </c>
      <c r="M26" s="174">
        <v>12</v>
      </c>
      <c r="N26" s="211">
        <f t="shared" si="22"/>
        <v>9.4117647058823528E-2</v>
      </c>
      <c r="O26" s="209">
        <f t="shared" si="23"/>
        <v>8.8888888888888892E-2</v>
      </c>
      <c r="P26" s="210">
        <f t="shared" si="24"/>
        <v>9.2307692307692313E-2</v>
      </c>
      <c r="Q26" s="206">
        <v>15</v>
      </c>
      <c r="R26" s="207">
        <v>24</v>
      </c>
      <c r="S26" s="174">
        <v>39</v>
      </c>
      <c r="T26" s="212">
        <f t="shared" si="25"/>
        <v>0.17647058823529413</v>
      </c>
      <c r="U26" s="213">
        <f t="shared" si="26"/>
        <v>0.53333333333333333</v>
      </c>
      <c r="V26" s="214">
        <f t="shared" si="27"/>
        <v>0.3</v>
      </c>
      <c r="W26" s="206">
        <v>30</v>
      </c>
      <c r="X26" s="207">
        <v>19</v>
      </c>
      <c r="Y26" s="174">
        <v>49</v>
      </c>
      <c r="Z26" s="212">
        <f t="shared" si="28"/>
        <v>0.35294117647058826</v>
      </c>
      <c r="AA26" s="213">
        <f t="shared" si="29"/>
        <v>0.42222222222222222</v>
      </c>
      <c r="AB26" s="214">
        <f t="shared" si="30"/>
        <v>0.37692307692307692</v>
      </c>
      <c r="AC26" s="206">
        <v>0</v>
      </c>
      <c r="AD26" s="207">
        <v>1</v>
      </c>
      <c r="AE26" s="174">
        <v>1</v>
      </c>
      <c r="AF26" s="212">
        <f t="shared" si="31"/>
        <v>0</v>
      </c>
      <c r="AG26" s="213">
        <f t="shared" si="32"/>
        <v>2.2222222222222223E-2</v>
      </c>
      <c r="AH26" s="214">
        <f t="shared" si="33"/>
        <v>7.6923076923076927E-3</v>
      </c>
      <c r="AI26" s="206">
        <v>45</v>
      </c>
      <c r="AJ26" s="207">
        <v>44</v>
      </c>
      <c r="AK26" s="174">
        <v>89</v>
      </c>
      <c r="AL26" s="212">
        <f t="shared" si="34"/>
        <v>0.52941176470588236</v>
      </c>
      <c r="AM26" s="213">
        <f t="shared" si="35"/>
        <v>0.97777777777777775</v>
      </c>
      <c r="AN26" s="214">
        <f t="shared" si="36"/>
        <v>0.68461538461538463</v>
      </c>
      <c r="AO26" s="206">
        <v>22</v>
      </c>
      <c r="AP26" s="207">
        <v>10</v>
      </c>
      <c r="AQ26" s="174">
        <v>32</v>
      </c>
      <c r="AR26" s="175">
        <f t="shared" ref="AR26" si="95">IF(AO26=0,0,AO26/B26)</f>
        <v>0.25882352941176473</v>
      </c>
      <c r="AS26" s="175">
        <f t="shared" ref="AS26" si="96">IF(AP26=0,0,AP26/C26)</f>
        <v>0.22222222222222221</v>
      </c>
      <c r="AT26" s="176">
        <f t="shared" ref="AT26" si="97">AQ26/D26</f>
        <v>0.24615384615384617</v>
      </c>
      <c r="AU26" s="206">
        <v>0</v>
      </c>
      <c r="AV26" s="207">
        <v>0</v>
      </c>
      <c r="AW26" s="215">
        <v>0</v>
      </c>
      <c r="AX26" s="216">
        <f t="shared" si="79"/>
        <v>0</v>
      </c>
      <c r="AY26" s="216">
        <f t="shared" si="79"/>
        <v>0</v>
      </c>
      <c r="AZ26" s="216">
        <f t="shared" si="79"/>
        <v>0</v>
      </c>
      <c r="BA26" s="207">
        <v>0</v>
      </c>
      <c r="BB26" s="207">
        <v>0</v>
      </c>
      <c r="BC26" s="215">
        <v>0</v>
      </c>
      <c r="BD26" s="216">
        <f t="shared" si="80"/>
        <v>0</v>
      </c>
      <c r="BE26" s="216">
        <f t="shared" si="80"/>
        <v>0</v>
      </c>
      <c r="BF26" s="216">
        <f t="shared" si="80"/>
        <v>0</v>
      </c>
      <c r="BG26" s="206">
        <v>17</v>
      </c>
      <c r="BH26" s="207">
        <v>10</v>
      </c>
      <c r="BI26" s="215">
        <v>27</v>
      </c>
      <c r="BJ26" s="216">
        <f t="shared" si="81"/>
        <v>20</v>
      </c>
      <c r="BK26" s="216">
        <f t="shared" si="81"/>
        <v>22.222222222222221</v>
      </c>
      <c r="BL26" s="216">
        <f t="shared" si="81"/>
        <v>20.76923076923077</v>
      </c>
      <c r="BM26" s="207">
        <v>6</v>
      </c>
      <c r="BN26" s="207">
        <v>8</v>
      </c>
      <c r="BO26" s="215">
        <v>14</v>
      </c>
      <c r="BP26" s="216">
        <f t="shared" si="82"/>
        <v>7.0588235294117645</v>
      </c>
      <c r="BQ26" s="216">
        <f t="shared" si="82"/>
        <v>17.777777777777779</v>
      </c>
      <c r="BR26" s="231">
        <f t="shared" si="82"/>
        <v>10.76923076923077</v>
      </c>
      <c r="BS26" s="227">
        <v>15</v>
      </c>
      <c r="BT26" s="218">
        <v>10</v>
      </c>
      <c r="BU26" s="219">
        <v>25</v>
      </c>
      <c r="BV26" s="209">
        <f t="shared" si="92"/>
        <v>0.17647058823529413</v>
      </c>
      <c r="BW26" s="209">
        <f t="shared" si="93"/>
        <v>0.22222222222222221</v>
      </c>
      <c r="BX26" s="209">
        <f t="shared" si="94"/>
        <v>0.19230769230769232</v>
      </c>
      <c r="BY26" s="218">
        <v>8</v>
      </c>
      <c r="BZ26" s="218">
        <v>5</v>
      </c>
      <c r="CA26" s="219">
        <v>13</v>
      </c>
      <c r="CB26" s="209">
        <f t="shared" si="64"/>
        <v>9.4117647058823528E-2</v>
      </c>
      <c r="CC26" s="209">
        <f t="shared" si="65"/>
        <v>0.1111111111111111</v>
      </c>
      <c r="CD26" s="210">
        <f t="shared" si="66"/>
        <v>0.1</v>
      </c>
      <c r="CE26" s="217">
        <v>12</v>
      </c>
      <c r="CF26" s="218">
        <v>8</v>
      </c>
      <c r="CG26" s="219">
        <v>20</v>
      </c>
      <c r="CH26" s="209">
        <f t="shared" si="67"/>
        <v>0.14117647058823529</v>
      </c>
      <c r="CI26" s="209">
        <f t="shared" si="68"/>
        <v>0.17777777777777778</v>
      </c>
      <c r="CJ26" s="209">
        <f t="shared" si="69"/>
        <v>0.15384615384615385</v>
      </c>
      <c r="CK26" s="218">
        <v>5</v>
      </c>
      <c r="CL26" s="218">
        <v>4</v>
      </c>
      <c r="CM26" s="219">
        <v>9</v>
      </c>
      <c r="CN26" s="209">
        <f t="shared" si="70"/>
        <v>5.8823529411764705E-2</v>
      </c>
      <c r="CO26" s="209">
        <f t="shared" si="71"/>
        <v>8.8888888888888892E-2</v>
      </c>
      <c r="CP26" s="209">
        <f t="shared" si="72"/>
        <v>6.9230769230769235E-2</v>
      </c>
      <c r="CQ26" s="220">
        <f t="shared" si="73"/>
        <v>17</v>
      </c>
      <c r="CR26" s="220">
        <f t="shared" si="74"/>
        <v>12</v>
      </c>
      <c r="CS26" s="220">
        <f t="shared" si="75"/>
        <v>29</v>
      </c>
      <c r="CT26" s="221">
        <f t="shared" si="76"/>
        <v>0.2</v>
      </c>
      <c r="CU26" s="209">
        <f t="shared" si="77"/>
        <v>0.26666666666666666</v>
      </c>
      <c r="CV26" s="210">
        <f t="shared" si="78"/>
        <v>0.22307692307692309</v>
      </c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</row>
    <row r="27" spans="1:126" s="2" customFormat="1" ht="32.25" customHeight="1" thickTop="1">
      <c r="A27" s="94" t="s">
        <v>45</v>
      </c>
      <c r="B27" s="236">
        <f t="shared" ref="B27:G27" si="98">SUM(B24:B26)</f>
        <v>6875</v>
      </c>
      <c r="C27" s="96">
        <f t="shared" si="98"/>
        <v>6322</v>
      </c>
      <c r="D27" s="96">
        <f t="shared" si="98"/>
        <v>13197</v>
      </c>
      <c r="E27" s="95">
        <f t="shared" si="98"/>
        <v>2076</v>
      </c>
      <c r="F27" s="96">
        <f t="shared" si="98"/>
        <v>2071</v>
      </c>
      <c r="G27" s="233">
        <f t="shared" si="98"/>
        <v>4147</v>
      </c>
      <c r="H27" s="235">
        <f>IF(B27=0,0,E27/B27)</f>
        <v>0.30196363636363638</v>
      </c>
      <c r="I27" s="157">
        <f t="shared" si="20"/>
        <v>0.32758620689655171</v>
      </c>
      <c r="J27" s="158">
        <f t="shared" si="21"/>
        <v>0.31423808441312417</v>
      </c>
      <c r="K27" s="95">
        <f>SUM(K24:K26)</f>
        <v>1207</v>
      </c>
      <c r="L27" s="96">
        <f>SUM(L24:L26)</f>
        <v>1268</v>
      </c>
      <c r="M27" s="233">
        <f>SUM(M24:M26)</f>
        <v>2475</v>
      </c>
      <c r="N27" s="235">
        <f t="shared" si="22"/>
        <v>0.17556363636363637</v>
      </c>
      <c r="O27" s="157">
        <f t="shared" si="23"/>
        <v>0.20056944005061689</v>
      </c>
      <c r="P27" s="158">
        <f t="shared" si="24"/>
        <v>0.18754262332348262</v>
      </c>
      <c r="Q27" s="95">
        <f>SUM(Q24:Q26)</f>
        <v>1908</v>
      </c>
      <c r="R27" s="96">
        <f>SUM(R24:R26)</f>
        <v>1791</v>
      </c>
      <c r="S27" s="233">
        <f>SUM(S24:S26)</f>
        <v>3699</v>
      </c>
      <c r="T27" s="234">
        <f>IF(B27=0,0,Q27/B27)</f>
        <v>0.27752727272727273</v>
      </c>
      <c r="U27" s="160">
        <f t="shared" si="26"/>
        <v>0.28329642518190445</v>
      </c>
      <c r="V27" s="161">
        <f t="shared" si="27"/>
        <v>0.28029097522164126</v>
      </c>
      <c r="W27" s="95">
        <f>SUM(W24:W26)</f>
        <v>4133</v>
      </c>
      <c r="X27" s="96">
        <f>SUM(X24:X26)</f>
        <v>4379</v>
      </c>
      <c r="Y27" s="96">
        <f>SUM(Y24:Y26)</f>
        <v>8512</v>
      </c>
      <c r="Z27" s="159">
        <f t="shared" si="28"/>
        <v>0.60116363636363634</v>
      </c>
      <c r="AA27" s="160">
        <f t="shared" si="29"/>
        <v>0.69266055045871555</v>
      </c>
      <c r="AB27" s="161">
        <f t="shared" si="30"/>
        <v>0.64499507463817529</v>
      </c>
      <c r="AC27" s="95">
        <f>SUM(AC24:AC26)</f>
        <v>50</v>
      </c>
      <c r="AD27" s="96">
        <f>SUM(AD24:AD26)</f>
        <v>31</v>
      </c>
      <c r="AE27" s="233">
        <f>SUM(AE24:AE26)</f>
        <v>81</v>
      </c>
      <c r="AF27" s="234">
        <f t="shared" si="31"/>
        <v>7.2727272727272727E-3</v>
      </c>
      <c r="AG27" s="160">
        <f t="shared" si="32"/>
        <v>4.9035115469788044E-3</v>
      </c>
      <c r="AH27" s="161">
        <f t="shared" si="33"/>
        <v>6.1377585814957943E-3</v>
      </c>
      <c r="AI27" s="95">
        <f>SUM(AI24:AI26)</f>
        <v>6091</v>
      </c>
      <c r="AJ27" s="96">
        <f>SUM(AJ24:AJ26)</f>
        <v>6201</v>
      </c>
      <c r="AK27" s="96">
        <f>SUM(AK24:AK26)</f>
        <v>12292</v>
      </c>
      <c r="AL27" s="159">
        <f t="shared" si="34"/>
        <v>0.8859636363636364</v>
      </c>
      <c r="AM27" s="160">
        <f t="shared" si="35"/>
        <v>0.98086048718759888</v>
      </c>
      <c r="AN27" s="161">
        <f t="shared" si="36"/>
        <v>0.93142380844131245</v>
      </c>
      <c r="AO27" s="95">
        <f>SUM(AO24:AO26)</f>
        <v>2611</v>
      </c>
      <c r="AP27" s="96">
        <f>SUM(AP24:AP26)</f>
        <v>3079</v>
      </c>
      <c r="AQ27" s="233">
        <f>SUM(AQ24:AQ26)</f>
        <v>5690</v>
      </c>
      <c r="AR27" s="237">
        <f t="shared" ref="AR27" si="99">IF(AO27=0,0,AO27/B27)</f>
        <v>0.37978181818181816</v>
      </c>
      <c r="AS27" s="222">
        <f t="shared" ref="AS27" si="100">IF(AP27=0,0,AP27/C27)</f>
        <v>0.48702942106928188</v>
      </c>
      <c r="AT27" s="222">
        <f t="shared" ref="AT27" si="101">AQ27/D27</f>
        <v>0.43115859665075396</v>
      </c>
      <c r="AU27" s="95">
        <f>SUM(AU24:AU26)</f>
        <v>94</v>
      </c>
      <c r="AV27" s="96">
        <f>SUM(AV24:AV26)</f>
        <v>130</v>
      </c>
      <c r="AW27" s="233">
        <f>SUM(AW24:AW26)</f>
        <v>224</v>
      </c>
      <c r="AX27" s="238">
        <f t="shared" si="79"/>
        <v>1.3672727272727272</v>
      </c>
      <c r="AY27" s="109">
        <f t="shared" si="79"/>
        <v>2.0563112938943373</v>
      </c>
      <c r="AZ27" s="109">
        <f t="shared" si="79"/>
        <v>1.6973554595741458</v>
      </c>
      <c r="BA27" s="95">
        <f>SUM(BA24:BA26)</f>
        <v>34</v>
      </c>
      <c r="BB27" s="96">
        <f>SUM(BB24:BB26)</f>
        <v>33</v>
      </c>
      <c r="BC27" s="233">
        <f>SUM(BC24:BC26)</f>
        <v>67</v>
      </c>
      <c r="BD27" s="238">
        <f>IF(BA27=0,0,BA27/B27*100)</f>
        <v>0.49454545454545457</v>
      </c>
      <c r="BE27" s="109">
        <f t="shared" si="80"/>
        <v>0.52198671306548561</v>
      </c>
      <c r="BF27" s="109">
        <f t="shared" si="80"/>
        <v>0.50769114192619536</v>
      </c>
      <c r="BG27" s="95">
        <v>1314</v>
      </c>
      <c r="BH27" s="96">
        <v>1347</v>
      </c>
      <c r="BI27" s="239">
        <v>2661</v>
      </c>
      <c r="BJ27" s="238">
        <f>IF(BG27=0,0,BG27/B27*100)</f>
        <v>19.112727272727273</v>
      </c>
      <c r="BK27" s="109">
        <f t="shared" si="81"/>
        <v>21.306548560582094</v>
      </c>
      <c r="BL27" s="109">
        <f t="shared" si="81"/>
        <v>20.163673562173219</v>
      </c>
      <c r="BM27" s="95">
        <f>SUM(BM24:BM26)</f>
        <v>461</v>
      </c>
      <c r="BN27" s="96">
        <f>SUM(BN24:BN26)</f>
        <v>412</v>
      </c>
      <c r="BO27" s="233">
        <f>SUM(BO24:BO26)</f>
        <v>873</v>
      </c>
      <c r="BP27" s="238">
        <f t="shared" si="82"/>
        <v>6.7054545454545451</v>
      </c>
      <c r="BQ27" s="109">
        <f t="shared" si="82"/>
        <v>6.5169250237266692</v>
      </c>
      <c r="BR27" s="232">
        <f t="shared" si="82"/>
        <v>6.6151398045010232</v>
      </c>
      <c r="BS27" s="95">
        <f>SUM(BS24:BS26)</f>
        <v>1208</v>
      </c>
      <c r="BT27" s="96">
        <f>SUM(BT24:BT26)</f>
        <v>785</v>
      </c>
      <c r="BU27" s="233">
        <f>SUM(BU24:BU26)</f>
        <v>1993</v>
      </c>
      <c r="BV27" s="240">
        <f>IF(B27=0,0,BS27/B27)</f>
        <v>0.1757090909090909</v>
      </c>
      <c r="BW27" s="157">
        <f t="shared" si="93"/>
        <v>0.12416956659285036</v>
      </c>
      <c r="BX27" s="157">
        <f t="shared" si="94"/>
        <v>0.15101917102371751</v>
      </c>
      <c r="BY27" s="95">
        <f>SUM(BY24:BY26)</f>
        <v>317</v>
      </c>
      <c r="BZ27" s="96">
        <f>SUM(BZ24:BZ26)</f>
        <v>160</v>
      </c>
      <c r="CA27" s="233">
        <f>SUM(CA24:CA26)</f>
        <v>477</v>
      </c>
      <c r="CB27" s="235">
        <f t="shared" si="64"/>
        <v>4.6109090909090912E-2</v>
      </c>
      <c r="CC27" s="157">
        <f t="shared" si="65"/>
        <v>2.530844669408415E-2</v>
      </c>
      <c r="CD27" s="158">
        <f t="shared" si="66"/>
        <v>3.614457831325301E-2</v>
      </c>
      <c r="CE27" s="95">
        <f>SUM(CE24:CE26)</f>
        <v>1228</v>
      </c>
      <c r="CF27" s="96">
        <f>SUM(CF24:CF26)</f>
        <v>795</v>
      </c>
      <c r="CG27" s="233">
        <f>SUM(CG24:CG26)</f>
        <v>2023</v>
      </c>
      <c r="CH27" s="235">
        <f t="shared" si="68"/>
        <v>0.17861818181818181</v>
      </c>
      <c r="CI27" s="157">
        <f t="shared" si="68"/>
        <v>0.12575134451123063</v>
      </c>
      <c r="CJ27" s="157">
        <f>IF(D27=0,0,CG27/D27)</f>
        <v>0.15329241494279003</v>
      </c>
      <c r="CK27" s="95">
        <f>SUM(CK24:CK26)</f>
        <v>357</v>
      </c>
      <c r="CL27" s="96">
        <f>SUM(CL24:CL26)</f>
        <v>173</v>
      </c>
      <c r="CM27" s="233">
        <f>SUM(CM24:CM26)</f>
        <v>530</v>
      </c>
      <c r="CN27" s="235">
        <f t="shared" si="70"/>
        <v>5.1927272727272725E-2</v>
      </c>
      <c r="CO27" s="157">
        <f t="shared" si="71"/>
        <v>2.7364757987978487E-2</v>
      </c>
      <c r="CP27" s="157">
        <f t="shared" si="72"/>
        <v>4.0160642570281124E-2</v>
      </c>
      <c r="CQ27" s="95">
        <f>SUM(CQ24:CQ26)</f>
        <v>1585</v>
      </c>
      <c r="CR27" s="96">
        <f>SUM(CR24:CR26)</f>
        <v>968</v>
      </c>
      <c r="CS27" s="233">
        <f>SUM(CS24:CS26)</f>
        <v>2553</v>
      </c>
      <c r="CT27" s="241">
        <f t="shared" si="76"/>
        <v>0.23054545454545455</v>
      </c>
      <c r="CU27" s="157">
        <f t="shared" si="77"/>
        <v>0.15311610249920912</v>
      </c>
      <c r="CV27" s="158">
        <f t="shared" si="78"/>
        <v>0.19345305751307115</v>
      </c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</row>
    <row r="28" spans="1:126" s="1" customFormat="1" ht="9" customHeight="1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5"/>
      <c r="U28" s="5"/>
      <c r="V28" s="5"/>
      <c r="W28" s="4"/>
      <c r="X28" s="4"/>
      <c r="Y28" s="4"/>
      <c r="Z28" s="5"/>
      <c r="AA28" s="5"/>
      <c r="AB28" s="5"/>
      <c r="AC28" s="4"/>
      <c r="AD28" s="4"/>
      <c r="AE28" s="4"/>
      <c r="AF28" s="5"/>
      <c r="AG28" s="5"/>
      <c r="AH28" s="5"/>
      <c r="AI28" s="4"/>
      <c r="AJ28" s="4"/>
      <c r="AK28" s="4"/>
      <c r="AL28" s="5"/>
      <c r="AM28" s="5"/>
      <c r="AN28" s="5"/>
      <c r="AO28" s="4"/>
      <c r="AP28" s="4"/>
      <c r="AQ28" s="4"/>
      <c r="AR28" s="5"/>
      <c r="AS28" s="5"/>
      <c r="AT28" s="5"/>
      <c r="AU28" s="4"/>
      <c r="AV28" s="4"/>
      <c r="AW28" s="4"/>
      <c r="AX28" s="6"/>
      <c r="AY28" s="6"/>
      <c r="AZ28" s="6"/>
      <c r="BA28" s="4"/>
      <c r="BB28" s="4"/>
      <c r="BC28" s="4"/>
      <c r="BD28" s="6"/>
      <c r="BE28" s="6"/>
      <c r="BF28" s="14"/>
      <c r="BG28" s="4"/>
      <c r="BH28" s="4"/>
      <c r="BI28" s="4"/>
      <c r="BJ28" s="6"/>
      <c r="BK28" s="6"/>
      <c r="BL28" s="6"/>
      <c r="BM28" s="4"/>
      <c r="BN28" s="4"/>
      <c r="BO28" s="4"/>
      <c r="BP28" s="6"/>
      <c r="BQ28" s="6"/>
      <c r="BR28" s="14"/>
      <c r="BS28" s="4"/>
      <c r="BT28" s="4"/>
      <c r="BU28" s="4"/>
      <c r="BV28" s="6"/>
      <c r="BW28" s="6"/>
      <c r="BX28" s="6"/>
      <c r="BY28" s="4"/>
      <c r="BZ28" s="4"/>
      <c r="CA28" s="4"/>
      <c r="CB28" s="6"/>
      <c r="CC28" s="6"/>
      <c r="CD28" s="6"/>
      <c r="CE28" s="4"/>
      <c r="CF28" s="4"/>
      <c r="CG28" s="4"/>
      <c r="CH28" s="93"/>
      <c r="CI28" s="93"/>
      <c r="CJ28" s="93"/>
      <c r="CK28" s="4"/>
      <c r="CL28" s="4"/>
      <c r="CM28" s="4"/>
      <c r="CN28" s="7"/>
      <c r="CO28" s="7"/>
      <c r="CP28" s="7"/>
      <c r="CQ28" s="4"/>
    </row>
    <row r="32" spans="1:126" ht="9" customHeight="1">
      <c r="A32" s="38" t="s">
        <v>71</v>
      </c>
      <c r="B32" s="39">
        <f>B5</f>
        <v>1395</v>
      </c>
      <c r="C32" s="39">
        <f>C5</f>
        <v>1322</v>
      </c>
      <c r="D32" s="39">
        <f>D5</f>
        <v>2717</v>
      </c>
      <c r="E32" s="39"/>
      <c r="F32" s="39"/>
      <c r="G32" s="39">
        <f>G5</f>
        <v>842</v>
      </c>
      <c r="H32" s="39"/>
      <c r="I32" s="39"/>
      <c r="J32" s="40">
        <f t="shared" ref="J32:J39" si="102">IF(G32=0,0,G32/$D32)</f>
        <v>0.30990062569009935</v>
      </c>
      <c r="K32" s="39"/>
      <c r="L32" s="39"/>
      <c r="M32" s="39"/>
      <c r="N32" s="39"/>
      <c r="O32" s="39"/>
      <c r="P32" s="39"/>
      <c r="Q32" s="39"/>
      <c r="R32" s="39"/>
      <c r="T32" s="41"/>
      <c r="U32" s="41"/>
      <c r="V32" s="41"/>
      <c r="W32" s="39"/>
      <c r="X32" s="39"/>
      <c r="Y32" s="39"/>
      <c r="Z32" s="41"/>
      <c r="AA32" s="41"/>
      <c r="AB32" s="41"/>
      <c r="AC32" s="39"/>
      <c r="AD32" s="39"/>
      <c r="AE32" s="39"/>
      <c r="AF32" s="41"/>
      <c r="AG32" s="41"/>
      <c r="AH32" s="41"/>
      <c r="AI32" s="39"/>
      <c r="AJ32" s="39"/>
      <c r="AK32" s="39">
        <f>AK5</f>
        <v>2498</v>
      </c>
      <c r="AL32" s="41"/>
      <c r="AM32" s="41"/>
      <c r="AN32" s="41">
        <f t="shared" ref="AN32:AN39" si="103">IF(AK32=0,0,AK32/$D32)</f>
        <v>0.91939639308060361</v>
      </c>
      <c r="AO32" s="39"/>
      <c r="AP32" s="39"/>
      <c r="AQ32" s="39"/>
      <c r="AR32" s="41"/>
      <c r="AS32" s="41"/>
      <c r="AT32" s="41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>
        <f>CG5</f>
        <v>486</v>
      </c>
      <c r="CH32" s="39"/>
      <c r="CI32" s="39"/>
      <c r="CJ32" s="39"/>
      <c r="CK32" s="39"/>
      <c r="CL32" s="39"/>
      <c r="CM32" s="39">
        <f>CM5</f>
        <v>96</v>
      </c>
      <c r="CN32" s="39"/>
      <c r="CO32" s="39"/>
      <c r="CP32" s="39"/>
      <c r="CS32" s="42"/>
      <c r="CV32" s="42">
        <f>(CG32+CM32)/D32</f>
        <v>0.21420684578579316</v>
      </c>
    </row>
    <row r="33" spans="1:100" ht="9" customHeight="1">
      <c r="A33" s="38" t="s">
        <v>72</v>
      </c>
      <c r="B33" s="39">
        <f>B9+B10+B11+B13</f>
        <v>1608</v>
      </c>
      <c r="C33" s="39">
        <f>C9+C10+C11+C13</f>
        <v>1397</v>
      </c>
      <c r="D33" s="39">
        <f>D9+D10+D11+D13</f>
        <v>3005</v>
      </c>
      <c r="E33" s="39"/>
      <c r="F33" s="39"/>
      <c r="G33" s="39">
        <f>G9+G10+G11+G13</f>
        <v>886</v>
      </c>
      <c r="H33" s="39"/>
      <c r="I33" s="39"/>
      <c r="J33" s="40">
        <f t="shared" si="102"/>
        <v>0.29484193011647253</v>
      </c>
      <c r="K33" s="39"/>
      <c r="L33" s="39"/>
      <c r="M33" s="39"/>
      <c r="N33" s="39"/>
      <c r="O33" s="39"/>
      <c r="P33" s="39"/>
      <c r="Q33" s="39"/>
      <c r="R33" s="39"/>
      <c r="T33" s="41"/>
      <c r="U33" s="41"/>
      <c r="V33" s="41"/>
      <c r="W33" s="39"/>
      <c r="X33" s="39"/>
      <c r="Y33" s="39"/>
      <c r="Z33" s="41"/>
      <c r="AA33" s="41"/>
      <c r="AB33" s="41"/>
      <c r="AC33" s="39"/>
      <c r="AD33" s="39"/>
      <c r="AE33" s="39"/>
      <c r="AF33" s="41"/>
      <c r="AG33" s="41"/>
      <c r="AH33" s="41"/>
      <c r="AI33" s="39"/>
      <c r="AJ33" s="39"/>
      <c r="AK33" s="39">
        <f>AK9+AK10+AK11+AK13</f>
        <v>2627</v>
      </c>
      <c r="AL33" s="41"/>
      <c r="AM33" s="41"/>
      <c r="AN33" s="41">
        <f t="shared" si="103"/>
        <v>0.87420965058236277</v>
      </c>
      <c r="AO33" s="39"/>
      <c r="AP33" s="39"/>
      <c r="AQ33" s="39"/>
      <c r="AR33" s="41"/>
      <c r="AS33" s="41"/>
      <c r="AT33" s="41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>
        <f>CG9+CG10+CG11+CG13</f>
        <v>426</v>
      </c>
      <c r="CH33" s="39"/>
      <c r="CI33" s="39"/>
      <c r="CJ33" s="39"/>
      <c r="CK33" s="39"/>
      <c r="CL33" s="39"/>
      <c r="CM33" s="39">
        <f>CM9+CM10+CM11+CM13</f>
        <v>150</v>
      </c>
      <c r="CN33" s="39"/>
      <c r="CO33" s="39"/>
      <c r="CP33" s="39"/>
      <c r="CS33" s="42"/>
      <c r="CV33" s="42">
        <f t="shared" ref="CV33:CV39" si="104">(CG33+CM33)/D33</f>
        <v>0.19168053244592345</v>
      </c>
    </row>
    <row r="34" spans="1:100" ht="9" customHeight="1">
      <c r="A34" s="38" t="s">
        <v>73</v>
      </c>
      <c r="B34" s="39">
        <f>B12+B14</f>
        <v>629</v>
      </c>
      <c r="C34" s="39">
        <f>C12+C14</f>
        <v>578</v>
      </c>
      <c r="D34" s="39">
        <f>D12+D14</f>
        <v>1207</v>
      </c>
      <c r="E34" s="39"/>
      <c r="F34" s="39"/>
      <c r="G34" s="39">
        <f>G12+G14</f>
        <v>416</v>
      </c>
      <c r="H34" s="39"/>
      <c r="I34" s="39"/>
      <c r="J34" s="40">
        <f t="shared" si="102"/>
        <v>0.34465617232808615</v>
      </c>
      <c r="K34" s="39"/>
      <c r="L34" s="39"/>
      <c r="M34" s="39"/>
      <c r="N34" s="39"/>
      <c r="O34" s="39"/>
      <c r="P34" s="39"/>
      <c r="Q34" s="39"/>
      <c r="R34" s="39"/>
      <c r="T34" s="41"/>
      <c r="U34" s="41"/>
      <c r="V34" s="41"/>
      <c r="W34" s="39"/>
      <c r="X34" s="39"/>
      <c r="Y34" s="39"/>
      <c r="Z34" s="41"/>
      <c r="AA34" s="41"/>
      <c r="AB34" s="41"/>
      <c r="AC34" s="39"/>
      <c r="AD34" s="39"/>
      <c r="AE34" s="39"/>
      <c r="AF34" s="41"/>
      <c r="AG34" s="41"/>
      <c r="AH34" s="41"/>
      <c r="AI34" s="39"/>
      <c r="AJ34" s="39"/>
      <c r="AK34" s="39">
        <f>AK12+AK14</f>
        <v>1163</v>
      </c>
      <c r="AL34" s="41"/>
      <c r="AM34" s="41"/>
      <c r="AN34" s="41">
        <f t="shared" si="103"/>
        <v>0.96354598177299089</v>
      </c>
      <c r="AO34" s="39"/>
      <c r="AP34" s="39"/>
      <c r="AQ34" s="39"/>
      <c r="AR34" s="41"/>
      <c r="AS34" s="41"/>
      <c r="AT34" s="41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>
        <f>CG12+CG14</f>
        <v>204</v>
      </c>
      <c r="CH34" s="39"/>
      <c r="CI34" s="39"/>
      <c r="CJ34" s="39"/>
      <c r="CK34" s="39"/>
      <c r="CL34" s="39"/>
      <c r="CM34" s="39">
        <f>CM12+CM14</f>
        <v>113</v>
      </c>
      <c r="CN34" s="39"/>
      <c r="CO34" s="39"/>
      <c r="CP34" s="39"/>
      <c r="CS34" s="42"/>
      <c r="CV34" s="42">
        <f t="shared" si="104"/>
        <v>0.26263463131731568</v>
      </c>
    </row>
    <row r="35" spans="1:100" ht="9" customHeight="1">
      <c r="A35" s="38" t="s">
        <v>74</v>
      </c>
      <c r="B35" s="39">
        <f>B8+B16+B18+B19</f>
        <v>999</v>
      </c>
      <c r="C35" s="39">
        <f>C8+C16+C18+C19</f>
        <v>946</v>
      </c>
      <c r="D35" s="39">
        <f>D8+D16+D18+D19</f>
        <v>1945</v>
      </c>
      <c r="E35" s="39"/>
      <c r="F35" s="39"/>
      <c r="G35" s="39">
        <f>G8+G16+G18+G19</f>
        <v>607</v>
      </c>
      <c r="H35" s="39"/>
      <c r="I35" s="39"/>
      <c r="J35" s="40">
        <f t="shared" si="102"/>
        <v>0.31208226221079693</v>
      </c>
      <c r="K35" s="39"/>
      <c r="L35" s="39"/>
      <c r="M35" s="39"/>
      <c r="N35" s="39"/>
      <c r="O35" s="39"/>
      <c r="P35" s="39"/>
      <c r="Q35" s="39"/>
      <c r="R35" s="39"/>
      <c r="T35" s="41"/>
      <c r="U35" s="41"/>
      <c r="V35" s="41"/>
      <c r="W35" s="39"/>
      <c r="X35" s="39"/>
      <c r="Y35" s="39"/>
      <c r="Z35" s="41"/>
      <c r="AA35" s="41"/>
      <c r="AB35" s="41"/>
      <c r="AC35" s="39"/>
      <c r="AD35" s="39"/>
      <c r="AE35" s="39"/>
      <c r="AF35" s="41"/>
      <c r="AG35" s="41"/>
      <c r="AH35" s="41"/>
      <c r="AI35" s="39"/>
      <c r="AJ35" s="39"/>
      <c r="AK35" s="39">
        <f>AK8+AK16+AK18+AK19</f>
        <v>2009</v>
      </c>
      <c r="AL35" s="41"/>
      <c r="AM35" s="41"/>
      <c r="AN35" s="41">
        <f t="shared" si="103"/>
        <v>1.032904884318766</v>
      </c>
      <c r="AO35" s="39"/>
      <c r="AP35" s="39"/>
      <c r="AQ35" s="39"/>
      <c r="AR35" s="41"/>
      <c r="AS35" s="41"/>
      <c r="AT35" s="41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>
        <f>CG8+CG16+CG18+CG19</f>
        <v>319</v>
      </c>
      <c r="CH35" s="39"/>
      <c r="CI35" s="39"/>
      <c r="CJ35" s="39"/>
      <c r="CK35" s="39"/>
      <c r="CL35" s="39"/>
      <c r="CM35" s="39">
        <f>CM8+CM16+CM18+CM19</f>
        <v>62</v>
      </c>
      <c r="CN35" s="39"/>
      <c r="CO35" s="39"/>
      <c r="CP35" s="39"/>
      <c r="CS35" s="42"/>
      <c r="CV35" s="42">
        <f t="shared" si="104"/>
        <v>0.19588688946015423</v>
      </c>
    </row>
    <row r="36" spans="1:100" ht="9" customHeight="1">
      <c r="A36" s="38" t="s">
        <v>75</v>
      </c>
      <c r="B36" s="39">
        <f>B6+B20+B21+B22+B23</f>
        <v>822</v>
      </c>
      <c r="C36" s="39">
        <f>C6+C20+C21+C22+C23</f>
        <v>740</v>
      </c>
      <c r="D36" s="39">
        <f>D6+D20+D21+D22+D23</f>
        <v>1562</v>
      </c>
      <c r="E36" s="39"/>
      <c r="F36" s="39"/>
      <c r="G36" s="39">
        <f>G6+G20+G21+G22+G23</f>
        <v>473</v>
      </c>
      <c r="H36" s="39"/>
      <c r="I36" s="39"/>
      <c r="J36" s="40">
        <f t="shared" si="102"/>
        <v>0.30281690140845069</v>
      </c>
      <c r="K36" s="39"/>
      <c r="L36" s="39"/>
      <c r="M36" s="39"/>
      <c r="N36" s="39"/>
      <c r="O36" s="39"/>
      <c r="P36" s="39"/>
      <c r="Q36" s="39"/>
      <c r="R36" s="39"/>
      <c r="T36" s="41"/>
      <c r="U36" s="41"/>
      <c r="V36" s="41"/>
      <c r="W36" s="39"/>
      <c r="X36" s="39"/>
      <c r="Y36" s="39"/>
      <c r="Z36" s="41"/>
      <c r="AA36" s="41"/>
      <c r="AB36" s="41"/>
      <c r="AC36" s="39"/>
      <c r="AD36" s="39"/>
      <c r="AE36" s="39"/>
      <c r="AF36" s="41"/>
      <c r="AG36" s="41"/>
      <c r="AH36" s="41"/>
      <c r="AI36" s="39"/>
      <c r="AJ36" s="39"/>
      <c r="AK36" s="39">
        <f>AK6+AK20+AK21+AK22+AK23</f>
        <v>1442</v>
      </c>
      <c r="AL36" s="41"/>
      <c r="AM36" s="41"/>
      <c r="AN36" s="41">
        <f t="shared" si="103"/>
        <v>0.92317541613316256</v>
      </c>
      <c r="AO36" s="39"/>
      <c r="AP36" s="39"/>
      <c r="AQ36" s="39"/>
      <c r="AR36" s="41"/>
      <c r="AS36" s="41"/>
      <c r="AT36" s="41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>
        <f>CG6+CG20+CG21+CG22+CG23</f>
        <v>131</v>
      </c>
      <c r="CH36" s="39"/>
      <c r="CI36" s="39"/>
      <c r="CJ36" s="39"/>
      <c r="CK36" s="39"/>
      <c r="CL36" s="39"/>
      <c r="CM36" s="39">
        <f>CM6+CM20+CM21+CM22+CM23</f>
        <v>30</v>
      </c>
      <c r="CN36" s="39"/>
      <c r="CO36" s="39"/>
      <c r="CP36" s="39"/>
      <c r="CS36" s="42"/>
      <c r="CV36" s="42">
        <f t="shared" si="104"/>
        <v>0.10307298335467349</v>
      </c>
    </row>
    <row r="37" spans="1:100" ht="9" customHeight="1">
      <c r="A37" s="38" t="s">
        <v>76</v>
      </c>
      <c r="B37" s="39">
        <f>B7+B17</f>
        <v>734</v>
      </c>
      <c r="C37" s="39">
        <f>C7+C17</f>
        <v>675</v>
      </c>
      <c r="D37" s="39">
        <f>D7+D17</f>
        <v>1409</v>
      </c>
      <c r="E37" s="39"/>
      <c r="F37" s="39"/>
      <c r="G37" s="39">
        <f>G7+G17</f>
        <v>561</v>
      </c>
      <c r="H37" s="39"/>
      <c r="I37" s="39"/>
      <c r="J37" s="40">
        <f t="shared" si="102"/>
        <v>0.39815471965933286</v>
      </c>
      <c r="K37" s="39"/>
      <c r="L37" s="39"/>
      <c r="M37" s="39"/>
      <c r="N37" s="39"/>
      <c r="O37" s="39"/>
      <c r="P37" s="39"/>
      <c r="Q37" s="39"/>
      <c r="R37" s="39"/>
      <c r="T37" s="41"/>
      <c r="U37" s="41"/>
      <c r="V37" s="41"/>
      <c r="W37" s="39"/>
      <c r="X37" s="39"/>
      <c r="Y37" s="39"/>
      <c r="Z37" s="41"/>
      <c r="AA37" s="41"/>
      <c r="AB37" s="41"/>
      <c r="AC37" s="39"/>
      <c r="AD37" s="39"/>
      <c r="AE37" s="39"/>
      <c r="AF37" s="41"/>
      <c r="AG37" s="41"/>
      <c r="AH37" s="41"/>
      <c r="AI37" s="39"/>
      <c r="AJ37" s="39"/>
      <c r="AK37" s="39">
        <f>AK7+AK17</f>
        <v>1555</v>
      </c>
      <c r="AL37" s="41"/>
      <c r="AM37" s="41"/>
      <c r="AN37" s="41">
        <f t="shared" si="103"/>
        <v>1.1036195883605393</v>
      </c>
      <c r="AO37" s="39"/>
      <c r="AP37" s="39"/>
      <c r="AQ37" s="39"/>
      <c r="AR37" s="41"/>
      <c r="AS37" s="41"/>
      <c r="AT37" s="41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>
        <f>CG7+CG17</f>
        <v>271</v>
      </c>
      <c r="CH37" s="39"/>
      <c r="CI37" s="39"/>
      <c r="CJ37" s="39"/>
      <c r="CK37" s="39"/>
      <c r="CL37" s="39"/>
      <c r="CM37" s="39">
        <f>CM7+CM17</f>
        <v>57</v>
      </c>
      <c r="CN37" s="39"/>
      <c r="CO37" s="39"/>
      <c r="CP37" s="39"/>
      <c r="CS37" s="42"/>
      <c r="CV37" s="42">
        <f t="shared" si="104"/>
        <v>0.23278921220723917</v>
      </c>
    </row>
    <row r="38" spans="1:100" ht="9" customHeight="1">
      <c r="A38" s="38" t="s">
        <v>77</v>
      </c>
      <c r="B38" s="39">
        <f>B15</f>
        <v>196</v>
      </c>
      <c r="C38" s="39">
        <f>C15</f>
        <v>190</v>
      </c>
      <c r="D38" s="39">
        <f>D15</f>
        <v>386</v>
      </c>
      <c r="E38" s="39"/>
      <c r="F38" s="39"/>
      <c r="G38" s="39">
        <f>G15</f>
        <v>159</v>
      </c>
      <c r="H38" s="39"/>
      <c r="I38" s="39"/>
      <c r="J38" s="40">
        <f t="shared" si="102"/>
        <v>0.41191709844559588</v>
      </c>
      <c r="K38" s="39"/>
      <c r="L38" s="39"/>
      <c r="M38" s="39"/>
      <c r="N38" s="39"/>
      <c r="O38" s="39"/>
      <c r="P38" s="39"/>
      <c r="Q38" s="39"/>
      <c r="R38" s="39"/>
      <c r="T38" s="41"/>
      <c r="U38" s="41"/>
      <c r="V38" s="41"/>
      <c r="W38" s="39"/>
      <c r="X38" s="39"/>
      <c r="Y38" s="39"/>
      <c r="Z38" s="41"/>
      <c r="AA38" s="41"/>
      <c r="AB38" s="41"/>
      <c r="AC38" s="39"/>
      <c r="AD38" s="39"/>
      <c r="AE38" s="39"/>
      <c r="AF38" s="41"/>
      <c r="AG38" s="41"/>
      <c r="AH38" s="41"/>
      <c r="AI38" s="39"/>
      <c r="AJ38" s="39"/>
      <c r="AK38" s="39">
        <f>AK15</f>
        <v>496</v>
      </c>
      <c r="AL38" s="41"/>
      <c r="AM38" s="41"/>
      <c r="AN38" s="41">
        <f t="shared" si="103"/>
        <v>1.2849740932642486</v>
      </c>
      <c r="AO38" s="39"/>
      <c r="AP38" s="39"/>
      <c r="AQ38" s="39"/>
      <c r="AR38" s="41"/>
      <c r="AS38" s="41"/>
      <c r="AT38" s="41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>
        <f>CG15</f>
        <v>30</v>
      </c>
      <c r="CH38" s="39"/>
      <c r="CI38" s="39"/>
      <c r="CJ38" s="39"/>
      <c r="CK38" s="39"/>
      <c r="CL38" s="39"/>
      <c r="CM38" s="39">
        <f>CM15</f>
        <v>1</v>
      </c>
      <c r="CN38" s="39"/>
      <c r="CO38" s="39"/>
      <c r="CP38" s="39"/>
      <c r="CS38" s="42"/>
      <c r="CV38" s="42">
        <f t="shared" si="104"/>
        <v>8.0310880829015538E-2</v>
      </c>
    </row>
    <row r="39" spans="1:100" ht="9" customHeight="1">
      <c r="A39" s="38" t="s">
        <v>69</v>
      </c>
      <c r="B39" s="39">
        <f>SUM(B32:B38)</f>
        <v>6383</v>
      </c>
      <c r="C39" s="39">
        <f>SUM(C32:C38)</f>
        <v>5848</v>
      </c>
      <c r="D39" s="39">
        <f>SUM(D32:D38)</f>
        <v>12231</v>
      </c>
      <c r="E39" s="39"/>
      <c r="F39" s="39"/>
      <c r="G39" s="39">
        <f>SUM(G32:G38)</f>
        <v>3944</v>
      </c>
      <c r="H39" s="39"/>
      <c r="I39" s="39"/>
      <c r="J39" s="40">
        <f t="shared" si="102"/>
        <v>0.32245932466683019</v>
      </c>
      <c r="K39" s="39"/>
      <c r="L39" s="39"/>
      <c r="M39" s="39"/>
      <c r="N39" s="39"/>
      <c r="O39" s="39"/>
      <c r="P39" s="39"/>
      <c r="Q39" s="39"/>
      <c r="R39" s="39"/>
      <c r="T39" s="41"/>
      <c r="U39" s="41"/>
      <c r="V39" s="41"/>
      <c r="W39" s="39"/>
      <c r="X39" s="39"/>
      <c r="Y39" s="39"/>
      <c r="Z39" s="41"/>
      <c r="AA39" s="41"/>
      <c r="AB39" s="41"/>
      <c r="AC39" s="39"/>
      <c r="AD39" s="39"/>
      <c r="AE39" s="39"/>
      <c r="AF39" s="41"/>
      <c r="AG39" s="41"/>
      <c r="AH39" s="41"/>
      <c r="AI39" s="39"/>
      <c r="AJ39" s="39"/>
      <c r="AK39" s="39">
        <f>SUM(AK32:AK38)</f>
        <v>11790</v>
      </c>
      <c r="AL39" s="41"/>
      <c r="AM39" s="41"/>
      <c r="AN39" s="41">
        <f t="shared" si="103"/>
        <v>0.96394407652685798</v>
      </c>
      <c r="AO39" s="39"/>
      <c r="AP39" s="39"/>
      <c r="AQ39" s="39"/>
      <c r="AR39" s="41"/>
      <c r="AS39" s="41"/>
      <c r="AT39" s="41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>
        <f>SUM(CG32:CG38)</f>
        <v>1867</v>
      </c>
      <c r="CH39" s="39"/>
      <c r="CI39" s="39"/>
      <c r="CJ39" s="39"/>
      <c r="CK39" s="39"/>
      <c r="CL39" s="39"/>
      <c r="CM39" s="39">
        <f>SUM(CM32:CM38)</f>
        <v>509</v>
      </c>
      <c r="CN39" s="39"/>
      <c r="CO39" s="39"/>
      <c r="CP39" s="39"/>
      <c r="CS39" s="42"/>
      <c r="CV39" s="42">
        <f t="shared" si="104"/>
        <v>0.19426048565121412</v>
      </c>
    </row>
  </sheetData>
  <mergeCells count="83">
    <mergeCell ref="CE2:CV2"/>
    <mergeCell ref="CE3:CG3"/>
    <mergeCell ref="CH3:CJ3"/>
    <mergeCell ref="CK3:CM3"/>
    <mergeCell ref="CN3:CP3"/>
    <mergeCell ref="CQ3:CS3"/>
    <mergeCell ref="CT3:CV3"/>
    <mergeCell ref="BS2:CD2"/>
    <mergeCell ref="BS3:BU3"/>
    <mergeCell ref="BV3:BX3"/>
    <mergeCell ref="BY3:CA3"/>
    <mergeCell ref="CB3:CD3"/>
    <mergeCell ref="AU2:BF2"/>
    <mergeCell ref="BG2:BR2"/>
    <mergeCell ref="BG3:BI3"/>
    <mergeCell ref="BJ3:BL3"/>
    <mergeCell ref="BM3:BO3"/>
    <mergeCell ref="BP3:BR3"/>
    <mergeCell ref="BD3:BF3"/>
    <mergeCell ref="BA3:BC3"/>
    <mergeCell ref="AX3:AZ3"/>
    <mergeCell ref="AU3:AW3"/>
    <mergeCell ref="W2:Y2"/>
    <mergeCell ref="AC2:AE2"/>
    <mergeCell ref="AI2:AK2"/>
    <mergeCell ref="AL2:AN2"/>
    <mergeCell ref="AO2:AQ2"/>
    <mergeCell ref="B2:D2"/>
    <mergeCell ref="E2:G2"/>
    <mergeCell ref="H2:J2"/>
    <mergeCell ref="K2:M2"/>
    <mergeCell ref="Q2:S2"/>
    <mergeCell ref="N2:P2"/>
    <mergeCell ref="A3:A4"/>
    <mergeCell ref="AT3:AT4"/>
    <mergeCell ref="T2:V2"/>
    <mergeCell ref="Z2:AB2"/>
    <mergeCell ref="AF2:AH2"/>
    <mergeCell ref="AR2:AT2"/>
    <mergeCell ref="AP3:AP4"/>
    <mergeCell ref="AQ3:AQ4"/>
    <mergeCell ref="AR3:AR4"/>
    <mergeCell ref="AS3:AS4"/>
    <mergeCell ref="AL3:AL4"/>
    <mergeCell ref="AM3:AM4"/>
    <mergeCell ref="AN3:AN4"/>
    <mergeCell ref="AO3:AO4"/>
    <mergeCell ref="AH3:AH4"/>
    <mergeCell ref="AI3:AI4"/>
    <mergeCell ref="AJ3:AJ4"/>
    <mergeCell ref="AK3:AK4"/>
    <mergeCell ref="AD3:AD4"/>
    <mergeCell ref="AE3:AE4"/>
    <mergeCell ref="AF3:AF4"/>
    <mergeCell ref="AG3:AG4"/>
    <mergeCell ref="Z3:Z4"/>
    <mergeCell ref="AA3:AA4"/>
    <mergeCell ref="AB3:AB4"/>
    <mergeCell ref="AC3:AC4"/>
    <mergeCell ref="V3:V4"/>
    <mergeCell ref="W3:W4"/>
    <mergeCell ref="X3:X4"/>
    <mergeCell ref="Y3:Y4"/>
    <mergeCell ref="R3:R4"/>
    <mergeCell ref="S3:S4"/>
    <mergeCell ref="T3:T4"/>
    <mergeCell ref="U3:U4"/>
    <mergeCell ref="N3:N4"/>
    <mergeCell ref="O3:O4"/>
    <mergeCell ref="P3:P4"/>
    <mergeCell ref="Q3:Q4"/>
    <mergeCell ref="K3:K4"/>
    <mergeCell ref="L3:L4"/>
    <mergeCell ref="M3:M4"/>
    <mergeCell ref="F3:F4"/>
    <mergeCell ref="G3:G4"/>
    <mergeCell ref="H3:H4"/>
    <mergeCell ref="I3:I4"/>
    <mergeCell ref="B3:B4"/>
    <mergeCell ref="C3:C4"/>
    <mergeCell ref="D3:D4"/>
    <mergeCell ref="E3:E4"/>
    <mergeCell ref="J3:J4"/>
  </mergeCells>
  <phoneticPr fontId="2"/>
  <printOptions horizontalCentered="1" verticalCentered="1" gridLinesSet="0"/>
  <pageMargins left="0.28000000000000003" right="0.2" top="0.70866141732283472" bottom="0.39370078740157483" header="0.39370078740157483" footer="0.35433070866141736"/>
  <pageSetup paperSize="9" scale="64" orientation="landscape" r:id="rId1"/>
  <headerFooter alignWithMargins="0"/>
  <colBreaks count="1" manualBreakCount="1">
    <brk id="46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一人平均う歯数 </vt:lpstr>
      <vt:lpstr>有病者率</vt:lpstr>
      <vt:lpstr>中学校（3年）</vt:lpstr>
      <vt:lpstr>'一人平均う歯数 '!Print_Area</vt:lpstr>
      <vt:lpstr>'中学校（3年）'!Print_Area</vt:lpstr>
      <vt:lpstr>有病者率!Print_Area</vt:lpstr>
      <vt:lpstr>'中学校（3年）'!Print_Titles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若栗　真太郎</dc:creator>
  <cp:lastModifiedBy>w</cp:lastModifiedBy>
  <cp:lastPrinted>2022-01-06T00:37:54Z</cp:lastPrinted>
  <dcterms:created xsi:type="dcterms:W3CDTF">2002-05-14T00:48:31Z</dcterms:created>
  <dcterms:modified xsi:type="dcterms:W3CDTF">2022-01-07T07:39:53Z</dcterms:modified>
</cp:coreProperties>
</file>