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2 大規模施設等\"/>
    </mc:Choice>
  </mc:AlternateContent>
  <bookViews>
    <workbookView xWindow="0" yWindow="0" windowWidth="20490" windowHeight="7460" activeTab="1"/>
  </bookViews>
  <sheets>
    <sheet name="記載例" sheetId="2" r:id="rId1"/>
    <sheet name="給付額計算書(大規模等内テナント)" sheetId="1" r:id="rId2"/>
  </sheets>
  <definedNames>
    <definedName name="_xlnm.Print_Area" localSheetId="0">記載例!$A$2:$AS$309</definedName>
    <definedName name="_xlnm.Print_Area" localSheetId="1">'給付額計算書(大規模等内テナント)'!$A$2:$AS$309</definedName>
    <definedName name="_xlnm.Print_Titles" localSheetId="0">記載例!$5:$9</definedName>
    <definedName name="_xlnm.Print_Titles" localSheetId="1">'給付額計算書(大規模等内テナント)'!$5:$9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8" i="2" l="1"/>
  <c r="L282" i="2"/>
  <c r="AY302" i="2" l="1"/>
  <c r="AZ302" i="2" s="1"/>
  <c r="AY302" i="1"/>
  <c r="AZ302" i="1" s="1"/>
  <c r="AY298" i="2" l="1"/>
  <c r="AY298" i="1"/>
  <c r="AY294" i="2" l="1"/>
  <c r="AZ298" i="2"/>
  <c r="AY294" i="1"/>
  <c r="AZ298" i="1"/>
  <c r="AY290" i="2" l="1"/>
  <c r="AZ294" i="2"/>
  <c r="AY290" i="1"/>
  <c r="AZ294" i="1"/>
  <c r="AY286" i="2" l="1"/>
  <c r="AY282" i="2" s="1"/>
  <c r="AZ290" i="2"/>
  <c r="AY286" i="1"/>
  <c r="AZ290" i="1"/>
  <c r="AZ282" i="2" l="1"/>
  <c r="AY278" i="2"/>
  <c r="R282" i="2"/>
  <c r="AZ286" i="2"/>
  <c r="AZ286" i="1"/>
  <c r="AY282" i="1"/>
  <c r="R278" i="2" l="1"/>
  <c r="AZ278" i="2"/>
  <c r="AY278" i="1"/>
  <c r="AZ282" i="1"/>
  <c r="AY274" i="2" l="1"/>
  <c r="AY274" i="1"/>
  <c r="AZ278" i="1"/>
  <c r="AY270" i="2" l="1"/>
  <c r="AZ274" i="2"/>
  <c r="AY270" i="1"/>
  <c r="AZ274" i="1"/>
  <c r="AZ270" i="2" l="1"/>
  <c r="AY266" i="2"/>
  <c r="AZ270" i="1"/>
  <c r="AY266" i="1"/>
  <c r="AY262" i="2" l="1"/>
  <c r="AZ266" i="2"/>
  <c r="AY262" i="1"/>
  <c r="AZ266" i="1"/>
  <c r="AY258" i="2" l="1"/>
  <c r="AZ262" i="2"/>
  <c r="AY258" i="1"/>
  <c r="AZ262" i="1"/>
  <c r="AY254" i="2" l="1"/>
  <c r="AZ258" i="2"/>
  <c r="AY254" i="1"/>
  <c r="AZ258" i="1"/>
  <c r="AZ254" i="2" l="1"/>
  <c r="AY250" i="2"/>
  <c r="AZ254" i="1"/>
  <c r="AY250" i="1"/>
  <c r="AY246" i="2" l="1"/>
  <c r="AZ250" i="2"/>
  <c r="AY246" i="1"/>
  <c r="AZ250" i="1"/>
  <c r="AY242" i="2" l="1"/>
  <c r="AZ246" i="2"/>
  <c r="AY242" i="1"/>
  <c r="AZ246" i="1"/>
  <c r="AY238" i="2" l="1"/>
  <c r="AZ242" i="2"/>
  <c r="AY238" i="1"/>
  <c r="AZ242" i="1"/>
  <c r="AZ238" i="2" l="1"/>
  <c r="AZ238" i="1"/>
  <c r="L294" i="2" l="1"/>
  <c r="L290" i="2"/>
  <c r="L286" i="2"/>
  <c r="R298" i="1"/>
  <c r="L298" i="1"/>
  <c r="L294" i="1"/>
  <c r="L290" i="1"/>
  <c r="R294" i="2" l="1"/>
  <c r="R290" i="2"/>
  <c r="R294" i="1"/>
  <c r="R290" i="1"/>
  <c r="L302" i="2"/>
  <c r="L298" i="2"/>
  <c r="L274" i="2"/>
  <c r="L270" i="2"/>
  <c r="L266" i="2"/>
  <c r="L262" i="2"/>
  <c r="L258" i="2"/>
  <c r="L254" i="2"/>
  <c r="L250" i="2"/>
  <c r="L246" i="2"/>
  <c r="L242" i="2"/>
  <c r="L238" i="2"/>
  <c r="BC199" i="2"/>
  <c r="AZ199" i="2"/>
  <c r="AZ194" i="2"/>
  <c r="AL204" i="2" s="1"/>
  <c r="AW194" i="2"/>
  <c r="BC179" i="2"/>
  <c r="AZ179" i="2"/>
  <c r="AZ174" i="2"/>
  <c r="AJ174" i="2" s="1"/>
  <c r="AN174" i="2" s="1"/>
  <c r="AW174" i="2"/>
  <c r="BC161" i="2"/>
  <c r="AZ161" i="2"/>
  <c r="AZ156" i="2"/>
  <c r="AL166" i="2" s="1"/>
  <c r="AW156" i="2"/>
  <c r="BC141" i="2"/>
  <c r="AZ141" i="2"/>
  <c r="AZ136" i="2"/>
  <c r="AJ136" i="2" s="1"/>
  <c r="AN136" i="2" s="1"/>
  <c r="AW136" i="2"/>
  <c r="BC123" i="2"/>
  <c r="AZ123" i="2"/>
  <c r="AZ118" i="2"/>
  <c r="AL128" i="2" s="1"/>
  <c r="AW118" i="2"/>
  <c r="BC103" i="2"/>
  <c r="AZ103" i="2"/>
  <c r="AZ98" i="2"/>
  <c r="AJ98" i="2" s="1"/>
  <c r="AN98" i="2" s="1"/>
  <c r="AW98" i="2"/>
  <c r="BC85" i="2"/>
  <c r="AZ85" i="2"/>
  <c r="AZ80" i="2"/>
  <c r="AL90" i="2" s="1"/>
  <c r="AW80" i="2"/>
  <c r="BC65" i="2"/>
  <c r="AZ65" i="2"/>
  <c r="AZ60" i="2"/>
  <c r="AJ60" i="2" s="1"/>
  <c r="AN60" i="2" s="1"/>
  <c r="AW60" i="2"/>
  <c r="BC47" i="2"/>
  <c r="AZ47" i="2"/>
  <c r="AZ42" i="2"/>
  <c r="AJ42" i="2" s="1"/>
  <c r="AN42" i="2" s="1"/>
  <c r="AW42" i="2"/>
  <c r="BC27" i="2"/>
  <c r="AZ27" i="2"/>
  <c r="AZ22" i="2"/>
  <c r="AJ22" i="2" s="1"/>
  <c r="AN22" i="2" s="1"/>
  <c r="AW22" i="2"/>
  <c r="AW85" i="2" l="1"/>
  <c r="AW123" i="2"/>
  <c r="AW161" i="2"/>
  <c r="AJ156" i="2"/>
  <c r="AN156" i="2" s="1"/>
  <c r="AW47" i="2"/>
  <c r="AW52" i="2" s="1"/>
  <c r="AL52" i="2" s="1"/>
  <c r="AA282" i="2" s="1"/>
  <c r="AD282" i="2" s="1"/>
  <c r="AW199" i="2"/>
  <c r="AW141" i="2"/>
  <c r="AW146" i="2" s="1"/>
  <c r="AW27" i="2"/>
  <c r="AW32" i="2" s="1"/>
  <c r="AJ27" i="2" s="1"/>
  <c r="AN27" i="2" s="1"/>
  <c r="AJ118" i="2"/>
  <c r="AN118" i="2" s="1"/>
  <c r="AW128" i="2"/>
  <c r="AJ123" i="2" s="1"/>
  <c r="AN123" i="2" s="1"/>
  <c r="AW90" i="2"/>
  <c r="AJ85" i="2" s="1"/>
  <c r="AN85" i="2" s="1"/>
  <c r="AW179" i="2"/>
  <c r="AW184" i="2" s="1"/>
  <c r="AJ179" i="2" s="1"/>
  <c r="AW166" i="2"/>
  <c r="AJ161" i="2" s="1"/>
  <c r="AN161" i="2" s="1"/>
  <c r="AW65" i="2"/>
  <c r="AW70" i="2" s="1"/>
  <c r="AJ194" i="2"/>
  <c r="AN194" i="2" s="1"/>
  <c r="AW204" i="2"/>
  <c r="AJ199" i="2" s="1"/>
  <c r="AN199" i="2" s="1"/>
  <c r="AJ80" i="2"/>
  <c r="AN80" i="2" s="1"/>
  <c r="AW103" i="2"/>
  <c r="AW108" i="2" s="1"/>
  <c r="AL70" i="2"/>
  <c r="AL108" i="2"/>
  <c r="AL146" i="2"/>
  <c r="AL184" i="2"/>
  <c r="BC199" i="1"/>
  <c r="AZ199" i="1"/>
  <c r="AZ194" i="1"/>
  <c r="AJ194" i="1" s="1"/>
  <c r="AN194" i="1" s="1"/>
  <c r="AW194" i="1"/>
  <c r="BC179" i="1"/>
  <c r="AZ179" i="1"/>
  <c r="AZ174" i="1"/>
  <c r="AJ174" i="1" s="1"/>
  <c r="AN174" i="1" s="1"/>
  <c r="AW174" i="1"/>
  <c r="BC161" i="1"/>
  <c r="AZ161" i="1"/>
  <c r="AZ156" i="1"/>
  <c r="AJ156" i="1" s="1"/>
  <c r="AN156" i="1" s="1"/>
  <c r="AW156" i="1"/>
  <c r="BC141" i="1"/>
  <c r="AZ141" i="1"/>
  <c r="AZ136" i="1"/>
  <c r="AJ136" i="1" s="1"/>
  <c r="AN136" i="1" s="1"/>
  <c r="AW136" i="1"/>
  <c r="BC123" i="1"/>
  <c r="AZ123" i="1"/>
  <c r="AZ118" i="1"/>
  <c r="AJ118" i="1" s="1"/>
  <c r="AN118" i="1" s="1"/>
  <c r="AW118" i="1"/>
  <c r="BC103" i="1"/>
  <c r="AZ103" i="1"/>
  <c r="AZ98" i="1"/>
  <c r="AJ98" i="1" s="1"/>
  <c r="AN98" i="1" s="1"/>
  <c r="AW98" i="1"/>
  <c r="BC85" i="1"/>
  <c r="AZ85" i="1"/>
  <c r="AZ80" i="1"/>
  <c r="AJ80" i="1" s="1"/>
  <c r="AN80" i="1" s="1"/>
  <c r="AW80" i="1"/>
  <c r="BC65" i="1"/>
  <c r="AZ65" i="1"/>
  <c r="AZ60" i="1"/>
  <c r="AJ60" i="1" s="1"/>
  <c r="AN60" i="1" s="1"/>
  <c r="AW60" i="1"/>
  <c r="BC47" i="1"/>
  <c r="AZ47" i="1"/>
  <c r="AZ42" i="1"/>
  <c r="AJ42" i="1" s="1"/>
  <c r="AN42" i="1" s="1"/>
  <c r="AW42" i="1"/>
  <c r="BC27" i="1"/>
  <c r="AZ27" i="1"/>
  <c r="AZ22" i="1"/>
  <c r="AJ22" i="1" s="1"/>
  <c r="AN22" i="1" s="1"/>
  <c r="AW22" i="1"/>
  <c r="AJ141" i="2" l="1"/>
  <c r="AN141" i="2" s="1"/>
  <c r="AJ103" i="2"/>
  <c r="AN103" i="2" s="1"/>
  <c r="AJ65" i="2"/>
  <c r="AN65" i="2" s="1"/>
  <c r="AW108" i="1"/>
  <c r="AJ103" i="1" s="1"/>
  <c r="AN103" i="1" s="1"/>
  <c r="AA290" i="2"/>
  <c r="AD290" i="2" s="1"/>
  <c r="AA294" i="2"/>
  <c r="AD294" i="2" s="1"/>
  <c r="AA286" i="2"/>
  <c r="AW27" i="1"/>
  <c r="AW32" i="1" s="1"/>
  <c r="AJ27" i="1" s="1"/>
  <c r="AN27" i="1" s="1"/>
  <c r="AW65" i="1"/>
  <c r="AW103" i="1"/>
  <c r="AW141" i="1"/>
  <c r="AW179" i="1"/>
  <c r="AW184" i="1" s="1"/>
  <c r="AJ179" i="1" s="1"/>
  <c r="AN179" i="1" s="1"/>
  <c r="AW70" i="1"/>
  <c r="AJ65" i="1" s="1"/>
  <c r="AN65" i="1" s="1"/>
  <c r="AN179" i="2"/>
  <c r="AW146" i="1"/>
  <c r="AJ141" i="1" s="1"/>
  <c r="AN141" i="1" s="1"/>
  <c r="AW47" i="1"/>
  <c r="AW52" i="1" s="1"/>
  <c r="AL52" i="1" s="1"/>
  <c r="AW85" i="1"/>
  <c r="AW90" i="1" s="1"/>
  <c r="AW123" i="1"/>
  <c r="AW128" i="1" s="1"/>
  <c r="AJ123" i="1" s="1"/>
  <c r="AN123" i="1" s="1"/>
  <c r="AW161" i="1"/>
  <c r="AW166" i="1" s="1"/>
  <c r="AJ161" i="1" s="1"/>
  <c r="AN161" i="1" s="1"/>
  <c r="AW199" i="1"/>
  <c r="AW204" i="1" s="1"/>
  <c r="AJ199" i="1" s="1"/>
  <c r="AN199" i="1" s="1"/>
  <c r="AJ47" i="2"/>
  <c r="AN47" i="2" s="1"/>
  <c r="AL32" i="2"/>
  <c r="AA254" i="2"/>
  <c r="AL204" i="1"/>
  <c r="AL184" i="1"/>
  <c r="AL166" i="1"/>
  <c r="AL146" i="1"/>
  <c r="AL128" i="1"/>
  <c r="AL108" i="1"/>
  <c r="AL90" i="1"/>
  <c r="AL70" i="1"/>
  <c r="L302" i="1"/>
  <c r="L286" i="1"/>
  <c r="AA302" i="2" l="1"/>
  <c r="AA278" i="2"/>
  <c r="AD278" i="2" s="1"/>
  <c r="AL32" i="1"/>
  <c r="AA294" i="1" s="1"/>
  <c r="AD294" i="1" s="1"/>
  <c r="AJ85" i="1"/>
  <c r="AN85" i="1" s="1"/>
  <c r="AA238" i="2"/>
  <c r="AA270" i="2"/>
  <c r="AA262" i="2"/>
  <c r="AA266" i="2"/>
  <c r="AA242" i="2"/>
  <c r="AA274" i="2"/>
  <c r="AA246" i="2"/>
  <c r="AA250" i="2"/>
  <c r="AA298" i="2"/>
  <c r="AA258" i="2"/>
  <c r="AJ47" i="1"/>
  <c r="AN47" i="1" s="1"/>
  <c r="AA290" i="1" l="1"/>
  <c r="AD290" i="1" s="1"/>
  <c r="AA298" i="1"/>
  <c r="AD298" i="1" s="1"/>
  <c r="R286" i="2" l="1"/>
  <c r="AD286" i="2" s="1"/>
  <c r="R302" i="2"/>
  <c r="AD302" i="2" s="1"/>
  <c r="R302" i="1"/>
  <c r="R298" i="2" l="1"/>
  <c r="AD298" i="2" s="1"/>
  <c r="R286" i="1"/>
  <c r="L238" i="1" l="1"/>
  <c r="R274" i="2" l="1"/>
  <c r="AD274" i="2" s="1"/>
  <c r="L282" i="1"/>
  <c r="L278" i="1"/>
  <c r="L274" i="1"/>
  <c r="L270" i="1"/>
  <c r="L266" i="1"/>
  <c r="L262" i="1"/>
  <c r="L258" i="1"/>
  <c r="L254" i="1"/>
  <c r="L250" i="1"/>
  <c r="L246" i="1"/>
  <c r="L242" i="1"/>
  <c r="R270" i="2" l="1"/>
  <c r="AD270" i="2" s="1"/>
  <c r="R266" i="2" l="1"/>
  <c r="AD266" i="2" s="1"/>
  <c r="AA302" i="1"/>
  <c r="AD302" i="1" s="1"/>
  <c r="AA282" i="1"/>
  <c r="AA274" i="1"/>
  <c r="AA266" i="1"/>
  <c r="AA258" i="1"/>
  <c r="AA250" i="1"/>
  <c r="AA242" i="1"/>
  <c r="AA286" i="1"/>
  <c r="AD286" i="1" s="1"/>
  <c r="AA278" i="1"/>
  <c r="AA270" i="1"/>
  <c r="AA262" i="1"/>
  <c r="AA254" i="1"/>
  <c r="AA246" i="1"/>
  <c r="AA238" i="1"/>
  <c r="R262" i="2" l="1"/>
  <c r="AD262" i="2" s="1"/>
  <c r="R282" i="1"/>
  <c r="AD282" i="1" s="1"/>
  <c r="R258" i="2" l="1"/>
  <c r="AD258" i="2" s="1"/>
  <c r="R278" i="1"/>
  <c r="AD278" i="1" s="1"/>
  <c r="R254" i="2" l="1"/>
  <c r="AD254" i="2" s="1"/>
  <c r="R274" i="1"/>
  <c r="AD274" i="1" s="1"/>
  <c r="R250" i="2" l="1"/>
  <c r="AD250" i="2" s="1"/>
  <c r="R270" i="1"/>
  <c r="AD270" i="1" s="1"/>
  <c r="R246" i="2" l="1"/>
  <c r="AD246" i="2" s="1"/>
  <c r="R266" i="1"/>
  <c r="AD266" i="1" s="1"/>
  <c r="R242" i="2" l="1"/>
  <c r="AD242" i="2" s="1"/>
  <c r="R262" i="1"/>
  <c r="AD262" i="1" s="1"/>
  <c r="R238" i="2" l="1"/>
  <c r="AD238" i="2" s="1"/>
  <c r="R258" i="1"/>
  <c r="AD258" i="1" s="1"/>
  <c r="R254" i="1" l="1"/>
  <c r="AD254" i="1" s="1"/>
  <c r="AB306" i="2" l="1"/>
  <c r="R250" i="1"/>
  <c r="AD250" i="1" s="1"/>
  <c r="R246" i="1" l="1"/>
  <c r="AD246" i="1" s="1"/>
  <c r="R242" i="1" l="1"/>
  <c r="AD242" i="1" s="1"/>
  <c r="R238" i="1" l="1"/>
  <c r="AD238" i="1" s="1"/>
  <c r="AB306" i="1" l="1"/>
</calcChain>
</file>

<file path=xl/sharedStrings.xml><?xml version="1.0" encoding="utf-8"?>
<sst xmlns="http://schemas.openxmlformats.org/spreadsheetml/2006/main" count="1369" uniqueCount="122">
  <si>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</si>
  <si>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</si>
  <si>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</si>
  <si>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</si>
  <si>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</si>
  <si>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</si>
  <si>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</si>
  <si>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</si>
  <si>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</si>
  <si>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</si>
  <si>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</si>
  <si>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</si>
  <si>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</si>
  <si>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</si>
  <si>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</si>
  <si>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</si>
  <si>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</si>
  <si>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</si>
  <si>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</si>
  <si>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</si>
  <si>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</si>
  <si>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</si>
  <si>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</si>
  <si>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</si>
  <si>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</si>
  <si>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</si>
  <si>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</si>
  <si>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</si>
  <si>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</si>
  <si>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</si>
  <si>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</si>
  <si>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</si>
  <si>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</si>
  <si>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</si>
  <si>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</si>
  <si>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</si>
  <si>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</si>
  <si>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</si>
  <si>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</si>
  <si>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</si>
  <si>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</si>
  <si>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</si>
  <si>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</si>
  <si>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</si>
  <si>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</si>
  <si>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</si>
  <si>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</si>
  <si>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</si>
  <si>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</si>
  <si>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</si>
  <si>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</si>
  <si>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</si>
  <si>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</si>
  <si>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</si>
  <si>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</si>
  <si>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</si>
  <si>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</si>
  <si>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</si>
  <si>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</si>
  <si>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</si>
  <si>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</si>
  <si>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</si>
  <si>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</si>
  <si>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</si>
  <si>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</si>
  <si>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</si>
  <si>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</si>
  <si>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</si>
  <si>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</si>
  <si>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</si>
  <si>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</si>
  <si>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</si>
  <si>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</si>
  <si>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</si>
  <si>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</si>
  <si>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</si>
  <si>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</si>
  <si>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</si>
  <si>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</si>
  <si>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</si>
  <si>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</si>
  <si>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</si>
  <si>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</si>
  <si>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2">
      <t>キソ</t>
    </rPh>
    <rPh sb="2" eb="3">
      <t>ガク</t>
    </rPh>
    <phoneticPr fontId="3"/>
  </si>
  <si>
    <t>対象となる店舗面積を記入してください。
施設内で複数の店舗を出店している場合は、合計面積を記載してください。
実施期間中の日単位で対象面積が異なる場合は、下表の面積欄に直接入力してください。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キニュウ</t>
    </rPh>
    <rPh sb="20" eb="23">
      <t>シセツナイ</t>
    </rPh>
    <rPh sb="24" eb="26">
      <t>フクスウ</t>
    </rPh>
    <rPh sb="27" eb="29">
      <t>テンポ</t>
    </rPh>
    <rPh sb="30" eb="32">
      <t>シュッテン</t>
    </rPh>
    <rPh sb="36" eb="38">
      <t>バアイ</t>
    </rPh>
    <rPh sb="40" eb="42">
      <t>ゴウケイ</t>
    </rPh>
    <rPh sb="42" eb="44">
      <t>メンセキ</t>
    </rPh>
    <rPh sb="45" eb="47">
      <t>キサイ</t>
    </rPh>
    <rPh sb="55" eb="57">
      <t>ジッシ</t>
    </rPh>
    <rPh sb="57" eb="59">
      <t>キカン</t>
    </rPh>
    <rPh sb="59" eb="60">
      <t>ナカ</t>
    </rPh>
    <rPh sb="61" eb="62">
      <t>ヒ</t>
    </rPh>
    <rPh sb="62" eb="64">
      <t>タンイ</t>
    </rPh>
    <rPh sb="65" eb="67">
      <t>タイショウ</t>
    </rPh>
    <rPh sb="67" eb="69">
      <t>メンセキ</t>
    </rPh>
    <rPh sb="70" eb="71">
      <t>コト</t>
    </rPh>
    <rPh sb="73" eb="75">
      <t>バアイ</t>
    </rPh>
    <rPh sb="77" eb="79">
      <t>カヒョウ</t>
    </rPh>
    <rPh sb="80" eb="83">
      <t>メンセキラン</t>
    </rPh>
    <rPh sb="84" eb="86">
      <t>チョクセツ</t>
    </rPh>
    <rPh sb="86" eb="88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</si>
  <si>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</si>
  <si>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</si>
  <si>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</si>
  <si>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</si>
  <si>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</si>
  <si>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</si>
  <si>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</si>
  <si>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（*）</t>
    <rPh sb="0" eb="2">
      <t>エイギョウ</t>
    </rPh>
    <rPh sb="2" eb="4">
      <t>ジカン</t>
    </rPh>
    <phoneticPr fontId="3"/>
  </si>
  <si>
    <t>20時又は</t>
    <phoneticPr fontId="3"/>
  </si>
  <si>
    <t>21時まで</t>
    <rPh sb="2" eb="3">
      <t>ジ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</si>
  <si>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屋内運動施設で大会等のイベント開催時は、20時を21時に読み替え
　ますので、下のボックスにチェック☑してください。</t>
    <rPh sb="58" eb="61">
      <t>トクソホウ</t>
    </rPh>
    <rPh sb="62" eb="63">
      <t>モト</t>
    </rPh>
    <rPh sb="143" eb="149">
      <t>オクナイウンドウシセツ</t>
    </rPh>
    <rPh sb="150" eb="153">
      <t>タイカイトウ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</si>
  <si>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</si>
  <si>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</si>
  <si>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</si>
  <si>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1,2</t>
    <phoneticPr fontId="3"/>
  </si>
  <si>
    <t>☑</t>
  </si>
  <si>
    <t>○</t>
  </si>
  <si>
    <t>対応</t>
    <rPh sb="0" eb="2">
      <t>タイオウ</t>
    </rPh>
    <phoneticPr fontId="3"/>
  </si>
  <si>
    <t>△△モール　大津店</t>
    <rPh sb="6" eb="8">
      <t>オオツ</t>
    </rPh>
    <phoneticPr fontId="3"/>
  </si>
  <si>
    <t>○○株式会社</t>
    <phoneticPr fontId="3"/>
  </si>
  <si>
    <t>△△ストア、○○商店</t>
    <rPh sb="8" eb="10">
      <t>ショウテン</t>
    </rPh>
    <rPh sb="9" eb="10">
      <t>テン</t>
    </rPh>
    <phoneticPr fontId="3"/>
  </si>
  <si>
    <t>月</t>
  </si>
  <si>
    <t>火</t>
  </si>
  <si>
    <t>（様式）</t>
    <rPh sb="1" eb="3">
      <t>ヨウシキ</t>
    </rPh>
    <phoneticPr fontId="3"/>
  </si>
  <si>
    <t>給付額計算書</t>
    <rPh sb="3" eb="6">
      <t>ケイサンショ</t>
    </rPh>
    <phoneticPr fontId="3"/>
  </si>
  <si>
    <t>休業時の給付額
×
時短比率</t>
    <phoneticPr fontId="3"/>
  </si>
  <si>
    <t>算定単位　×　２万円　＝　１日あたり給付額（休業時）</t>
    <rPh sb="0" eb="4">
      <t>サンテイタンイ</t>
    </rPh>
    <rPh sb="8" eb="10">
      <t>マンエン</t>
    </rPh>
    <rPh sb="14" eb="15">
      <t>ニチ</t>
    </rPh>
    <rPh sb="22" eb="25">
      <t>キュウギョウジ</t>
    </rPh>
    <phoneticPr fontId="3"/>
  </si>
  <si>
    <t>※要請の対象とならない生活必需物資、生活必需サービスを扱う店舗については、給付要項を参照してください。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42" eb="44">
      <t>サンショウ</t>
    </rPh>
    <phoneticPr fontId="3"/>
  </si>
  <si>
    <t>一日あたり
給付額
(α×β)</t>
    <rPh sb="0" eb="2">
      <t>イチニチ</t>
    </rPh>
    <phoneticPr fontId="3"/>
  </si>
  <si>
    <t>休業時の給付額
×
時短比率</t>
    <phoneticPr fontId="3"/>
  </si>
  <si>
    <t>特定大規模施設・イベント関連施設内のテナント事業者</t>
    <rPh sb="0" eb="2">
      <t>トクテイ</t>
    </rPh>
    <rPh sb="2" eb="5">
      <t>ダイキボ</t>
    </rPh>
    <rPh sb="5" eb="7">
      <t>シセツ</t>
    </rPh>
    <rPh sb="12" eb="16">
      <t>カンレンシセツ</t>
    </rPh>
    <rPh sb="16" eb="17">
      <t>ナイ</t>
    </rPh>
    <rPh sb="22" eb="25">
      <t>ジギョウシャ</t>
    </rPh>
    <phoneticPr fontId="3"/>
  </si>
  <si>
    <t>大規模施設等の名称</t>
    <rPh sb="0" eb="3">
      <t>ダイキボ</t>
    </rPh>
    <rPh sb="3" eb="5">
      <t>シセツ</t>
    </rPh>
    <rPh sb="5" eb="6">
      <t>トウ</t>
    </rPh>
    <rPh sb="7" eb="9">
      <t>メイショウ</t>
    </rPh>
    <phoneticPr fontId="3"/>
  </si>
  <si>
    <t>8/27～9/12</t>
    <phoneticPr fontId="3"/>
  </si>
  <si>
    <t>金</t>
    <phoneticPr fontId="3"/>
  </si>
  <si>
    <t>8/27～9/12</t>
    <phoneticPr fontId="3"/>
  </si>
  <si>
    <t>金</t>
    <phoneticPr fontId="3"/>
  </si>
  <si>
    <t>※要請の対象ではない生活必需物資、生活必需サービスを扱う店舗の扱いについては、募集要領等を参照してください。</t>
    <rPh sb="1" eb="3">
      <t>ヨウセイ</t>
    </rPh>
    <rPh sb="4" eb="6">
      <t>タイショウ</t>
    </rPh>
    <rPh sb="10" eb="16">
      <t>セイカツヒツジュブッシ</t>
    </rPh>
    <rPh sb="17" eb="21">
      <t>セイカツヒツジュ</t>
    </rPh>
    <rPh sb="26" eb="27">
      <t>アツカ</t>
    </rPh>
    <rPh sb="28" eb="30">
      <t>テンポ</t>
    </rPh>
    <rPh sb="31" eb="32">
      <t>アツカ</t>
    </rPh>
    <rPh sb="39" eb="41">
      <t>ボシュウ</t>
    </rPh>
    <rPh sb="41" eb="43">
      <t>ヨウリョウ</t>
    </rPh>
    <rPh sb="43" eb="44">
      <t>トウ</t>
    </rPh>
    <rPh sb="45" eb="47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</si>
</sst>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2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rgb="FF305496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rgb="FF305496"/>
      <name val="ＭＳ ゴシック"/>
      <family val="3"/>
      <charset val="128"/>
    </font>
    <font>
      <b/>
      <sz val="16"/>
      <color rgb="FF305496"/>
      <name val="ＭＳ 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8" fillId="0" borderId="14" xfId="0" applyFont="1" applyBorder="1" applyProtection="1">
      <alignment vertical="center"/>
      <protection hidden="1"/>
    </xf>
    <xf numFmtId="0" fontId="14" fillId="0" borderId="14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5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16" fillId="0" borderId="25" xfId="0" applyFont="1" applyBorder="1" applyAlignment="1" applyProtection="1">
      <alignment vertical="top"/>
      <protection hidden="1"/>
    </xf>
    <xf numFmtId="0" fontId="8" fillId="0" borderId="2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Protection="1">
      <alignment vertical="center"/>
      <protection hidden="1"/>
    </xf>
    <xf numFmtId="38" fontId="4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4" fillId="0" borderId="11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4" fillId="0" borderId="12" xfId="0" applyFont="1" applyFill="1" applyBorder="1" applyAlignment="1" applyProtection="1">
      <alignment horizontal="right" vertical="top"/>
      <protection hidden="1"/>
    </xf>
    <xf numFmtId="0" fontId="2" fillId="0" borderId="11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14" fillId="0" borderId="13" xfId="0" applyFont="1" applyFill="1" applyBorder="1" applyAlignment="1" applyProtection="1">
      <alignment horizontal="left" vertical="center"/>
      <protection hidden="1"/>
    </xf>
    <xf numFmtId="0" fontId="16" fillId="0" borderId="6" xfId="0" applyFont="1" applyFill="1" applyBorder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14" fillId="0" borderId="6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6" xfId="0" applyFont="1" applyFill="1" applyBorder="1" applyProtection="1">
      <alignment vertical="center"/>
      <protection hidden="1"/>
    </xf>
    <xf numFmtId="0" fontId="12" fillId="0" borderId="6" xfId="0" applyFont="1" applyFill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7" borderId="1" xfId="0" applyFont="1" applyFill="1" applyBorder="1" applyAlignment="1" applyProtection="1">
      <alignment horizontal="center" vertical="center" shrinkToFit="1"/>
      <protection locked="0"/>
    </xf>
    <xf numFmtId="0" fontId="36" fillId="7" borderId="54" xfId="0" applyFont="1" applyFill="1" applyBorder="1" applyAlignment="1" applyProtection="1">
      <alignment horizontal="center" vertical="center" shrinkToFit="1"/>
      <protection locked="0"/>
    </xf>
    <xf numFmtId="0" fontId="36" fillId="7" borderId="59" xfId="0" applyFont="1" applyFill="1" applyBorder="1" applyAlignment="1" applyProtection="1">
      <alignment horizontal="center" vertical="center" shrinkToFit="1"/>
      <protection locked="0"/>
    </xf>
    <xf numFmtId="0" fontId="36" fillId="7" borderId="60" xfId="0" applyFont="1" applyFill="1" applyBorder="1" applyAlignment="1" applyProtection="1">
      <alignment horizontal="center" vertical="center" shrinkToFit="1"/>
      <protection locked="0"/>
    </xf>
    <xf numFmtId="0" fontId="31" fillId="0" borderId="28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41" fillId="0" borderId="55" xfId="0" applyFont="1" applyBorder="1" applyAlignment="1" applyProtection="1">
      <alignment horizontal="center" vertical="center" wrapText="1" shrinkToFit="1"/>
      <protection hidden="1"/>
    </xf>
    <xf numFmtId="0" fontId="41" fillId="0" borderId="56" xfId="0" applyFont="1" applyBorder="1" applyAlignment="1" applyProtection="1">
      <alignment horizontal="center" vertical="center" wrapText="1" shrinkToFit="1"/>
      <protection hidden="1"/>
    </xf>
    <xf numFmtId="0" fontId="41" fillId="0" borderId="58" xfId="0" applyFont="1" applyBorder="1" applyAlignment="1" applyProtection="1">
      <alignment horizontal="center" vertical="center" wrapText="1" shrinkToFit="1"/>
      <protection hidden="1"/>
    </xf>
    <xf numFmtId="0" fontId="41" fillId="0" borderId="1" xfId="0" applyFont="1" applyBorder="1" applyAlignment="1" applyProtection="1">
      <alignment horizontal="center" vertical="center" wrapText="1" shrinkToFit="1"/>
      <protection hidden="1"/>
    </xf>
    <xf numFmtId="0" fontId="32" fillId="0" borderId="56" xfId="0" applyFont="1" applyFill="1" applyBorder="1" applyAlignment="1" applyProtection="1">
      <alignment horizontal="center" vertical="center" wrapText="1" shrinkToFit="1"/>
      <protection hidden="1"/>
    </xf>
    <xf numFmtId="0" fontId="32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6" xfId="0" applyFont="1" applyFill="1" applyBorder="1" applyAlignment="1" applyProtection="1">
      <alignment horizontal="center" vertical="center" wrapText="1" shrinkToFit="1"/>
      <protection hidden="1"/>
    </xf>
    <xf numFmtId="0" fontId="28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7" xfId="0" applyFont="1" applyFill="1" applyBorder="1" applyAlignment="1" applyProtection="1">
      <alignment horizontal="center" vertical="center" wrapText="1" shrinkToFit="1"/>
      <protection hidden="1"/>
    </xf>
    <xf numFmtId="0" fontId="28" fillId="0" borderId="54" xfId="0" applyFont="1" applyFill="1" applyBorder="1" applyAlignment="1" applyProtection="1">
      <alignment horizontal="center" vertical="center" wrapText="1" shrinkToFit="1"/>
      <protection hidden="1"/>
    </xf>
    <xf numFmtId="176" fontId="3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13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37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35" fillId="7" borderId="58" xfId="0" applyFont="1" applyFill="1" applyBorder="1" applyAlignment="1" applyProtection="1">
      <alignment horizontal="center" vertical="center" wrapText="1" shrinkToFit="1"/>
      <protection locked="0"/>
    </xf>
    <xf numFmtId="0" fontId="35" fillId="7" borderId="1" xfId="0" applyFont="1" applyFill="1" applyBorder="1" applyAlignment="1" applyProtection="1">
      <alignment horizontal="center" vertical="center" wrapText="1" shrinkToFit="1"/>
      <protection locked="0"/>
    </xf>
    <xf numFmtId="0" fontId="35" fillId="7" borderId="61" xfId="0" applyFont="1" applyFill="1" applyBorder="1" applyAlignment="1" applyProtection="1">
      <alignment horizontal="center" vertical="center" wrapText="1" shrinkToFit="1"/>
      <protection locked="0"/>
    </xf>
    <xf numFmtId="0" fontId="35" fillId="7" borderId="59" xfId="0" applyFont="1" applyFill="1" applyBorder="1" applyAlignment="1" applyProtection="1">
      <alignment horizontal="center" vertical="center" wrapText="1" shrinkToFit="1"/>
      <protection locked="0"/>
    </xf>
    <xf numFmtId="176" fontId="38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righ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176" fontId="9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255"/>
      <protection hidden="1"/>
    </xf>
    <xf numFmtId="0" fontId="2" fillId="0" borderId="6" xfId="0" applyFont="1" applyFill="1" applyBorder="1" applyAlignment="1" applyProtection="1">
      <alignment horizontal="center" vertical="center" textRotation="255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13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10" fillId="3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4" fillId="0" borderId="23" xfId="0" applyFont="1" applyFill="1" applyBorder="1" applyAlignment="1" applyProtection="1">
      <alignment horizontal="left" vertical="top" shrinkToFit="1"/>
      <protection hidden="1"/>
    </xf>
    <xf numFmtId="0" fontId="39" fillId="3" borderId="21" xfId="0" applyFont="1" applyFill="1" applyBorder="1" applyAlignment="1" applyProtection="1">
      <alignment horizontal="center" vertical="center" shrinkToFit="1"/>
      <protection locked="0" hidden="1"/>
    </xf>
    <xf numFmtId="0" fontId="39" fillId="3" borderId="22" xfId="0" applyFont="1" applyFill="1" applyBorder="1" applyAlignment="1" applyProtection="1">
      <alignment horizontal="center" vertical="center" shrinkToFit="1"/>
      <protection locked="0" hidden="1"/>
    </xf>
    <xf numFmtId="176" fontId="9" fillId="3" borderId="4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 wrapText="1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38" fontId="10" fillId="0" borderId="8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13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182" fontId="37" fillId="3" borderId="8" xfId="1" applyNumberFormat="1" applyFont="1" applyFill="1" applyBorder="1" applyAlignment="1" applyProtection="1">
      <alignment horizontal="center" vertical="center"/>
      <protection locked="0"/>
    </xf>
    <xf numFmtId="182" fontId="37" fillId="3" borderId="4" xfId="1" applyNumberFormat="1" applyFont="1" applyFill="1" applyBorder="1" applyAlignment="1" applyProtection="1">
      <alignment horizontal="center" vertical="center"/>
      <protection locked="0"/>
    </xf>
    <xf numFmtId="182" fontId="37" fillId="3" borderId="13" xfId="1" applyNumberFormat="1" applyFont="1" applyFill="1" applyBorder="1" applyAlignment="1" applyProtection="1">
      <alignment horizontal="center" vertical="center"/>
      <protection locked="0"/>
    </xf>
    <xf numFmtId="182" fontId="37" fillId="3" borderId="6" xfId="1" applyNumberFormat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38" fontId="11" fillId="0" borderId="7" xfId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 shrinkToFi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0" fillId="3" borderId="39" xfId="0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0" fontId="40" fillId="3" borderId="40" xfId="0" applyFont="1" applyFill="1" applyBorder="1" applyAlignment="1" applyProtection="1">
      <alignment horizontal="center" vertical="center"/>
      <protection locked="0"/>
    </xf>
    <xf numFmtId="0" fontId="40" fillId="3" borderId="30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>
      <alignment horizontal="center" vertical="center"/>
      <protection locked="0"/>
    </xf>
    <xf numFmtId="0" fontId="40" fillId="3" borderId="31" xfId="0" applyFont="1" applyFill="1" applyBorder="1" applyAlignment="1" applyProtection="1">
      <alignment horizontal="center" vertical="center"/>
      <protection locked="0"/>
    </xf>
    <xf numFmtId="0" fontId="40" fillId="3" borderId="32" xfId="0" applyFont="1" applyFill="1" applyBorder="1" applyAlignment="1" applyProtection="1">
      <alignment horizontal="center" vertical="center"/>
      <protection locked="0"/>
    </xf>
    <xf numFmtId="0" fontId="40" fillId="3" borderId="6" xfId="0" applyFont="1" applyFill="1" applyBorder="1" applyAlignment="1" applyProtection="1">
      <alignment horizontal="center" vertical="center"/>
      <protection locked="0"/>
    </xf>
    <xf numFmtId="0" fontId="40" fillId="3" borderId="33" xfId="0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4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79" fontId="2" fillId="3" borderId="6" xfId="0" applyNumberFormat="1" applyFont="1" applyFill="1" applyBorder="1" applyAlignment="1" applyProtection="1">
      <alignment horizontal="center" vertical="center"/>
      <protection locked="0"/>
    </xf>
    <xf numFmtId="179" fontId="2" fillId="3" borderId="33" xfId="0" applyNumberFormat="1" applyFont="1" applyFill="1" applyBorder="1" applyAlignment="1" applyProtection="1">
      <alignment horizontal="center" vertical="center"/>
      <protection locked="0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180" fontId="2" fillId="0" borderId="9" xfId="0" applyNumberFormat="1" applyFont="1" applyBorder="1" applyAlignment="1" applyProtection="1">
      <alignment horizontal="right" vertical="center"/>
      <protection hidden="1"/>
    </xf>
    <xf numFmtId="180" fontId="2" fillId="0" borderId="38" xfId="0" applyNumberFormat="1" applyFont="1" applyBorder="1" applyAlignment="1" applyProtection="1">
      <alignment horizontal="right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8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" xfId="0" applyNumberFormat="1" applyFont="1" applyFill="1" applyBorder="1" applyAlignment="1" applyProtection="1">
      <alignment horizontal="center" vertical="center"/>
      <protection hidden="1"/>
    </xf>
    <xf numFmtId="183" fontId="2" fillId="0" borderId="53" xfId="0" applyNumberFormat="1" applyFont="1" applyFill="1" applyBorder="1" applyAlignment="1" applyProtection="1">
      <alignment horizontal="center" vertical="center"/>
      <protection hidden="1"/>
    </xf>
    <xf numFmtId="183" fontId="2" fillId="0" borderId="1" xfId="0" applyNumberFormat="1" applyFont="1" applyFill="1" applyBorder="1" applyAlignment="1" applyProtection="1">
      <alignment horizontal="center" vertical="center"/>
      <protection hidden="1"/>
    </xf>
    <xf numFmtId="183" fontId="2" fillId="0" borderId="54" xfId="0" applyNumberFormat="1" applyFont="1" applyFill="1" applyBorder="1" applyAlignment="1" applyProtection="1">
      <alignment horizontal="center" vertical="center"/>
      <protection hidden="1"/>
    </xf>
    <xf numFmtId="181" fontId="2" fillId="0" borderId="37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181" fontId="2" fillId="0" borderId="10" xfId="0" applyNumberFormat="1" applyFont="1" applyBorder="1" applyAlignment="1" applyProtection="1">
      <alignment horizontal="right" vertical="center"/>
      <protection hidden="1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47" xfId="0" applyFont="1" applyFill="1" applyBorder="1" applyAlignment="1" applyProtection="1">
      <alignment horizontal="center" vertical="center"/>
      <protection hidden="1"/>
    </xf>
    <xf numFmtId="0" fontId="11" fillId="5" borderId="48" xfId="0" applyFont="1" applyFill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hidden="1"/>
    </xf>
    <xf numFmtId="182" fontId="21" fillId="5" borderId="42" xfId="1" applyNumberFormat="1" applyFont="1" applyFill="1" applyBorder="1" applyAlignment="1" applyProtection="1">
      <alignment horizontal="right" vertical="center"/>
      <protection hidden="1"/>
    </xf>
    <xf numFmtId="182" fontId="21" fillId="5" borderId="43" xfId="1" applyNumberFormat="1" applyFont="1" applyFill="1" applyBorder="1" applyAlignment="1" applyProtection="1">
      <alignment horizontal="right" vertical="center"/>
      <protection hidden="1"/>
    </xf>
    <xf numFmtId="182" fontId="21" fillId="5" borderId="46" xfId="1" applyNumberFormat="1" applyFont="1" applyFill="1" applyBorder="1" applyAlignment="1" applyProtection="1">
      <alignment horizontal="right" vertical="center"/>
      <protection hidden="1"/>
    </xf>
    <xf numFmtId="182" fontId="21" fillId="5" borderId="0" xfId="1" applyNumberFormat="1" applyFont="1" applyFill="1" applyBorder="1" applyAlignment="1" applyProtection="1">
      <alignment horizontal="right" vertical="center"/>
      <protection hidden="1"/>
    </xf>
    <xf numFmtId="182" fontId="21" fillId="5" borderId="50" xfId="1" applyNumberFormat="1" applyFont="1" applyFill="1" applyBorder="1" applyAlignment="1" applyProtection="1">
      <alignment horizontal="right" vertical="center"/>
      <protection hidden="1"/>
    </xf>
    <xf numFmtId="182" fontId="21" fillId="5" borderId="51" xfId="1" applyNumberFormat="1" applyFont="1" applyFill="1" applyBorder="1" applyAlignment="1" applyProtection="1">
      <alignment horizontal="right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5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38" fontId="2" fillId="5" borderId="52" xfId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34" fillId="7" borderId="58" xfId="0" applyFont="1" applyFill="1" applyBorder="1" applyAlignment="1" applyProtection="1">
      <alignment horizontal="center" vertical="center" wrapText="1" shrinkToFit="1"/>
      <protection locked="0"/>
    </xf>
    <xf numFmtId="0" fontId="34" fillId="7" borderId="1" xfId="0" applyFont="1" applyFill="1" applyBorder="1" applyAlignment="1" applyProtection="1">
      <alignment horizontal="center" vertical="center" wrapText="1" shrinkToFit="1"/>
      <protection locked="0"/>
    </xf>
    <xf numFmtId="0" fontId="34" fillId="7" borderId="61" xfId="0" applyFont="1" applyFill="1" applyBorder="1" applyAlignment="1" applyProtection="1">
      <alignment horizontal="center" vertical="center" wrapText="1" shrinkToFit="1"/>
      <protection locked="0"/>
    </xf>
    <xf numFmtId="0" fontId="34" fillId="7" borderId="59" xfId="0" applyFont="1" applyFill="1" applyBorder="1" applyAlignment="1" applyProtection="1">
      <alignment horizontal="center" vertical="center" wrapText="1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29" fillId="7" borderId="54" xfId="0" applyFont="1" applyFill="1" applyBorder="1" applyAlignment="1" applyProtection="1">
      <alignment horizontal="center" vertical="center" shrinkToFit="1"/>
      <protection locked="0"/>
    </xf>
    <xf numFmtId="0" fontId="29" fillId="7" borderId="59" xfId="0" applyFont="1" applyFill="1" applyBorder="1" applyAlignment="1" applyProtection="1">
      <alignment horizontal="center" vertical="center" shrinkToFit="1"/>
      <protection locked="0"/>
    </xf>
    <xf numFmtId="0" fontId="29" fillId="7" borderId="60" xfId="0" applyFont="1" applyFill="1" applyBorder="1" applyAlignment="1" applyProtection="1">
      <alignment horizontal="center" vertical="center" shrinkToFit="1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4" xfId="1" applyNumberFormat="1" applyFont="1" applyFill="1" applyBorder="1" applyAlignment="1" applyProtection="1">
      <alignment horizontal="center" vertical="center"/>
      <protection locked="0"/>
    </xf>
    <xf numFmtId="182" fontId="9" fillId="3" borderId="13" xfId="1" applyNumberFormat="1" applyFont="1" applyFill="1" applyBorder="1" applyAlignment="1" applyProtection="1">
      <alignment horizontal="center" vertical="center"/>
      <protection locked="0"/>
    </xf>
    <xf numFmtId="182" fontId="9" fillId="3" borderId="6" xfId="1" applyNumberFormat="1" applyFont="1" applyFill="1" applyBorder="1" applyAlignment="1" applyProtection="1">
      <alignment horizontal="center" vertical="center"/>
      <protection locked="0"/>
    </xf>
    <xf numFmtId="181" fontId="2" fillId="0" borderId="39" xfId="0" applyNumberFormat="1" applyFont="1" applyBorder="1" applyAlignment="1" applyProtection="1">
      <alignment horizontal="right" vertical="center"/>
      <protection hidden="1"/>
    </xf>
    <xf numFmtId="181" fontId="2" fillId="0" borderId="4" xfId="0" applyNumberFormat="1" applyFont="1" applyBorder="1" applyAlignment="1" applyProtection="1">
      <alignment horizontal="right" vertical="center"/>
      <protection hidden="1"/>
    </xf>
    <xf numFmtId="181" fontId="2" fillId="0" borderId="5" xfId="0" applyNumberFormat="1" applyFont="1" applyBorder="1" applyAlignment="1" applyProtection="1">
      <alignment horizontal="right" vertical="center"/>
      <protection hidden="1"/>
    </xf>
    <xf numFmtId="181" fontId="2" fillId="0" borderId="30" xfId="0" applyNumberFormat="1" applyFont="1" applyBorder="1" applyAlignment="1" applyProtection="1">
      <alignment horizontal="right" vertical="center"/>
      <protection hidden="1"/>
    </xf>
    <xf numFmtId="181" fontId="2" fillId="0" borderId="0" xfId="0" applyNumberFormat="1" applyFont="1" applyBorder="1" applyAlignment="1" applyProtection="1">
      <alignment horizontal="right" vertical="center"/>
      <protection hidden="1"/>
    </xf>
    <xf numFmtId="181" fontId="2" fillId="0" borderId="12" xfId="0" applyNumberFormat="1" applyFont="1" applyBorder="1" applyAlignment="1" applyProtection="1">
      <alignment horizontal="right" vertical="center"/>
      <protection hidden="1"/>
    </xf>
    <xf numFmtId="181" fontId="2" fillId="0" borderId="32" xfId="0" applyNumberFormat="1" applyFont="1" applyBorder="1" applyAlignment="1" applyProtection="1">
      <alignment horizontal="right" vertical="center"/>
      <protection hidden="1"/>
    </xf>
    <xf numFmtId="181" fontId="2" fillId="0" borderId="6" xfId="0" applyNumberFormat="1" applyFont="1" applyBorder="1" applyAlignment="1" applyProtection="1">
      <alignment horizontal="right" vertical="center"/>
      <protection hidden="1"/>
    </xf>
    <xf numFmtId="181" fontId="2" fillId="0" borderId="7" xfId="0" applyNumberFormat="1" applyFont="1" applyBorder="1" applyAlignment="1" applyProtection="1">
      <alignment horizontal="right" vertical="center"/>
      <protection hidden="1"/>
    </xf>
    <xf numFmtId="183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0" fillId="3" borderId="5" xfId="0" applyFont="1" applyFill="1" applyBorder="1" applyAlignment="1" applyProtection="1">
      <alignment horizontal="center" vertical="center"/>
      <protection locked="0"/>
    </xf>
    <xf numFmtId="180" fontId="2" fillId="0" borderId="39" xfId="0" applyNumberFormat="1" applyFont="1" applyBorder="1" applyAlignment="1" applyProtection="1">
      <alignment horizontal="right" vertical="center"/>
      <protection hidden="1"/>
    </xf>
    <xf numFmtId="180" fontId="2" fillId="0" borderId="4" xfId="0" applyNumberFormat="1" applyFont="1" applyBorder="1" applyAlignment="1" applyProtection="1">
      <alignment horizontal="right" vertical="center"/>
      <protection hidden="1"/>
    </xf>
    <xf numFmtId="180" fontId="2" fillId="0" borderId="40" xfId="0" applyNumberFormat="1" applyFont="1" applyBorder="1" applyAlignment="1" applyProtection="1">
      <alignment horizontal="right" vertical="center"/>
      <protection hidden="1"/>
    </xf>
    <xf numFmtId="180" fontId="2" fillId="0" borderId="30" xfId="0" applyNumberFormat="1" applyFont="1" applyBorder="1" applyAlignment="1" applyProtection="1">
      <alignment horizontal="right" vertical="center"/>
      <protection hidden="1"/>
    </xf>
    <xf numFmtId="180" fontId="2" fillId="0" borderId="0" xfId="0" applyNumberFormat="1" applyFont="1" applyBorder="1" applyAlignment="1" applyProtection="1">
      <alignment horizontal="right" vertical="center"/>
      <protection hidden="1"/>
    </xf>
    <xf numFmtId="180" fontId="2" fillId="0" borderId="31" xfId="0" applyNumberFormat="1" applyFont="1" applyBorder="1" applyAlignment="1" applyProtection="1">
      <alignment horizontal="right" vertical="center"/>
      <protection hidden="1"/>
    </xf>
    <xf numFmtId="180" fontId="2" fillId="0" borderId="32" xfId="0" applyNumberFormat="1" applyFont="1" applyBorder="1" applyAlignment="1" applyProtection="1">
      <alignment horizontal="right" vertical="center"/>
      <protection hidden="1"/>
    </xf>
    <xf numFmtId="180" fontId="2" fillId="0" borderId="6" xfId="0" applyNumberFormat="1" applyFont="1" applyBorder="1" applyAlignment="1" applyProtection="1">
      <alignment horizontal="right" vertical="center"/>
      <protection hidden="1"/>
    </xf>
    <xf numFmtId="180" fontId="2" fillId="0" borderId="33" xfId="0" applyNumberFormat="1" applyFont="1" applyBorder="1" applyAlignment="1" applyProtection="1">
      <alignment horizontal="right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center" vertical="center" shrinkToFit="1"/>
      <protection hidden="1"/>
    </xf>
    <xf numFmtId="0" fontId="2" fillId="6" borderId="6" xfId="0" applyFont="1" applyFill="1" applyBorder="1" applyAlignment="1" applyProtection="1">
      <alignment horizontal="center" vertical="center" shrinkToFi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5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05496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EB7941C5-33AE-494D-A27D-CFA311FF2173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xmlns="" id="{DB81C960-A555-479E-968C-D230831E9E68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xmlns="" id="{9B28A891-D56B-4B66-9371-A0877151BB54}"/>
            </a:ext>
          </a:extLst>
        </xdr:cNvPr>
        <xdr:cNvSpPr/>
      </xdr:nvSpPr>
      <xdr:spPr>
        <a:xfrm>
          <a:off x="5769769" y="19973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xmlns="" id="{3F6B7DDF-F3D0-468F-9A73-27588B3D3AE6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xmlns="" id="{A28F52A6-8F1E-4BCD-A83C-C0C632AE9CAF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xmlns="" id="{3505D0D8-DA67-4313-8260-D4F767D54A14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xmlns="" id="{33894D26-5D92-4AB1-A126-766A9ED30FA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xmlns="" id="{392C6BF2-9256-41AA-B289-C5859E2FBAB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xmlns="" id="{1657A68D-4E82-485F-8DE3-FA47E736BCFE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xmlns="" id="{64BE60EF-E22C-4020-A6B7-3AC727022C37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xmlns="" id="{38D877ED-C180-4E9A-A409-494C33EAA2D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xmlns="" id="{C751EB9A-632B-402B-8701-6DAC7A784742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xmlns="" id="{B50B3F30-CF09-4E66-85AF-A650A3C4A2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xmlns="" id="{942593E9-465E-43DD-8BF5-79F951B124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xmlns="" id="{1606900F-5F09-4A8C-85C6-297B956BD966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xmlns="" id="{ACCBDFC5-A994-4281-92F6-E88188ECFEE8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xmlns="" id="{E76C583C-C2F7-4616-91AA-62C36AEC6B85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xmlns="" id="{F34FDC0C-8029-4297-B63E-E2CB804DF75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xmlns="" id="{EDDECE40-4E53-4487-AC9F-3D7B6DD5693A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138546</xdr:colOff>
      <xdr:row>1</xdr:row>
      <xdr:rowOff>121227</xdr:rowOff>
    </xdr:from>
    <xdr:to>
      <xdr:col>42</xdr:col>
      <xdr:colOff>120501</xdr:colOff>
      <xdr:row>3</xdr:row>
      <xdr:rowOff>267922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5F18C315-D5B3-45E6-AA4E-48D160CD231D}"/>
            </a:ext>
          </a:extLst>
        </xdr:cNvPr>
        <xdr:cNvSpPr txBox="1"/>
      </xdr:nvSpPr>
      <xdr:spPr>
        <a:xfrm>
          <a:off x="9559637" y="484909"/>
          <a:ext cx="1921591" cy="101260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23790</xdr:colOff>
      <xdr:row>9</xdr:row>
      <xdr:rowOff>7152</xdr:rowOff>
    </xdr:from>
    <xdr:to>
      <xdr:col>44</xdr:col>
      <xdr:colOff>81813</xdr:colOff>
      <xdr:row>12</xdr:row>
      <xdr:rowOff>334053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C75248E8-91C9-4140-B117-3D939D16AAED}"/>
            </a:ext>
          </a:extLst>
        </xdr:cNvPr>
        <xdr:cNvSpPr/>
      </xdr:nvSpPr>
      <xdr:spPr>
        <a:xfrm>
          <a:off x="6258335" y="3314925"/>
          <a:ext cx="5773023" cy="93303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59919</xdr:colOff>
      <xdr:row>9</xdr:row>
      <xdr:rowOff>178890</xdr:rowOff>
    </xdr:from>
    <xdr:to>
      <xdr:col>27</xdr:col>
      <xdr:colOff>83598</xdr:colOff>
      <xdr:row>12</xdr:row>
      <xdr:rowOff>146482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1CFA9E19-08B1-4EFA-A183-B86E34150062}"/>
            </a:ext>
          </a:extLst>
        </xdr:cNvPr>
        <xdr:cNvSpPr/>
      </xdr:nvSpPr>
      <xdr:spPr>
        <a:xfrm>
          <a:off x="6554237" y="3486663"/>
          <a:ext cx="802997" cy="57372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2</xdr:col>
      <xdr:colOff>207818</xdr:colOff>
      <xdr:row>7</xdr:row>
      <xdr:rowOff>329046</xdr:rowOff>
    </xdr:from>
    <xdr:to>
      <xdr:col>18</xdr:col>
      <xdr:colOff>222079</xdr:colOff>
      <xdr:row>12</xdr:row>
      <xdr:rowOff>171381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xmlns="" id="{00D79624-888C-4A02-8AC8-07ECAEDDE0B9}"/>
            </a:ext>
          </a:extLst>
        </xdr:cNvPr>
        <xdr:cNvSpPr/>
      </xdr:nvSpPr>
      <xdr:spPr>
        <a:xfrm>
          <a:off x="831273" y="2984501"/>
          <a:ext cx="4251442" cy="1146971"/>
        </a:xfrm>
        <a:prstGeom prst="wedgeRectCallout">
          <a:avLst>
            <a:gd name="adj1" fmla="val 20615"/>
            <a:gd name="adj2" fmla="val -781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入居する大規模施設運営事業者が提出する「</a:t>
          </a:r>
          <a:r>
            <a:rPr lang="ja-JP" altLang="en-US" sz="1600" b="1" i="0" u="none" strike="noStrike" baseline="0" smtClean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テナント等リスト」に記載の番号を運営事業者に確認し、記載してください。</a:t>
          </a:r>
        </a:p>
      </xdr:txBody>
    </xdr:sp>
    <xdr:clientData/>
  </xdr:twoCellAnchor>
  <xdr:twoCellAnchor>
    <xdr:from>
      <xdr:col>4</xdr:col>
      <xdr:colOff>294410</xdr:colOff>
      <xdr:row>49</xdr:row>
      <xdr:rowOff>259772</xdr:rowOff>
    </xdr:from>
    <xdr:to>
      <xdr:col>20</xdr:col>
      <xdr:colOff>235239</xdr:colOff>
      <xdr:row>54</xdr:row>
      <xdr:rowOff>27564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xmlns="" id="{B64664E7-7336-489F-8A13-BB0B9B5692AF}"/>
            </a:ext>
          </a:extLst>
        </xdr:cNvPr>
        <xdr:cNvSpPr/>
      </xdr:nvSpPr>
      <xdr:spPr>
        <a:xfrm>
          <a:off x="1541319" y="16123227"/>
          <a:ext cx="4149147" cy="1534246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屋内運動施設で大会等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チェックを入れて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14</xdr:col>
      <xdr:colOff>60903</xdr:colOff>
      <xdr:row>50</xdr:row>
      <xdr:rowOff>114877</xdr:rowOff>
    </xdr:from>
    <xdr:to>
      <xdr:col>20</xdr:col>
      <xdr:colOff>94908</xdr:colOff>
      <xdr:row>53</xdr:row>
      <xdr:rowOff>111413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xmlns="" id="{24241570-D69C-4F1F-BADD-219F916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494" y="16307377"/>
          <a:ext cx="1592641" cy="1104900"/>
        </a:xfrm>
        <a:prstGeom prst="rect">
          <a:avLst/>
        </a:prstGeom>
      </xdr:spPr>
    </xdr:pic>
    <xdr:clientData/>
  </xdr:twoCellAnchor>
  <xdr:twoCellAnchor>
    <xdr:from>
      <xdr:col>4</xdr:col>
      <xdr:colOff>138545</xdr:colOff>
      <xdr:row>240</xdr:row>
      <xdr:rowOff>1</xdr:rowOff>
    </xdr:from>
    <xdr:to>
      <xdr:col>15</xdr:col>
      <xdr:colOff>225134</xdr:colOff>
      <xdr:row>251</xdr:row>
      <xdr:rowOff>5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xmlns="" id="{A67BC930-4DC0-41C7-9BED-6D3271C62002}"/>
            </a:ext>
          </a:extLst>
        </xdr:cNvPr>
        <xdr:cNvSpPr/>
      </xdr:nvSpPr>
      <xdr:spPr>
        <a:xfrm>
          <a:off x="1385454" y="33828183"/>
          <a:ext cx="2938316" cy="152400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164522</xdr:colOff>
      <xdr:row>240</xdr:row>
      <xdr:rowOff>2474</xdr:rowOff>
    </xdr:from>
    <xdr:to>
      <xdr:col>33</xdr:col>
      <xdr:colOff>181838</xdr:colOff>
      <xdr:row>250</xdr:row>
      <xdr:rowOff>19794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xmlns="" id="{DEAE70B0-3A5C-43FC-9518-D96EA2726BF1}"/>
            </a:ext>
          </a:extLst>
        </xdr:cNvPr>
        <xdr:cNvSpPr/>
      </xdr:nvSpPr>
      <xdr:spPr>
        <a:xfrm>
          <a:off x="4580658" y="35262292"/>
          <a:ext cx="4468089" cy="1402775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17317</xdr:colOff>
      <xdr:row>259</xdr:row>
      <xdr:rowOff>-1</xdr:rowOff>
    </xdr:from>
    <xdr:to>
      <xdr:col>35</xdr:col>
      <xdr:colOff>259770</xdr:colOff>
      <xdr:row>264</xdr:row>
      <xdr:rowOff>69272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xmlns="" id="{A34C77F6-18F5-4EDD-B564-37B5B924189E}"/>
            </a:ext>
          </a:extLst>
        </xdr:cNvPr>
        <xdr:cNvSpPr/>
      </xdr:nvSpPr>
      <xdr:spPr>
        <a:xfrm>
          <a:off x="5212772" y="37892181"/>
          <a:ext cx="4468089" cy="762000"/>
        </a:xfrm>
        <a:prstGeom prst="wedgeRectCallout">
          <a:avLst>
            <a:gd name="adj1" fmla="val -20850"/>
            <a:gd name="adj2" fmla="val -102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2890CC83-8D2E-4212-B4F5-A4EA016AD9D4}"/>
            </a:ext>
          </a:extLst>
        </xdr:cNvPr>
        <xdr:cNvSpPr/>
      </xdr:nvSpPr>
      <xdr:spPr>
        <a:xfrm>
          <a:off x="5769769" y="223361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xmlns="" id="{1848EC59-26B9-44C4-9152-59A14186C555}"/>
            </a:ext>
          </a:extLst>
        </xdr:cNvPr>
        <xdr:cNvSpPr/>
      </xdr:nvSpPr>
      <xdr:spPr>
        <a:xfrm>
          <a:off x="5769769" y="28594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xmlns="" id="{4744F337-D4F8-44F9-A83B-01B21D8D4522}"/>
            </a:ext>
          </a:extLst>
        </xdr:cNvPr>
        <xdr:cNvSpPr/>
      </xdr:nvSpPr>
      <xdr:spPr>
        <a:xfrm>
          <a:off x="5769769" y="34385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xmlns="" id="{7D30C6A6-1C07-47D6-B40D-015715B0C6C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xmlns="" id="{524A7CA4-A520-45C9-9087-9800F165C294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xmlns="" id="{6A498355-9944-47D5-B9C6-F5D129DED32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8" name="下矢印 1">
          <a:extLst>
            <a:ext uri="{FF2B5EF4-FFF2-40B4-BE49-F238E27FC236}">
              <a16:creationId xmlns:a16="http://schemas.microsoft.com/office/drawing/2014/main" xmlns="" id="{9B6C2C5A-B94F-4E4E-8429-635C27B2FB1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9" name="下矢印 1">
          <a:extLst>
            <a:ext uri="{FF2B5EF4-FFF2-40B4-BE49-F238E27FC236}">
              <a16:creationId xmlns:a16="http://schemas.microsoft.com/office/drawing/2014/main" xmlns="" id="{D1781A29-DC54-4CEB-A081-24C62274835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10" name="下矢印 1">
          <a:extLst>
            <a:ext uri="{FF2B5EF4-FFF2-40B4-BE49-F238E27FC236}">
              <a16:creationId xmlns:a16="http://schemas.microsoft.com/office/drawing/2014/main" xmlns="" id="{77E5ADA8-97C6-4455-8A5C-1044C9D24F8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xmlns="" id="{4797BF6A-B6BE-4C8B-B07E-FA81BE4F1D9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xmlns="" id="{F3F81343-E259-40A8-BE63-B2CD69F32561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xmlns="" id="{928B9609-7DF4-41CE-A7DE-CB5100127B2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xmlns="" id="{A7FE0613-3A5F-4A75-A2F8-578D2701256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xmlns="" id="{6208A4E7-854A-4BBA-818D-7E05E4630B2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xmlns="" id="{820ED8AB-6899-4C4D-ADB8-8674F73BF1B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xmlns="" id="{CA606CAE-B272-4112-AABC-F1A9D33A489F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xmlns="" id="{B98D7C30-E841-45AE-88CF-D2DF64EAE62C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xmlns="" id="{04B5EC45-2ED5-4656-A0A6-45AB165EE6C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xmlns="" id="{373AE89F-8961-4EA7-A84D-63738B9A0D3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xmlns="" id="{55E7472E-92AF-449D-844F-A7B649551DDE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xmlns="" id="{84ED7103-D6EB-4229-829F-D3A6EDDED8B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xmlns="" id="{762E13F8-5D1F-4BF8-951F-2C6ABFAE7CF8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xmlns="" id="{29A009A4-0651-42F6-94C9-FB1F01B36E2B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0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9" x14ac:dyDescent="0.2"/>
  <cols>
    <col min="1" max="3" width="4.08203125" style="1" customWidth="1"/>
    <col min="4" max="4" width="4.08203125" style="91" customWidth="1"/>
    <col min="5" max="5" width="4.08203125" style="1" customWidth="1"/>
    <col min="6" max="31" width="3.33203125" style="1" customWidth="1"/>
    <col min="32" max="43" width="3.58203125" style="1" customWidth="1"/>
    <col min="44" max="44" width="4" style="1" customWidth="1"/>
    <col min="45" max="45" width="3.9140625" style="1" customWidth="1"/>
    <col min="46" max="46" width="11" style="1" customWidth="1"/>
    <col min="47" max="56" width="11" style="1" hidden="1" customWidth="1"/>
    <col min="57" max="60" width="9" style="1" hidden="1" customWidth="1"/>
    <col min="61" max="62" width="0" style="1" hidden="1" customWidth="1"/>
    <col min="63" max="16384" width="9" style="1"/>
  </cols>
  <sheetData>
    <row r="1" spans="1:59" ht="29.25" customHeight="1" x14ac:dyDescent="0.2">
      <c r="D1" s="2"/>
    </row>
    <row r="2" spans="1:59" ht="35.15" customHeight="1" x14ac:dyDescent="0.2">
      <c r="A2" s="136" t="s">
        <v>108</v>
      </c>
      <c r="B2" s="136"/>
      <c r="C2" s="136"/>
      <c r="D2" s="136"/>
      <c r="E2" s="136"/>
      <c r="F2" s="136"/>
      <c r="G2" s="136"/>
      <c r="H2" s="136"/>
      <c r="I2" s="137" t="s">
        <v>109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  <c r="AL2" s="138"/>
      <c r="AM2" s="138"/>
      <c r="AN2" s="138"/>
      <c r="AO2" s="138"/>
      <c r="AP2" s="138"/>
      <c r="AQ2" s="138"/>
      <c r="AR2" s="138"/>
      <c r="AS2" s="138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5" customHeight="1" x14ac:dyDescent="0.2">
      <c r="A3" s="137" t="s">
        <v>115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16"/>
      <c r="AT4" s="12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2">
      <c r="A5" s="139" t="s">
        <v>116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3" t="s">
        <v>80</v>
      </c>
      <c r="M5" s="143"/>
      <c r="N5" s="143"/>
      <c r="O5" s="143"/>
      <c r="P5" s="143"/>
      <c r="Q5" s="143"/>
      <c r="R5" s="143"/>
      <c r="S5" s="143"/>
      <c r="T5" s="143"/>
      <c r="U5" s="145" t="s">
        <v>81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 t="s">
        <v>82</v>
      </c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7"/>
      <c r="AT5" s="12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2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4"/>
      <c r="M6" s="144"/>
      <c r="N6" s="144"/>
      <c r="O6" s="144"/>
      <c r="P6" s="144"/>
      <c r="Q6" s="144"/>
      <c r="R6" s="144"/>
      <c r="S6" s="144"/>
      <c r="T6" s="144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8"/>
      <c r="AT6" s="12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2">
      <c r="A7" s="168" t="s">
        <v>103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30" t="s">
        <v>99</v>
      </c>
      <c r="M7" s="130"/>
      <c r="N7" s="130"/>
      <c r="O7" s="130"/>
      <c r="P7" s="130"/>
      <c r="Q7" s="130"/>
      <c r="R7" s="130"/>
      <c r="S7" s="130"/>
      <c r="T7" s="130"/>
      <c r="U7" s="130" t="s">
        <v>104</v>
      </c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 t="s">
        <v>105</v>
      </c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1"/>
      <c r="AT7" s="12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3"/>
      <c r="AT8" s="12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2">
      <c r="A9" s="129"/>
      <c r="B9" s="134" t="s">
        <v>79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2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2">
      <c r="A10" s="5" t="s">
        <v>77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2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2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2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2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2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2">
      <c r="A16" s="20"/>
      <c r="B16" s="135" t="s">
        <v>4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2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2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2">
      <c r="A19" s="151" t="s">
        <v>5</v>
      </c>
      <c r="B19" s="152"/>
      <c r="C19" s="152"/>
      <c r="D19" s="152"/>
      <c r="E19" s="152"/>
      <c r="F19" s="152"/>
      <c r="G19" s="152"/>
      <c r="H19" s="152"/>
      <c r="I19" s="15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2">
      <c r="A20" s="154"/>
      <c r="B20" s="155"/>
      <c r="C20" s="155"/>
      <c r="D20" s="155"/>
      <c r="E20" s="155"/>
      <c r="F20" s="155"/>
      <c r="G20" s="155"/>
      <c r="H20" s="155"/>
      <c r="I20" s="15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2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2">
      <c r="A22" s="32"/>
      <c r="B22" s="157" t="s">
        <v>92</v>
      </c>
      <c r="C22" s="158"/>
      <c r="D22" s="158"/>
      <c r="E22" s="159"/>
      <c r="F22" s="163" t="s">
        <v>11</v>
      </c>
      <c r="G22" s="163"/>
      <c r="H22" s="164">
        <v>10</v>
      </c>
      <c r="I22" s="164"/>
      <c r="J22" s="166" t="s">
        <v>12</v>
      </c>
      <c r="K22" s="166"/>
      <c r="L22" s="149">
        <v>0</v>
      </c>
      <c r="M22" s="149"/>
      <c r="N22" s="166" t="s">
        <v>13</v>
      </c>
      <c r="O22" s="176"/>
      <c r="P22" s="187" t="s">
        <v>14</v>
      </c>
      <c r="Q22" s="176"/>
      <c r="R22" s="189" t="s">
        <v>15</v>
      </c>
      <c r="S22" s="189"/>
      <c r="T22" s="149">
        <v>22</v>
      </c>
      <c r="U22" s="149"/>
      <c r="V22" s="166" t="s">
        <v>12</v>
      </c>
      <c r="W22" s="166"/>
      <c r="X22" s="149">
        <v>0</v>
      </c>
      <c r="Y22" s="149"/>
      <c r="Z22" s="166" t="s">
        <v>13</v>
      </c>
      <c r="AA22" s="176"/>
      <c r="AB22" s="31"/>
      <c r="AC22" s="31"/>
      <c r="AD22" s="31"/>
      <c r="AE22" s="157" t="s">
        <v>16</v>
      </c>
      <c r="AF22" s="178"/>
      <c r="AG22" s="178"/>
      <c r="AH22" s="178"/>
      <c r="AI22" s="179"/>
      <c r="AJ22" s="183">
        <f>ROUNDDOWN(AZ22/60,0)</f>
        <v>12</v>
      </c>
      <c r="AK22" s="183"/>
      <c r="AL22" s="185" t="s">
        <v>17</v>
      </c>
      <c r="AM22" s="185"/>
      <c r="AN22" s="183">
        <f>AZ22-AJ22*60</f>
        <v>0</v>
      </c>
      <c r="AO22" s="183"/>
      <c r="AP22" s="166" t="s">
        <v>13</v>
      </c>
      <c r="AQ22" s="176"/>
      <c r="AR22" s="37"/>
      <c r="AS22" s="31"/>
      <c r="AT22" s="31"/>
      <c r="AU22" s="174"/>
      <c r="AV22" s="174" t="s">
        <v>18</v>
      </c>
      <c r="AW22" s="175">
        <f>T22*60+X22</f>
        <v>1320</v>
      </c>
      <c r="AX22" s="31"/>
      <c r="AY22" s="174" t="s">
        <v>19</v>
      </c>
      <c r="AZ22" s="175">
        <f>(T22*60+X22)-(H22*60+L22)</f>
        <v>720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2">
      <c r="A23" s="32"/>
      <c r="B23" s="160"/>
      <c r="C23" s="161"/>
      <c r="D23" s="161"/>
      <c r="E23" s="162"/>
      <c r="F23" s="163"/>
      <c r="G23" s="163"/>
      <c r="H23" s="165"/>
      <c r="I23" s="165"/>
      <c r="J23" s="167"/>
      <c r="K23" s="167"/>
      <c r="L23" s="150"/>
      <c r="M23" s="150"/>
      <c r="N23" s="167"/>
      <c r="O23" s="177"/>
      <c r="P23" s="188"/>
      <c r="Q23" s="177"/>
      <c r="R23" s="190"/>
      <c r="S23" s="190"/>
      <c r="T23" s="150"/>
      <c r="U23" s="150"/>
      <c r="V23" s="167"/>
      <c r="W23" s="167"/>
      <c r="X23" s="150"/>
      <c r="Y23" s="150"/>
      <c r="Z23" s="167"/>
      <c r="AA23" s="177"/>
      <c r="AB23" s="31"/>
      <c r="AC23" s="31"/>
      <c r="AD23" s="31"/>
      <c r="AE23" s="180"/>
      <c r="AF23" s="181"/>
      <c r="AG23" s="181"/>
      <c r="AH23" s="181"/>
      <c r="AI23" s="182"/>
      <c r="AJ23" s="184"/>
      <c r="AK23" s="184"/>
      <c r="AL23" s="186"/>
      <c r="AM23" s="186"/>
      <c r="AN23" s="184"/>
      <c r="AO23" s="184"/>
      <c r="AP23" s="167"/>
      <c r="AQ23" s="177"/>
      <c r="AR23" s="37"/>
      <c r="AS23" s="31"/>
      <c r="AT23" s="31"/>
      <c r="AU23" s="174"/>
      <c r="AV23" s="174"/>
      <c r="AW23" s="175"/>
      <c r="AX23" s="31"/>
      <c r="AY23" s="174"/>
      <c r="AZ23" s="175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2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2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93</v>
      </c>
      <c r="BE25" s="26"/>
      <c r="BF25" s="26"/>
      <c r="BG25" s="26"/>
      <c r="BH25" s="26"/>
    </row>
    <row r="26" spans="1:60" s="46" customFormat="1" ht="25.5" customHeight="1" x14ac:dyDescent="0.2">
      <c r="A26" s="43"/>
      <c r="B26" s="44" t="s">
        <v>91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94</v>
      </c>
      <c r="BD26" s="45"/>
      <c r="BE26" s="26"/>
      <c r="BF26" s="42"/>
      <c r="BG26" s="42"/>
      <c r="BH26" s="42"/>
    </row>
    <row r="27" spans="1:60" ht="25.5" customHeight="1" x14ac:dyDescent="0.2">
      <c r="A27" s="32"/>
      <c r="B27" s="157" t="s">
        <v>92</v>
      </c>
      <c r="C27" s="158"/>
      <c r="D27" s="158"/>
      <c r="E27" s="159"/>
      <c r="F27" s="163" t="s">
        <v>11</v>
      </c>
      <c r="G27" s="163"/>
      <c r="H27" s="172">
        <v>10</v>
      </c>
      <c r="I27" s="149"/>
      <c r="J27" s="166" t="s">
        <v>12</v>
      </c>
      <c r="K27" s="166"/>
      <c r="L27" s="149">
        <v>0</v>
      </c>
      <c r="M27" s="149"/>
      <c r="N27" s="166" t="s">
        <v>13</v>
      </c>
      <c r="O27" s="176"/>
      <c r="P27" s="187" t="s">
        <v>14</v>
      </c>
      <c r="Q27" s="176"/>
      <c r="R27" s="189" t="s">
        <v>15</v>
      </c>
      <c r="S27" s="189"/>
      <c r="T27" s="172">
        <v>19</v>
      </c>
      <c r="U27" s="149"/>
      <c r="V27" s="166" t="s">
        <v>12</v>
      </c>
      <c r="W27" s="166"/>
      <c r="X27" s="149">
        <v>0</v>
      </c>
      <c r="Y27" s="149"/>
      <c r="Z27" s="166" t="s">
        <v>13</v>
      </c>
      <c r="AA27" s="176"/>
      <c r="AB27" s="37"/>
      <c r="AC27" s="37"/>
      <c r="AD27" s="37"/>
      <c r="AE27" s="206" t="s">
        <v>26</v>
      </c>
      <c r="AF27" s="166"/>
      <c r="AG27" s="166"/>
      <c r="AH27" s="166"/>
      <c r="AI27" s="176"/>
      <c r="AJ27" s="207">
        <f>ROUNDDOWN(AW32/60,0)</f>
        <v>2</v>
      </c>
      <c r="AK27" s="183"/>
      <c r="AL27" s="166" t="s">
        <v>12</v>
      </c>
      <c r="AM27" s="166"/>
      <c r="AN27" s="183">
        <f>AW32-AJ27*60</f>
        <v>0</v>
      </c>
      <c r="AO27" s="183"/>
      <c r="AP27" s="166" t="s">
        <v>13</v>
      </c>
      <c r="AQ27" s="176"/>
      <c r="AR27" s="37"/>
      <c r="AS27" s="47"/>
      <c r="AT27" s="47"/>
      <c r="AU27" s="31"/>
      <c r="AV27" s="174" t="s">
        <v>27</v>
      </c>
      <c r="AW27" s="175">
        <f>IF(AZ27&lt;=BC27,BC27,AW22)</f>
        <v>1200</v>
      </c>
      <c r="AX27" s="205"/>
      <c r="AY27" s="174" t="s">
        <v>28</v>
      </c>
      <c r="AZ27" s="175">
        <f>T27*60+X27</f>
        <v>1140</v>
      </c>
      <c r="BA27" s="205"/>
      <c r="BB27" s="174" t="s">
        <v>29</v>
      </c>
      <c r="BC27" s="175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2">
      <c r="A28" s="32"/>
      <c r="B28" s="160"/>
      <c r="C28" s="161"/>
      <c r="D28" s="161"/>
      <c r="E28" s="162"/>
      <c r="F28" s="163"/>
      <c r="G28" s="163"/>
      <c r="H28" s="173"/>
      <c r="I28" s="150"/>
      <c r="J28" s="167"/>
      <c r="K28" s="167"/>
      <c r="L28" s="150"/>
      <c r="M28" s="150"/>
      <c r="N28" s="167"/>
      <c r="O28" s="177"/>
      <c r="P28" s="188"/>
      <c r="Q28" s="177"/>
      <c r="R28" s="190"/>
      <c r="S28" s="190"/>
      <c r="T28" s="173"/>
      <c r="U28" s="150"/>
      <c r="V28" s="167"/>
      <c r="W28" s="167"/>
      <c r="X28" s="150"/>
      <c r="Y28" s="150"/>
      <c r="Z28" s="167"/>
      <c r="AA28" s="177"/>
      <c r="AB28" s="31"/>
      <c r="AC28" s="31"/>
      <c r="AD28" s="31"/>
      <c r="AE28" s="188"/>
      <c r="AF28" s="167"/>
      <c r="AG28" s="167"/>
      <c r="AH28" s="167"/>
      <c r="AI28" s="177"/>
      <c r="AJ28" s="208"/>
      <c r="AK28" s="184"/>
      <c r="AL28" s="167"/>
      <c r="AM28" s="167"/>
      <c r="AN28" s="184"/>
      <c r="AO28" s="184"/>
      <c r="AP28" s="167"/>
      <c r="AQ28" s="177"/>
      <c r="AR28" s="37"/>
      <c r="AS28" s="47"/>
      <c r="AT28" s="47"/>
      <c r="AU28" s="31"/>
      <c r="AV28" s="174"/>
      <c r="AW28" s="175"/>
      <c r="AX28" s="205"/>
      <c r="AY28" s="174"/>
      <c r="AZ28" s="175"/>
      <c r="BA28" s="205"/>
      <c r="BB28" s="174"/>
      <c r="BC28" s="175"/>
      <c r="BD28" s="31"/>
      <c r="BE28" s="26"/>
      <c r="BF28" s="26"/>
      <c r="BG28" s="26"/>
      <c r="BH28" s="26"/>
    </row>
    <row r="29" spans="1:60" ht="17.25" customHeight="1" x14ac:dyDescent="0.2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3">
      <c r="A30" s="48"/>
      <c r="B30" s="31"/>
      <c r="C30" s="191" t="s">
        <v>95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3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96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194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6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2">
      <c r="A32" s="48"/>
      <c r="B32" s="31"/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6"/>
      <c r="AC32" s="1"/>
      <c r="AD32" s="31"/>
      <c r="AE32" s="157" t="s">
        <v>34</v>
      </c>
      <c r="AF32" s="158"/>
      <c r="AG32" s="158"/>
      <c r="AH32" s="158"/>
      <c r="AI32" s="158"/>
      <c r="AJ32" s="158"/>
      <c r="AK32" s="159"/>
      <c r="AL32" s="197">
        <f>IF(AZ22=0,0,ROUNDUP(AW32/AZ22,3))</f>
        <v>0.16700000000000001</v>
      </c>
      <c r="AM32" s="198"/>
      <c r="AN32" s="198"/>
      <c r="AO32" s="198"/>
      <c r="AP32" s="198"/>
      <c r="AQ32" s="199"/>
      <c r="AR32" s="31"/>
      <c r="AS32" s="31"/>
      <c r="AT32" s="31"/>
      <c r="AU32" s="45"/>
      <c r="AV32" s="174" t="s">
        <v>35</v>
      </c>
      <c r="AW32" s="203">
        <f>IF(AW22-AW27&gt;0,IF(AW22-AW27&gt;AZ22,AZ22,AW22-AW27),0)</f>
        <v>120</v>
      </c>
      <c r="AX32" s="204" t="s">
        <v>36</v>
      </c>
      <c r="AY32" s="204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2">
      <c r="A33" s="48"/>
      <c r="B33" s="31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6"/>
      <c r="AD33" s="31"/>
      <c r="AE33" s="160"/>
      <c r="AF33" s="161"/>
      <c r="AG33" s="161"/>
      <c r="AH33" s="161"/>
      <c r="AI33" s="161"/>
      <c r="AJ33" s="161"/>
      <c r="AK33" s="162"/>
      <c r="AL33" s="200"/>
      <c r="AM33" s="201"/>
      <c r="AN33" s="201"/>
      <c r="AO33" s="201"/>
      <c r="AP33" s="201"/>
      <c r="AQ33" s="202"/>
      <c r="AR33" s="31"/>
      <c r="AS33" s="31"/>
      <c r="AT33" s="31"/>
      <c r="AU33" s="174"/>
      <c r="AV33" s="174"/>
      <c r="AW33" s="203"/>
      <c r="AX33" s="204"/>
      <c r="AY33" s="204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2">
      <c r="A34" s="48"/>
      <c r="B34" s="31"/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6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174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2">
      <c r="A35" s="48"/>
      <c r="B35" s="31"/>
      <c r="C35" s="209" t="s">
        <v>97</v>
      </c>
      <c r="D35" s="210"/>
      <c r="E35" s="211" t="s">
        <v>98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2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2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2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2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2">
      <c r="A39" s="151" t="s">
        <v>38</v>
      </c>
      <c r="B39" s="152"/>
      <c r="C39" s="152"/>
      <c r="D39" s="152"/>
      <c r="E39" s="152"/>
      <c r="F39" s="152"/>
      <c r="G39" s="152"/>
      <c r="H39" s="152"/>
      <c r="I39" s="153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2">
      <c r="A40" s="154"/>
      <c r="B40" s="155"/>
      <c r="C40" s="155"/>
      <c r="D40" s="155"/>
      <c r="E40" s="155"/>
      <c r="F40" s="155"/>
      <c r="G40" s="155"/>
      <c r="H40" s="155"/>
      <c r="I40" s="15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2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2">
      <c r="A42" s="32"/>
      <c r="B42" s="157" t="s">
        <v>92</v>
      </c>
      <c r="C42" s="158"/>
      <c r="D42" s="158"/>
      <c r="E42" s="159"/>
      <c r="F42" s="163" t="s">
        <v>11</v>
      </c>
      <c r="G42" s="163"/>
      <c r="H42" s="149">
        <v>10</v>
      </c>
      <c r="I42" s="149"/>
      <c r="J42" s="166" t="s">
        <v>12</v>
      </c>
      <c r="K42" s="166"/>
      <c r="L42" s="149">
        <v>0</v>
      </c>
      <c r="M42" s="149"/>
      <c r="N42" s="166" t="s">
        <v>13</v>
      </c>
      <c r="O42" s="176"/>
      <c r="P42" s="187" t="s">
        <v>14</v>
      </c>
      <c r="Q42" s="176"/>
      <c r="R42" s="189" t="s">
        <v>15</v>
      </c>
      <c r="S42" s="189"/>
      <c r="T42" s="149">
        <v>23</v>
      </c>
      <c r="U42" s="149"/>
      <c r="V42" s="166" t="s">
        <v>12</v>
      </c>
      <c r="W42" s="166"/>
      <c r="X42" s="149">
        <v>0</v>
      </c>
      <c r="Y42" s="149"/>
      <c r="Z42" s="166" t="s">
        <v>13</v>
      </c>
      <c r="AA42" s="176"/>
      <c r="AB42" s="31"/>
      <c r="AC42" s="31"/>
      <c r="AD42" s="31"/>
      <c r="AE42" s="157" t="s">
        <v>16</v>
      </c>
      <c r="AF42" s="178"/>
      <c r="AG42" s="178"/>
      <c r="AH42" s="178"/>
      <c r="AI42" s="179"/>
      <c r="AJ42" s="183">
        <f>ROUNDDOWN(AZ42/60,0)</f>
        <v>13</v>
      </c>
      <c r="AK42" s="183"/>
      <c r="AL42" s="185" t="s">
        <v>17</v>
      </c>
      <c r="AM42" s="185"/>
      <c r="AN42" s="183">
        <f>AZ42-AJ42*60</f>
        <v>0</v>
      </c>
      <c r="AO42" s="183"/>
      <c r="AP42" s="166" t="s">
        <v>13</v>
      </c>
      <c r="AQ42" s="176"/>
      <c r="AR42" s="37"/>
      <c r="AS42" s="31"/>
      <c r="AT42" s="31"/>
      <c r="AU42" s="174"/>
      <c r="AV42" s="174" t="s">
        <v>18</v>
      </c>
      <c r="AW42" s="175">
        <f>T42*60+X42</f>
        <v>1380</v>
      </c>
      <c r="AX42" s="31"/>
      <c r="AY42" s="174" t="s">
        <v>19</v>
      </c>
      <c r="AZ42" s="175">
        <f>(T42*60+X42)-(H42*60+L42)</f>
        <v>780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2">
      <c r="A43" s="32"/>
      <c r="B43" s="160"/>
      <c r="C43" s="161"/>
      <c r="D43" s="161"/>
      <c r="E43" s="162"/>
      <c r="F43" s="163"/>
      <c r="G43" s="163"/>
      <c r="H43" s="150"/>
      <c r="I43" s="150"/>
      <c r="J43" s="167"/>
      <c r="K43" s="167"/>
      <c r="L43" s="150"/>
      <c r="M43" s="150"/>
      <c r="N43" s="167"/>
      <c r="O43" s="177"/>
      <c r="P43" s="188"/>
      <c r="Q43" s="177"/>
      <c r="R43" s="190"/>
      <c r="S43" s="190"/>
      <c r="T43" s="150"/>
      <c r="U43" s="150"/>
      <c r="V43" s="167"/>
      <c r="W43" s="167"/>
      <c r="X43" s="150"/>
      <c r="Y43" s="150"/>
      <c r="Z43" s="167"/>
      <c r="AA43" s="177"/>
      <c r="AB43" s="31"/>
      <c r="AC43" s="31"/>
      <c r="AD43" s="31"/>
      <c r="AE43" s="180"/>
      <c r="AF43" s="181"/>
      <c r="AG43" s="181"/>
      <c r="AH43" s="181"/>
      <c r="AI43" s="182"/>
      <c r="AJ43" s="184"/>
      <c r="AK43" s="184"/>
      <c r="AL43" s="186"/>
      <c r="AM43" s="186"/>
      <c r="AN43" s="184"/>
      <c r="AO43" s="184"/>
      <c r="AP43" s="167"/>
      <c r="AQ43" s="177"/>
      <c r="AR43" s="37"/>
      <c r="AS43" s="31"/>
      <c r="AT43" s="31"/>
      <c r="AU43" s="174"/>
      <c r="AV43" s="174"/>
      <c r="AW43" s="175"/>
      <c r="AX43" s="31"/>
      <c r="AY43" s="174"/>
      <c r="AZ43" s="175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2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2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93</v>
      </c>
      <c r="BE45" s="26"/>
      <c r="BF45" s="26"/>
      <c r="BG45" s="26"/>
      <c r="BH45" s="26"/>
    </row>
    <row r="46" spans="1:60" s="46" customFormat="1" ht="25.5" customHeight="1" x14ac:dyDescent="0.2">
      <c r="A46" s="43"/>
      <c r="B46" s="44" t="s">
        <v>91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94</v>
      </c>
      <c r="BD46" s="45"/>
      <c r="BE46" s="26"/>
      <c r="BF46" s="42"/>
      <c r="BG46" s="42"/>
      <c r="BH46" s="42"/>
    </row>
    <row r="47" spans="1:60" ht="25.5" customHeight="1" x14ac:dyDescent="0.2">
      <c r="A47" s="32"/>
      <c r="B47" s="157" t="s">
        <v>92</v>
      </c>
      <c r="C47" s="158"/>
      <c r="D47" s="158"/>
      <c r="E47" s="159"/>
      <c r="F47" s="163" t="s">
        <v>11</v>
      </c>
      <c r="G47" s="163"/>
      <c r="H47" s="172">
        <v>10</v>
      </c>
      <c r="I47" s="149"/>
      <c r="J47" s="166" t="s">
        <v>12</v>
      </c>
      <c r="K47" s="166"/>
      <c r="L47" s="149">
        <v>0</v>
      </c>
      <c r="M47" s="149"/>
      <c r="N47" s="166" t="s">
        <v>13</v>
      </c>
      <c r="O47" s="176"/>
      <c r="P47" s="187" t="s">
        <v>14</v>
      </c>
      <c r="Q47" s="176"/>
      <c r="R47" s="189" t="s">
        <v>15</v>
      </c>
      <c r="S47" s="189"/>
      <c r="T47" s="172">
        <v>21</v>
      </c>
      <c r="U47" s="149"/>
      <c r="V47" s="166" t="s">
        <v>12</v>
      </c>
      <c r="W47" s="166"/>
      <c r="X47" s="149">
        <v>0</v>
      </c>
      <c r="Y47" s="149"/>
      <c r="Z47" s="166" t="s">
        <v>13</v>
      </c>
      <c r="AA47" s="176"/>
      <c r="AB47" s="37"/>
      <c r="AC47" s="37"/>
      <c r="AD47" s="37"/>
      <c r="AE47" s="206" t="s">
        <v>26</v>
      </c>
      <c r="AF47" s="166"/>
      <c r="AG47" s="166"/>
      <c r="AH47" s="166"/>
      <c r="AI47" s="176"/>
      <c r="AJ47" s="207">
        <f>ROUNDDOWN(AW52/60,0)</f>
        <v>2</v>
      </c>
      <c r="AK47" s="183"/>
      <c r="AL47" s="166" t="s">
        <v>12</v>
      </c>
      <c r="AM47" s="166"/>
      <c r="AN47" s="183">
        <f>AW52-AJ47*60</f>
        <v>0</v>
      </c>
      <c r="AO47" s="183"/>
      <c r="AP47" s="166" t="s">
        <v>13</v>
      </c>
      <c r="AQ47" s="176"/>
      <c r="AR47" s="37"/>
      <c r="AS47" s="47"/>
      <c r="AT47" s="47"/>
      <c r="AU47" s="31"/>
      <c r="AV47" s="174" t="s">
        <v>27</v>
      </c>
      <c r="AW47" s="175">
        <f>IF(AZ47&lt;=BC47,BC47,AW42)</f>
        <v>1260</v>
      </c>
      <c r="AX47" s="205"/>
      <c r="AY47" s="174" t="s">
        <v>28</v>
      </c>
      <c r="AZ47" s="175">
        <f>T47*60+X47</f>
        <v>1260</v>
      </c>
      <c r="BA47" s="205"/>
      <c r="BB47" s="174" t="s">
        <v>29</v>
      </c>
      <c r="BC47" s="175">
        <f>IF(C55="☑",21*60,20*60)</f>
        <v>1260</v>
      </c>
      <c r="BD47" s="31"/>
      <c r="BE47" s="26"/>
      <c r="BF47" s="26"/>
      <c r="BG47" s="26"/>
      <c r="BH47" s="26"/>
    </row>
    <row r="48" spans="1:60" ht="35.25" customHeight="1" x14ac:dyDescent="0.2">
      <c r="A48" s="32"/>
      <c r="B48" s="160"/>
      <c r="C48" s="161"/>
      <c r="D48" s="161"/>
      <c r="E48" s="162"/>
      <c r="F48" s="163"/>
      <c r="G48" s="163"/>
      <c r="H48" s="173"/>
      <c r="I48" s="150"/>
      <c r="J48" s="167"/>
      <c r="K48" s="167"/>
      <c r="L48" s="150"/>
      <c r="M48" s="150"/>
      <c r="N48" s="167"/>
      <c r="O48" s="177"/>
      <c r="P48" s="188"/>
      <c r="Q48" s="177"/>
      <c r="R48" s="190"/>
      <c r="S48" s="190"/>
      <c r="T48" s="173"/>
      <c r="U48" s="150"/>
      <c r="V48" s="167"/>
      <c r="W48" s="167"/>
      <c r="X48" s="150"/>
      <c r="Y48" s="150"/>
      <c r="Z48" s="167"/>
      <c r="AA48" s="177"/>
      <c r="AB48" s="31"/>
      <c r="AC48" s="31"/>
      <c r="AD48" s="31"/>
      <c r="AE48" s="188"/>
      <c r="AF48" s="167"/>
      <c r="AG48" s="167"/>
      <c r="AH48" s="167"/>
      <c r="AI48" s="177"/>
      <c r="AJ48" s="208"/>
      <c r="AK48" s="184"/>
      <c r="AL48" s="167"/>
      <c r="AM48" s="167"/>
      <c r="AN48" s="184"/>
      <c r="AO48" s="184"/>
      <c r="AP48" s="167"/>
      <c r="AQ48" s="177"/>
      <c r="AR48" s="37"/>
      <c r="AS48" s="47"/>
      <c r="AT48" s="47"/>
      <c r="AU48" s="31"/>
      <c r="AV48" s="174"/>
      <c r="AW48" s="175"/>
      <c r="AX48" s="205"/>
      <c r="AY48" s="174"/>
      <c r="AZ48" s="175"/>
      <c r="BA48" s="205"/>
      <c r="BB48" s="174"/>
      <c r="BC48" s="175"/>
      <c r="BD48" s="31"/>
      <c r="BE48" s="26"/>
      <c r="BF48" s="26"/>
      <c r="BG48" s="26"/>
      <c r="BH48" s="26"/>
    </row>
    <row r="49" spans="1:60" ht="17.25" customHeight="1" x14ac:dyDescent="0.2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3">
      <c r="A50" s="48"/>
      <c r="B50" s="31"/>
      <c r="C50" s="191" t="s">
        <v>95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3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96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2">
      <c r="A51" s="48"/>
      <c r="B51" s="31"/>
      <c r="C51" s="194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6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2">
      <c r="A52" s="48"/>
      <c r="B52" s="31"/>
      <c r="C52" s="194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6"/>
      <c r="AC52" s="1"/>
      <c r="AD52" s="31"/>
      <c r="AE52" s="157" t="s">
        <v>34</v>
      </c>
      <c r="AF52" s="158"/>
      <c r="AG52" s="158"/>
      <c r="AH52" s="158"/>
      <c r="AI52" s="158"/>
      <c r="AJ52" s="158"/>
      <c r="AK52" s="159"/>
      <c r="AL52" s="197">
        <f>IF(AZ42=0,0,ROUNDUP(AW52/AZ42,3))</f>
        <v>0.154</v>
      </c>
      <c r="AM52" s="198"/>
      <c r="AN52" s="198"/>
      <c r="AO52" s="198"/>
      <c r="AP52" s="198"/>
      <c r="AQ52" s="199"/>
      <c r="AR52" s="31"/>
      <c r="AS52" s="31"/>
      <c r="AT52" s="31"/>
      <c r="AU52" s="45"/>
      <c r="AV52" s="174" t="s">
        <v>35</v>
      </c>
      <c r="AW52" s="203">
        <f>IF(AW42-AW47&gt;0,IF(AW42-AW47&gt;AZ42,AZ42,AW42-AW47),0)</f>
        <v>120</v>
      </c>
      <c r="AX52" s="204" t="s">
        <v>36</v>
      </c>
      <c r="AY52" s="204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2">
      <c r="A53" s="48"/>
      <c r="B53" s="31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6"/>
      <c r="AD53" s="31"/>
      <c r="AE53" s="160"/>
      <c r="AF53" s="161"/>
      <c r="AG53" s="161"/>
      <c r="AH53" s="161"/>
      <c r="AI53" s="161"/>
      <c r="AJ53" s="161"/>
      <c r="AK53" s="162"/>
      <c r="AL53" s="200"/>
      <c r="AM53" s="201"/>
      <c r="AN53" s="201"/>
      <c r="AO53" s="201"/>
      <c r="AP53" s="201"/>
      <c r="AQ53" s="202"/>
      <c r="AR53" s="31"/>
      <c r="AS53" s="31"/>
      <c r="AT53" s="31"/>
      <c r="AU53" s="174"/>
      <c r="AV53" s="174"/>
      <c r="AW53" s="203"/>
      <c r="AX53" s="204"/>
      <c r="AY53" s="204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194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6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174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2">
      <c r="A55" s="48"/>
      <c r="B55" s="31"/>
      <c r="C55" s="213" t="s">
        <v>100</v>
      </c>
      <c r="D55" s="214"/>
      <c r="E55" s="211" t="s">
        <v>98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2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2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2">
      <c r="A57" s="151" t="s">
        <v>40</v>
      </c>
      <c r="B57" s="152"/>
      <c r="C57" s="152"/>
      <c r="D57" s="152"/>
      <c r="E57" s="152"/>
      <c r="F57" s="152"/>
      <c r="G57" s="152"/>
      <c r="H57" s="152"/>
      <c r="I57" s="153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2">
      <c r="A58" s="154"/>
      <c r="B58" s="155"/>
      <c r="C58" s="155"/>
      <c r="D58" s="155"/>
      <c r="E58" s="155"/>
      <c r="F58" s="155"/>
      <c r="G58" s="155"/>
      <c r="H58" s="155"/>
      <c r="I58" s="15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2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2">
      <c r="A60" s="32"/>
      <c r="B60" s="157" t="s">
        <v>92</v>
      </c>
      <c r="C60" s="158"/>
      <c r="D60" s="158"/>
      <c r="E60" s="159"/>
      <c r="F60" s="163" t="s">
        <v>11</v>
      </c>
      <c r="G60" s="163"/>
      <c r="H60" s="215"/>
      <c r="I60" s="215"/>
      <c r="J60" s="166" t="s">
        <v>12</v>
      </c>
      <c r="K60" s="166"/>
      <c r="L60" s="215"/>
      <c r="M60" s="215"/>
      <c r="N60" s="166" t="s">
        <v>13</v>
      </c>
      <c r="O60" s="176"/>
      <c r="P60" s="187" t="s">
        <v>14</v>
      </c>
      <c r="Q60" s="176"/>
      <c r="R60" s="189" t="s">
        <v>15</v>
      </c>
      <c r="S60" s="189"/>
      <c r="T60" s="215"/>
      <c r="U60" s="215"/>
      <c r="V60" s="166" t="s">
        <v>12</v>
      </c>
      <c r="W60" s="166"/>
      <c r="X60" s="215"/>
      <c r="Y60" s="215"/>
      <c r="Z60" s="166" t="s">
        <v>13</v>
      </c>
      <c r="AA60" s="176"/>
      <c r="AB60" s="31"/>
      <c r="AC60" s="31"/>
      <c r="AD60" s="31"/>
      <c r="AE60" s="157" t="s">
        <v>16</v>
      </c>
      <c r="AF60" s="178"/>
      <c r="AG60" s="178"/>
      <c r="AH60" s="178"/>
      <c r="AI60" s="179"/>
      <c r="AJ60" s="183">
        <f>ROUNDDOWN(AZ60/60,0)</f>
        <v>0</v>
      </c>
      <c r="AK60" s="183"/>
      <c r="AL60" s="185" t="s">
        <v>17</v>
      </c>
      <c r="AM60" s="185"/>
      <c r="AN60" s="183">
        <f>AZ60-AJ60*60</f>
        <v>0</v>
      </c>
      <c r="AO60" s="183"/>
      <c r="AP60" s="166" t="s">
        <v>13</v>
      </c>
      <c r="AQ60" s="176"/>
      <c r="AR60" s="37"/>
      <c r="AS60" s="31"/>
      <c r="AT60" s="31"/>
      <c r="AU60" s="174"/>
      <c r="AV60" s="174" t="s">
        <v>18</v>
      </c>
      <c r="AW60" s="175">
        <f>T60*60+X60</f>
        <v>0</v>
      </c>
      <c r="AX60" s="31"/>
      <c r="AY60" s="174" t="s">
        <v>19</v>
      </c>
      <c r="AZ60" s="175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2">
      <c r="A61" s="32"/>
      <c r="B61" s="160"/>
      <c r="C61" s="161"/>
      <c r="D61" s="161"/>
      <c r="E61" s="162"/>
      <c r="F61" s="163"/>
      <c r="G61" s="163"/>
      <c r="H61" s="216"/>
      <c r="I61" s="216"/>
      <c r="J61" s="167"/>
      <c r="K61" s="167"/>
      <c r="L61" s="216"/>
      <c r="M61" s="216"/>
      <c r="N61" s="167"/>
      <c r="O61" s="177"/>
      <c r="P61" s="188"/>
      <c r="Q61" s="177"/>
      <c r="R61" s="190"/>
      <c r="S61" s="190"/>
      <c r="T61" s="216"/>
      <c r="U61" s="216"/>
      <c r="V61" s="167"/>
      <c r="W61" s="167"/>
      <c r="X61" s="216"/>
      <c r="Y61" s="216"/>
      <c r="Z61" s="167"/>
      <c r="AA61" s="177"/>
      <c r="AB61" s="31"/>
      <c r="AC61" s="31"/>
      <c r="AD61" s="31"/>
      <c r="AE61" s="180"/>
      <c r="AF61" s="181"/>
      <c r="AG61" s="181"/>
      <c r="AH61" s="181"/>
      <c r="AI61" s="182"/>
      <c r="AJ61" s="184"/>
      <c r="AK61" s="184"/>
      <c r="AL61" s="186"/>
      <c r="AM61" s="186"/>
      <c r="AN61" s="184"/>
      <c r="AO61" s="184"/>
      <c r="AP61" s="167"/>
      <c r="AQ61" s="177"/>
      <c r="AR61" s="37"/>
      <c r="AS61" s="31"/>
      <c r="AT61" s="31"/>
      <c r="AU61" s="174"/>
      <c r="AV61" s="174"/>
      <c r="AW61" s="175"/>
      <c r="AX61" s="31"/>
      <c r="AY61" s="174"/>
      <c r="AZ61" s="175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2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2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93</v>
      </c>
      <c r="BE63" s="26"/>
      <c r="BF63" s="26"/>
      <c r="BG63" s="26"/>
      <c r="BH63" s="26"/>
    </row>
    <row r="64" spans="1:60" s="46" customFormat="1" ht="25.5" customHeight="1" x14ac:dyDescent="0.2">
      <c r="A64" s="43"/>
      <c r="B64" s="44" t="s">
        <v>91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94</v>
      </c>
      <c r="BD64" s="45"/>
      <c r="BE64" s="26"/>
      <c r="BF64" s="42"/>
      <c r="BG64" s="42"/>
      <c r="BH64" s="42"/>
    </row>
    <row r="65" spans="1:60" ht="25.5" customHeight="1" x14ac:dyDescent="0.2">
      <c r="A65" s="32"/>
      <c r="B65" s="157" t="s">
        <v>92</v>
      </c>
      <c r="C65" s="158"/>
      <c r="D65" s="158"/>
      <c r="E65" s="159"/>
      <c r="F65" s="163" t="s">
        <v>11</v>
      </c>
      <c r="G65" s="163"/>
      <c r="H65" s="215"/>
      <c r="I65" s="215"/>
      <c r="J65" s="166" t="s">
        <v>12</v>
      </c>
      <c r="K65" s="166"/>
      <c r="L65" s="215"/>
      <c r="M65" s="215"/>
      <c r="N65" s="166" t="s">
        <v>13</v>
      </c>
      <c r="O65" s="176"/>
      <c r="P65" s="187" t="s">
        <v>14</v>
      </c>
      <c r="Q65" s="176"/>
      <c r="R65" s="189" t="s">
        <v>15</v>
      </c>
      <c r="S65" s="189"/>
      <c r="T65" s="217"/>
      <c r="U65" s="215"/>
      <c r="V65" s="166" t="s">
        <v>12</v>
      </c>
      <c r="W65" s="166"/>
      <c r="X65" s="215"/>
      <c r="Y65" s="215"/>
      <c r="Z65" s="166" t="s">
        <v>13</v>
      </c>
      <c r="AA65" s="176"/>
      <c r="AB65" s="37"/>
      <c r="AC65" s="37"/>
      <c r="AD65" s="37"/>
      <c r="AE65" s="206" t="s">
        <v>26</v>
      </c>
      <c r="AF65" s="166"/>
      <c r="AG65" s="166"/>
      <c r="AH65" s="166"/>
      <c r="AI65" s="176"/>
      <c r="AJ65" s="207">
        <f>ROUNDDOWN(AW70/60,0)</f>
        <v>0</v>
      </c>
      <c r="AK65" s="183"/>
      <c r="AL65" s="166" t="s">
        <v>12</v>
      </c>
      <c r="AM65" s="166"/>
      <c r="AN65" s="183">
        <f>AW70-AJ65*60</f>
        <v>0</v>
      </c>
      <c r="AO65" s="183"/>
      <c r="AP65" s="166" t="s">
        <v>13</v>
      </c>
      <c r="AQ65" s="176"/>
      <c r="AR65" s="37"/>
      <c r="AS65" s="47"/>
      <c r="AT65" s="47"/>
      <c r="AU65" s="31"/>
      <c r="AV65" s="174" t="s">
        <v>27</v>
      </c>
      <c r="AW65" s="175">
        <f>IF(AZ65&lt;=BC65,BC65,AW60)</f>
        <v>1200</v>
      </c>
      <c r="AX65" s="205"/>
      <c r="AY65" s="174" t="s">
        <v>28</v>
      </c>
      <c r="AZ65" s="175">
        <f>T65*60+X65</f>
        <v>0</v>
      </c>
      <c r="BA65" s="205"/>
      <c r="BB65" s="174" t="s">
        <v>29</v>
      </c>
      <c r="BC65" s="175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2">
      <c r="A66" s="32"/>
      <c r="B66" s="160"/>
      <c r="C66" s="161"/>
      <c r="D66" s="161"/>
      <c r="E66" s="162"/>
      <c r="F66" s="163"/>
      <c r="G66" s="163"/>
      <c r="H66" s="216"/>
      <c r="I66" s="216"/>
      <c r="J66" s="167"/>
      <c r="K66" s="167"/>
      <c r="L66" s="216"/>
      <c r="M66" s="216"/>
      <c r="N66" s="167"/>
      <c r="O66" s="177"/>
      <c r="P66" s="188"/>
      <c r="Q66" s="177"/>
      <c r="R66" s="190"/>
      <c r="S66" s="190"/>
      <c r="T66" s="218"/>
      <c r="U66" s="216"/>
      <c r="V66" s="167"/>
      <c r="W66" s="167"/>
      <c r="X66" s="216"/>
      <c r="Y66" s="216"/>
      <c r="Z66" s="167"/>
      <c r="AA66" s="177"/>
      <c r="AB66" s="31"/>
      <c r="AC66" s="31"/>
      <c r="AD66" s="31"/>
      <c r="AE66" s="188"/>
      <c r="AF66" s="167"/>
      <c r="AG66" s="167"/>
      <c r="AH66" s="167"/>
      <c r="AI66" s="177"/>
      <c r="AJ66" s="208"/>
      <c r="AK66" s="184"/>
      <c r="AL66" s="167"/>
      <c r="AM66" s="167"/>
      <c r="AN66" s="184"/>
      <c r="AO66" s="184"/>
      <c r="AP66" s="167"/>
      <c r="AQ66" s="177"/>
      <c r="AR66" s="37"/>
      <c r="AS66" s="47"/>
      <c r="AT66" s="47"/>
      <c r="AU66" s="31"/>
      <c r="AV66" s="174"/>
      <c r="AW66" s="175"/>
      <c r="AX66" s="205"/>
      <c r="AY66" s="174"/>
      <c r="AZ66" s="175"/>
      <c r="BA66" s="205"/>
      <c r="BB66" s="174"/>
      <c r="BC66" s="175"/>
      <c r="BD66" s="31"/>
      <c r="BE66" s="26"/>
      <c r="BF66" s="26"/>
      <c r="BG66" s="26"/>
      <c r="BH66" s="26"/>
    </row>
    <row r="67" spans="1:60" ht="17.25" customHeight="1" x14ac:dyDescent="0.2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3">
      <c r="A68" s="48"/>
      <c r="B68" s="31"/>
      <c r="C68" s="191" t="s">
        <v>95</v>
      </c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3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96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2">
      <c r="A69" s="48"/>
      <c r="B69" s="31"/>
      <c r="C69" s="194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6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2">
      <c r="A70" s="48"/>
      <c r="B70" s="31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6"/>
      <c r="AC70" s="1"/>
      <c r="AD70" s="31"/>
      <c r="AE70" s="157" t="s">
        <v>34</v>
      </c>
      <c r="AF70" s="158"/>
      <c r="AG70" s="158"/>
      <c r="AH70" s="158"/>
      <c r="AI70" s="158"/>
      <c r="AJ70" s="158"/>
      <c r="AK70" s="159"/>
      <c r="AL70" s="197">
        <f>IF(AZ60=0,0,ROUNDUP(AW70/AZ60,3))</f>
        <v>0</v>
      </c>
      <c r="AM70" s="198"/>
      <c r="AN70" s="198"/>
      <c r="AO70" s="198"/>
      <c r="AP70" s="198"/>
      <c r="AQ70" s="199"/>
      <c r="AR70" s="31"/>
      <c r="AS70" s="31"/>
      <c r="AT70" s="31"/>
      <c r="AU70" s="45"/>
      <c r="AV70" s="174" t="s">
        <v>35</v>
      </c>
      <c r="AW70" s="203">
        <f>IF(AW60-AW65&gt;0,IF(AW60-AW65&gt;AZ60,AZ60,AW60-AW65),0)</f>
        <v>0</v>
      </c>
      <c r="AX70" s="204" t="s">
        <v>36</v>
      </c>
      <c r="AY70" s="204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2">
      <c r="A71" s="48"/>
      <c r="B71" s="31"/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6"/>
      <c r="AD71" s="31"/>
      <c r="AE71" s="160"/>
      <c r="AF71" s="161"/>
      <c r="AG71" s="161"/>
      <c r="AH71" s="161"/>
      <c r="AI71" s="161"/>
      <c r="AJ71" s="161"/>
      <c r="AK71" s="162"/>
      <c r="AL71" s="200"/>
      <c r="AM71" s="201"/>
      <c r="AN71" s="201"/>
      <c r="AO71" s="201"/>
      <c r="AP71" s="201"/>
      <c r="AQ71" s="202"/>
      <c r="AR71" s="31"/>
      <c r="AS71" s="31"/>
      <c r="AT71" s="31"/>
      <c r="AU71" s="174"/>
      <c r="AV71" s="174"/>
      <c r="AW71" s="203"/>
      <c r="AX71" s="204"/>
      <c r="AY71" s="204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6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174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2">
      <c r="A73" s="48"/>
      <c r="B73" s="31"/>
      <c r="C73" s="209" t="s">
        <v>97</v>
      </c>
      <c r="D73" s="210"/>
      <c r="E73" s="211" t="s">
        <v>98</v>
      </c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2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2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2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2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2">
      <c r="A77" s="151" t="s">
        <v>42</v>
      </c>
      <c r="B77" s="152"/>
      <c r="C77" s="152"/>
      <c r="D77" s="152"/>
      <c r="E77" s="152"/>
      <c r="F77" s="152"/>
      <c r="G77" s="152"/>
      <c r="H77" s="152"/>
      <c r="I77" s="153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2">
      <c r="A78" s="154"/>
      <c r="B78" s="155"/>
      <c r="C78" s="155"/>
      <c r="D78" s="155"/>
      <c r="E78" s="155"/>
      <c r="F78" s="155"/>
      <c r="G78" s="155"/>
      <c r="H78" s="155"/>
      <c r="I78" s="15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2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2">
      <c r="A80" s="32"/>
      <c r="B80" s="157" t="s">
        <v>92</v>
      </c>
      <c r="C80" s="158"/>
      <c r="D80" s="158"/>
      <c r="E80" s="159"/>
      <c r="F80" s="163" t="s">
        <v>11</v>
      </c>
      <c r="G80" s="163"/>
      <c r="H80" s="215"/>
      <c r="I80" s="215"/>
      <c r="J80" s="166" t="s">
        <v>12</v>
      </c>
      <c r="K80" s="166"/>
      <c r="L80" s="215"/>
      <c r="M80" s="215"/>
      <c r="N80" s="166" t="s">
        <v>13</v>
      </c>
      <c r="O80" s="176"/>
      <c r="P80" s="187" t="s">
        <v>14</v>
      </c>
      <c r="Q80" s="176"/>
      <c r="R80" s="189" t="s">
        <v>15</v>
      </c>
      <c r="S80" s="189"/>
      <c r="T80" s="215"/>
      <c r="U80" s="215"/>
      <c r="V80" s="166" t="s">
        <v>12</v>
      </c>
      <c r="W80" s="166"/>
      <c r="X80" s="215"/>
      <c r="Y80" s="215"/>
      <c r="Z80" s="166" t="s">
        <v>13</v>
      </c>
      <c r="AA80" s="176"/>
      <c r="AB80" s="31"/>
      <c r="AC80" s="31"/>
      <c r="AD80" s="31"/>
      <c r="AE80" s="157" t="s">
        <v>16</v>
      </c>
      <c r="AF80" s="178"/>
      <c r="AG80" s="178"/>
      <c r="AH80" s="178"/>
      <c r="AI80" s="179"/>
      <c r="AJ80" s="183">
        <f>ROUNDDOWN(AZ80/60,0)</f>
        <v>0</v>
      </c>
      <c r="AK80" s="183"/>
      <c r="AL80" s="185" t="s">
        <v>17</v>
      </c>
      <c r="AM80" s="185"/>
      <c r="AN80" s="183">
        <f>AZ80-AJ80*60</f>
        <v>0</v>
      </c>
      <c r="AO80" s="183"/>
      <c r="AP80" s="166" t="s">
        <v>13</v>
      </c>
      <c r="AQ80" s="176"/>
      <c r="AR80" s="37"/>
      <c r="AS80" s="31"/>
      <c r="AT80" s="31"/>
      <c r="AU80" s="174"/>
      <c r="AV80" s="174" t="s">
        <v>18</v>
      </c>
      <c r="AW80" s="175">
        <f>T80*60+X80</f>
        <v>0</v>
      </c>
      <c r="AX80" s="31"/>
      <c r="AY80" s="174" t="s">
        <v>19</v>
      </c>
      <c r="AZ80" s="175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2">
      <c r="A81" s="32"/>
      <c r="B81" s="160"/>
      <c r="C81" s="161"/>
      <c r="D81" s="161"/>
      <c r="E81" s="162"/>
      <c r="F81" s="163"/>
      <c r="G81" s="163"/>
      <c r="H81" s="216"/>
      <c r="I81" s="216"/>
      <c r="J81" s="167"/>
      <c r="K81" s="167"/>
      <c r="L81" s="216"/>
      <c r="M81" s="216"/>
      <c r="N81" s="167"/>
      <c r="O81" s="177"/>
      <c r="P81" s="188"/>
      <c r="Q81" s="177"/>
      <c r="R81" s="190"/>
      <c r="S81" s="190"/>
      <c r="T81" s="216"/>
      <c r="U81" s="216"/>
      <c r="V81" s="167"/>
      <c r="W81" s="167"/>
      <c r="X81" s="216"/>
      <c r="Y81" s="216"/>
      <c r="Z81" s="167"/>
      <c r="AA81" s="177"/>
      <c r="AB81" s="31"/>
      <c r="AC81" s="31"/>
      <c r="AD81" s="31"/>
      <c r="AE81" s="180"/>
      <c r="AF81" s="181"/>
      <c r="AG81" s="181"/>
      <c r="AH81" s="181"/>
      <c r="AI81" s="182"/>
      <c r="AJ81" s="184"/>
      <c r="AK81" s="184"/>
      <c r="AL81" s="186"/>
      <c r="AM81" s="186"/>
      <c r="AN81" s="184"/>
      <c r="AO81" s="184"/>
      <c r="AP81" s="167"/>
      <c r="AQ81" s="177"/>
      <c r="AR81" s="37"/>
      <c r="AS81" s="31"/>
      <c r="AT81" s="31"/>
      <c r="AU81" s="174"/>
      <c r="AV81" s="174"/>
      <c r="AW81" s="175"/>
      <c r="AX81" s="31"/>
      <c r="AY81" s="174"/>
      <c r="AZ81" s="175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2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2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93</v>
      </c>
      <c r="BE83" s="26"/>
      <c r="BF83" s="26"/>
      <c r="BG83" s="26"/>
      <c r="BH83" s="26"/>
    </row>
    <row r="84" spans="1:60" s="46" customFormat="1" ht="25.5" hidden="1" customHeight="1" x14ac:dyDescent="0.2">
      <c r="A84" s="43"/>
      <c r="B84" s="44" t="s">
        <v>91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94</v>
      </c>
      <c r="BD84" s="45"/>
      <c r="BE84" s="26"/>
      <c r="BF84" s="42"/>
      <c r="BG84" s="42"/>
      <c r="BH84" s="42"/>
    </row>
    <row r="85" spans="1:60" ht="25.5" hidden="1" customHeight="1" x14ac:dyDescent="0.2">
      <c r="A85" s="32"/>
      <c r="B85" s="157" t="s">
        <v>92</v>
      </c>
      <c r="C85" s="158"/>
      <c r="D85" s="158"/>
      <c r="E85" s="159"/>
      <c r="F85" s="163" t="s">
        <v>11</v>
      </c>
      <c r="G85" s="163"/>
      <c r="H85" s="215"/>
      <c r="I85" s="215"/>
      <c r="J85" s="166" t="s">
        <v>12</v>
      </c>
      <c r="K85" s="166"/>
      <c r="L85" s="215"/>
      <c r="M85" s="215"/>
      <c r="N85" s="166" t="s">
        <v>13</v>
      </c>
      <c r="O85" s="176"/>
      <c r="P85" s="187" t="s">
        <v>14</v>
      </c>
      <c r="Q85" s="176"/>
      <c r="R85" s="189" t="s">
        <v>15</v>
      </c>
      <c r="S85" s="189"/>
      <c r="T85" s="217"/>
      <c r="U85" s="215"/>
      <c r="V85" s="166" t="s">
        <v>12</v>
      </c>
      <c r="W85" s="166"/>
      <c r="X85" s="215"/>
      <c r="Y85" s="215"/>
      <c r="Z85" s="166" t="s">
        <v>13</v>
      </c>
      <c r="AA85" s="176"/>
      <c r="AB85" s="37"/>
      <c r="AC85" s="37"/>
      <c r="AD85" s="37"/>
      <c r="AE85" s="206" t="s">
        <v>26</v>
      </c>
      <c r="AF85" s="166"/>
      <c r="AG85" s="166"/>
      <c r="AH85" s="166"/>
      <c r="AI85" s="176"/>
      <c r="AJ85" s="207">
        <f>ROUNDDOWN(AW90/60,0)</f>
        <v>0</v>
      </c>
      <c r="AK85" s="183"/>
      <c r="AL85" s="166" t="s">
        <v>12</v>
      </c>
      <c r="AM85" s="166"/>
      <c r="AN85" s="183">
        <f>AW90-AJ85*60</f>
        <v>0</v>
      </c>
      <c r="AO85" s="183"/>
      <c r="AP85" s="166" t="s">
        <v>13</v>
      </c>
      <c r="AQ85" s="176"/>
      <c r="AR85" s="37"/>
      <c r="AS85" s="47"/>
      <c r="AT85" s="47"/>
      <c r="AU85" s="31"/>
      <c r="AV85" s="174" t="s">
        <v>27</v>
      </c>
      <c r="AW85" s="175">
        <f>IF(AZ85&lt;=BC85,BC85,AW80)</f>
        <v>1200</v>
      </c>
      <c r="AX85" s="205"/>
      <c r="AY85" s="174" t="s">
        <v>28</v>
      </c>
      <c r="AZ85" s="175">
        <f>T85*60+X85</f>
        <v>0</v>
      </c>
      <c r="BA85" s="205"/>
      <c r="BB85" s="174" t="s">
        <v>29</v>
      </c>
      <c r="BC85" s="175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2">
      <c r="A86" s="32"/>
      <c r="B86" s="160"/>
      <c r="C86" s="161"/>
      <c r="D86" s="161"/>
      <c r="E86" s="162"/>
      <c r="F86" s="163"/>
      <c r="G86" s="163"/>
      <c r="H86" s="216"/>
      <c r="I86" s="216"/>
      <c r="J86" s="167"/>
      <c r="K86" s="167"/>
      <c r="L86" s="216"/>
      <c r="M86" s="216"/>
      <c r="N86" s="167"/>
      <c r="O86" s="177"/>
      <c r="P86" s="188"/>
      <c r="Q86" s="177"/>
      <c r="R86" s="190"/>
      <c r="S86" s="190"/>
      <c r="T86" s="218"/>
      <c r="U86" s="216"/>
      <c r="V86" s="167"/>
      <c r="W86" s="167"/>
      <c r="X86" s="216"/>
      <c r="Y86" s="216"/>
      <c r="Z86" s="167"/>
      <c r="AA86" s="177"/>
      <c r="AB86" s="31"/>
      <c r="AC86" s="31"/>
      <c r="AD86" s="31"/>
      <c r="AE86" s="188"/>
      <c r="AF86" s="167"/>
      <c r="AG86" s="167"/>
      <c r="AH86" s="167"/>
      <c r="AI86" s="177"/>
      <c r="AJ86" s="208"/>
      <c r="AK86" s="184"/>
      <c r="AL86" s="167"/>
      <c r="AM86" s="167"/>
      <c r="AN86" s="184"/>
      <c r="AO86" s="184"/>
      <c r="AP86" s="167"/>
      <c r="AQ86" s="177"/>
      <c r="AR86" s="37"/>
      <c r="AS86" s="47"/>
      <c r="AT86" s="47"/>
      <c r="AU86" s="31"/>
      <c r="AV86" s="174"/>
      <c r="AW86" s="175"/>
      <c r="AX86" s="205"/>
      <c r="AY86" s="174"/>
      <c r="AZ86" s="175"/>
      <c r="BA86" s="205"/>
      <c r="BB86" s="174"/>
      <c r="BC86" s="175"/>
      <c r="BD86" s="31"/>
      <c r="BE86" s="26"/>
      <c r="BF86" s="26"/>
      <c r="BG86" s="26"/>
      <c r="BH86" s="26"/>
    </row>
    <row r="87" spans="1:60" ht="17.25" hidden="1" customHeight="1" x14ac:dyDescent="0.2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3">
      <c r="A88" s="48"/>
      <c r="B88" s="31"/>
      <c r="C88" s="191" t="s">
        <v>95</v>
      </c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3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96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2">
      <c r="A89" s="48"/>
      <c r="B89" s="31"/>
      <c r="C89" s="194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6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2">
      <c r="A90" s="48"/>
      <c r="B90" s="31"/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6"/>
      <c r="AC90" s="1"/>
      <c r="AD90" s="31"/>
      <c r="AE90" s="157" t="s">
        <v>34</v>
      </c>
      <c r="AF90" s="158"/>
      <c r="AG90" s="158"/>
      <c r="AH90" s="158"/>
      <c r="AI90" s="158"/>
      <c r="AJ90" s="158"/>
      <c r="AK90" s="159"/>
      <c r="AL90" s="197">
        <f>IF(AZ80=0,0,ROUNDUP(AW90/AZ80,3))</f>
        <v>0</v>
      </c>
      <c r="AM90" s="198"/>
      <c r="AN90" s="198"/>
      <c r="AO90" s="198"/>
      <c r="AP90" s="198"/>
      <c r="AQ90" s="199"/>
      <c r="AR90" s="31"/>
      <c r="AS90" s="31"/>
      <c r="AT90" s="31"/>
      <c r="AU90" s="45"/>
      <c r="AV90" s="174" t="s">
        <v>35</v>
      </c>
      <c r="AW90" s="203">
        <f>IF(AW80-AW85&gt;0,IF(AW80-AW85&gt;AZ80,AZ80,AW80-AW85),0)</f>
        <v>0</v>
      </c>
      <c r="AX90" s="204" t="s">
        <v>36</v>
      </c>
      <c r="AY90" s="204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2">
      <c r="A91" s="48"/>
      <c r="B91" s="31"/>
      <c r="C91" s="194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6"/>
      <c r="AD91" s="31"/>
      <c r="AE91" s="160"/>
      <c r="AF91" s="161"/>
      <c r="AG91" s="161"/>
      <c r="AH91" s="161"/>
      <c r="AI91" s="161"/>
      <c r="AJ91" s="161"/>
      <c r="AK91" s="162"/>
      <c r="AL91" s="200"/>
      <c r="AM91" s="201"/>
      <c r="AN91" s="201"/>
      <c r="AO91" s="201"/>
      <c r="AP91" s="201"/>
      <c r="AQ91" s="202"/>
      <c r="AR91" s="31"/>
      <c r="AS91" s="31"/>
      <c r="AT91" s="31"/>
      <c r="AU91" s="174"/>
      <c r="AV91" s="174"/>
      <c r="AW91" s="203"/>
      <c r="AX91" s="204"/>
      <c r="AY91" s="204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194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6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174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2">
      <c r="A93" s="48"/>
      <c r="B93" s="31"/>
      <c r="C93" s="209" t="s">
        <v>97</v>
      </c>
      <c r="D93" s="210"/>
      <c r="E93" s="211" t="s">
        <v>98</v>
      </c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2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2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2">
      <c r="A95" s="151" t="s">
        <v>43</v>
      </c>
      <c r="B95" s="152"/>
      <c r="C95" s="152"/>
      <c r="D95" s="152"/>
      <c r="E95" s="152"/>
      <c r="F95" s="152"/>
      <c r="G95" s="152"/>
      <c r="H95" s="152"/>
      <c r="I95" s="153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2">
      <c r="A96" s="154"/>
      <c r="B96" s="155"/>
      <c r="C96" s="155"/>
      <c r="D96" s="155"/>
      <c r="E96" s="155"/>
      <c r="F96" s="155"/>
      <c r="G96" s="155"/>
      <c r="H96" s="155"/>
      <c r="I96" s="15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2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2">
      <c r="A98" s="32"/>
      <c r="B98" s="157" t="s">
        <v>92</v>
      </c>
      <c r="C98" s="158"/>
      <c r="D98" s="158"/>
      <c r="E98" s="159"/>
      <c r="F98" s="163" t="s">
        <v>11</v>
      </c>
      <c r="G98" s="163"/>
      <c r="H98" s="215"/>
      <c r="I98" s="215"/>
      <c r="J98" s="166" t="s">
        <v>12</v>
      </c>
      <c r="K98" s="166"/>
      <c r="L98" s="215"/>
      <c r="M98" s="215"/>
      <c r="N98" s="166" t="s">
        <v>13</v>
      </c>
      <c r="O98" s="176"/>
      <c r="P98" s="187" t="s">
        <v>14</v>
      </c>
      <c r="Q98" s="176"/>
      <c r="R98" s="189" t="s">
        <v>15</v>
      </c>
      <c r="S98" s="189"/>
      <c r="T98" s="215"/>
      <c r="U98" s="215"/>
      <c r="V98" s="166" t="s">
        <v>12</v>
      </c>
      <c r="W98" s="166"/>
      <c r="X98" s="215"/>
      <c r="Y98" s="215"/>
      <c r="Z98" s="166" t="s">
        <v>13</v>
      </c>
      <c r="AA98" s="176"/>
      <c r="AB98" s="31"/>
      <c r="AC98" s="31"/>
      <c r="AD98" s="31"/>
      <c r="AE98" s="157" t="s">
        <v>16</v>
      </c>
      <c r="AF98" s="178"/>
      <c r="AG98" s="178"/>
      <c r="AH98" s="178"/>
      <c r="AI98" s="179"/>
      <c r="AJ98" s="183">
        <f>ROUNDDOWN(AZ98/60,0)</f>
        <v>0</v>
      </c>
      <c r="AK98" s="183"/>
      <c r="AL98" s="185" t="s">
        <v>17</v>
      </c>
      <c r="AM98" s="185"/>
      <c r="AN98" s="183">
        <f>AZ98-AJ98*60</f>
        <v>0</v>
      </c>
      <c r="AO98" s="183"/>
      <c r="AP98" s="166" t="s">
        <v>13</v>
      </c>
      <c r="AQ98" s="176"/>
      <c r="AR98" s="37"/>
      <c r="AS98" s="31"/>
      <c r="AT98" s="31"/>
      <c r="AU98" s="174"/>
      <c r="AV98" s="174" t="s">
        <v>18</v>
      </c>
      <c r="AW98" s="175">
        <f>T98*60+X98</f>
        <v>0</v>
      </c>
      <c r="AX98" s="31"/>
      <c r="AY98" s="174" t="s">
        <v>19</v>
      </c>
      <c r="AZ98" s="175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2">
      <c r="A99" s="32"/>
      <c r="B99" s="160"/>
      <c r="C99" s="161"/>
      <c r="D99" s="161"/>
      <c r="E99" s="162"/>
      <c r="F99" s="163"/>
      <c r="G99" s="163"/>
      <c r="H99" s="216"/>
      <c r="I99" s="216"/>
      <c r="J99" s="167"/>
      <c r="K99" s="167"/>
      <c r="L99" s="216"/>
      <c r="M99" s="216"/>
      <c r="N99" s="167"/>
      <c r="O99" s="177"/>
      <c r="P99" s="188"/>
      <c r="Q99" s="177"/>
      <c r="R99" s="190"/>
      <c r="S99" s="190"/>
      <c r="T99" s="216"/>
      <c r="U99" s="216"/>
      <c r="V99" s="167"/>
      <c r="W99" s="167"/>
      <c r="X99" s="216"/>
      <c r="Y99" s="216"/>
      <c r="Z99" s="167"/>
      <c r="AA99" s="177"/>
      <c r="AB99" s="31"/>
      <c r="AC99" s="31"/>
      <c r="AD99" s="31"/>
      <c r="AE99" s="180"/>
      <c r="AF99" s="181"/>
      <c r="AG99" s="181"/>
      <c r="AH99" s="181"/>
      <c r="AI99" s="182"/>
      <c r="AJ99" s="184"/>
      <c r="AK99" s="184"/>
      <c r="AL99" s="186"/>
      <c r="AM99" s="186"/>
      <c r="AN99" s="184"/>
      <c r="AO99" s="184"/>
      <c r="AP99" s="167"/>
      <c r="AQ99" s="177"/>
      <c r="AR99" s="37"/>
      <c r="AS99" s="31"/>
      <c r="AT99" s="31"/>
      <c r="AU99" s="174"/>
      <c r="AV99" s="174"/>
      <c r="AW99" s="175"/>
      <c r="AX99" s="31"/>
      <c r="AY99" s="174"/>
      <c r="AZ99" s="175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2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2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93</v>
      </c>
      <c r="BE101" s="26"/>
      <c r="BF101" s="26"/>
      <c r="BG101" s="26"/>
      <c r="BH101" s="26"/>
    </row>
    <row r="102" spans="1:60" s="46" customFormat="1" ht="25.5" hidden="1" customHeight="1" x14ac:dyDescent="0.2">
      <c r="A102" s="43"/>
      <c r="B102" s="44" t="s">
        <v>91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94</v>
      </c>
      <c r="BD102" s="45"/>
      <c r="BE102" s="26"/>
      <c r="BF102" s="42"/>
      <c r="BG102" s="42"/>
      <c r="BH102" s="42"/>
    </row>
    <row r="103" spans="1:60" ht="25.5" hidden="1" customHeight="1" x14ac:dyDescent="0.2">
      <c r="A103" s="32"/>
      <c r="B103" s="157" t="s">
        <v>92</v>
      </c>
      <c r="C103" s="158"/>
      <c r="D103" s="158"/>
      <c r="E103" s="159"/>
      <c r="F103" s="163" t="s">
        <v>11</v>
      </c>
      <c r="G103" s="163"/>
      <c r="H103" s="215"/>
      <c r="I103" s="215"/>
      <c r="J103" s="166" t="s">
        <v>12</v>
      </c>
      <c r="K103" s="166"/>
      <c r="L103" s="215"/>
      <c r="M103" s="215"/>
      <c r="N103" s="166" t="s">
        <v>13</v>
      </c>
      <c r="O103" s="176"/>
      <c r="P103" s="187" t="s">
        <v>14</v>
      </c>
      <c r="Q103" s="176"/>
      <c r="R103" s="189" t="s">
        <v>15</v>
      </c>
      <c r="S103" s="189"/>
      <c r="T103" s="217"/>
      <c r="U103" s="215"/>
      <c r="V103" s="166" t="s">
        <v>12</v>
      </c>
      <c r="W103" s="166"/>
      <c r="X103" s="215"/>
      <c r="Y103" s="215"/>
      <c r="Z103" s="166" t="s">
        <v>13</v>
      </c>
      <c r="AA103" s="176"/>
      <c r="AB103" s="37"/>
      <c r="AC103" s="37"/>
      <c r="AD103" s="37"/>
      <c r="AE103" s="206" t="s">
        <v>26</v>
      </c>
      <c r="AF103" s="166"/>
      <c r="AG103" s="166"/>
      <c r="AH103" s="166"/>
      <c r="AI103" s="176"/>
      <c r="AJ103" s="207">
        <f>ROUNDDOWN(AW108/60,0)</f>
        <v>0</v>
      </c>
      <c r="AK103" s="183"/>
      <c r="AL103" s="166" t="s">
        <v>12</v>
      </c>
      <c r="AM103" s="166"/>
      <c r="AN103" s="183">
        <f>AW108-AJ103*60</f>
        <v>0</v>
      </c>
      <c r="AO103" s="183"/>
      <c r="AP103" s="166" t="s">
        <v>13</v>
      </c>
      <c r="AQ103" s="176"/>
      <c r="AR103" s="37"/>
      <c r="AS103" s="47"/>
      <c r="AT103" s="47"/>
      <c r="AU103" s="31"/>
      <c r="AV103" s="174" t="s">
        <v>27</v>
      </c>
      <c r="AW103" s="175">
        <f>IF(AZ103&lt;=BC103,BC103,AW98)</f>
        <v>1200</v>
      </c>
      <c r="AX103" s="205"/>
      <c r="AY103" s="174" t="s">
        <v>28</v>
      </c>
      <c r="AZ103" s="175">
        <f>T103*60+X103</f>
        <v>0</v>
      </c>
      <c r="BA103" s="205"/>
      <c r="BB103" s="174" t="s">
        <v>29</v>
      </c>
      <c r="BC103" s="175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2">
      <c r="A104" s="32"/>
      <c r="B104" s="160"/>
      <c r="C104" s="161"/>
      <c r="D104" s="161"/>
      <c r="E104" s="162"/>
      <c r="F104" s="163"/>
      <c r="G104" s="163"/>
      <c r="H104" s="216"/>
      <c r="I104" s="216"/>
      <c r="J104" s="167"/>
      <c r="K104" s="167"/>
      <c r="L104" s="216"/>
      <c r="M104" s="216"/>
      <c r="N104" s="167"/>
      <c r="O104" s="177"/>
      <c r="P104" s="188"/>
      <c r="Q104" s="177"/>
      <c r="R104" s="190"/>
      <c r="S104" s="190"/>
      <c r="T104" s="218"/>
      <c r="U104" s="216"/>
      <c r="V104" s="167"/>
      <c r="W104" s="167"/>
      <c r="X104" s="216"/>
      <c r="Y104" s="216"/>
      <c r="Z104" s="167"/>
      <c r="AA104" s="177"/>
      <c r="AB104" s="31"/>
      <c r="AC104" s="31"/>
      <c r="AD104" s="31"/>
      <c r="AE104" s="188"/>
      <c r="AF104" s="167"/>
      <c r="AG104" s="167"/>
      <c r="AH104" s="167"/>
      <c r="AI104" s="177"/>
      <c r="AJ104" s="208"/>
      <c r="AK104" s="184"/>
      <c r="AL104" s="167"/>
      <c r="AM104" s="167"/>
      <c r="AN104" s="184"/>
      <c r="AO104" s="184"/>
      <c r="AP104" s="167"/>
      <c r="AQ104" s="177"/>
      <c r="AR104" s="37"/>
      <c r="AS104" s="47"/>
      <c r="AT104" s="47"/>
      <c r="AU104" s="31"/>
      <c r="AV104" s="174"/>
      <c r="AW104" s="175"/>
      <c r="AX104" s="205"/>
      <c r="AY104" s="174"/>
      <c r="AZ104" s="175"/>
      <c r="BA104" s="205"/>
      <c r="BB104" s="174"/>
      <c r="BC104" s="175"/>
      <c r="BD104" s="31"/>
      <c r="BE104" s="26"/>
      <c r="BF104" s="26"/>
      <c r="BG104" s="26"/>
      <c r="BH104" s="26"/>
    </row>
    <row r="105" spans="1:60" ht="17.25" hidden="1" customHeight="1" x14ac:dyDescent="0.2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3">
      <c r="A106" s="48"/>
      <c r="B106" s="31"/>
      <c r="C106" s="191" t="s">
        <v>95</v>
      </c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3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96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2">
      <c r="A107" s="48"/>
      <c r="B107" s="31"/>
      <c r="C107" s="194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6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2">
      <c r="A108" s="48"/>
      <c r="B108" s="31"/>
      <c r="C108" s="194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6"/>
      <c r="AC108" s="1"/>
      <c r="AD108" s="31"/>
      <c r="AE108" s="157" t="s">
        <v>34</v>
      </c>
      <c r="AF108" s="158"/>
      <c r="AG108" s="158"/>
      <c r="AH108" s="158"/>
      <c r="AI108" s="158"/>
      <c r="AJ108" s="158"/>
      <c r="AK108" s="159"/>
      <c r="AL108" s="197">
        <f>IF(AZ98=0,0,ROUNDUP(AW108/AZ98,3))</f>
        <v>0</v>
      </c>
      <c r="AM108" s="198"/>
      <c r="AN108" s="198"/>
      <c r="AO108" s="198"/>
      <c r="AP108" s="198"/>
      <c r="AQ108" s="199"/>
      <c r="AR108" s="31"/>
      <c r="AS108" s="31"/>
      <c r="AT108" s="31"/>
      <c r="AU108" s="45"/>
      <c r="AV108" s="174" t="s">
        <v>35</v>
      </c>
      <c r="AW108" s="203">
        <f>IF(AW98-AW103&gt;0,IF(AW98-AW103&gt;AZ98,AZ98,AW98-AW103),0)</f>
        <v>0</v>
      </c>
      <c r="AX108" s="204" t="s">
        <v>36</v>
      </c>
      <c r="AY108" s="204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2">
      <c r="A109" s="48"/>
      <c r="B109" s="31"/>
      <c r="C109" s="19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6"/>
      <c r="AD109" s="31"/>
      <c r="AE109" s="160"/>
      <c r="AF109" s="161"/>
      <c r="AG109" s="161"/>
      <c r="AH109" s="161"/>
      <c r="AI109" s="161"/>
      <c r="AJ109" s="161"/>
      <c r="AK109" s="162"/>
      <c r="AL109" s="200"/>
      <c r="AM109" s="201"/>
      <c r="AN109" s="201"/>
      <c r="AO109" s="201"/>
      <c r="AP109" s="201"/>
      <c r="AQ109" s="202"/>
      <c r="AR109" s="31"/>
      <c r="AS109" s="31"/>
      <c r="AT109" s="31"/>
      <c r="AU109" s="174"/>
      <c r="AV109" s="174"/>
      <c r="AW109" s="203"/>
      <c r="AX109" s="204"/>
      <c r="AY109" s="204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194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6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174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2">
      <c r="A111" s="48"/>
      <c r="B111" s="31"/>
      <c r="C111" s="209" t="s">
        <v>97</v>
      </c>
      <c r="D111" s="210"/>
      <c r="E111" s="211" t="s">
        <v>98</v>
      </c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2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2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2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2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2">
      <c r="A115" s="151" t="s">
        <v>44</v>
      </c>
      <c r="B115" s="152"/>
      <c r="C115" s="152"/>
      <c r="D115" s="152"/>
      <c r="E115" s="152"/>
      <c r="F115" s="152"/>
      <c r="G115" s="152"/>
      <c r="H115" s="152"/>
      <c r="I115" s="153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2">
      <c r="A116" s="154"/>
      <c r="B116" s="155"/>
      <c r="C116" s="155"/>
      <c r="D116" s="155"/>
      <c r="E116" s="155"/>
      <c r="F116" s="155"/>
      <c r="G116" s="155"/>
      <c r="H116" s="155"/>
      <c r="I116" s="15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2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2">
      <c r="A118" s="32"/>
      <c r="B118" s="157" t="s">
        <v>92</v>
      </c>
      <c r="C118" s="158"/>
      <c r="D118" s="158"/>
      <c r="E118" s="159"/>
      <c r="F118" s="163" t="s">
        <v>11</v>
      </c>
      <c r="G118" s="163"/>
      <c r="H118" s="215"/>
      <c r="I118" s="215"/>
      <c r="J118" s="166" t="s">
        <v>12</v>
      </c>
      <c r="K118" s="166"/>
      <c r="L118" s="215"/>
      <c r="M118" s="215"/>
      <c r="N118" s="166" t="s">
        <v>13</v>
      </c>
      <c r="O118" s="176"/>
      <c r="P118" s="187" t="s">
        <v>14</v>
      </c>
      <c r="Q118" s="176"/>
      <c r="R118" s="189" t="s">
        <v>15</v>
      </c>
      <c r="S118" s="189"/>
      <c r="T118" s="215"/>
      <c r="U118" s="215"/>
      <c r="V118" s="166" t="s">
        <v>12</v>
      </c>
      <c r="W118" s="166"/>
      <c r="X118" s="215"/>
      <c r="Y118" s="215"/>
      <c r="Z118" s="166" t="s">
        <v>13</v>
      </c>
      <c r="AA118" s="176"/>
      <c r="AB118" s="31"/>
      <c r="AC118" s="31"/>
      <c r="AD118" s="31"/>
      <c r="AE118" s="157" t="s">
        <v>16</v>
      </c>
      <c r="AF118" s="178"/>
      <c r="AG118" s="178"/>
      <c r="AH118" s="178"/>
      <c r="AI118" s="179"/>
      <c r="AJ118" s="183">
        <f>ROUNDDOWN(AZ118/60,0)</f>
        <v>0</v>
      </c>
      <c r="AK118" s="183"/>
      <c r="AL118" s="185" t="s">
        <v>17</v>
      </c>
      <c r="AM118" s="185"/>
      <c r="AN118" s="183">
        <f>AZ118-AJ118*60</f>
        <v>0</v>
      </c>
      <c r="AO118" s="183"/>
      <c r="AP118" s="166" t="s">
        <v>13</v>
      </c>
      <c r="AQ118" s="176"/>
      <c r="AR118" s="37"/>
      <c r="AS118" s="31"/>
      <c r="AT118" s="31"/>
      <c r="AU118" s="174"/>
      <c r="AV118" s="174" t="s">
        <v>18</v>
      </c>
      <c r="AW118" s="175">
        <f>T118*60+X118</f>
        <v>0</v>
      </c>
      <c r="AX118" s="31"/>
      <c r="AY118" s="174" t="s">
        <v>19</v>
      </c>
      <c r="AZ118" s="175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2">
      <c r="A119" s="32"/>
      <c r="B119" s="160"/>
      <c r="C119" s="161"/>
      <c r="D119" s="161"/>
      <c r="E119" s="162"/>
      <c r="F119" s="163"/>
      <c r="G119" s="163"/>
      <c r="H119" s="216"/>
      <c r="I119" s="216"/>
      <c r="J119" s="167"/>
      <c r="K119" s="167"/>
      <c r="L119" s="216"/>
      <c r="M119" s="216"/>
      <c r="N119" s="167"/>
      <c r="O119" s="177"/>
      <c r="P119" s="188"/>
      <c r="Q119" s="177"/>
      <c r="R119" s="190"/>
      <c r="S119" s="190"/>
      <c r="T119" s="216"/>
      <c r="U119" s="216"/>
      <c r="V119" s="167"/>
      <c r="W119" s="167"/>
      <c r="X119" s="216"/>
      <c r="Y119" s="216"/>
      <c r="Z119" s="167"/>
      <c r="AA119" s="177"/>
      <c r="AB119" s="31"/>
      <c r="AC119" s="31"/>
      <c r="AD119" s="31"/>
      <c r="AE119" s="180"/>
      <c r="AF119" s="181"/>
      <c r="AG119" s="181"/>
      <c r="AH119" s="181"/>
      <c r="AI119" s="182"/>
      <c r="AJ119" s="184"/>
      <c r="AK119" s="184"/>
      <c r="AL119" s="186"/>
      <c r="AM119" s="186"/>
      <c r="AN119" s="184"/>
      <c r="AO119" s="184"/>
      <c r="AP119" s="167"/>
      <c r="AQ119" s="177"/>
      <c r="AR119" s="37"/>
      <c r="AS119" s="31"/>
      <c r="AT119" s="31"/>
      <c r="AU119" s="174"/>
      <c r="AV119" s="174"/>
      <c r="AW119" s="175"/>
      <c r="AX119" s="31"/>
      <c r="AY119" s="174"/>
      <c r="AZ119" s="175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2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2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93</v>
      </c>
      <c r="BE121" s="26"/>
      <c r="BF121" s="26"/>
      <c r="BG121" s="26"/>
      <c r="BH121" s="26"/>
    </row>
    <row r="122" spans="1:60" s="46" customFormat="1" ht="25.5" hidden="1" customHeight="1" x14ac:dyDescent="0.2">
      <c r="A122" s="43"/>
      <c r="B122" s="44" t="s">
        <v>91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94</v>
      </c>
      <c r="BD122" s="45"/>
      <c r="BE122" s="26"/>
      <c r="BF122" s="42"/>
      <c r="BG122" s="42"/>
      <c r="BH122" s="42"/>
    </row>
    <row r="123" spans="1:60" ht="25.5" hidden="1" customHeight="1" x14ac:dyDescent="0.2">
      <c r="A123" s="32"/>
      <c r="B123" s="157" t="s">
        <v>92</v>
      </c>
      <c r="C123" s="158"/>
      <c r="D123" s="158"/>
      <c r="E123" s="159"/>
      <c r="F123" s="163" t="s">
        <v>11</v>
      </c>
      <c r="G123" s="163"/>
      <c r="H123" s="215"/>
      <c r="I123" s="215"/>
      <c r="J123" s="166" t="s">
        <v>12</v>
      </c>
      <c r="K123" s="166"/>
      <c r="L123" s="215"/>
      <c r="M123" s="215"/>
      <c r="N123" s="166" t="s">
        <v>13</v>
      </c>
      <c r="O123" s="176"/>
      <c r="P123" s="187" t="s">
        <v>14</v>
      </c>
      <c r="Q123" s="176"/>
      <c r="R123" s="189" t="s">
        <v>15</v>
      </c>
      <c r="S123" s="189"/>
      <c r="T123" s="217"/>
      <c r="U123" s="215"/>
      <c r="V123" s="166" t="s">
        <v>12</v>
      </c>
      <c r="W123" s="166"/>
      <c r="X123" s="215"/>
      <c r="Y123" s="215"/>
      <c r="Z123" s="166" t="s">
        <v>13</v>
      </c>
      <c r="AA123" s="176"/>
      <c r="AB123" s="37"/>
      <c r="AC123" s="37"/>
      <c r="AD123" s="37"/>
      <c r="AE123" s="206" t="s">
        <v>26</v>
      </c>
      <c r="AF123" s="166"/>
      <c r="AG123" s="166"/>
      <c r="AH123" s="166"/>
      <c r="AI123" s="176"/>
      <c r="AJ123" s="207">
        <f>ROUNDDOWN(AW128/60,0)</f>
        <v>0</v>
      </c>
      <c r="AK123" s="183"/>
      <c r="AL123" s="166" t="s">
        <v>12</v>
      </c>
      <c r="AM123" s="166"/>
      <c r="AN123" s="183">
        <f>AW128-AJ123*60</f>
        <v>0</v>
      </c>
      <c r="AO123" s="183"/>
      <c r="AP123" s="166" t="s">
        <v>13</v>
      </c>
      <c r="AQ123" s="176"/>
      <c r="AR123" s="37"/>
      <c r="AS123" s="47"/>
      <c r="AT123" s="47"/>
      <c r="AU123" s="31"/>
      <c r="AV123" s="174" t="s">
        <v>27</v>
      </c>
      <c r="AW123" s="175">
        <f>IF(AZ123&lt;=BC123,BC123,AW118)</f>
        <v>1200</v>
      </c>
      <c r="AX123" s="205"/>
      <c r="AY123" s="174" t="s">
        <v>28</v>
      </c>
      <c r="AZ123" s="175">
        <f>T123*60+X123</f>
        <v>0</v>
      </c>
      <c r="BA123" s="205"/>
      <c r="BB123" s="174" t="s">
        <v>29</v>
      </c>
      <c r="BC123" s="175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2">
      <c r="A124" s="32"/>
      <c r="B124" s="160"/>
      <c r="C124" s="161"/>
      <c r="D124" s="161"/>
      <c r="E124" s="162"/>
      <c r="F124" s="163"/>
      <c r="G124" s="163"/>
      <c r="H124" s="216"/>
      <c r="I124" s="216"/>
      <c r="J124" s="167"/>
      <c r="K124" s="167"/>
      <c r="L124" s="216"/>
      <c r="M124" s="216"/>
      <c r="N124" s="167"/>
      <c r="O124" s="177"/>
      <c r="P124" s="188"/>
      <c r="Q124" s="177"/>
      <c r="R124" s="190"/>
      <c r="S124" s="190"/>
      <c r="T124" s="218"/>
      <c r="U124" s="216"/>
      <c r="V124" s="167"/>
      <c r="W124" s="167"/>
      <c r="X124" s="216"/>
      <c r="Y124" s="216"/>
      <c r="Z124" s="167"/>
      <c r="AA124" s="177"/>
      <c r="AB124" s="31"/>
      <c r="AC124" s="31"/>
      <c r="AD124" s="31"/>
      <c r="AE124" s="188"/>
      <c r="AF124" s="167"/>
      <c r="AG124" s="167"/>
      <c r="AH124" s="167"/>
      <c r="AI124" s="177"/>
      <c r="AJ124" s="208"/>
      <c r="AK124" s="184"/>
      <c r="AL124" s="167"/>
      <c r="AM124" s="167"/>
      <c r="AN124" s="184"/>
      <c r="AO124" s="184"/>
      <c r="AP124" s="167"/>
      <c r="AQ124" s="177"/>
      <c r="AR124" s="37"/>
      <c r="AS124" s="47"/>
      <c r="AT124" s="47"/>
      <c r="AU124" s="31"/>
      <c r="AV124" s="174"/>
      <c r="AW124" s="175"/>
      <c r="AX124" s="205"/>
      <c r="AY124" s="174"/>
      <c r="AZ124" s="175"/>
      <c r="BA124" s="205"/>
      <c r="BB124" s="174"/>
      <c r="BC124" s="175"/>
      <c r="BD124" s="31"/>
      <c r="BE124" s="26"/>
      <c r="BF124" s="26"/>
      <c r="BG124" s="26"/>
      <c r="BH124" s="26"/>
    </row>
    <row r="125" spans="1:60" ht="17.25" hidden="1" customHeight="1" x14ac:dyDescent="0.2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3">
      <c r="A126" s="48"/>
      <c r="B126" s="31"/>
      <c r="C126" s="191" t="s">
        <v>95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3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96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2">
      <c r="A127" s="48"/>
      <c r="B127" s="31"/>
      <c r="C127" s="194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6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2">
      <c r="A128" s="48"/>
      <c r="B128" s="31"/>
      <c r="C128" s="194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6"/>
      <c r="AC128" s="1"/>
      <c r="AD128" s="31"/>
      <c r="AE128" s="157" t="s">
        <v>34</v>
      </c>
      <c r="AF128" s="158"/>
      <c r="AG128" s="158"/>
      <c r="AH128" s="158"/>
      <c r="AI128" s="158"/>
      <c r="AJ128" s="158"/>
      <c r="AK128" s="159"/>
      <c r="AL128" s="197">
        <f>IF(AZ118=0,0,ROUNDUP(AW128/AZ118,3))</f>
        <v>0</v>
      </c>
      <c r="AM128" s="198"/>
      <c r="AN128" s="198"/>
      <c r="AO128" s="198"/>
      <c r="AP128" s="198"/>
      <c r="AQ128" s="199"/>
      <c r="AR128" s="31"/>
      <c r="AS128" s="31"/>
      <c r="AT128" s="31"/>
      <c r="AU128" s="45"/>
      <c r="AV128" s="174" t="s">
        <v>35</v>
      </c>
      <c r="AW128" s="203">
        <f>IF(AW118-AW123&gt;0,IF(AW118-AW123&gt;AZ118,AZ118,AW118-AW123),0)</f>
        <v>0</v>
      </c>
      <c r="AX128" s="204" t="s">
        <v>36</v>
      </c>
      <c r="AY128" s="204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2">
      <c r="A129" s="48"/>
      <c r="B129" s="31"/>
      <c r="C129" s="194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6"/>
      <c r="AD129" s="31"/>
      <c r="AE129" s="160"/>
      <c r="AF129" s="161"/>
      <c r="AG129" s="161"/>
      <c r="AH129" s="161"/>
      <c r="AI129" s="161"/>
      <c r="AJ129" s="161"/>
      <c r="AK129" s="162"/>
      <c r="AL129" s="200"/>
      <c r="AM129" s="201"/>
      <c r="AN129" s="201"/>
      <c r="AO129" s="201"/>
      <c r="AP129" s="201"/>
      <c r="AQ129" s="202"/>
      <c r="AR129" s="31"/>
      <c r="AS129" s="31"/>
      <c r="AT129" s="31"/>
      <c r="AU129" s="174"/>
      <c r="AV129" s="174"/>
      <c r="AW129" s="203"/>
      <c r="AX129" s="204"/>
      <c r="AY129" s="204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194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6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174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2">
      <c r="A131" s="48"/>
      <c r="B131" s="31"/>
      <c r="C131" s="209" t="s">
        <v>97</v>
      </c>
      <c r="D131" s="210"/>
      <c r="E131" s="211" t="s">
        <v>98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2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2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2">
      <c r="A133" s="151" t="s">
        <v>45</v>
      </c>
      <c r="B133" s="152"/>
      <c r="C133" s="152"/>
      <c r="D133" s="152"/>
      <c r="E133" s="152"/>
      <c r="F133" s="152"/>
      <c r="G133" s="152"/>
      <c r="H133" s="152"/>
      <c r="I133" s="153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2">
      <c r="A134" s="154"/>
      <c r="B134" s="155"/>
      <c r="C134" s="155"/>
      <c r="D134" s="155"/>
      <c r="E134" s="155"/>
      <c r="F134" s="155"/>
      <c r="G134" s="155"/>
      <c r="H134" s="155"/>
      <c r="I134" s="15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2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2">
      <c r="A136" s="32"/>
      <c r="B136" s="157" t="s">
        <v>92</v>
      </c>
      <c r="C136" s="158"/>
      <c r="D136" s="158"/>
      <c r="E136" s="159"/>
      <c r="F136" s="163" t="s">
        <v>11</v>
      </c>
      <c r="G136" s="163"/>
      <c r="H136" s="215"/>
      <c r="I136" s="215"/>
      <c r="J136" s="166" t="s">
        <v>12</v>
      </c>
      <c r="K136" s="166"/>
      <c r="L136" s="215"/>
      <c r="M136" s="215"/>
      <c r="N136" s="166" t="s">
        <v>13</v>
      </c>
      <c r="O136" s="176"/>
      <c r="P136" s="187" t="s">
        <v>14</v>
      </c>
      <c r="Q136" s="176"/>
      <c r="R136" s="189" t="s">
        <v>15</v>
      </c>
      <c r="S136" s="189"/>
      <c r="T136" s="215"/>
      <c r="U136" s="215"/>
      <c r="V136" s="166" t="s">
        <v>12</v>
      </c>
      <c r="W136" s="166"/>
      <c r="X136" s="215"/>
      <c r="Y136" s="215"/>
      <c r="Z136" s="166" t="s">
        <v>13</v>
      </c>
      <c r="AA136" s="176"/>
      <c r="AB136" s="31"/>
      <c r="AC136" s="31"/>
      <c r="AD136" s="31"/>
      <c r="AE136" s="157" t="s">
        <v>16</v>
      </c>
      <c r="AF136" s="178"/>
      <c r="AG136" s="178"/>
      <c r="AH136" s="178"/>
      <c r="AI136" s="179"/>
      <c r="AJ136" s="183">
        <f>ROUNDDOWN(AZ136/60,0)</f>
        <v>0</v>
      </c>
      <c r="AK136" s="183"/>
      <c r="AL136" s="185" t="s">
        <v>17</v>
      </c>
      <c r="AM136" s="185"/>
      <c r="AN136" s="183">
        <f>AZ136-AJ136*60</f>
        <v>0</v>
      </c>
      <c r="AO136" s="183"/>
      <c r="AP136" s="166" t="s">
        <v>13</v>
      </c>
      <c r="AQ136" s="176"/>
      <c r="AR136" s="37"/>
      <c r="AS136" s="31"/>
      <c r="AT136" s="31"/>
      <c r="AU136" s="174"/>
      <c r="AV136" s="174" t="s">
        <v>18</v>
      </c>
      <c r="AW136" s="175">
        <f>T136*60+X136</f>
        <v>0</v>
      </c>
      <c r="AX136" s="31"/>
      <c r="AY136" s="174" t="s">
        <v>19</v>
      </c>
      <c r="AZ136" s="175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2">
      <c r="A137" s="32"/>
      <c r="B137" s="160"/>
      <c r="C137" s="161"/>
      <c r="D137" s="161"/>
      <c r="E137" s="162"/>
      <c r="F137" s="163"/>
      <c r="G137" s="163"/>
      <c r="H137" s="216"/>
      <c r="I137" s="216"/>
      <c r="J137" s="167"/>
      <c r="K137" s="167"/>
      <c r="L137" s="216"/>
      <c r="M137" s="216"/>
      <c r="N137" s="167"/>
      <c r="O137" s="177"/>
      <c r="P137" s="188"/>
      <c r="Q137" s="177"/>
      <c r="R137" s="190"/>
      <c r="S137" s="190"/>
      <c r="T137" s="216"/>
      <c r="U137" s="216"/>
      <c r="V137" s="167"/>
      <c r="W137" s="167"/>
      <c r="X137" s="216"/>
      <c r="Y137" s="216"/>
      <c r="Z137" s="167"/>
      <c r="AA137" s="177"/>
      <c r="AB137" s="31"/>
      <c r="AC137" s="31"/>
      <c r="AD137" s="31"/>
      <c r="AE137" s="180"/>
      <c r="AF137" s="181"/>
      <c r="AG137" s="181"/>
      <c r="AH137" s="181"/>
      <c r="AI137" s="182"/>
      <c r="AJ137" s="184"/>
      <c r="AK137" s="184"/>
      <c r="AL137" s="186"/>
      <c r="AM137" s="186"/>
      <c r="AN137" s="184"/>
      <c r="AO137" s="184"/>
      <c r="AP137" s="167"/>
      <c r="AQ137" s="177"/>
      <c r="AR137" s="37"/>
      <c r="AS137" s="31"/>
      <c r="AT137" s="31"/>
      <c r="AU137" s="174"/>
      <c r="AV137" s="174"/>
      <c r="AW137" s="175"/>
      <c r="AX137" s="31"/>
      <c r="AY137" s="174"/>
      <c r="AZ137" s="175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2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2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93</v>
      </c>
      <c r="BE139" s="26"/>
      <c r="BF139" s="26"/>
      <c r="BG139" s="26"/>
      <c r="BH139" s="26"/>
    </row>
    <row r="140" spans="1:60" s="46" customFormat="1" ht="25.5" hidden="1" customHeight="1" x14ac:dyDescent="0.2">
      <c r="A140" s="43"/>
      <c r="B140" s="44" t="s">
        <v>91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94</v>
      </c>
      <c r="BD140" s="45"/>
      <c r="BE140" s="26"/>
      <c r="BF140" s="42"/>
      <c r="BG140" s="42"/>
      <c r="BH140" s="42"/>
    </row>
    <row r="141" spans="1:60" ht="25.5" hidden="1" customHeight="1" x14ac:dyDescent="0.2">
      <c r="A141" s="32"/>
      <c r="B141" s="157" t="s">
        <v>92</v>
      </c>
      <c r="C141" s="158"/>
      <c r="D141" s="158"/>
      <c r="E141" s="159"/>
      <c r="F141" s="163" t="s">
        <v>11</v>
      </c>
      <c r="G141" s="163"/>
      <c r="H141" s="215"/>
      <c r="I141" s="215"/>
      <c r="J141" s="166" t="s">
        <v>12</v>
      </c>
      <c r="K141" s="166"/>
      <c r="L141" s="215"/>
      <c r="M141" s="215"/>
      <c r="N141" s="166" t="s">
        <v>13</v>
      </c>
      <c r="O141" s="176"/>
      <c r="P141" s="187" t="s">
        <v>14</v>
      </c>
      <c r="Q141" s="176"/>
      <c r="R141" s="189" t="s">
        <v>15</v>
      </c>
      <c r="S141" s="189"/>
      <c r="T141" s="217"/>
      <c r="U141" s="215"/>
      <c r="V141" s="166" t="s">
        <v>12</v>
      </c>
      <c r="W141" s="166"/>
      <c r="X141" s="215"/>
      <c r="Y141" s="215"/>
      <c r="Z141" s="166" t="s">
        <v>13</v>
      </c>
      <c r="AA141" s="176"/>
      <c r="AB141" s="37"/>
      <c r="AC141" s="37"/>
      <c r="AD141" s="37"/>
      <c r="AE141" s="206" t="s">
        <v>26</v>
      </c>
      <c r="AF141" s="166"/>
      <c r="AG141" s="166"/>
      <c r="AH141" s="166"/>
      <c r="AI141" s="176"/>
      <c r="AJ141" s="207">
        <f>ROUNDDOWN(AW146/60,0)</f>
        <v>0</v>
      </c>
      <c r="AK141" s="183"/>
      <c r="AL141" s="166" t="s">
        <v>12</v>
      </c>
      <c r="AM141" s="166"/>
      <c r="AN141" s="183">
        <f>AW146-AJ141*60</f>
        <v>0</v>
      </c>
      <c r="AO141" s="183"/>
      <c r="AP141" s="166" t="s">
        <v>13</v>
      </c>
      <c r="AQ141" s="176"/>
      <c r="AR141" s="37"/>
      <c r="AS141" s="47"/>
      <c r="AT141" s="47"/>
      <c r="AU141" s="31"/>
      <c r="AV141" s="174" t="s">
        <v>27</v>
      </c>
      <c r="AW141" s="175">
        <f>IF(AZ141&lt;=BC141,BC141,AW136)</f>
        <v>1200</v>
      </c>
      <c r="AX141" s="205"/>
      <c r="AY141" s="174" t="s">
        <v>28</v>
      </c>
      <c r="AZ141" s="175">
        <f>T141*60+X141</f>
        <v>0</v>
      </c>
      <c r="BA141" s="205"/>
      <c r="BB141" s="174" t="s">
        <v>29</v>
      </c>
      <c r="BC141" s="175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2">
      <c r="A142" s="32"/>
      <c r="B142" s="160"/>
      <c r="C142" s="161"/>
      <c r="D142" s="161"/>
      <c r="E142" s="162"/>
      <c r="F142" s="163"/>
      <c r="G142" s="163"/>
      <c r="H142" s="216"/>
      <c r="I142" s="216"/>
      <c r="J142" s="167"/>
      <c r="K142" s="167"/>
      <c r="L142" s="216"/>
      <c r="M142" s="216"/>
      <c r="N142" s="167"/>
      <c r="O142" s="177"/>
      <c r="P142" s="188"/>
      <c r="Q142" s="177"/>
      <c r="R142" s="190"/>
      <c r="S142" s="190"/>
      <c r="T142" s="218"/>
      <c r="U142" s="216"/>
      <c r="V142" s="167"/>
      <c r="W142" s="167"/>
      <c r="X142" s="216"/>
      <c r="Y142" s="216"/>
      <c r="Z142" s="167"/>
      <c r="AA142" s="177"/>
      <c r="AB142" s="31"/>
      <c r="AC142" s="31"/>
      <c r="AD142" s="31"/>
      <c r="AE142" s="188"/>
      <c r="AF142" s="167"/>
      <c r="AG142" s="167"/>
      <c r="AH142" s="167"/>
      <c r="AI142" s="177"/>
      <c r="AJ142" s="208"/>
      <c r="AK142" s="184"/>
      <c r="AL142" s="167"/>
      <c r="AM142" s="167"/>
      <c r="AN142" s="184"/>
      <c r="AO142" s="184"/>
      <c r="AP142" s="167"/>
      <c r="AQ142" s="177"/>
      <c r="AR142" s="37"/>
      <c r="AS142" s="47"/>
      <c r="AT142" s="47"/>
      <c r="AU142" s="31"/>
      <c r="AV142" s="174"/>
      <c r="AW142" s="175"/>
      <c r="AX142" s="205"/>
      <c r="AY142" s="174"/>
      <c r="AZ142" s="175"/>
      <c r="BA142" s="205"/>
      <c r="BB142" s="174"/>
      <c r="BC142" s="175"/>
      <c r="BD142" s="31"/>
      <c r="BE142" s="26"/>
      <c r="BF142" s="26"/>
      <c r="BG142" s="26"/>
      <c r="BH142" s="26"/>
    </row>
    <row r="143" spans="1:60" ht="17.25" hidden="1" customHeight="1" x14ac:dyDescent="0.2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3">
      <c r="A144" s="48"/>
      <c r="B144" s="31"/>
      <c r="C144" s="191" t="s">
        <v>95</v>
      </c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3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96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2">
      <c r="A145" s="48"/>
      <c r="B145" s="31"/>
      <c r="C145" s="19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6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2">
      <c r="A146" s="48"/>
      <c r="B146" s="31"/>
      <c r="C146" s="194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6"/>
      <c r="AC146" s="1"/>
      <c r="AD146" s="31"/>
      <c r="AE146" s="157" t="s">
        <v>34</v>
      </c>
      <c r="AF146" s="158"/>
      <c r="AG146" s="158"/>
      <c r="AH146" s="158"/>
      <c r="AI146" s="158"/>
      <c r="AJ146" s="158"/>
      <c r="AK146" s="159"/>
      <c r="AL146" s="197">
        <f>IF(AZ136=0,0,ROUNDUP(AW146/AZ136,3))</f>
        <v>0</v>
      </c>
      <c r="AM146" s="198"/>
      <c r="AN146" s="198"/>
      <c r="AO146" s="198"/>
      <c r="AP146" s="198"/>
      <c r="AQ146" s="199"/>
      <c r="AR146" s="31"/>
      <c r="AS146" s="31"/>
      <c r="AT146" s="31"/>
      <c r="AU146" s="45"/>
      <c r="AV146" s="174" t="s">
        <v>35</v>
      </c>
      <c r="AW146" s="203">
        <f>IF(AW136-AW141&gt;0,IF(AW136-AW141&gt;AZ136,AZ136,AW136-AW141),0)</f>
        <v>0</v>
      </c>
      <c r="AX146" s="204" t="s">
        <v>36</v>
      </c>
      <c r="AY146" s="204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2">
      <c r="A147" s="48"/>
      <c r="B147" s="31"/>
      <c r="C147" s="194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6"/>
      <c r="AD147" s="31"/>
      <c r="AE147" s="160"/>
      <c r="AF147" s="161"/>
      <c r="AG147" s="161"/>
      <c r="AH147" s="161"/>
      <c r="AI147" s="161"/>
      <c r="AJ147" s="161"/>
      <c r="AK147" s="162"/>
      <c r="AL147" s="200"/>
      <c r="AM147" s="201"/>
      <c r="AN147" s="201"/>
      <c r="AO147" s="201"/>
      <c r="AP147" s="201"/>
      <c r="AQ147" s="202"/>
      <c r="AR147" s="31"/>
      <c r="AS147" s="31"/>
      <c r="AT147" s="31"/>
      <c r="AU147" s="174"/>
      <c r="AV147" s="174"/>
      <c r="AW147" s="203"/>
      <c r="AX147" s="204"/>
      <c r="AY147" s="204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194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6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174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2">
      <c r="A149" s="48"/>
      <c r="B149" s="31"/>
      <c r="C149" s="209" t="s">
        <v>97</v>
      </c>
      <c r="D149" s="210"/>
      <c r="E149" s="211" t="s">
        <v>98</v>
      </c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2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2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2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2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2">
      <c r="A153" s="151" t="s">
        <v>46</v>
      </c>
      <c r="B153" s="152"/>
      <c r="C153" s="152"/>
      <c r="D153" s="152"/>
      <c r="E153" s="152"/>
      <c r="F153" s="152"/>
      <c r="G153" s="152"/>
      <c r="H153" s="152"/>
      <c r="I153" s="153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2">
      <c r="A154" s="154"/>
      <c r="B154" s="155"/>
      <c r="C154" s="155"/>
      <c r="D154" s="155"/>
      <c r="E154" s="155"/>
      <c r="F154" s="155"/>
      <c r="G154" s="155"/>
      <c r="H154" s="155"/>
      <c r="I154" s="15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2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2">
      <c r="A156" s="32"/>
      <c r="B156" s="157" t="s">
        <v>92</v>
      </c>
      <c r="C156" s="158"/>
      <c r="D156" s="158"/>
      <c r="E156" s="159"/>
      <c r="F156" s="163" t="s">
        <v>11</v>
      </c>
      <c r="G156" s="163"/>
      <c r="H156" s="215"/>
      <c r="I156" s="215"/>
      <c r="J156" s="166" t="s">
        <v>12</v>
      </c>
      <c r="K156" s="166"/>
      <c r="L156" s="215"/>
      <c r="M156" s="215"/>
      <c r="N156" s="166" t="s">
        <v>13</v>
      </c>
      <c r="O156" s="176"/>
      <c r="P156" s="187" t="s">
        <v>14</v>
      </c>
      <c r="Q156" s="176"/>
      <c r="R156" s="189" t="s">
        <v>15</v>
      </c>
      <c r="S156" s="189"/>
      <c r="T156" s="215"/>
      <c r="U156" s="215"/>
      <c r="V156" s="166" t="s">
        <v>12</v>
      </c>
      <c r="W156" s="166"/>
      <c r="X156" s="215"/>
      <c r="Y156" s="215"/>
      <c r="Z156" s="166" t="s">
        <v>13</v>
      </c>
      <c r="AA156" s="176"/>
      <c r="AB156" s="31"/>
      <c r="AC156" s="31"/>
      <c r="AD156" s="31"/>
      <c r="AE156" s="157" t="s">
        <v>16</v>
      </c>
      <c r="AF156" s="178"/>
      <c r="AG156" s="178"/>
      <c r="AH156" s="178"/>
      <c r="AI156" s="179"/>
      <c r="AJ156" s="183">
        <f>ROUNDDOWN(AZ156/60,0)</f>
        <v>0</v>
      </c>
      <c r="AK156" s="183"/>
      <c r="AL156" s="185" t="s">
        <v>17</v>
      </c>
      <c r="AM156" s="185"/>
      <c r="AN156" s="183">
        <f>AZ156-AJ156*60</f>
        <v>0</v>
      </c>
      <c r="AO156" s="183"/>
      <c r="AP156" s="166" t="s">
        <v>13</v>
      </c>
      <c r="AQ156" s="176"/>
      <c r="AR156" s="37"/>
      <c r="AS156" s="31"/>
      <c r="AT156" s="31"/>
      <c r="AU156" s="174"/>
      <c r="AV156" s="174" t="s">
        <v>18</v>
      </c>
      <c r="AW156" s="175">
        <f>T156*60+X156</f>
        <v>0</v>
      </c>
      <c r="AX156" s="31"/>
      <c r="AY156" s="174" t="s">
        <v>19</v>
      </c>
      <c r="AZ156" s="175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2">
      <c r="A157" s="32"/>
      <c r="B157" s="160"/>
      <c r="C157" s="161"/>
      <c r="D157" s="161"/>
      <c r="E157" s="162"/>
      <c r="F157" s="163"/>
      <c r="G157" s="163"/>
      <c r="H157" s="216"/>
      <c r="I157" s="216"/>
      <c r="J157" s="167"/>
      <c r="K157" s="167"/>
      <c r="L157" s="216"/>
      <c r="M157" s="216"/>
      <c r="N157" s="167"/>
      <c r="O157" s="177"/>
      <c r="P157" s="188"/>
      <c r="Q157" s="177"/>
      <c r="R157" s="190"/>
      <c r="S157" s="190"/>
      <c r="T157" s="216"/>
      <c r="U157" s="216"/>
      <c r="V157" s="167"/>
      <c r="W157" s="167"/>
      <c r="X157" s="216"/>
      <c r="Y157" s="216"/>
      <c r="Z157" s="167"/>
      <c r="AA157" s="177"/>
      <c r="AB157" s="31"/>
      <c r="AC157" s="31"/>
      <c r="AD157" s="31"/>
      <c r="AE157" s="180"/>
      <c r="AF157" s="181"/>
      <c r="AG157" s="181"/>
      <c r="AH157" s="181"/>
      <c r="AI157" s="182"/>
      <c r="AJ157" s="184"/>
      <c r="AK157" s="184"/>
      <c r="AL157" s="186"/>
      <c r="AM157" s="186"/>
      <c r="AN157" s="184"/>
      <c r="AO157" s="184"/>
      <c r="AP157" s="167"/>
      <c r="AQ157" s="177"/>
      <c r="AR157" s="37"/>
      <c r="AS157" s="31"/>
      <c r="AT157" s="31"/>
      <c r="AU157" s="174"/>
      <c r="AV157" s="174"/>
      <c r="AW157" s="175"/>
      <c r="AX157" s="31"/>
      <c r="AY157" s="174"/>
      <c r="AZ157" s="175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2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2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93</v>
      </c>
      <c r="BE159" s="26"/>
      <c r="BF159" s="26"/>
      <c r="BG159" s="26"/>
      <c r="BH159" s="26"/>
    </row>
    <row r="160" spans="1:60" s="46" customFormat="1" ht="25.5" hidden="1" customHeight="1" x14ac:dyDescent="0.2">
      <c r="A160" s="43"/>
      <c r="B160" s="44" t="s">
        <v>91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94</v>
      </c>
      <c r="BD160" s="45"/>
      <c r="BE160" s="26"/>
      <c r="BF160" s="42"/>
      <c r="BG160" s="42"/>
      <c r="BH160" s="42"/>
    </row>
    <row r="161" spans="1:60" ht="25.5" hidden="1" customHeight="1" x14ac:dyDescent="0.2">
      <c r="A161" s="32"/>
      <c r="B161" s="157" t="s">
        <v>92</v>
      </c>
      <c r="C161" s="158"/>
      <c r="D161" s="158"/>
      <c r="E161" s="159"/>
      <c r="F161" s="163" t="s">
        <v>11</v>
      </c>
      <c r="G161" s="163"/>
      <c r="H161" s="215"/>
      <c r="I161" s="215"/>
      <c r="J161" s="166" t="s">
        <v>12</v>
      </c>
      <c r="K161" s="166"/>
      <c r="L161" s="215"/>
      <c r="M161" s="215"/>
      <c r="N161" s="166" t="s">
        <v>13</v>
      </c>
      <c r="O161" s="176"/>
      <c r="P161" s="187" t="s">
        <v>14</v>
      </c>
      <c r="Q161" s="176"/>
      <c r="R161" s="189" t="s">
        <v>15</v>
      </c>
      <c r="S161" s="189"/>
      <c r="T161" s="217"/>
      <c r="U161" s="215"/>
      <c r="V161" s="166" t="s">
        <v>12</v>
      </c>
      <c r="W161" s="166"/>
      <c r="X161" s="215"/>
      <c r="Y161" s="215"/>
      <c r="Z161" s="166" t="s">
        <v>13</v>
      </c>
      <c r="AA161" s="176"/>
      <c r="AB161" s="37"/>
      <c r="AC161" s="37"/>
      <c r="AD161" s="37"/>
      <c r="AE161" s="206" t="s">
        <v>26</v>
      </c>
      <c r="AF161" s="166"/>
      <c r="AG161" s="166"/>
      <c r="AH161" s="166"/>
      <c r="AI161" s="176"/>
      <c r="AJ161" s="207">
        <f>ROUNDDOWN(AW166/60,0)</f>
        <v>0</v>
      </c>
      <c r="AK161" s="183"/>
      <c r="AL161" s="166" t="s">
        <v>12</v>
      </c>
      <c r="AM161" s="166"/>
      <c r="AN161" s="183">
        <f>AW166-AJ161*60</f>
        <v>0</v>
      </c>
      <c r="AO161" s="183"/>
      <c r="AP161" s="166" t="s">
        <v>13</v>
      </c>
      <c r="AQ161" s="176"/>
      <c r="AR161" s="37"/>
      <c r="AS161" s="47"/>
      <c r="AT161" s="47"/>
      <c r="AU161" s="31"/>
      <c r="AV161" s="174" t="s">
        <v>27</v>
      </c>
      <c r="AW161" s="175">
        <f>IF(AZ161&lt;=BC161,BC161,AW156)</f>
        <v>1200</v>
      </c>
      <c r="AX161" s="205"/>
      <c r="AY161" s="174" t="s">
        <v>28</v>
      </c>
      <c r="AZ161" s="175">
        <f>T161*60+X161</f>
        <v>0</v>
      </c>
      <c r="BA161" s="205"/>
      <c r="BB161" s="174" t="s">
        <v>29</v>
      </c>
      <c r="BC161" s="175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2">
      <c r="A162" s="32"/>
      <c r="B162" s="160"/>
      <c r="C162" s="161"/>
      <c r="D162" s="161"/>
      <c r="E162" s="162"/>
      <c r="F162" s="163"/>
      <c r="G162" s="163"/>
      <c r="H162" s="216"/>
      <c r="I162" s="216"/>
      <c r="J162" s="167"/>
      <c r="K162" s="167"/>
      <c r="L162" s="216"/>
      <c r="M162" s="216"/>
      <c r="N162" s="167"/>
      <c r="O162" s="177"/>
      <c r="P162" s="188"/>
      <c r="Q162" s="177"/>
      <c r="R162" s="190"/>
      <c r="S162" s="190"/>
      <c r="T162" s="218"/>
      <c r="U162" s="216"/>
      <c r="V162" s="167"/>
      <c r="W162" s="167"/>
      <c r="X162" s="216"/>
      <c r="Y162" s="216"/>
      <c r="Z162" s="167"/>
      <c r="AA162" s="177"/>
      <c r="AB162" s="31"/>
      <c r="AC162" s="31"/>
      <c r="AD162" s="31"/>
      <c r="AE162" s="188"/>
      <c r="AF162" s="167"/>
      <c r="AG162" s="167"/>
      <c r="AH162" s="167"/>
      <c r="AI162" s="177"/>
      <c r="AJ162" s="208"/>
      <c r="AK162" s="184"/>
      <c r="AL162" s="167"/>
      <c r="AM162" s="167"/>
      <c r="AN162" s="184"/>
      <c r="AO162" s="184"/>
      <c r="AP162" s="167"/>
      <c r="AQ162" s="177"/>
      <c r="AR162" s="37"/>
      <c r="AS162" s="47"/>
      <c r="AT162" s="47"/>
      <c r="AU162" s="31"/>
      <c r="AV162" s="174"/>
      <c r="AW162" s="175"/>
      <c r="AX162" s="205"/>
      <c r="AY162" s="174"/>
      <c r="AZ162" s="175"/>
      <c r="BA162" s="205"/>
      <c r="BB162" s="174"/>
      <c r="BC162" s="175"/>
      <c r="BD162" s="31"/>
      <c r="BE162" s="26"/>
      <c r="BF162" s="26"/>
      <c r="BG162" s="26"/>
      <c r="BH162" s="26"/>
    </row>
    <row r="163" spans="1:60" ht="17.25" hidden="1" customHeight="1" x14ac:dyDescent="0.2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3">
      <c r="A164" s="48"/>
      <c r="B164" s="31"/>
      <c r="C164" s="191" t="s">
        <v>95</v>
      </c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3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96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2">
      <c r="A165" s="48"/>
      <c r="B165" s="31"/>
      <c r="C165" s="194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6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2">
      <c r="A166" s="48"/>
      <c r="B166" s="31"/>
      <c r="C166" s="194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6"/>
      <c r="AC166" s="1"/>
      <c r="AD166" s="31"/>
      <c r="AE166" s="157" t="s">
        <v>34</v>
      </c>
      <c r="AF166" s="158"/>
      <c r="AG166" s="158"/>
      <c r="AH166" s="158"/>
      <c r="AI166" s="158"/>
      <c r="AJ166" s="158"/>
      <c r="AK166" s="159"/>
      <c r="AL166" s="197">
        <f>IF(AZ156=0,0,ROUNDUP(AW166/AZ156,3))</f>
        <v>0</v>
      </c>
      <c r="AM166" s="198"/>
      <c r="AN166" s="198"/>
      <c r="AO166" s="198"/>
      <c r="AP166" s="198"/>
      <c r="AQ166" s="199"/>
      <c r="AR166" s="31"/>
      <c r="AS166" s="31"/>
      <c r="AT166" s="31"/>
      <c r="AU166" s="45"/>
      <c r="AV166" s="174" t="s">
        <v>35</v>
      </c>
      <c r="AW166" s="203">
        <f>IF(AW156-AW161&gt;0,IF(AW156-AW161&gt;AZ156,AZ156,AW156-AW161),0)</f>
        <v>0</v>
      </c>
      <c r="AX166" s="204" t="s">
        <v>36</v>
      </c>
      <c r="AY166" s="204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2">
      <c r="A167" s="48"/>
      <c r="B167" s="31"/>
      <c r="C167" s="194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6"/>
      <c r="AD167" s="31"/>
      <c r="AE167" s="160"/>
      <c r="AF167" s="161"/>
      <c r="AG167" s="161"/>
      <c r="AH167" s="161"/>
      <c r="AI167" s="161"/>
      <c r="AJ167" s="161"/>
      <c r="AK167" s="162"/>
      <c r="AL167" s="200"/>
      <c r="AM167" s="201"/>
      <c r="AN167" s="201"/>
      <c r="AO167" s="201"/>
      <c r="AP167" s="201"/>
      <c r="AQ167" s="202"/>
      <c r="AR167" s="31"/>
      <c r="AS167" s="31"/>
      <c r="AT167" s="31"/>
      <c r="AU167" s="174"/>
      <c r="AV167" s="174"/>
      <c r="AW167" s="203"/>
      <c r="AX167" s="204"/>
      <c r="AY167" s="204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194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6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174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2">
      <c r="A169" s="48"/>
      <c r="B169" s="31"/>
      <c r="C169" s="209" t="s">
        <v>97</v>
      </c>
      <c r="D169" s="210"/>
      <c r="E169" s="211" t="s">
        <v>98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2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2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2">
      <c r="A171" s="151" t="s">
        <v>47</v>
      </c>
      <c r="B171" s="152"/>
      <c r="C171" s="152"/>
      <c r="D171" s="152"/>
      <c r="E171" s="152"/>
      <c r="F171" s="152"/>
      <c r="G171" s="152"/>
      <c r="H171" s="152"/>
      <c r="I171" s="153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2">
      <c r="A172" s="154"/>
      <c r="B172" s="155"/>
      <c r="C172" s="155"/>
      <c r="D172" s="155"/>
      <c r="E172" s="155"/>
      <c r="F172" s="155"/>
      <c r="G172" s="155"/>
      <c r="H172" s="155"/>
      <c r="I172" s="15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2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2">
      <c r="A174" s="32"/>
      <c r="B174" s="157" t="s">
        <v>92</v>
      </c>
      <c r="C174" s="158"/>
      <c r="D174" s="158"/>
      <c r="E174" s="159"/>
      <c r="F174" s="163" t="s">
        <v>11</v>
      </c>
      <c r="G174" s="163"/>
      <c r="H174" s="215"/>
      <c r="I174" s="215"/>
      <c r="J174" s="166" t="s">
        <v>12</v>
      </c>
      <c r="K174" s="166"/>
      <c r="L174" s="215"/>
      <c r="M174" s="215"/>
      <c r="N174" s="166" t="s">
        <v>13</v>
      </c>
      <c r="O174" s="176"/>
      <c r="P174" s="187" t="s">
        <v>14</v>
      </c>
      <c r="Q174" s="176"/>
      <c r="R174" s="189" t="s">
        <v>15</v>
      </c>
      <c r="S174" s="189"/>
      <c r="T174" s="215"/>
      <c r="U174" s="215"/>
      <c r="V174" s="166" t="s">
        <v>12</v>
      </c>
      <c r="W174" s="166"/>
      <c r="X174" s="215"/>
      <c r="Y174" s="215"/>
      <c r="Z174" s="166" t="s">
        <v>13</v>
      </c>
      <c r="AA174" s="176"/>
      <c r="AB174" s="31"/>
      <c r="AC174" s="31"/>
      <c r="AD174" s="31"/>
      <c r="AE174" s="157" t="s">
        <v>16</v>
      </c>
      <c r="AF174" s="178"/>
      <c r="AG174" s="178"/>
      <c r="AH174" s="178"/>
      <c r="AI174" s="179"/>
      <c r="AJ174" s="183">
        <f>ROUNDDOWN(AZ174/60,0)</f>
        <v>0</v>
      </c>
      <c r="AK174" s="183"/>
      <c r="AL174" s="185" t="s">
        <v>17</v>
      </c>
      <c r="AM174" s="185"/>
      <c r="AN174" s="183">
        <f>AZ174-AJ174*60</f>
        <v>0</v>
      </c>
      <c r="AO174" s="183"/>
      <c r="AP174" s="166" t="s">
        <v>13</v>
      </c>
      <c r="AQ174" s="176"/>
      <c r="AR174" s="37"/>
      <c r="AS174" s="31"/>
      <c r="AT174" s="31"/>
      <c r="AU174" s="174"/>
      <c r="AV174" s="174" t="s">
        <v>18</v>
      </c>
      <c r="AW174" s="175">
        <f>T174*60+X174</f>
        <v>0</v>
      </c>
      <c r="AX174" s="31"/>
      <c r="AY174" s="174" t="s">
        <v>19</v>
      </c>
      <c r="AZ174" s="175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2">
      <c r="A175" s="32"/>
      <c r="B175" s="160"/>
      <c r="C175" s="161"/>
      <c r="D175" s="161"/>
      <c r="E175" s="162"/>
      <c r="F175" s="163"/>
      <c r="G175" s="163"/>
      <c r="H175" s="216"/>
      <c r="I175" s="216"/>
      <c r="J175" s="167"/>
      <c r="K175" s="167"/>
      <c r="L175" s="216"/>
      <c r="M175" s="216"/>
      <c r="N175" s="167"/>
      <c r="O175" s="177"/>
      <c r="P175" s="188"/>
      <c r="Q175" s="177"/>
      <c r="R175" s="190"/>
      <c r="S175" s="190"/>
      <c r="T175" s="216"/>
      <c r="U175" s="216"/>
      <c r="V175" s="167"/>
      <c r="W175" s="167"/>
      <c r="X175" s="216"/>
      <c r="Y175" s="216"/>
      <c r="Z175" s="167"/>
      <c r="AA175" s="177"/>
      <c r="AB175" s="31"/>
      <c r="AC175" s="31"/>
      <c r="AD175" s="31"/>
      <c r="AE175" s="180"/>
      <c r="AF175" s="181"/>
      <c r="AG175" s="181"/>
      <c r="AH175" s="181"/>
      <c r="AI175" s="182"/>
      <c r="AJ175" s="184"/>
      <c r="AK175" s="184"/>
      <c r="AL175" s="186"/>
      <c r="AM175" s="186"/>
      <c r="AN175" s="184"/>
      <c r="AO175" s="184"/>
      <c r="AP175" s="167"/>
      <c r="AQ175" s="177"/>
      <c r="AR175" s="37"/>
      <c r="AS175" s="31"/>
      <c r="AT175" s="31"/>
      <c r="AU175" s="174"/>
      <c r="AV175" s="174"/>
      <c r="AW175" s="175"/>
      <c r="AX175" s="31"/>
      <c r="AY175" s="174"/>
      <c r="AZ175" s="175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2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2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93</v>
      </c>
      <c r="BE177" s="26"/>
      <c r="BF177" s="26"/>
      <c r="BG177" s="26"/>
      <c r="BH177" s="26"/>
    </row>
    <row r="178" spans="1:60" s="46" customFormat="1" ht="25.5" hidden="1" customHeight="1" x14ac:dyDescent="0.2">
      <c r="A178" s="43"/>
      <c r="B178" s="44" t="s">
        <v>91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94</v>
      </c>
      <c r="BD178" s="45"/>
      <c r="BE178" s="26"/>
      <c r="BF178" s="42"/>
      <c r="BG178" s="42"/>
      <c r="BH178" s="42"/>
    </row>
    <row r="179" spans="1:60" ht="25.5" hidden="1" customHeight="1" x14ac:dyDescent="0.2">
      <c r="A179" s="32"/>
      <c r="B179" s="157" t="s">
        <v>92</v>
      </c>
      <c r="C179" s="158"/>
      <c r="D179" s="158"/>
      <c r="E179" s="159"/>
      <c r="F179" s="163" t="s">
        <v>11</v>
      </c>
      <c r="G179" s="163"/>
      <c r="H179" s="215"/>
      <c r="I179" s="215"/>
      <c r="J179" s="166" t="s">
        <v>12</v>
      </c>
      <c r="K179" s="166"/>
      <c r="L179" s="215"/>
      <c r="M179" s="215"/>
      <c r="N179" s="166" t="s">
        <v>13</v>
      </c>
      <c r="O179" s="176"/>
      <c r="P179" s="187" t="s">
        <v>14</v>
      </c>
      <c r="Q179" s="176"/>
      <c r="R179" s="189" t="s">
        <v>15</v>
      </c>
      <c r="S179" s="189"/>
      <c r="T179" s="217"/>
      <c r="U179" s="215"/>
      <c r="V179" s="166" t="s">
        <v>12</v>
      </c>
      <c r="W179" s="166"/>
      <c r="X179" s="215"/>
      <c r="Y179" s="215"/>
      <c r="Z179" s="166" t="s">
        <v>13</v>
      </c>
      <c r="AA179" s="176"/>
      <c r="AB179" s="37"/>
      <c r="AC179" s="37"/>
      <c r="AD179" s="37"/>
      <c r="AE179" s="206" t="s">
        <v>26</v>
      </c>
      <c r="AF179" s="166"/>
      <c r="AG179" s="166"/>
      <c r="AH179" s="166"/>
      <c r="AI179" s="176"/>
      <c r="AJ179" s="207">
        <f>ROUNDDOWN(AW184/60,0)</f>
        <v>0</v>
      </c>
      <c r="AK179" s="183"/>
      <c r="AL179" s="166" t="s">
        <v>12</v>
      </c>
      <c r="AM179" s="166"/>
      <c r="AN179" s="183">
        <f>AW184-AJ179*60</f>
        <v>0</v>
      </c>
      <c r="AO179" s="183"/>
      <c r="AP179" s="166" t="s">
        <v>13</v>
      </c>
      <c r="AQ179" s="176"/>
      <c r="AR179" s="37"/>
      <c r="AS179" s="47"/>
      <c r="AT179" s="47"/>
      <c r="AU179" s="31"/>
      <c r="AV179" s="174" t="s">
        <v>27</v>
      </c>
      <c r="AW179" s="175">
        <f>IF(AZ179&lt;=BC179,BC179,AW174)</f>
        <v>1200</v>
      </c>
      <c r="AX179" s="205"/>
      <c r="AY179" s="174" t="s">
        <v>28</v>
      </c>
      <c r="AZ179" s="175">
        <f>T179*60+X179</f>
        <v>0</v>
      </c>
      <c r="BA179" s="205"/>
      <c r="BB179" s="174" t="s">
        <v>29</v>
      </c>
      <c r="BC179" s="175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2">
      <c r="A180" s="32"/>
      <c r="B180" s="160"/>
      <c r="C180" s="161"/>
      <c r="D180" s="161"/>
      <c r="E180" s="162"/>
      <c r="F180" s="163"/>
      <c r="G180" s="163"/>
      <c r="H180" s="216"/>
      <c r="I180" s="216"/>
      <c r="J180" s="167"/>
      <c r="K180" s="167"/>
      <c r="L180" s="216"/>
      <c r="M180" s="216"/>
      <c r="N180" s="167"/>
      <c r="O180" s="177"/>
      <c r="P180" s="188"/>
      <c r="Q180" s="177"/>
      <c r="R180" s="190"/>
      <c r="S180" s="190"/>
      <c r="T180" s="218"/>
      <c r="U180" s="216"/>
      <c r="V180" s="167"/>
      <c r="W180" s="167"/>
      <c r="X180" s="216"/>
      <c r="Y180" s="216"/>
      <c r="Z180" s="167"/>
      <c r="AA180" s="177"/>
      <c r="AB180" s="31"/>
      <c r="AC180" s="31"/>
      <c r="AD180" s="31"/>
      <c r="AE180" s="188"/>
      <c r="AF180" s="167"/>
      <c r="AG180" s="167"/>
      <c r="AH180" s="167"/>
      <c r="AI180" s="177"/>
      <c r="AJ180" s="208"/>
      <c r="AK180" s="184"/>
      <c r="AL180" s="167"/>
      <c r="AM180" s="167"/>
      <c r="AN180" s="184"/>
      <c r="AO180" s="184"/>
      <c r="AP180" s="167"/>
      <c r="AQ180" s="177"/>
      <c r="AR180" s="37"/>
      <c r="AS180" s="47"/>
      <c r="AT180" s="47"/>
      <c r="AU180" s="31"/>
      <c r="AV180" s="174"/>
      <c r="AW180" s="175"/>
      <c r="AX180" s="205"/>
      <c r="AY180" s="174"/>
      <c r="AZ180" s="175"/>
      <c r="BA180" s="205"/>
      <c r="BB180" s="174"/>
      <c r="BC180" s="175"/>
      <c r="BD180" s="31"/>
      <c r="BE180" s="26"/>
      <c r="BF180" s="26"/>
      <c r="BG180" s="26"/>
      <c r="BH180" s="26"/>
    </row>
    <row r="181" spans="1:60" ht="17.25" hidden="1" customHeight="1" x14ac:dyDescent="0.2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3">
      <c r="A182" s="48"/>
      <c r="B182" s="31"/>
      <c r="C182" s="191" t="s">
        <v>95</v>
      </c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3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96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2">
      <c r="A183" s="48"/>
      <c r="B183" s="31"/>
      <c r="C183" s="194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6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2">
      <c r="A184" s="48"/>
      <c r="B184" s="31"/>
      <c r="C184" s="194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6"/>
      <c r="AC184" s="1"/>
      <c r="AD184" s="31"/>
      <c r="AE184" s="157" t="s">
        <v>34</v>
      </c>
      <c r="AF184" s="158"/>
      <c r="AG184" s="158"/>
      <c r="AH184" s="158"/>
      <c r="AI184" s="158"/>
      <c r="AJ184" s="158"/>
      <c r="AK184" s="159"/>
      <c r="AL184" s="197">
        <f>IF(AZ174=0,0,ROUNDUP(AW184/AZ174,3))</f>
        <v>0</v>
      </c>
      <c r="AM184" s="198"/>
      <c r="AN184" s="198"/>
      <c r="AO184" s="198"/>
      <c r="AP184" s="198"/>
      <c r="AQ184" s="199"/>
      <c r="AR184" s="31"/>
      <c r="AS184" s="31"/>
      <c r="AT184" s="31"/>
      <c r="AU184" s="45"/>
      <c r="AV184" s="174" t="s">
        <v>35</v>
      </c>
      <c r="AW184" s="203">
        <f>IF(AW174-AW179&gt;0,IF(AW174-AW179&gt;AZ174,AZ174,AW174-AW179),0)</f>
        <v>0</v>
      </c>
      <c r="AX184" s="204" t="s">
        <v>36</v>
      </c>
      <c r="AY184" s="204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2">
      <c r="A185" s="48"/>
      <c r="B185" s="31"/>
      <c r="C185" s="194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6"/>
      <c r="AD185" s="31"/>
      <c r="AE185" s="160"/>
      <c r="AF185" s="161"/>
      <c r="AG185" s="161"/>
      <c r="AH185" s="161"/>
      <c r="AI185" s="161"/>
      <c r="AJ185" s="161"/>
      <c r="AK185" s="162"/>
      <c r="AL185" s="200"/>
      <c r="AM185" s="201"/>
      <c r="AN185" s="201"/>
      <c r="AO185" s="201"/>
      <c r="AP185" s="201"/>
      <c r="AQ185" s="202"/>
      <c r="AR185" s="31"/>
      <c r="AS185" s="31"/>
      <c r="AT185" s="31"/>
      <c r="AU185" s="174"/>
      <c r="AV185" s="174"/>
      <c r="AW185" s="203"/>
      <c r="AX185" s="204"/>
      <c r="AY185" s="204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194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6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174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2">
      <c r="A187" s="48"/>
      <c r="B187" s="31"/>
      <c r="C187" s="209" t="s">
        <v>97</v>
      </c>
      <c r="D187" s="210"/>
      <c r="E187" s="211" t="s">
        <v>98</v>
      </c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2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2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2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2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2">
      <c r="A191" s="151" t="s">
        <v>48</v>
      </c>
      <c r="B191" s="152"/>
      <c r="C191" s="152"/>
      <c r="D191" s="152"/>
      <c r="E191" s="152"/>
      <c r="F191" s="152"/>
      <c r="G191" s="152"/>
      <c r="H191" s="152"/>
      <c r="I191" s="153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2">
      <c r="A192" s="154"/>
      <c r="B192" s="155"/>
      <c r="C192" s="155"/>
      <c r="D192" s="155"/>
      <c r="E192" s="155"/>
      <c r="F192" s="155"/>
      <c r="G192" s="155"/>
      <c r="H192" s="155"/>
      <c r="I192" s="156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2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2">
      <c r="A194" s="32"/>
      <c r="B194" s="157" t="s">
        <v>92</v>
      </c>
      <c r="C194" s="158"/>
      <c r="D194" s="158"/>
      <c r="E194" s="159"/>
      <c r="F194" s="163" t="s">
        <v>11</v>
      </c>
      <c r="G194" s="163"/>
      <c r="H194" s="215"/>
      <c r="I194" s="215"/>
      <c r="J194" s="166" t="s">
        <v>12</v>
      </c>
      <c r="K194" s="166"/>
      <c r="L194" s="215"/>
      <c r="M194" s="215"/>
      <c r="N194" s="166" t="s">
        <v>13</v>
      </c>
      <c r="O194" s="176"/>
      <c r="P194" s="187" t="s">
        <v>14</v>
      </c>
      <c r="Q194" s="176"/>
      <c r="R194" s="189" t="s">
        <v>15</v>
      </c>
      <c r="S194" s="189"/>
      <c r="T194" s="215"/>
      <c r="U194" s="215"/>
      <c r="V194" s="166" t="s">
        <v>12</v>
      </c>
      <c r="W194" s="166"/>
      <c r="X194" s="215"/>
      <c r="Y194" s="215"/>
      <c r="Z194" s="166" t="s">
        <v>13</v>
      </c>
      <c r="AA194" s="176"/>
      <c r="AB194" s="31"/>
      <c r="AC194" s="31"/>
      <c r="AD194" s="31"/>
      <c r="AE194" s="157" t="s">
        <v>16</v>
      </c>
      <c r="AF194" s="178"/>
      <c r="AG194" s="178"/>
      <c r="AH194" s="178"/>
      <c r="AI194" s="179"/>
      <c r="AJ194" s="183">
        <f>ROUNDDOWN(AZ194/60,0)</f>
        <v>0</v>
      </c>
      <c r="AK194" s="183"/>
      <c r="AL194" s="185" t="s">
        <v>17</v>
      </c>
      <c r="AM194" s="185"/>
      <c r="AN194" s="183">
        <f>AZ194-AJ194*60</f>
        <v>0</v>
      </c>
      <c r="AO194" s="183"/>
      <c r="AP194" s="166" t="s">
        <v>13</v>
      </c>
      <c r="AQ194" s="176"/>
      <c r="AR194" s="37"/>
      <c r="AS194" s="31"/>
      <c r="AT194" s="31"/>
      <c r="AU194" s="174"/>
      <c r="AV194" s="174" t="s">
        <v>18</v>
      </c>
      <c r="AW194" s="175">
        <f>T194*60+X194</f>
        <v>0</v>
      </c>
      <c r="AX194" s="31"/>
      <c r="AY194" s="174" t="s">
        <v>19</v>
      </c>
      <c r="AZ194" s="175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2">
      <c r="A195" s="32"/>
      <c r="B195" s="160"/>
      <c r="C195" s="161"/>
      <c r="D195" s="161"/>
      <c r="E195" s="162"/>
      <c r="F195" s="163"/>
      <c r="G195" s="163"/>
      <c r="H195" s="216"/>
      <c r="I195" s="216"/>
      <c r="J195" s="167"/>
      <c r="K195" s="167"/>
      <c r="L195" s="216"/>
      <c r="M195" s="216"/>
      <c r="N195" s="167"/>
      <c r="O195" s="177"/>
      <c r="P195" s="188"/>
      <c r="Q195" s="177"/>
      <c r="R195" s="190"/>
      <c r="S195" s="190"/>
      <c r="T195" s="216"/>
      <c r="U195" s="216"/>
      <c r="V195" s="167"/>
      <c r="W195" s="167"/>
      <c r="X195" s="216"/>
      <c r="Y195" s="216"/>
      <c r="Z195" s="167"/>
      <c r="AA195" s="177"/>
      <c r="AB195" s="31"/>
      <c r="AC195" s="31"/>
      <c r="AD195" s="31"/>
      <c r="AE195" s="180"/>
      <c r="AF195" s="181"/>
      <c r="AG195" s="181"/>
      <c r="AH195" s="181"/>
      <c r="AI195" s="182"/>
      <c r="AJ195" s="184"/>
      <c r="AK195" s="184"/>
      <c r="AL195" s="186"/>
      <c r="AM195" s="186"/>
      <c r="AN195" s="184"/>
      <c r="AO195" s="184"/>
      <c r="AP195" s="167"/>
      <c r="AQ195" s="177"/>
      <c r="AR195" s="37"/>
      <c r="AS195" s="31"/>
      <c r="AT195" s="31"/>
      <c r="AU195" s="174"/>
      <c r="AV195" s="174"/>
      <c r="AW195" s="175"/>
      <c r="AX195" s="31"/>
      <c r="AY195" s="174"/>
      <c r="AZ195" s="175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2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2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93</v>
      </c>
      <c r="BE197" s="26"/>
      <c r="BF197" s="26"/>
      <c r="BG197" s="26"/>
      <c r="BH197" s="26"/>
    </row>
    <row r="198" spans="1:60" s="46" customFormat="1" ht="25.5" hidden="1" customHeight="1" x14ac:dyDescent="0.2">
      <c r="A198" s="43"/>
      <c r="B198" s="44" t="s">
        <v>91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94</v>
      </c>
      <c r="BD198" s="45"/>
      <c r="BE198" s="26"/>
      <c r="BF198" s="42"/>
      <c r="BG198" s="42"/>
      <c r="BH198" s="42"/>
    </row>
    <row r="199" spans="1:60" ht="25.5" hidden="1" customHeight="1" x14ac:dyDescent="0.2">
      <c r="A199" s="32"/>
      <c r="B199" s="157" t="s">
        <v>92</v>
      </c>
      <c r="C199" s="158"/>
      <c r="D199" s="158"/>
      <c r="E199" s="159"/>
      <c r="F199" s="163" t="s">
        <v>11</v>
      </c>
      <c r="G199" s="163"/>
      <c r="H199" s="215"/>
      <c r="I199" s="215"/>
      <c r="J199" s="166" t="s">
        <v>12</v>
      </c>
      <c r="K199" s="166"/>
      <c r="L199" s="215"/>
      <c r="M199" s="215"/>
      <c r="N199" s="166" t="s">
        <v>13</v>
      </c>
      <c r="O199" s="176"/>
      <c r="P199" s="187" t="s">
        <v>14</v>
      </c>
      <c r="Q199" s="176"/>
      <c r="R199" s="189" t="s">
        <v>15</v>
      </c>
      <c r="S199" s="189"/>
      <c r="T199" s="217"/>
      <c r="U199" s="215"/>
      <c r="V199" s="166" t="s">
        <v>12</v>
      </c>
      <c r="W199" s="166"/>
      <c r="X199" s="215"/>
      <c r="Y199" s="215"/>
      <c r="Z199" s="166" t="s">
        <v>13</v>
      </c>
      <c r="AA199" s="176"/>
      <c r="AB199" s="37"/>
      <c r="AC199" s="37"/>
      <c r="AD199" s="37"/>
      <c r="AE199" s="206" t="s">
        <v>26</v>
      </c>
      <c r="AF199" s="166"/>
      <c r="AG199" s="166"/>
      <c r="AH199" s="166"/>
      <c r="AI199" s="176"/>
      <c r="AJ199" s="207">
        <f>ROUNDDOWN(AW204/60,0)</f>
        <v>0</v>
      </c>
      <c r="AK199" s="183"/>
      <c r="AL199" s="166" t="s">
        <v>12</v>
      </c>
      <c r="AM199" s="166"/>
      <c r="AN199" s="183">
        <f>AW204-AJ199*60</f>
        <v>0</v>
      </c>
      <c r="AO199" s="183"/>
      <c r="AP199" s="166" t="s">
        <v>13</v>
      </c>
      <c r="AQ199" s="176"/>
      <c r="AR199" s="37"/>
      <c r="AS199" s="47"/>
      <c r="AT199" s="47"/>
      <c r="AU199" s="31"/>
      <c r="AV199" s="174" t="s">
        <v>27</v>
      </c>
      <c r="AW199" s="175">
        <f>IF(AZ199&lt;=BC199,BC199,AW194)</f>
        <v>1200</v>
      </c>
      <c r="AX199" s="205"/>
      <c r="AY199" s="174" t="s">
        <v>28</v>
      </c>
      <c r="AZ199" s="175">
        <f>T199*60+X199</f>
        <v>0</v>
      </c>
      <c r="BA199" s="205"/>
      <c r="BB199" s="174" t="s">
        <v>29</v>
      </c>
      <c r="BC199" s="175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2">
      <c r="A200" s="32"/>
      <c r="B200" s="160"/>
      <c r="C200" s="161"/>
      <c r="D200" s="161"/>
      <c r="E200" s="162"/>
      <c r="F200" s="163"/>
      <c r="G200" s="163"/>
      <c r="H200" s="216"/>
      <c r="I200" s="216"/>
      <c r="J200" s="167"/>
      <c r="K200" s="167"/>
      <c r="L200" s="216"/>
      <c r="M200" s="216"/>
      <c r="N200" s="167"/>
      <c r="O200" s="177"/>
      <c r="P200" s="188"/>
      <c r="Q200" s="177"/>
      <c r="R200" s="190"/>
      <c r="S200" s="190"/>
      <c r="T200" s="218"/>
      <c r="U200" s="216"/>
      <c r="V200" s="167"/>
      <c r="W200" s="167"/>
      <c r="X200" s="216"/>
      <c r="Y200" s="216"/>
      <c r="Z200" s="167"/>
      <c r="AA200" s="177"/>
      <c r="AB200" s="31"/>
      <c r="AC200" s="31"/>
      <c r="AD200" s="31"/>
      <c r="AE200" s="188"/>
      <c r="AF200" s="167"/>
      <c r="AG200" s="167"/>
      <c r="AH200" s="167"/>
      <c r="AI200" s="177"/>
      <c r="AJ200" s="208"/>
      <c r="AK200" s="184"/>
      <c r="AL200" s="167"/>
      <c r="AM200" s="167"/>
      <c r="AN200" s="184"/>
      <c r="AO200" s="184"/>
      <c r="AP200" s="167"/>
      <c r="AQ200" s="177"/>
      <c r="AR200" s="37"/>
      <c r="AS200" s="47"/>
      <c r="AT200" s="47"/>
      <c r="AU200" s="31"/>
      <c r="AV200" s="174"/>
      <c r="AW200" s="175"/>
      <c r="AX200" s="205"/>
      <c r="AY200" s="174"/>
      <c r="AZ200" s="175"/>
      <c r="BA200" s="205"/>
      <c r="BB200" s="174"/>
      <c r="BC200" s="175"/>
      <c r="BD200" s="31"/>
      <c r="BE200" s="26"/>
      <c r="BF200" s="26"/>
      <c r="BG200" s="26"/>
      <c r="BH200" s="26"/>
    </row>
    <row r="201" spans="1:60" ht="17.25" hidden="1" customHeight="1" x14ac:dyDescent="0.2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3">
      <c r="A202" s="48"/>
      <c r="B202" s="31"/>
      <c r="C202" s="191" t="s">
        <v>95</v>
      </c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3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96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2">
      <c r="A203" s="48"/>
      <c r="B203" s="31"/>
      <c r="C203" s="194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6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2">
      <c r="A204" s="48"/>
      <c r="B204" s="31"/>
      <c r="C204" s="194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6"/>
      <c r="AC204" s="1"/>
      <c r="AD204" s="31"/>
      <c r="AE204" s="157" t="s">
        <v>34</v>
      </c>
      <c r="AF204" s="158"/>
      <c r="AG204" s="158"/>
      <c r="AH204" s="158"/>
      <c r="AI204" s="158"/>
      <c r="AJ204" s="158"/>
      <c r="AK204" s="159"/>
      <c r="AL204" s="197">
        <f>IF(AZ194=0,0,ROUNDUP(AW204/AZ194,3))</f>
        <v>0</v>
      </c>
      <c r="AM204" s="198"/>
      <c r="AN204" s="198"/>
      <c r="AO204" s="198"/>
      <c r="AP204" s="198"/>
      <c r="AQ204" s="199"/>
      <c r="AR204" s="31"/>
      <c r="AS204" s="31"/>
      <c r="AT204" s="31"/>
      <c r="AU204" s="45"/>
      <c r="AV204" s="174" t="s">
        <v>35</v>
      </c>
      <c r="AW204" s="203">
        <f>IF(AW194-AW199&gt;0,IF(AW194-AW199&gt;AZ194,AZ194,AW194-AW199),0)</f>
        <v>0</v>
      </c>
      <c r="AX204" s="204" t="s">
        <v>36</v>
      </c>
      <c r="AY204" s="204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2">
      <c r="A205" s="48"/>
      <c r="B205" s="31"/>
      <c r="C205" s="194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6"/>
      <c r="AD205" s="31"/>
      <c r="AE205" s="160"/>
      <c r="AF205" s="161"/>
      <c r="AG205" s="161"/>
      <c r="AH205" s="161"/>
      <c r="AI205" s="161"/>
      <c r="AJ205" s="161"/>
      <c r="AK205" s="162"/>
      <c r="AL205" s="200"/>
      <c r="AM205" s="201"/>
      <c r="AN205" s="201"/>
      <c r="AO205" s="201"/>
      <c r="AP205" s="201"/>
      <c r="AQ205" s="202"/>
      <c r="AR205" s="31"/>
      <c r="AS205" s="31"/>
      <c r="AT205" s="31"/>
      <c r="AU205" s="174"/>
      <c r="AV205" s="174"/>
      <c r="AW205" s="203"/>
      <c r="AX205" s="204"/>
      <c r="AY205" s="204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194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6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174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2">
      <c r="A207" s="48"/>
      <c r="B207" s="31"/>
      <c r="C207" s="209" t="s">
        <v>97</v>
      </c>
      <c r="D207" s="210"/>
      <c r="E207" s="211" t="s">
        <v>98</v>
      </c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2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2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2">
      <c r="A209" s="39"/>
      <c r="B209" s="255" t="s">
        <v>49</v>
      </c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2">
      <c r="A210" s="5" t="s">
        <v>78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2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5" customHeight="1" x14ac:dyDescent="0.2">
      <c r="C212" s="256" t="s">
        <v>51</v>
      </c>
      <c r="D212" s="257"/>
      <c r="E212" s="257"/>
      <c r="F212" s="257"/>
      <c r="G212" s="257"/>
      <c r="H212" s="257"/>
      <c r="I212" s="258"/>
      <c r="J212" s="256" t="s">
        <v>52</v>
      </c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8"/>
      <c r="AG212" s="256" t="s">
        <v>53</v>
      </c>
      <c r="AH212" s="257"/>
      <c r="AI212" s="257"/>
      <c r="AJ212" s="257"/>
      <c r="AK212" s="257"/>
      <c r="AL212" s="257"/>
      <c r="AM212" s="257"/>
      <c r="AN212" s="257"/>
      <c r="AO212" s="258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5" customHeight="1" x14ac:dyDescent="0.2">
      <c r="C213" s="259"/>
      <c r="D213" s="260"/>
      <c r="E213" s="260"/>
      <c r="F213" s="260"/>
      <c r="G213" s="260"/>
      <c r="H213" s="260"/>
      <c r="I213" s="261"/>
      <c r="J213" s="259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  <c r="AF213" s="261"/>
      <c r="AG213" s="259"/>
      <c r="AH213" s="260"/>
      <c r="AI213" s="260"/>
      <c r="AJ213" s="260"/>
      <c r="AK213" s="260"/>
      <c r="AL213" s="260"/>
      <c r="AM213" s="260"/>
      <c r="AN213" s="260"/>
      <c r="AO213" s="26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2">
      <c r="C214" s="219" t="s">
        <v>54</v>
      </c>
      <c r="D214" s="220"/>
      <c r="E214" s="220"/>
      <c r="F214" s="220"/>
      <c r="G214" s="220"/>
      <c r="H214" s="220"/>
      <c r="I214" s="221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28" t="s">
        <v>110</v>
      </c>
      <c r="AH214" s="229"/>
      <c r="AI214" s="229"/>
      <c r="AJ214" s="229"/>
      <c r="AK214" s="229"/>
      <c r="AL214" s="229"/>
      <c r="AM214" s="229"/>
      <c r="AN214" s="229"/>
      <c r="AO214" s="230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2">
      <c r="C215" s="222"/>
      <c r="D215" s="223"/>
      <c r="E215" s="223"/>
      <c r="F215" s="223"/>
      <c r="G215" s="223"/>
      <c r="H215" s="223"/>
      <c r="I215" s="224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31"/>
      <c r="AH215" s="232"/>
      <c r="AI215" s="232"/>
      <c r="AJ215" s="232"/>
      <c r="AK215" s="232"/>
      <c r="AL215" s="232"/>
      <c r="AM215" s="232"/>
      <c r="AN215" s="232"/>
      <c r="AO215" s="233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2">
      <c r="C216" s="222"/>
      <c r="D216" s="223"/>
      <c r="E216" s="223"/>
      <c r="F216" s="223"/>
      <c r="G216" s="223"/>
      <c r="H216" s="223"/>
      <c r="I216" s="224"/>
      <c r="J216" s="79"/>
      <c r="K216" s="80" t="s">
        <v>111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31"/>
      <c r="AH216" s="232"/>
      <c r="AI216" s="232"/>
      <c r="AJ216" s="232"/>
      <c r="AK216" s="232"/>
      <c r="AL216" s="232"/>
      <c r="AM216" s="232"/>
      <c r="AN216" s="232"/>
      <c r="AO216" s="233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2">
      <c r="C217" s="225"/>
      <c r="D217" s="226"/>
      <c r="E217" s="226"/>
      <c r="F217" s="226"/>
      <c r="G217" s="226"/>
      <c r="H217" s="226"/>
      <c r="I217" s="227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234"/>
      <c r="AH217" s="235"/>
      <c r="AI217" s="235"/>
      <c r="AJ217" s="235"/>
      <c r="AK217" s="235"/>
      <c r="AL217" s="235"/>
      <c r="AM217" s="235"/>
      <c r="AN217" s="235"/>
      <c r="AO217" s="236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2">
      <c r="AH218" s="57"/>
      <c r="AI218" s="57"/>
      <c r="AJ218" s="57"/>
      <c r="AK218" s="57"/>
      <c r="AL218" s="57"/>
      <c r="AM218" s="57"/>
      <c r="AN218" s="57"/>
      <c r="AO218" s="57"/>
      <c r="AR218" s="127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2">
      <c r="C219" s="1" t="s">
        <v>56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6"/>
      <c r="AW219" s="126"/>
      <c r="AX219" s="126"/>
      <c r="AY219" s="126"/>
      <c r="AZ219" s="126"/>
      <c r="BA219" s="126"/>
      <c r="BB219" s="126"/>
      <c r="BC219" s="31"/>
      <c r="BD219" s="26"/>
      <c r="BE219" s="26"/>
    </row>
    <row r="220" spans="1:57" ht="37.5" customHeight="1" x14ac:dyDescent="0.2">
      <c r="C220" s="237" t="s">
        <v>85</v>
      </c>
      <c r="D220" s="238"/>
      <c r="E220" s="239" t="s">
        <v>57</v>
      </c>
      <c r="F220" s="239"/>
      <c r="G220" s="239"/>
      <c r="H220" s="239"/>
      <c r="I220" s="240"/>
      <c r="J220" s="241" t="s">
        <v>58</v>
      </c>
      <c r="K220" s="242"/>
      <c r="L220" s="242"/>
      <c r="M220" s="242"/>
      <c r="N220" s="242"/>
      <c r="O220" s="242"/>
      <c r="P220" s="242"/>
      <c r="Q220" s="242"/>
      <c r="R220" s="243"/>
      <c r="S220" s="247" t="s">
        <v>84</v>
      </c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8"/>
      <c r="AQ220" s="248"/>
      <c r="AR220" s="249"/>
      <c r="AT220" s="31"/>
      <c r="AU220" s="31"/>
      <c r="AV220" s="262"/>
      <c r="AW220" s="262"/>
      <c r="AX220" s="262"/>
      <c r="AY220" s="262"/>
      <c r="AZ220" s="262"/>
      <c r="BA220" s="262"/>
      <c r="BB220" s="262"/>
      <c r="BC220" s="31"/>
      <c r="BD220" s="26"/>
      <c r="BE220" s="26"/>
    </row>
    <row r="221" spans="1:57" ht="18.75" customHeight="1" x14ac:dyDescent="0.2">
      <c r="C221" s="238"/>
      <c r="D221" s="238"/>
      <c r="E221" s="239"/>
      <c r="F221" s="239"/>
      <c r="G221" s="239"/>
      <c r="H221" s="239"/>
      <c r="I221" s="240"/>
      <c r="J221" s="244"/>
      <c r="K221" s="245"/>
      <c r="L221" s="245"/>
      <c r="M221" s="245"/>
      <c r="N221" s="245"/>
      <c r="O221" s="245"/>
      <c r="P221" s="245"/>
      <c r="Q221" s="245"/>
      <c r="R221" s="246"/>
      <c r="S221" s="250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251"/>
      <c r="AT221" s="31"/>
      <c r="AU221" s="31"/>
      <c r="AV221" s="262"/>
      <c r="AW221" s="262"/>
      <c r="AX221" s="262"/>
      <c r="AY221" s="262"/>
      <c r="AZ221" s="262"/>
      <c r="BA221" s="262"/>
      <c r="BB221" s="262"/>
      <c r="BC221" s="31"/>
      <c r="BD221" s="26"/>
      <c r="BE221" s="26"/>
    </row>
    <row r="222" spans="1:57" ht="37.5" customHeight="1" x14ac:dyDescent="0.2">
      <c r="C222" s="238"/>
      <c r="D222" s="238"/>
      <c r="E222" s="239" t="s">
        <v>117</v>
      </c>
      <c r="F222" s="239"/>
      <c r="G222" s="239"/>
      <c r="H222" s="239"/>
      <c r="I222" s="240"/>
      <c r="J222" s="263">
        <v>450</v>
      </c>
      <c r="K222" s="264"/>
      <c r="L222" s="264"/>
      <c r="M222" s="264"/>
      <c r="N222" s="264"/>
      <c r="O222" s="264"/>
      <c r="P222" s="264"/>
      <c r="Q222" s="267" t="s">
        <v>0</v>
      </c>
      <c r="R222" s="268"/>
      <c r="S222" s="250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251"/>
      <c r="AT222" s="31"/>
      <c r="AU222" s="31"/>
      <c r="AV222" s="205"/>
      <c r="AW222" s="205"/>
      <c r="AX222" s="205"/>
      <c r="AY222" s="205"/>
      <c r="AZ222" s="205"/>
      <c r="BA222" s="205"/>
      <c r="BB222" s="205"/>
      <c r="BC222" s="31"/>
      <c r="BD222" s="26"/>
      <c r="BE222" s="26"/>
    </row>
    <row r="223" spans="1:57" ht="24.75" customHeight="1" x14ac:dyDescent="0.2">
      <c r="C223" s="238"/>
      <c r="D223" s="238"/>
      <c r="E223" s="239"/>
      <c r="F223" s="239"/>
      <c r="G223" s="239"/>
      <c r="H223" s="239"/>
      <c r="I223" s="240"/>
      <c r="J223" s="265"/>
      <c r="K223" s="266"/>
      <c r="L223" s="266"/>
      <c r="M223" s="266"/>
      <c r="N223" s="266"/>
      <c r="O223" s="266"/>
      <c r="P223" s="266"/>
      <c r="Q223" s="269"/>
      <c r="R223" s="270"/>
      <c r="S223" s="252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4"/>
      <c r="AT223" s="31"/>
      <c r="AU223" s="126"/>
      <c r="AV223" s="205"/>
      <c r="AW223" s="205"/>
      <c r="AX223" s="205"/>
      <c r="AY223" s="205"/>
      <c r="AZ223" s="205"/>
      <c r="BA223" s="205"/>
      <c r="BB223" s="205"/>
      <c r="BC223" s="31"/>
      <c r="BD223" s="26"/>
      <c r="BE223" s="26"/>
    </row>
    <row r="224" spans="1:57" ht="32.25" customHeight="1" x14ac:dyDescent="0.2">
      <c r="C224" s="93"/>
      <c r="D224" s="93"/>
      <c r="E224" s="126"/>
      <c r="F224" s="126"/>
      <c r="G224" s="126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98" t="s">
        <v>112</v>
      </c>
      <c r="AT224" s="31"/>
      <c r="AU224" s="31"/>
      <c r="AV224" s="126"/>
      <c r="AW224" s="126"/>
      <c r="AX224" s="126"/>
      <c r="AY224" s="126"/>
      <c r="AZ224" s="126"/>
      <c r="BA224" s="126"/>
      <c r="BB224" s="126"/>
      <c r="BC224" s="31"/>
      <c r="BD224" s="26"/>
      <c r="BE224" s="26"/>
    </row>
    <row r="225" spans="2:57" s="4" customFormat="1" ht="18.75" customHeight="1" x14ac:dyDescent="0.2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205"/>
      <c r="AW225" s="205"/>
      <c r="AX225" s="205"/>
      <c r="AY225" s="205"/>
      <c r="AZ225" s="205"/>
      <c r="BA225" s="205"/>
      <c r="BB225" s="205"/>
      <c r="BC225" s="64"/>
      <c r="BD225" s="3"/>
      <c r="BE225" s="3"/>
    </row>
    <row r="226" spans="2:57" ht="33" customHeight="1" x14ac:dyDescent="0.2">
      <c r="C226" s="67" t="s">
        <v>59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205"/>
      <c r="AW226" s="205"/>
      <c r="AX226" s="205"/>
      <c r="AY226" s="205"/>
      <c r="AZ226" s="205"/>
      <c r="BA226" s="205"/>
      <c r="BB226" s="205"/>
      <c r="BC226" s="31"/>
      <c r="BD226" s="26"/>
      <c r="BE226" s="26"/>
    </row>
    <row r="227" spans="2:57" ht="25" customHeight="1" x14ac:dyDescent="0.2">
      <c r="C227" s="1" t="s">
        <v>60</v>
      </c>
      <c r="D227" s="101" t="s">
        <v>61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2">
      <c r="B228" s="102"/>
      <c r="C228" s="118" t="s">
        <v>60</v>
      </c>
      <c r="D228" s="271" t="s">
        <v>86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2">
      <c r="B229" s="102"/>
      <c r="C229" s="118"/>
      <c r="D229" s="121" t="s">
        <v>87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2">
      <c r="B230" s="102"/>
      <c r="C230" s="118" t="s">
        <v>60</v>
      </c>
      <c r="D230" s="271" t="s">
        <v>88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2">
      <c r="B231" s="102"/>
      <c r="C231" s="118"/>
      <c r="D231" s="121" t="s">
        <v>89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2">
      <c r="C232" s="100" t="s">
        <v>60</v>
      </c>
      <c r="D232" s="109" t="s">
        <v>62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5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5" customHeight="1" x14ac:dyDescent="0.2">
      <c r="C234" s="256" t="s">
        <v>63</v>
      </c>
      <c r="D234" s="257"/>
      <c r="E234" s="257"/>
      <c r="F234" s="257"/>
      <c r="G234" s="257"/>
      <c r="H234" s="257"/>
      <c r="I234" s="273" t="s">
        <v>102</v>
      </c>
      <c r="J234" s="274"/>
      <c r="K234" s="275"/>
      <c r="L234" s="276" t="s">
        <v>58</v>
      </c>
      <c r="M234" s="205"/>
      <c r="N234" s="205"/>
      <c r="O234" s="205"/>
      <c r="P234" s="205"/>
      <c r="Q234" s="277"/>
      <c r="R234" s="280" t="s">
        <v>83</v>
      </c>
      <c r="S234" s="281"/>
      <c r="T234" s="281"/>
      <c r="U234" s="281"/>
      <c r="V234" s="281"/>
      <c r="W234" s="282"/>
      <c r="X234" s="286" t="s">
        <v>64</v>
      </c>
      <c r="Y234" s="287"/>
      <c r="Z234" s="287"/>
      <c r="AA234" s="287"/>
      <c r="AB234" s="287"/>
      <c r="AC234" s="288"/>
      <c r="AD234" s="283" t="s">
        <v>113</v>
      </c>
      <c r="AE234" s="284"/>
      <c r="AF234" s="284"/>
      <c r="AG234" s="284"/>
      <c r="AH234" s="284"/>
      <c r="AI234" s="289"/>
      <c r="AR234" s="26"/>
      <c r="AS234" s="26"/>
      <c r="AT234" s="31"/>
      <c r="AU234" s="31"/>
      <c r="AV234" s="31"/>
      <c r="AW234" s="31"/>
      <c r="AX234" s="31"/>
      <c r="AY234" s="290" t="s">
        <v>65</v>
      </c>
      <c r="AZ234" s="290" t="s">
        <v>66</v>
      </c>
      <c r="BA234" s="31"/>
      <c r="BB234" s="31"/>
      <c r="BC234" s="31"/>
    </row>
    <row r="235" spans="2:57" ht="25" customHeight="1" x14ac:dyDescent="0.2">
      <c r="C235" s="272"/>
      <c r="D235" s="205"/>
      <c r="E235" s="205"/>
      <c r="F235" s="205"/>
      <c r="G235" s="205"/>
      <c r="H235" s="205"/>
      <c r="I235" s="276"/>
      <c r="J235" s="205"/>
      <c r="K235" s="277"/>
      <c r="L235" s="276"/>
      <c r="M235" s="205"/>
      <c r="N235" s="205"/>
      <c r="O235" s="205"/>
      <c r="P235" s="205"/>
      <c r="Q235" s="277"/>
      <c r="R235" s="283"/>
      <c r="S235" s="284"/>
      <c r="T235" s="284"/>
      <c r="U235" s="284"/>
      <c r="V235" s="284"/>
      <c r="W235" s="285"/>
      <c r="X235" s="292" t="s">
        <v>67</v>
      </c>
      <c r="Y235" s="178"/>
      <c r="Z235" s="179"/>
      <c r="AA235" s="157" t="s">
        <v>68</v>
      </c>
      <c r="AB235" s="178"/>
      <c r="AC235" s="297"/>
      <c r="AD235" s="283"/>
      <c r="AE235" s="284"/>
      <c r="AF235" s="284"/>
      <c r="AG235" s="284"/>
      <c r="AH235" s="284"/>
      <c r="AI235" s="289"/>
      <c r="AR235" s="26"/>
      <c r="AS235" s="26"/>
      <c r="AT235" s="31"/>
      <c r="AU235" s="31"/>
      <c r="AV235" s="31"/>
      <c r="AW235" s="31"/>
      <c r="AX235" s="31"/>
      <c r="AY235" s="205"/>
      <c r="AZ235" s="291"/>
      <c r="BA235" s="31"/>
      <c r="BB235" s="31"/>
      <c r="BC235" s="31"/>
    </row>
    <row r="236" spans="2:57" ht="25" customHeight="1" x14ac:dyDescent="0.2">
      <c r="C236" s="272"/>
      <c r="D236" s="205"/>
      <c r="E236" s="205"/>
      <c r="F236" s="205"/>
      <c r="G236" s="205"/>
      <c r="H236" s="205"/>
      <c r="I236" s="276"/>
      <c r="J236" s="205"/>
      <c r="K236" s="277"/>
      <c r="L236" s="276"/>
      <c r="M236" s="205"/>
      <c r="N236" s="205"/>
      <c r="O236" s="205"/>
      <c r="P236" s="205"/>
      <c r="Q236" s="277"/>
      <c r="R236" s="283"/>
      <c r="S236" s="284"/>
      <c r="T236" s="284"/>
      <c r="U236" s="284"/>
      <c r="V236" s="284"/>
      <c r="W236" s="285"/>
      <c r="X236" s="293"/>
      <c r="Y236" s="294"/>
      <c r="Z236" s="295"/>
      <c r="AA236" s="298"/>
      <c r="AB236" s="294"/>
      <c r="AC236" s="299"/>
      <c r="AD236" s="283"/>
      <c r="AE236" s="284"/>
      <c r="AF236" s="284"/>
      <c r="AG236" s="284"/>
      <c r="AH236" s="284"/>
      <c r="AI236" s="289"/>
      <c r="AR236" s="26"/>
      <c r="AS236" s="26"/>
      <c r="AT236" s="31"/>
      <c r="AU236" s="31"/>
      <c r="AV236" s="31"/>
      <c r="AW236" s="31"/>
      <c r="AX236" s="31"/>
      <c r="AY236" s="205"/>
      <c r="AZ236" s="291"/>
      <c r="BA236" s="31"/>
      <c r="BB236" s="31"/>
      <c r="BC236" s="31"/>
    </row>
    <row r="237" spans="2:57" ht="25" customHeight="1" x14ac:dyDescent="0.2">
      <c r="C237" s="259"/>
      <c r="D237" s="260"/>
      <c r="E237" s="260"/>
      <c r="F237" s="260"/>
      <c r="G237" s="260"/>
      <c r="H237" s="260"/>
      <c r="I237" s="278"/>
      <c r="J237" s="260"/>
      <c r="K237" s="279"/>
      <c r="L237" s="278"/>
      <c r="M237" s="260"/>
      <c r="N237" s="260"/>
      <c r="O237" s="260"/>
      <c r="P237" s="260"/>
      <c r="Q237" s="279"/>
      <c r="R237" s="283"/>
      <c r="S237" s="284"/>
      <c r="T237" s="284"/>
      <c r="U237" s="284"/>
      <c r="V237" s="284"/>
      <c r="W237" s="285"/>
      <c r="X237" s="296"/>
      <c r="Y237" s="181"/>
      <c r="Z237" s="182"/>
      <c r="AA237" s="180"/>
      <c r="AB237" s="181"/>
      <c r="AC237" s="300"/>
      <c r="AD237" s="283"/>
      <c r="AE237" s="284"/>
      <c r="AF237" s="284"/>
      <c r="AG237" s="284"/>
      <c r="AH237" s="284"/>
      <c r="AI237" s="289"/>
      <c r="AR237" s="26"/>
      <c r="AS237" s="26"/>
      <c r="AT237" s="31"/>
      <c r="AU237" s="31"/>
      <c r="AV237" s="31"/>
      <c r="AW237" s="31"/>
      <c r="AX237" s="31"/>
      <c r="AY237" s="205"/>
      <c r="AZ237" s="291"/>
      <c r="BA237" s="31"/>
      <c r="BB237" s="31"/>
      <c r="BC237" s="31"/>
    </row>
    <row r="238" spans="2:57" ht="10.9" customHeight="1" x14ac:dyDescent="0.2">
      <c r="C238" s="301">
        <v>8</v>
      </c>
      <c r="D238" s="304" t="s">
        <v>69</v>
      </c>
      <c r="E238" s="307">
        <v>27</v>
      </c>
      <c r="F238" s="307" t="s">
        <v>70</v>
      </c>
      <c r="G238" s="301" t="s">
        <v>118</v>
      </c>
      <c r="H238" s="307"/>
      <c r="I238" s="310" t="s">
        <v>101</v>
      </c>
      <c r="J238" s="311"/>
      <c r="K238" s="312"/>
      <c r="L238" s="319">
        <f>J$222</f>
        <v>450</v>
      </c>
      <c r="M238" s="320"/>
      <c r="N238" s="320"/>
      <c r="O238" s="320"/>
      <c r="P238" s="320"/>
      <c r="Q238" s="321"/>
      <c r="R238" s="328">
        <f t="shared" ref="R238" si="0">IF(AND(I238="○",AY238="●"),2+ROUNDDOWN(($L238-100)/100,0)*2,0)</f>
        <v>8</v>
      </c>
      <c r="S238" s="329"/>
      <c r="T238" s="329"/>
      <c r="U238" s="329"/>
      <c r="V238" s="329"/>
      <c r="W238" s="330"/>
      <c r="X238" s="331">
        <v>1</v>
      </c>
      <c r="Y238" s="332"/>
      <c r="Z238" s="333"/>
      <c r="AA238" s="337">
        <f t="shared" ref="AA238" si="1">IF(X238=1,$AL$32,IF(X238=2,$AL$52,IF(X238=3,$AL$70,IF(X238=4,$AL$90,IF(X238=5,$AL$108,IF(X238=6,$AL$128,IF(X238=7,$AL$146,IF(X238=8,$AL$166,IF(X238=9,$AL$184,IF(X238=10,$AL$204,0))))))))))</f>
        <v>0.16700000000000001</v>
      </c>
      <c r="AB238" s="338"/>
      <c r="AC238" s="339"/>
      <c r="AD238" s="342">
        <f t="shared" ref="AD238" si="2">IF(I238="○",ROUNDUP(R238*AA238,1),0)</f>
        <v>1.4000000000000001</v>
      </c>
      <c r="AE238" s="343"/>
      <c r="AF238" s="343"/>
      <c r="AG238" s="343"/>
      <c r="AH238" s="343"/>
      <c r="AI238" s="344"/>
      <c r="AR238" s="26"/>
      <c r="AS238" s="26"/>
      <c r="AT238" s="31"/>
      <c r="AU238" s="31"/>
      <c r="AV238" s="31"/>
      <c r="AW238" s="31"/>
      <c r="AX238" s="31"/>
      <c r="AY238" s="205" t="str">
        <f t="shared" ref="AY238" si="3">IF(OR(I238="×",AY242="×"),"×","●")</f>
        <v>●</v>
      </c>
      <c r="AZ238" s="291" t="str">
        <f t="shared" ref="AZ238" si="4">IF(AY238="●",IF(I238="定","-",I238),"-")</f>
        <v>○</v>
      </c>
      <c r="BA238" s="31"/>
      <c r="BB238" s="31"/>
      <c r="BC238" s="31"/>
    </row>
    <row r="239" spans="2:57" ht="10.9" customHeight="1" x14ac:dyDescent="0.2">
      <c r="C239" s="302"/>
      <c r="D239" s="305"/>
      <c r="E239" s="308"/>
      <c r="F239" s="308"/>
      <c r="G239" s="302"/>
      <c r="H239" s="308"/>
      <c r="I239" s="313"/>
      <c r="J239" s="314"/>
      <c r="K239" s="315"/>
      <c r="L239" s="322"/>
      <c r="M239" s="323"/>
      <c r="N239" s="323"/>
      <c r="O239" s="323"/>
      <c r="P239" s="323"/>
      <c r="Q239" s="324"/>
      <c r="R239" s="328"/>
      <c r="S239" s="329"/>
      <c r="T239" s="329"/>
      <c r="U239" s="329"/>
      <c r="V239" s="329"/>
      <c r="W239" s="330"/>
      <c r="X239" s="331"/>
      <c r="Y239" s="332"/>
      <c r="Z239" s="333"/>
      <c r="AA239" s="340"/>
      <c r="AB239" s="340"/>
      <c r="AC239" s="341"/>
      <c r="AD239" s="342"/>
      <c r="AE239" s="343"/>
      <c r="AF239" s="343"/>
      <c r="AG239" s="343"/>
      <c r="AH239" s="343"/>
      <c r="AI239" s="344"/>
      <c r="AR239" s="26"/>
      <c r="AS239" s="26"/>
      <c r="AT239" s="31"/>
      <c r="AU239" s="31"/>
      <c r="AV239" s="31"/>
      <c r="AW239" s="31"/>
      <c r="AX239" s="31"/>
      <c r="AY239" s="205"/>
      <c r="AZ239" s="291"/>
      <c r="BA239" s="31"/>
      <c r="BB239" s="31"/>
      <c r="BC239" s="31"/>
    </row>
    <row r="240" spans="2:57" ht="10.9" customHeight="1" x14ac:dyDescent="0.2">
      <c r="C240" s="302"/>
      <c r="D240" s="305"/>
      <c r="E240" s="308"/>
      <c r="F240" s="308"/>
      <c r="G240" s="302"/>
      <c r="H240" s="308"/>
      <c r="I240" s="313"/>
      <c r="J240" s="314"/>
      <c r="K240" s="315"/>
      <c r="L240" s="322"/>
      <c r="M240" s="323"/>
      <c r="N240" s="323"/>
      <c r="O240" s="323"/>
      <c r="P240" s="323"/>
      <c r="Q240" s="324"/>
      <c r="R240" s="328"/>
      <c r="S240" s="329"/>
      <c r="T240" s="329"/>
      <c r="U240" s="329"/>
      <c r="V240" s="329"/>
      <c r="W240" s="330"/>
      <c r="X240" s="331"/>
      <c r="Y240" s="332"/>
      <c r="Z240" s="333"/>
      <c r="AA240" s="340"/>
      <c r="AB240" s="340"/>
      <c r="AC240" s="341"/>
      <c r="AD240" s="342"/>
      <c r="AE240" s="343"/>
      <c r="AF240" s="343"/>
      <c r="AG240" s="343"/>
      <c r="AH240" s="343"/>
      <c r="AI240" s="344"/>
      <c r="AR240" s="26"/>
      <c r="AS240" s="26"/>
      <c r="AT240" s="31"/>
      <c r="AU240" s="31"/>
      <c r="AV240" s="31"/>
      <c r="AW240" s="31"/>
      <c r="AX240" s="31"/>
      <c r="AY240" s="205"/>
      <c r="AZ240" s="291"/>
      <c r="BA240" s="31"/>
      <c r="BB240" s="31"/>
      <c r="BC240" s="31"/>
    </row>
    <row r="241" spans="3:55" ht="10.9" customHeight="1" x14ac:dyDescent="0.2">
      <c r="C241" s="303"/>
      <c r="D241" s="306"/>
      <c r="E241" s="309"/>
      <c r="F241" s="309"/>
      <c r="G241" s="303"/>
      <c r="H241" s="309"/>
      <c r="I241" s="316"/>
      <c r="J241" s="317"/>
      <c r="K241" s="318"/>
      <c r="L241" s="325"/>
      <c r="M241" s="326"/>
      <c r="N241" s="326"/>
      <c r="O241" s="326"/>
      <c r="P241" s="326"/>
      <c r="Q241" s="327"/>
      <c r="R241" s="328"/>
      <c r="S241" s="329"/>
      <c r="T241" s="329"/>
      <c r="U241" s="329"/>
      <c r="V241" s="329"/>
      <c r="W241" s="330"/>
      <c r="X241" s="334"/>
      <c r="Y241" s="335"/>
      <c r="Z241" s="336"/>
      <c r="AA241" s="340"/>
      <c r="AB241" s="340"/>
      <c r="AC241" s="341"/>
      <c r="AD241" s="342"/>
      <c r="AE241" s="343"/>
      <c r="AF241" s="343"/>
      <c r="AG241" s="343"/>
      <c r="AH241" s="343"/>
      <c r="AI241" s="344"/>
      <c r="AR241" s="26"/>
      <c r="AS241" s="26"/>
      <c r="AT241" s="31"/>
      <c r="AU241" s="31"/>
      <c r="AV241" s="31"/>
      <c r="AW241" s="31"/>
      <c r="AX241" s="31"/>
      <c r="AY241" s="205"/>
      <c r="AZ241" s="291"/>
      <c r="BA241" s="31"/>
      <c r="BB241" s="31"/>
      <c r="BC241" s="31"/>
    </row>
    <row r="242" spans="3:55" ht="10.9" customHeight="1" x14ac:dyDescent="0.2">
      <c r="C242" s="301">
        <v>8</v>
      </c>
      <c r="D242" s="304" t="s">
        <v>69</v>
      </c>
      <c r="E242" s="307">
        <v>28</v>
      </c>
      <c r="F242" s="307" t="s">
        <v>70</v>
      </c>
      <c r="G242" s="301" t="s">
        <v>74</v>
      </c>
      <c r="H242" s="307"/>
      <c r="I242" s="310" t="s">
        <v>101</v>
      </c>
      <c r="J242" s="311"/>
      <c r="K242" s="312"/>
      <c r="L242" s="319">
        <f>J$222</f>
        <v>450</v>
      </c>
      <c r="M242" s="320"/>
      <c r="N242" s="320"/>
      <c r="O242" s="320"/>
      <c r="P242" s="320"/>
      <c r="Q242" s="321"/>
      <c r="R242" s="328">
        <f t="shared" ref="R242" si="5">IF(AND(I242="○",AY242="●"),2+ROUNDDOWN(($L242-100)/100,0)*2,0)</f>
        <v>8</v>
      </c>
      <c r="S242" s="329"/>
      <c r="T242" s="329"/>
      <c r="U242" s="329"/>
      <c r="V242" s="329"/>
      <c r="W242" s="330"/>
      <c r="X242" s="331">
        <v>1</v>
      </c>
      <c r="Y242" s="332"/>
      <c r="Z242" s="333"/>
      <c r="AA242" s="337">
        <f t="shared" ref="AA242" si="6">IF(X242=1,$AL$32,IF(X242=2,$AL$52,IF(X242=3,$AL$70,IF(X242=4,$AL$90,IF(X242=5,$AL$108,IF(X242=6,$AL$128,IF(X242=7,$AL$146,IF(X242=8,$AL$166,IF(X242=9,$AL$184,IF(X242=10,$AL$204,0))))))))))</f>
        <v>0.16700000000000001</v>
      </c>
      <c r="AB242" s="338"/>
      <c r="AC242" s="339"/>
      <c r="AD242" s="342">
        <f t="shared" ref="AD242" si="7">IF(I242="○",ROUNDUP(R242*AA242,1),0)</f>
        <v>1.4000000000000001</v>
      </c>
      <c r="AE242" s="343"/>
      <c r="AF242" s="343"/>
      <c r="AG242" s="343"/>
      <c r="AH242" s="343"/>
      <c r="AI242" s="344"/>
      <c r="AR242" s="26"/>
      <c r="AS242" s="26"/>
      <c r="AT242" s="31"/>
      <c r="AU242" s="31"/>
      <c r="AV242" s="31"/>
      <c r="AW242" s="31"/>
      <c r="AX242" s="31"/>
      <c r="AY242" s="205" t="str">
        <f t="shared" ref="AY242" si="8">IF(OR(I242="×",AY246="×"),"×","●")</f>
        <v>●</v>
      </c>
      <c r="AZ242" s="291" t="str">
        <f t="shared" ref="AZ242" si="9">IF(AY242="●",IF(I242="定","-",I242),"-")</f>
        <v>○</v>
      </c>
      <c r="BA242" s="31"/>
      <c r="BB242" s="31"/>
      <c r="BC242" s="31"/>
    </row>
    <row r="243" spans="3:55" ht="10.9" customHeight="1" x14ac:dyDescent="0.2">
      <c r="C243" s="302"/>
      <c r="D243" s="305"/>
      <c r="E243" s="308"/>
      <c r="F243" s="308"/>
      <c r="G243" s="302"/>
      <c r="H243" s="308"/>
      <c r="I243" s="313"/>
      <c r="J243" s="314"/>
      <c r="K243" s="315"/>
      <c r="L243" s="322"/>
      <c r="M243" s="323"/>
      <c r="N243" s="323"/>
      <c r="O243" s="323"/>
      <c r="P243" s="323"/>
      <c r="Q243" s="324"/>
      <c r="R243" s="328"/>
      <c r="S243" s="329"/>
      <c r="T243" s="329"/>
      <c r="U243" s="329"/>
      <c r="V243" s="329"/>
      <c r="W243" s="330"/>
      <c r="X243" s="331"/>
      <c r="Y243" s="332"/>
      <c r="Z243" s="333"/>
      <c r="AA243" s="340"/>
      <c r="AB243" s="340"/>
      <c r="AC243" s="341"/>
      <c r="AD243" s="342"/>
      <c r="AE243" s="343"/>
      <c r="AF243" s="343"/>
      <c r="AG243" s="343"/>
      <c r="AH243" s="343"/>
      <c r="AI243" s="344"/>
      <c r="AR243" s="26"/>
      <c r="AS243" s="26"/>
      <c r="AT243" s="31"/>
      <c r="AU243" s="31"/>
      <c r="AV243" s="31"/>
      <c r="AW243" s="31"/>
      <c r="AX243" s="31"/>
      <c r="AY243" s="205"/>
      <c r="AZ243" s="291"/>
      <c r="BA243" s="31"/>
      <c r="BB243" s="31"/>
      <c r="BC243" s="31"/>
    </row>
    <row r="244" spans="3:55" ht="10.9" customHeight="1" x14ac:dyDescent="0.2">
      <c r="C244" s="302"/>
      <c r="D244" s="305"/>
      <c r="E244" s="308"/>
      <c r="F244" s="308"/>
      <c r="G244" s="302"/>
      <c r="H244" s="308"/>
      <c r="I244" s="313"/>
      <c r="J244" s="314"/>
      <c r="K244" s="315"/>
      <c r="L244" s="322"/>
      <c r="M244" s="323"/>
      <c r="N244" s="323"/>
      <c r="O244" s="323"/>
      <c r="P244" s="323"/>
      <c r="Q244" s="324"/>
      <c r="R244" s="328"/>
      <c r="S244" s="329"/>
      <c r="T244" s="329"/>
      <c r="U244" s="329"/>
      <c r="V244" s="329"/>
      <c r="W244" s="330"/>
      <c r="X244" s="331"/>
      <c r="Y244" s="332"/>
      <c r="Z244" s="333"/>
      <c r="AA244" s="340"/>
      <c r="AB244" s="340"/>
      <c r="AC244" s="341"/>
      <c r="AD244" s="342"/>
      <c r="AE244" s="343"/>
      <c r="AF244" s="343"/>
      <c r="AG244" s="343"/>
      <c r="AH244" s="343"/>
      <c r="AI244" s="344"/>
      <c r="AR244" s="26"/>
      <c r="AS244" s="26"/>
      <c r="AT244" s="31"/>
      <c r="AU244" s="31"/>
      <c r="AV244" s="31"/>
      <c r="AW244" s="31"/>
      <c r="AX244" s="31"/>
      <c r="AY244" s="205"/>
      <c r="AZ244" s="291"/>
      <c r="BA244" s="31"/>
      <c r="BB244" s="31"/>
      <c r="BC244" s="31"/>
    </row>
    <row r="245" spans="3:55" ht="10.9" customHeight="1" x14ac:dyDescent="0.2">
      <c r="C245" s="303"/>
      <c r="D245" s="306"/>
      <c r="E245" s="309"/>
      <c r="F245" s="309"/>
      <c r="G245" s="303"/>
      <c r="H245" s="309"/>
      <c r="I245" s="316"/>
      <c r="J245" s="317"/>
      <c r="K245" s="318"/>
      <c r="L245" s="325"/>
      <c r="M245" s="326"/>
      <c r="N245" s="326"/>
      <c r="O245" s="326"/>
      <c r="P245" s="326"/>
      <c r="Q245" s="327"/>
      <c r="R245" s="328"/>
      <c r="S245" s="329"/>
      <c r="T245" s="329"/>
      <c r="U245" s="329"/>
      <c r="V245" s="329"/>
      <c r="W245" s="330"/>
      <c r="X245" s="334"/>
      <c r="Y245" s="335"/>
      <c r="Z245" s="336"/>
      <c r="AA245" s="340"/>
      <c r="AB245" s="340"/>
      <c r="AC245" s="341"/>
      <c r="AD245" s="342"/>
      <c r="AE245" s="343"/>
      <c r="AF245" s="343"/>
      <c r="AG245" s="343"/>
      <c r="AH245" s="343"/>
      <c r="AI245" s="344"/>
      <c r="AR245" s="26"/>
      <c r="AS245" s="26"/>
      <c r="AT245" s="31"/>
      <c r="AU245" s="31"/>
      <c r="AV245" s="31"/>
      <c r="AW245" s="31"/>
      <c r="AX245" s="31"/>
      <c r="AY245" s="205"/>
      <c r="AZ245" s="291"/>
      <c r="BA245" s="31"/>
      <c r="BB245" s="31"/>
      <c r="BC245" s="31"/>
    </row>
    <row r="246" spans="3:55" ht="10.9" customHeight="1" x14ac:dyDescent="0.2">
      <c r="C246" s="301">
        <v>8</v>
      </c>
      <c r="D246" s="304" t="s">
        <v>69</v>
      </c>
      <c r="E246" s="307">
        <v>29</v>
      </c>
      <c r="F246" s="307" t="s">
        <v>70</v>
      </c>
      <c r="G246" s="301" t="s">
        <v>75</v>
      </c>
      <c r="H246" s="307"/>
      <c r="I246" s="310" t="s">
        <v>101</v>
      </c>
      <c r="J246" s="311"/>
      <c r="K246" s="312"/>
      <c r="L246" s="319">
        <f>J$222</f>
        <v>450</v>
      </c>
      <c r="M246" s="320"/>
      <c r="N246" s="320"/>
      <c r="O246" s="320"/>
      <c r="P246" s="320"/>
      <c r="Q246" s="321"/>
      <c r="R246" s="328">
        <f t="shared" ref="R246" si="10">IF(AND(I246="○",AY246="●"),2+ROUNDDOWN(($L246-100)/100,0)*2,0)</f>
        <v>8</v>
      </c>
      <c r="S246" s="329"/>
      <c r="T246" s="329"/>
      <c r="U246" s="329"/>
      <c r="V246" s="329"/>
      <c r="W246" s="330"/>
      <c r="X246" s="331">
        <v>1</v>
      </c>
      <c r="Y246" s="332"/>
      <c r="Z246" s="333"/>
      <c r="AA246" s="337">
        <f t="shared" ref="AA246" si="11">IF(X246=1,$AL$32,IF(X246=2,$AL$52,IF(X246=3,$AL$70,IF(X246=4,$AL$90,IF(X246=5,$AL$108,IF(X246=6,$AL$128,IF(X246=7,$AL$146,IF(X246=8,$AL$166,IF(X246=9,$AL$184,IF(X246=10,$AL$204,0))))))))))</f>
        <v>0.16700000000000001</v>
      </c>
      <c r="AB246" s="338"/>
      <c r="AC246" s="339"/>
      <c r="AD246" s="342">
        <f t="shared" ref="AD246" si="12">IF(I246="○",ROUNDUP(R246*AA246,1),0)</f>
        <v>1.4000000000000001</v>
      </c>
      <c r="AE246" s="343"/>
      <c r="AF246" s="343"/>
      <c r="AG246" s="343"/>
      <c r="AH246" s="343"/>
      <c r="AI246" s="344"/>
      <c r="AR246" s="26"/>
      <c r="AS246" s="26"/>
      <c r="AT246" s="31"/>
      <c r="AU246" s="31"/>
      <c r="AV246" s="31"/>
      <c r="AW246" s="31"/>
      <c r="AX246" s="31"/>
      <c r="AY246" s="205" t="str">
        <f t="shared" ref="AY246" si="13">IF(OR(I246="×",AY250="×"),"×","●")</f>
        <v>●</v>
      </c>
      <c r="AZ246" s="291" t="str">
        <f t="shared" ref="AZ246" si="14">IF(AY246="●",IF(I246="定","-",I246),"-")</f>
        <v>○</v>
      </c>
      <c r="BA246" s="31"/>
      <c r="BB246" s="31"/>
      <c r="BC246" s="31"/>
    </row>
    <row r="247" spans="3:55" ht="10.9" customHeight="1" x14ac:dyDescent="0.2">
      <c r="C247" s="302"/>
      <c r="D247" s="305"/>
      <c r="E247" s="308"/>
      <c r="F247" s="308"/>
      <c r="G247" s="302"/>
      <c r="H247" s="308"/>
      <c r="I247" s="313"/>
      <c r="J247" s="314"/>
      <c r="K247" s="315"/>
      <c r="L247" s="322"/>
      <c r="M247" s="323"/>
      <c r="N247" s="323"/>
      <c r="O247" s="323"/>
      <c r="P247" s="323"/>
      <c r="Q247" s="324"/>
      <c r="R247" s="328"/>
      <c r="S247" s="329"/>
      <c r="T247" s="329"/>
      <c r="U247" s="329"/>
      <c r="V247" s="329"/>
      <c r="W247" s="330"/>
      <c r="X247" s="331"/>
      <c r="Y247" s="332"/>
      <c r="Z247" s="333"/>
      <c r="AA247" s="340"/>
      <c r="AB247" s="340"/>
      <c r="AC247" s="341"/>
      <c r="AD247" s="342"/>
      <c r="AE247" s="343"/>
      <c r="AF247" s="343"/>
      <c r="AG247" s="343"/>
      <c r="AH247" s="343"/>
      <c r="AI247" s="344"/>
      <c r="AR247" s="26"/>
      <c r="AS247" s="26"/>
      <c r="AT247" s="31"/>
      <c r="AU247" s="31"/>
      <c r="AV247" s="31"/>
      <c r="AW247" s="31"/>
      <c r="AX247" s="31"/>
      <c r="AY247" s="205"/>
      <c r="AZ247" s="291"/>
      <c r="BA247" s="31"/>
      <c r="BB247" s="31"/>
      <c r="BC247" s="31"/>
    </row>
    <row r="248" spans="3:55" ht="10.9" customHeight="1" x14ac:dyDescent="0.2">
      <c r="C248" s="302"/>
      <c r="D248" s="305"/>
      <c r="E248" s="308"/>
      <c r="F248" s="308"/>
      <c r="G248" s="302"/>
      <c r="H248" s="308"/>
      <c r="I248" s="313"/>
      <c r="J248" s="314"/>
      <c r="K248" s="315"/>
      <c r="L248" s="322"/>
      <c r="M248" s="323"/>
      <c r="N248" s="323"/>
      <c r="O248" s="323"/>
      <c r="P248" s="323"/>
      <c r="Q248" s="324"/>
      <c r="R248" s="328"/>
      <c r="S248" s="329"/>
      <c r="T248" s="329"/>
      <c r="U248" s="329"/>
      <c r="V248" s="329"/>
      <c r="W248" s="330"/>
      <c r="X248" s="331"/>
      <c r="Y248" s="332"/>
      <c r="Z248" s="333"/>
      <c r="AA248" s="340"/>
      <c r="AB248" s="340"/>
      <c r="AC248" s="341"/>
      <c r="AD248" s="342"/>
      <c r="AE248" s="343"/>
      <c r="AF248" s="343"/>
      <c r="AG248" s="343"/>
      <c r="AH248" s="343"/>
      <c r="AI248" s="344"/>
      <c r="AR248" s="26"/>
      <c r="AS248" s="26"/>
      <c r="AT248" s="31"/>
      <c r="AU248" s="31"/>
      <c r="AV248" s="31"/>
      <c r="AW248" s="31"/>
      <c r="AX248" s="31"/>
      <c r="AY248" s="205"/>
      <c r="AZ248" s="291"/>
      <c r="BA248" s="31"/>
      <c r="BB248" s="31"/>
      <c r="BC248" s="31"/>
    </row>
    <row r="249" spans="3:55" ht="10.9" customHeight="1" x14ac:dyDescent="0.2">
      <c r="C249" s="303"/>
      <c r="D249" s="306"/>
      <c r="E249" s="309"/>
      <c r="F249" s="309"/>
      <c r="G249" s="303"/>
      <c r="H249" s="309"/>
      <c r="I249" s="316"/>
      <c r="J249" s="317"/>
      <c r="K249" s="318"/>
      <c r="L249" s="325"/>
      <c r="M249" s="326"/>
      <c r="N249" s="326"/>
      <c r="O249" s="326"/>
      <c r="P249" s="326"/>
      <c r="Q249" s="327"/>
      <c r="R249" s="328"/>
      <c r="S249" s="329"/>
      <c r="T249" s="329"/>
      <c r="U249" s="329"/>
      <c r="V249" s="329"/>
      <c r="W249" s="330"/>
      <c r="X249" s="334"/>
      <c r="Y249" s="335"/>
      <c r="Z249" s="336"/>
      <c r="AA249" s="340"/>
      <c r="AB249" s="340"/>
      <c r="AC249" s="341"/>
      <c r="AD249" s="342"/>
      <c r="AE249" s="343"/>
      <c r="AF249" s="343"/>
      <c r="AG249" s="343"/>
      <c r="AH249" s="343"/>
      <c r="AI249" s="344"/>
      <c r="AR249" s="26"/>
      <c r="AS249" s="26"/>
      <c r="AT249" s="31"/>
      <c r="AU249" s="31"/>
      <c r="AV249" s="31"/>
      <c r="AW249" s="31"/>
      <c r="AX249" s="31"/>
      <c r="AY249" s="205"/>
      <c r="AZ249" s="291"/>
      <c r="BA249" s="31"/>
      <c r="BB249" s="31"/>
      <c r="BC249" s="31"/>
    </row>
    <row r="250" spans="3:55" ht="10.9" customHeight="1" x14ac:dyDescent="0.2">
      <c r="C250" s="301">
        <v>8</v>
      </c>
      <c r="D250" s="304" t="s">
        <v>69</v>
      </c>
      <c r="E250" s="307">
        <v>30</v>
      </c>
      <c r="F250" s="307" t="s">
        <v>70</v>
      </c>
      <c r="G250" s="301" t="s">
        <v>106</v>
      </c>
      <c r="H250" s="307"/>
      <c r="I250" s="310" t="s">
        <v>101</v>
      </c>
      <c r="J250" s="311"/>
      <c r="K250" s="312"/>
      <c r="L250" s="319">
        <f>J$222</f>
        <v>450</v>
      </c>
      <c r="M250" s="320"/>
      <c r="N250" s="320"/>
      <c r="O250" s="320"/>
      <c r="P250" s="320"/>
      <c r="Q250" s="321"/>
      <c r="R250" s="328">
        <f t="shared" ref="R250" si="15">IF(AND(I250="○",AY250="●"),2+ROUNDDOWN(($L250-100)/100,0)*2,0)</f>
        <v>8</v>
      </c>
      <c r="S250" s="329"/>
      <c r="T250" s="329"/>
      <c r="U250" s="329"/>
      <c r="V250" s="329"/>
      <c r="W250" s="330"/>
      <c r="X250" s="331">
        <v>1</v>
      </c>
      <c r="Y250" s="332"/>
      <c r="Z250" s="333"/>
      <c r="AA250" s="337">
        <f t="shared" ref="AA250" si="16">IF(X250=1,$AL$32,IF(X250=2,$AL$52,IF(X250=3,$AL$70,IF(X250=4,$AL$90,IF(X250=5,$AL$108,IF(X250=6,$AL$128,IF(X250=7,$AL$146,IF(X250=8,$AL$166,IF(X250=9,$AL$184,IF(X250=10,$AL$204,0))))))))))</f>
        <v>0.16700000000000001</v>
      </c>
      <c r="AB250" s="338"/>
      <c r="AC250" s="339"/>
      <c r="AD250" s="342">
        <f t="shared" ref="AD250" si="17">IF(I250="○",ROUNDUP(R250*AA250,1),0)</f>
        <v>1.4000000000000001</v>
      </c>
      <c r="AE250" s="343"/>
      <c r="AF250" s="343"/>
      <c r="AG250" s="343"/>
      <c r="AH250" s="343"/>
      <c r="AI250" s="344"/>
      <c r="AR250" s="26"/>
      <c r="AS250" s="26"/>
      <c r="AT250" s="31"/>
      <c r="AU250" s="31"/>
      <c r="AV250" s="31"/>
      <c r="AW250" s="31"/>
      <c r="AX250" s="31"/>
      <c r="AY250" s="205" t="str">
        <f t="shared" ref="AY250" si="18">IF(OR(I250="×",AY254="×"),"×","●")</f>
        <v>●</v>
      </c>
      <c r="AZ250" s="291" t="str">
        <f t="shared" ref="AZ250" si="19">IF(AY250="●",IF(I250="定","-",I250),"-")</f>
        <v>○</v>
      </c>
      <c r="BA250" s="31"/>
      <c r="BB250" s="31"/>
      <c r="BC250" s="31"/>
    </row>
    <row r="251" spans="3:55" ht="10.9" customHeight="1" x14ac:dyDescent="0.2">
      <c r="C251" s="302"/>
      <c r="D251" s="305"/>
      <c r="E251" s="308"/>
      <c r="F251" s="308"/>
      <c r="G251" s="302"/>
      <c r="H251" s="308"/>
      <c r="I251" s="313"/>
      <c r="J251" s="314"/>
      <c r="K251" s="315"/>
      <c r="L251" s="322"/>
      <c r="M251" s="323"/>
      <c r="N251" s="323"/>
      <c r="O251" s="323"/>
      <c r="P251" s="323"/>
      <c r="Q251" s="324"/>
      <c r="R251" s="328"/>
      <c r="S251" s="329"/>
      <c r="T251" s="329"/>
      <c r="U251" s="329"/>
      <c r="V251" s="329"/>
      <c r="W251" s="330"/>
      <c r="X251" s="331"/>
      <c r="Y251" s="332"/>
      <c r="Z251" s="333"/>
      <c r="AA251" s="340"/>
      <c r="AB251" s="340"/>
      <c r="AC251" s="341"/>
      <c r="AD251" s="342"/>
      <c r="AE251" s="343"/>
      <c r="AF251" s="343"/>
      <c r="AG251" s="343"/>
      <c r="AH251" s="343"/>
      <c r="AI251" s="344"/>
      <c r="AR251" s="26"/>
      <c r="AS251" s="26"/>
      <c r="AT251" s="31"/>
      <c r="AU251" s="31"/>
      <c r="AV251" s="31"/>
      <c r="AW251" s="31"/>
      <c r="AX251" s="31"/>
      <c r="AY251" s="205"/>
      <c r="AZ251" s="291"/>
      <c r="BA251" s="31"/>
      <c r="BB251" s="31"/>
      <c r="BC251" s="31"/>
    </row>
    <row r="252" spans="3:55" ht="10.9" customHeight="1" x14ac:dyDescent="0.2">
      <c r="C252" s="302"/>
      <c r="D252" s="305"/>
      <c r="E252" s="308"/>
      <c r="F252" s="308"/>
      <c r="G252" s="302"/>
      <c r="H252" s="308"/>
      <c r="I252" s="313"/>
      <c r="J252" s="314"/>
      <c r="K252" s="315"/>
      <c r="L252" s="322"/>
      <c r="M252" s="323"/>
      <c r="N252" s="323"/>
      <c r="O252" s="323"/>
      <c r="P252" s="323"/>
      <c r="Q252" s="324"/>
      <c r="R252" s="328"/>
      <c r="S252" s="329"/>
      <c r="T252" s="329"/>
      <c r="U252" s="329"/>
      <c r="V252" s="329"/>
      <c r="W252" s="330"/>
      <c r="X252" s="331"/>
      <c r="Y252" s="332"/>
      <c r="Z252" s="333"/>
      <c r="AA252" s="340"/>
      <c r="AB252" s="340"/>
      <c r="AC252" s="341"/>
      <c r="AD252" s="342"/>
      <c r="AE252" s="343"/>
      <c r="AF252" s="343"/>
      <c r="AG252" s="343"/>
      <c r="AH252" s="343"/>
      <c r="AI252" s="344"/>
      <c r="AR252" s="26"/>
      <c r="AS252" s="26"/>
      <c r="AT252" s="31"/>
      <c r="AU252" s="31"/>
      <c r="AV252" s="31"/>
      <c r="AW252" s="31"/>
      <c r="AX252" s="31"/>
      <c r="AY252" s="205"/>
      <c r="AZ252" s="291"/>
      <c r="BA252" s="31"/>
      <c r="BB252" s="31"/>
      <c r="BC252" s="31"/>
    </row>
    <row r="253" spans="3:55" ht="10.9" customHeight="1" x14ac:dyDescent="0.2">
      <c r="C253" s="303"/>
      <c r="D253" s="306"/>
      <c r="E253" s="309"/>
      <c r="F253" s="309"/>
      <c r="G253" s="303"/>
      <c r="H253" s="309"/>
      <c r="I253" s="316"/>
      <c r="J253" s="317"/>
      <c r="K253" s="318"/>
      <c r="L253" s="325"/>
      <c r="M253" s="326"/>
      <c r="N253" s="326"/>
      <c r="O253" s="326"/>
      <c r="P253" s="326"/>
      <c r="Q253" s="327"/>
      <c r="R253" s="328"/>
      <c r="S253" s="329"/>
      <c r="T253" s="329"/>
      <c r="U253" s="329"/>
      <c r="V253" s="329"/>
      <c r="W253" s="330"/>
      <c r="X253" s="334"/>
      <c r="Y253" s="335"/>
      <c r="Z253" s="336"/>
      <c r="AA253" s="340"/>
      <c r="AB253" s="340"/>
      <c r="AC253" s="341"/>
      <c r="AD253" s="342"/>
      <c r="AE253" s="343"/>
      <c r="AF253" s="343"/>
      <c r="AG253" s="343"/>
      <c r="AH253" s="343"/>
      <c r="AI253" s="344"/>
      <c r="AR253" s="26"/>
      <c r="AS253" s="26"/>
      <c r="AT253" s="31"/>
      <c r="AU253" s="31"/>
      <c r="AV253" s="31"/>
      <c r="AW253" s="31"/>
      <c r="AX253" s="31"/>
      <c r="AY253" s="205"/>
      <c r="AZ253" s="291"/>
      <c r="BA253" s="31"/>
      <c r="BB253" s="31"/>
      <c r="BC253" s="31"/>
    </row>
    <row r="254" spans="3:55" ht="10.9" customHeight="1" x14ac:dyDescent="0.2">
      <c r="C254" s="301">
        <v>8</v>
      </c>
      <c r="D254" s="304" t="s">
        <v>69</v>
      </c>
      <c r="E254" s="307">
        <v>31</v>
      </c>
      <c r="F254" s="307" t="s">
        <v>70</v>
      </c>
      <c r="G254" s="301" t="s">
        <v>107</v>
      </c>
      <c r="H254" s="307"/>
      <c r="I254" s="310" t="s">
        <v>101</v>
      </c>
      <c r="J254" s="311"/>
      <c r="K254" s="312"/>
      <c r="L254" s="319">
        <f>J$222</f>
        <v>450</v>
      </c>
      <c r="M254" s="320"/>
      <c r="N254" s="320"/>
      <c r="O254" s="320"/>
      <c r="P254" s="320"/>
      <c r="Q254" s="321"/>
      <c r="R254" s="328">
        <f t="shared" ref="R254" si="20">IF(AND(I254="○",AY254="●"),2+ROUNDDOWN(($L254-100)/100,0)*2,0)</f>
        <v>8</v>
      </c>
      <c r="S254" s="329"/>
      <c r="T254" s="329"/>
      <c r="U254" s="329"/>
      <c r="V254" s="329"/>
      <c r="W254" s="330"/>
      <c r="X254" s="313">
        <v>2</v>
      </c>
      <c r="Y254" s="314"/>
      <c r="Z254" s="345"/>
      <c r="AA254" s="337">
        <f t="shared" ref="AA254" si="21">IF(X254=1,$AL$32,IF(X254=2,$AL$52,IF(X254=3,$AL$70,IF(X254=4,$AL$90,IF(X254=5,$AL$108,IF(X254=6,$AL$128,IF(X254=7,$AL$146,IF(X254=8,$AL$166,IF(X254=9,$AL$184,IF(X254=10,$AL$204,0))))))))))</f>
        <v>0.154</v>
      </c>
      <c r="AB254" s="338"/>
      <c r="AC254" s="339"/>
      <c r="AD254" s="342">
        <f t="shared" ref="AD254" si="22">IF(I254="○",ROUNDUP(R254*AA254,1),0)</f>
        <v>1.3</v>
      </c>
      <c r="AE254" s="343"/>
      <c r="AF254" s="343"/>
      <c r="AG254" s="343"/>
      <c r="AH254" s="343"/>
      <c r="AI254" s="344"/>
      <c r="AR254" s="26"/>
      <c r="AS254" s="26"/>
      <c r="AT254" s="31"/>
      <c r="AU254" s="31"/>
      <c r="AV254" s="31"/>
      <c r="AW254" s="31"/>
      <c r="AX254" s="31"/>
      <c r="AY254" s="205" t="str">
        <f t="shared" ref="AY254" si="23">IF(OR(I254="×",AY258="×"),"×","●")</f>
        <v>●</v>
      </c>
      <c r="AZ254" s="291" t="str">
        <f t="shared" ref="AZ254" si="24">IF(AY254="●",IF(I254="定","-",I254),"-")</f>
        <v>○</v>
      </c>
      <c r="BA254" s="31"/>
      <c r="BB254" s="31"/>
      <c r="BC254" s="31"/>
    </row>
    <row r="255" spans="3:55" ht="10.9" customHeight="1" x14ac:dyDescent="0.2">
      <c r="C255" s="302"/>
      <c r="D255" s="305"/>
      <c r="E255" s="308"/>
      <c r="F255" s="308"/>
      <c r="G255" s="302"/>
      <c r="H255" s="308"/>
      <c r="I255" s="313"/>
      <c r="J255" s="314"/>
      <c r="K255" s="315"/>
      <c r="L255" s="322"/>
      <c r="M255" s="323"/>
      <c r="N255" s="323"/>
      <c r="O255" s="323"/>
      <c r="P255" s="323"/>
      <c r="Q255" s="324"/>
      <c r="R255" s="328"/>
      <c r="S255" s="329"/>
      <c r="T255" s="329"/>
      <c r="U255" s="329"/>
      <c r="V255" s="329"/>
      <c r="W255" s="330"/>
      <c r="X255" s="313"/>
      <c r="Y255" s="314"/>
      <c r="Z255" s="345"/>
      <c r="AA255" s="340"/>
      <c r="AB255" s="340"/>
      <c r="AC255" s="341"/>
      <c r="AD255" s="342"/>
      <c r="AE255" s="343"/>
      <c r="AF255" s="343"/>
      <c r="AG255" s="343"/>
      <c r="AH255" s="343"/>
      <c r="AI255" s="344"/>
      <c r="AR255" s="26"/>
      <c r="AS255" s="26"/>
      <c r="AT255" s="31"/>
      <c r="AU255" s="31"/>
      <c r="AV255" s="31"/>
      <c r="AW255" s="31"/>
      <c r="AX255" s="31"/>
      <c r="AY255" s="205"/>
      <c r="AZ255" s="291"/>
      <c r="BA255" s="31"/>
      <c r="BB255" s="31"/>
      <c r="BC255" s="31"/>
    </row>
    <row r="256" spans="3:55" ht="10.9" customHeight="1" x14ac:dyDescent="0.2">
      <c r="C256" s="302"/>
      <c r="D256" s="305"/>
      <c r="E256" s="308"/>
      <c r="F256" s="308"/>
      <c r="G256" s="302"/>
      <c r="H256" s="308"/>
      <c r="I256" s="313"/>
      <c r="J256" s="314"/>
      <c r="K256" s="315"/>
      <c r="L256" s="322"/>
      <c r="M256" s="323"/>
      <c r="N256" s="323"/>
      <c r="O256" s="323"/>
      <c r="P256" s="323"/>
      <c r="Q256" s="324"/>
      <c r="R256" s="328"/>
      <c r="S256" s="329"/>
      <c r="T256" s="329"/>
      <c r="U256" s="329"/>
      <c r="V256" s="329"/>
      <c r="W256" s="330"/>
      <c r="X256" s="313"/>
      <c r="Y256" s="314"/>
      <c r="Z256" s="345"/>
      <c r="AA256" s="340"/>
      <c r="AB256" s="340"/>
      <c r="AC256" s="341"/>
      <c r="AD256" s="342"/>
      <c r="AE256" s="343"/>
      <c r="AF256" s="343"/>
      <c r="AG256" s="343"/>
      <c r="AH256" s="343"/>
      <c r="AI256" s="344"/>
      <c r="AR256" s="26"/>
      <c r="AS256" s="26"/>
      <c r="AT256" s="31"/>
      <c r="AU256" s="31"/>
      <c r="AV256" s="31"/>
      <c r="AW256" s="31"/>
      <c r="AX256" s="31"/>
      <c r="AY256" s="205"/>
      <c r="AZ256" s="291"/>
      <c r="BA256" s="31"/>
      <c r="BB256" s="31"/>
      <c r="BC256" s="31"/>
    </row>
    <row r="257" spans="3:55" ht="10.9" customHeight="1" x14ac:dyDescent="0.2">
      <c r="C257" s="303"/>
      <c r="D257" s="306"/>
      <c r="E257" s="309"/>
      <c r="F257" s="309"/>
      <c r="G257" s="303"/>
      <c r="H257" s="309"/>
      <c r="I257" s="316"/>
      <c r="J257" s="317"/>
      <c r="K257" s="318"/>
      <c r="L257" s="325"/>
      <c r="M257" s="326"/>
      <c r="N257" s="326"/>
      <c r="O257" s="326"/>
      <c r="P257" s="326"/>
      <c r="Q257" s="327"/>
      <c r="R257" s="328"/>
      <c r="S257" s="329"/>
      <c r="T257" s="329"/>
      <c r="U257" s="329"/>
      <c r="V257" s="329"/>
      <c r="W257" s="330"/>
      <c r="X257" s="316"/>
      <c r="Y257" s="317"/>
      <c r="Z257" s="346"/>
      <c r="AA257" s="340"/>
      <c r="AB257" s="340"/>
      <c r="AC257" s="341"/>
      <c r="AD257" s="342"/>
      <c r="AE257" s="343"/>
      <c r="AF257" s="343"/>
      <c r="AG257" s="343"/>
      <c r="AH257" s="343"/>
      <c r="AI257" s="344"/>
      <c r="AR257" s="26"/>
      <c r="AS257" s="26"/>
      <c r="AT257" s="31"/>
      <c r="AU257" s="31"/>
      <c r="AV257" s="31"/>
      <c r="AW257" s="31"/>
      <c r="AX257" s="31"/>
      <c r="AY257" s="205"/>
      <c r="AZ257" s="291"/>
      <c r="BA257" s="31"/>
      <c r="BB257" s="31"/>
      <c r="BC257" s="31"/>
    </row>
    <row r="258" spans="3:55" ht="10.9" customHeight="1" x14ac:dyDescent="0.2">
      <c r="C258" s="301">
        <v>9</v>
      </c>
      <c r="D258" s="304" t="s">
        <v>69</v>
      </c>
      <c r="E258" s="307">
        <v>1</v>
      </c>
      <c r="F258" s="307" t="s">
        <v>70</v>
      </c>
      <c r="G258" s="301" t="s">
        <v>71</v>
      </c>
      <c r="H258" s="307"/>
      <c r="I258" s="310" t="s">
        <v>101</v>
      </c>
      <c r="J258" s="311"/>
      <c r="K258" s="312"/>
      <c r="L258" s="319">
        <f>J$222</f>
        <v>450</v>
      </c>
      <c r="M258" s="320"/>
      <c r="N258" s="320"/>
      <c r="O258" s="320"/>
      <c r="P258" s="320"/>
      <c r="Q258" s="321"/>
      <c r="R258" s="328">
        <f t="shared" ref="R258" si="25">IF(AND(I258="○",AY258="●"),2+ROUNDDOWN(($L258-100)/100,0)*2,0)</f>
        <v>8</v>
      </c>
      <c r="S258" s="329"/>
      <c r="T258" s="329"/>
      <c r="U258" s="329"/>
      <c r="V258" s="329"/>
      <c r="W258" s="330"/>
      <c r="X258" s="331">
        <v>1</v>
      </c>
      <c r="Y258" s="332"/>
      <c r="Z258" s="333"/>
      <c r="AA258" s="337">
        <f t="shared" ref="AA258" si="26">IF(X258=1,$AL$32,IF(X258=2,$AL$52,IF(X258=3,$AL$70,IF(X258=4,$AL$90,IF(X258=5,$AL$108,IF(X258=6,$AL$128,IF(X258=7,$AL$146,IF(X258=8,$AL$166,IF(X258=9,$AL$184,IF(X258=10,$AL$204,0))))))))))</f>
        <v>0.16700000000000001</v>
      </c>
      <c r="AB258" s="338"/>
      <c r="AC258" s="339"/>
      <c r="AD258" s="342">
        <f t="shared" ref="AD258" si="27">IF(I258="○",ROUNDUP(R258*AA258,1),0)</f>
        <v>1.4000000000000001</v>
      </c>
      <c r="AE258" s="343"/>
      <c r="AF258" s="343"/>
      <c r="AG258" s="343"/>
      <c r="AH258" s="343"/>
      <c r="AI258" s="344"/>
      <c r="AR258" s="26"/>
      <c r="AS258" s="26"/>
      <c r="AT258" s="31"/>
      <c r="AU258" s="31"/>
      <c r="AV258" s="31"/>
      <c r="AW258" s="31"/>
      <c r="AX258" s="31"/>
      <c r="AY258" s="205" t="str">
        <f t="shared" ref="AY258" si="28">IF(OR(I258="×",AY262="×"),"×","●")</f>
        <v>●</v>
      </c>
      <c r="AZ258" s="291" t="str">
        <f t="shared" ref="AZ258" si="29">IF(AY258="●",IF(I258="定","-",I258),"-")</f>
        <v>○</v>
      </c>
      <c r="BA258" s="31"/>
      <c r="BB258" s="31"/>
      <c r="BC258" s="31"/>
    </row>
    <row r="259" spans="3:55" ht="10.9" customHeight="1" x14ac:dyDescent="0.2">
      <c r="C259" s="302"/>
      <c r="D259" s="305"/>
      <c r="E259" s="308"/>
      <c r="F259" s="308"/>
      <c r="G259" s="302"/>
      <c r="H259" s="308"/>
      <c r="I259" s="313"/>
      <c r="J259" s="314"/>
      <c r="K259" s="315"/>
      <c r="L259" s="322"/>
      <c r="M259" s="323"/>
      <c r="N259" s="323"/>
      <c r="O259" s="323"/>
      <c r="P259" s="323"/>
      <c r="Q259" s="324"/>
      <c r="R259" s="328"/>
      <c r="S259" s="329"/>
      <c r="T259" s="329"/>
      <c r="U259" s="329"/>
      <c r="V259" s="329"/>
      <c r="W259" s="330"/>
      <c r="X259" s="331"/>
      <c r="Y259" s="332"/>
      <c r="Z259" s="333"/>
      <c r="AA259" s="340"/>
      <c r="AB259" s="340"/>
      <c r="AC259" s="341"/>
      <c r="AD259" s="342"/>
      <c r="AE259" s="343"/>
      <c r="AF259" s="343"/>
      <c r="AG259" s="343"/>
      <c r="AH259" s="343"/>
      <c r="AI259" s="344"/>
      <c r="AR259" s="26"/>
      <c r="AS259" s="26"/>
      <c r="AT259" s="31"/>
      <c r="AU259" s="31"/>
      <c r="AV259" s="31"/>
      <c r="AW259" s="31"/>
      <c r="AX259" s="31"/>
      <c r="AY259" s="205"/>
      <c r="AZ259" s="291"/>
      <c r="BA259" s="31"/>
      <c r="BB259" s="31"/>
      <c r="BC259" s="31"/>
    </row>
    <row r="260" spans="3:55" ht="10.9" customHeight="1" x14ac:dyDescent="0.2">
      <c r="C260" s="302"/>
      <c r="D260" s="305"/>
      <c r="E260" s="308"/>
      <c r="F260" s="308"/>
      <c r="G260" s="302"/>
      <c r="H260" s="308"/>
      <c r="I260" s="313"/>
      <c r="J260" s="314"/>
      <c r="K260" s="315"/>
      <c r="L260" s="322"/>
      <c r="M260" s="323"/>
      <c r="N260" s="323"/>
      <c r="O260" s="323"/>
      <c r="P260" s="323"/>
      <c r="Q260" s="324"/>
      <c r="R260" s="328"/>
      <c r="S260" s="329"/>
      <c r="T260" s="329"/>
      <c r="U260" s="329"/>
      <c r="V260" s="329"/>
      <c r="W260" s="330"/>
      <c r="X260" s="331"/>
      <c r="Y260" s="332"/>
      <c r="Z260" s="333"/>
      <c r="AA260" s="340"/>
      <c r="AB260" s="340"/>
      <c r="AC260" s="341"/>
      <c r="AD260" s="342"/>
      <c r="AE260" s="343"/>
      <c r="AF260" s="343"/>
      <c r="AG260" s="343"/>
      <c r="AH260" s="343"/>
      <c r="AI260" s="344"/>
      <c r="AR260" s="26"/>
      <c r="AS260" s="26"/>
      <c r="AT260" s="31"/>
      <c r="AU260" s="31"/>
      <c r="AV260" s="31"/>
      <c r="AW260" s="31"/>
      <c r="AX260" s="31"/>
      <c r="AY260" s="205"/>
      <c r="AZ260" s="291"/>
      <c r="BA260" s="31"/>
      <c r="BB260" s="31"/>
      <c r="BC260" s="31"/>
    </row>
    <row r="261" spans="3:55" ht="10.9" customHeight="1" x14ac:dyDescent="0.2">
      <c r="C261" s="303"/>
      <c r="D261" s="306"/>
      <c r="E261" s="309"/>
      <c r="F261" s="309"/>
      <c r="G261" s="303"/>
      <c r="H261" s="309"/>
      <c r="I261" s="316"/>
      <c r="J261" s="317"/>
      <c r="K261" s="318"/>
      <c r="L261" s="325"/>
      <c r="M261" s="326"/>
      <c r="N261" s="326"/>
      <c r="O261" s="326"/>
      <c r="P261" s="326"/>
      <c r="Q261" s="327"/>
      <c r="R261" s="328"/>
      <c r="S261" s="329"/>
      <c r="T261" s="329"/>
      <c r="U261" s="329"/>
      <c r="V261" s="329"/>
      <c r="W261" s="330"/>
      <c r="X261" s="334"/>
      <c r="Y261" s="335"/>
      <c r="Z261" s="336"/>
      <c r="AA261" s="340"/>
      <c r="AB261" s="340"/>
      <c r="AC261" s="341"/>
      <c r="AD261" s="342"/>
      <c r="AE261" s="343"/>
      <c r="AF261" s="343"/>
      <c r="AG261" s="343"/>
      <c r="AH261" s="343"/>
      <c r="AI261" s="344"/>
      <c r="AR261" s="26"/>
      <c r="AS261" s="26"/>
      <c r="AT261" s="31"/>
      <c r="AU261" s="31"/>
      <c r="AV261" s="31"/>
      <c r="AW261" s="31"/>
      <c r="AX261" s="31"/>
      <c r="AY261" s="205"/>
      <c r="AZ261" s="291"/>
      <c r="BA261" s="31"/>
      <c r="BB261" s="31"/>
      <c r="BC261" s="31"/>
    </row>
    <row r="262" spans="3:55" ht="10.9" customHeight="1" x14ac:dyDescent="0.2">
      <c r="C262" s="301">
        <v>9</v>
      </c>
      <c r="D262" s="304" t="s">
        <v>69</v>
      </c>
      <c r="E262" s="307">
        <v>2</v>
      </c>
      <c r="F262" s="307" t="s">
        <v>70</v>
      </c>
      <c r="G262" s="301" t="s">
        <v>72</v>
      </c>
      <c r="H262" s="307"/>
      <c r="I262" s="310" t="s">
        <v>101</v>
      </c>
      <c r="J262" s="311"/>
      <c r="K262" s="312"/>
      <c r="L262" s="319">
        <f>J$222</f>
        <v>450</v>
      </c>
      <c r="M262" s="320"/>
      <c r="N262" s="320"/>
      <c r="O262" s="320"/>
      <c r="P262" s="320"/>
      <c r="Q262" s="321"/>
      <c r="R262" s="328">
        <f t="shared" ref="R262" si="30">IF(AND(I262="○",AY262="●"),2+ROUNDDOWN(($L262-100)/100,0)*2,0)</f>
        <v>8</v>
      </c>
      <c r="S262" s="329"/>
      <c r="T262" s="329"/>
      <c r="U262" s="329"/>
      <c r="V262" s="329"/>
      <c r="W262" s="330"/>
      <c r="X262" s="331">
        <v>1</v>
      </c>
      <c r="Y262" s="332"/>
      <c r="Z262" s="333"/>
      <c r="AA262" s="337">
        <f t="shared" ref="AA262" si="31">IF(X262=1,$AL$32,IF(X262=2,$AL$52,IF(X262=3,$AL$70,IF(X262=4,$AL$90,IF(X262=5,$AL$108,IF(X262=6,$AL$128,IF(X262=7,$AL$146,IF(X262=8,$AL$166,IF(X262=9,$AL$184,IF(X262=10,$AL$204,0))))))))))</f>
        <v>0.16700000000000001</v>
      </c>
      <c r="AB262" s="338"/>
      <c r="AC262" s="339"/>
      <c r="AD262" s="342">
        <f t="shared" ref="AD262" si="32">IF(I262="○",ROUNDUP(R262*AA262,1),0)</f>
        <v>1.4000000000000001</v>
      </c>
      <c r="AE262" s="343"/>
      <c r="AF262" s="343"/>
      <c r="AG262" s="343"/>
      <c r="AH262" s="343"/>
      <c r="AI262" s="344"/>
      <c r="AR262" s="26"/>
      <c r="AS262" s="26"/>
      <c r="AT262" s="31"/>
      <c r="AU262" s="31"/>
      <c r="AV262" s="31"/>
      <c r="AW262" s="31"/>
      <c r="AX262" s="31"/>
      <c r="AY262" s="205" t="str">
        <f t="shared" ref="AY262" si="33">IF(OR(I262="×",AY266="×"),"×","●")</f>
        <v>●</v>
      </c>
      <c r="AZ262" s="291" t="str">
        <f t="shared" ref="AZ262" si="34">IF(AY262="●",IF(I262="定","-",I262),"-")</f>
        <v>○</v>
      </c>
      <c r="BA262" s="31"/>
      <c r="BB262" s="31"/>
      <c r="BC262" s="31"/>
    </row>
    <row r="263" spans="3:55" ht="10.9" customHeight="1" x14ac:dyDescent="0.2">
      <c r="C263" s="302"/>
      <c r="D263" s="305"/>
      <c r="E263" s="308"/>
      <c r="F263" s="308"/>
      <c r="G263" s="302"/>
      <c r="H263" s="308"/>
      <c r="I263" s="313"/>
      <c r="J263" s="314"/>
      <c r="K263" s="315"/>
      <c r="L263" s="322"/>
      <c r="M263" s="323"/>
      <c r="N263" s="323"/>
      <c r="O263" s="323"/>
      <c r="P263" s="323"/>
      <c r="Q263" s="324"/>
      <c r="R263" s="328"/>
      <c r="S263" s="329"/>
      <c r="T263" s="329"/>
      <c r="U263" s="329"/>
      <c r="V263" s="329"/>
      <c r="W263" s="330"/>
      <c r="X263" s="331"/>
      <c r="Y263" s="332"/>
      <c r="Z263" s="333"/>
      <c r="AA263" s="340"/>
      <c r="AB263" s="340"/>
      <c r="AC263" s="341"/>
      <c r="AD263" s="342"/>
      <c r="AE263" s="343"/>
      <c r="AF263" s="343"/>
      <c r="AG263" s="343"/>
      <c r="AH263" s="343"/>
      <c r="AI263" s="344"/>
      <c r="AR263" s="26"/>
      <c r="AS263" s="26"/>
      <c r="AT263" s="31"/>
      <c r="AU263" s="31"/>
      <c r="AV263" s="31"/>
      <c r="AW263" s="31"/>
      <c r="AX263" s="31"/>
      <c r="AY263" s="205"/>
      <c r="AZ263" s="291"/>
      <c r="BA263" s="31"/>
      <c r="BB263" s="31"/>
      <c r="BC263" s="31"/>
    </row>
    <row r="264" spans="3:55" ht="10.9" customHeight="1" x14ac:dyDescent="0.2">
      <c r="C264" s="302"/>
      <c r="D264" s="305"/>
      <c r="E264" s="308"/>
      <c r="F264" s="308"/>
      <c r="G264" s="302"/>
      <c r="H264" s="308"/>
      <c r="I264" s="313"/>
      <c r="J264" s="314"/>
      <c r="K264" s="315"/>
      <c r="L264" s="322"/>
      <c r="M264" s="323"/>
      <c r="N264" s="323"/>
      <c r="O264" s="323"/>
      <c r="P264" s="323"/>
      <c r="Q264" s="324"/>
      <c r="R264" s="328"/>
      <c r="S264" s="329"/>
      <c r="T264" s="329"/>
      <c r="U264" s="329"/>
      <c r="V264" s="329"/>
      <c r="W264" s="330"/>
      <c r="X264" s="331"/>
      <c r="Y264" s="332"/>
      <c r="Z264" s="333"/>
      <c r="AA264" s="340"/>
      <c r="AB264" s="340"/>
      <c r="AC264" s="341"/>
      <c r="AD264" s="342"/>
      <c r="AE264" s="343"/>
      <c r="AF264" s="343"/>
      <c r="AG264" s="343"/>
      <c r="AH264" s="343"/>
      <c r="AI264" s="344"/>
      <c r="AR264" s="26"/>
      <c r="AS264" s="26"/>
      <c r="AT264" s="31"/>
      <c r="AU264" s="31"/>
      <c r="AV264" s="31"/>
      <c r="AW264" s="31"/>
      <c r="AX264" s="31"/>
      <c r="AY264" s="205"/>
      <c r="AZ264" s="291"/>
      <c r="BA264" s="31"/>
      <c r="BB264" s="31"/>
      <c r="BC264" s="31"/>
    </row>
    <row r="265" spans="3:55" ht="10.9" customHeight="1" x14ac:dyDescent="0.2">
      <c r="C265" s="303"/>
      <c r="D265" s="306"/>
      <c r="E265" s="309"/>
      <c r="F265" s="309"/>
      <c r="G265" s="303"/>
      <c r="H265" s="309"/>
      <c r="I265" s="316"/>
      <c r="J265" s="317"/>
      <c r="K265" s="318"/>
      <c r="L265" s="325"/>
      <c r="M265" s="326"/>
      <c r="N265" s="326"/>
      <c r="O265" s="326"/>
      <c r="P265" s="326"/>
      <c r="Q265" s="327"/>
      <c r="R265" s="328"/>
      <c r="S265" s="329"/>
      <c r="T265" s="329"/>
      <c r="U265" s="329"/>
      <c r="V265" s="329"/>
      <c r="W265" s="330"/>
      <c r="X265" s="334"/>
      <c r="Y265" s="335"/>
      <c r="Z265" s="336"/>
      <c r="AA265" s="340"/>
      <c r="AB265" s="340"/>
      <c r="AC265" s="341"/>
      <c r="AD265" s="342"/>
      <c r="AE265" s="343"/>
      <c r="AF265" s="343"/>
      <c r="AG265" s="343"/>
      <c r="AH265" s="343"/>
      <c r="AI265" s="344"/>
      <c r="AR265" s="26"/>
      <c r="AS265" s="26"/>
      <c r="AT265" s="31"/>
      <c r="AU265" s="31"/>
      <c r="AV265" s="31"/>
      <c r="AW265" s="31"/>
      <c r="AX265" s="31"/>
      <c r="AY265" s="205"/>
      <c r="AZ265" s="291"/>
      <c r="BA265" s="31"/>
      <c r="BB265" s="31"/>
      <c r="BC265" s="31"/>
    </row>
    <row r="266" spans="3:55" ht="10.9" customHeight="1" x14ac:dyDescent="0.2">
      <c r="C266" s="301">
        <v>9</v>
      </c>
      <c r="D266" s="304" t="s">
        <v>69</v>
      </c>
      <c r="E266" s="307">
        <v>3</v>
      </c>
      <c r="F266" s="307" t="s">
        <v>70</v>
      </c>
      <c r="G266" s="301" t="s">
        <v>73</v>
      </c>
      <c r="H266" s="307"/>
      <c r="I266" s="310" t="s">
        <v>101</v>
      </c>
      <c r="J266" s="311"/>
      <c r="K266" s="312"/>
      <c r="L266" s="319">
        <f>J$222</f>
        <v>450</v>
      </c>
      <c r="M266" s="320"/>
      <c r="N266" s="320"/>
      <c r="O266" s="320"/>
      <c r="P266" s="320"/>
      <c r="Q266" s="321"/>
      <c r="R266" s="328">
        <f t="shared" ref="R266" si="35">IF(AND(I266="○",AY266="●"),2+ROUNDDOWN(($L266-100)/100,0)*2,0)</f>
        <v>8</v>
      </c>
      <c r="S266" s="329"/>
      <c r="T266" s="329"/>
      <c r="U266" s="329"/>
      <c r="V266" s="329"/>
      <c r="W266" s="330"/>
      <c r="X266" s="331">
        <v>1</v>
      </c>
      <c r="Y266" s="332"/>
      <c r="Z266" s="333"/>
      <c r="AA266" s="337">
        <f t="shared" ref="AA266" si="36">IF(X266=1,$AL$32,IF(X266=2,$AL$52,IF(X266=3,$AL$70,IF(X266=4,$AL$90,IF(X266=5,$AL$108,IF(X266=6,$AL$128,IF(X266=7,$AL$146,IF(X266=8,$AL$166,IF(X266=9,$AL$184,IF(X266=10,$AL$204,0))))))))))</f>
        <v>0.16700000000000001</v>
      </c>
      <c r="AB266" s="338"/>
      <c r="AC266" s="339"/>
      <c r="AD266" s="342">
        <f t="shared" ref="AD266" si="37">IF(I266="○",ROUNDUP(R266*AA266,1),0)</f>
        <v>1.4000000000000001</v>
      </c>
      <c r="AE266" s="343"/>
      <c r="AF266" s="343"/>
      <c r="AG266" s="343"/>
      <c r="AH266" s="343"/>
      <c r="AI266" s="344"/>
      <c r="AR266" s="26"/>
      <c r="AS266" s="26"/>
      <c r="AT266" s="31"/>
      <c r="AU266" s="31"/>
      <c r="AV266" s="31"/>
      <c r="AW266" s="31"/>
      <c r="AX266" s="31"/>
      <c r="AY266" s="205" t="str">
        <f t="shared" ref="AY266" si="38">IF(OR(I266="×",AY270="×"),"×","●")</f>
        <v>●</v>
      </c>
      <c r="AZ266" s="291" t="str">
        <f t="shared" ref="AZ266" si="39">IF(AY266="●",IF(I266="定","-",I266),"-")</f>
        <v>○</v>
      </c>
      <c r="BA266" s="31"/>
      <c r="BB266" s="31"/>
      <c r="BC266" s="31"/>
    </row>
    <row r="267" spans="3:55" ht="10.9" customHeight="1" x14ac:dyDescent="0.2">
      <c r="C267" s="302"/>
      <c r="D267" s="305"/>
      <c r="E267" s="308"/>
      <c r="F267" s="308"/>
      <c r="G267" s="302"/>
      <c r="H267" s="308"/>
      <c r="I267" s="313"/>
      <c r="J267" s="314"/>
      <c r="K267" s="315"/>
      <c r="L267" s="322"/>
      <c r="M267" s="323"/>
      <c r="N267" s="323"/>
      <c r="O267" s="323"/>
      <c r="P267" s="323"/>
      <c r="Q267" s="324"/>
      <c r="R267" s="328"/>
      <c r="S267" s="329"/>
      <c r="T267" s="329"/>
      <c r="U267" s="329"/>
      <c r="V267" s="329"/>
      <c r="W267" s="330"/>
      <c r="X267" s="331"/>
      <c r="Y267" s="332"/>
      <c r="Z267" s="333"/>
      <c r="AA267" s="340"/>
      <c r="AB267" s="340"/>
      <c r="AC267" s="341"/>
      <c r="AD267" s="342"/>
      <c r="AE267" s="343"/>
      <c r="AF267" s="343"/>
      <c r="AG267" s="343"/>
      <c r="AH267" s="343"/>
      <c r="AI267" s="344"/>
      <c r="AR267" s="26"/>
      <c r="AS267" s="26"/>
      <c r="AT267" s="31"/>
      <c r="AU267" s="31"/>
      <c r="AV267" s="31"/>
      <c r="AW267" s="31"/>
      <c r="AX267" s="31"/>
      <c r="AY267" s="205"/>
      <c r="AZ267" s="291"/>
      <c r="BA267" s="31"/>
      <c r="BB267" s="31"/>
      <c r="BC267" s="31"/>
    </row>
    <row r="268" spans="3:55" ht="10.9" customHeight="1" x14ac:dyDescent="0.2">
      <c r="C268" s="302"/>
      <c r="D268" s="305"/>
      <c r="E268" s="308"/>
      <c r="F268" s="308"/>
      <c r="G268" s="302"/>
      <c r="H268" s="308"/>
      <c r="I268" s="313"/>
      <c r="J268" s="314"/>
      <c r="K268" s="315"/>
      <c r="L268" s="322"/>
      <c r="M268" s="323"/>
      <c r="N268" s="323"/>
      <c r="O268" s="323"/>
      <c r="P268" s="323"/>
      <c r="Q268" s="324"/>
      <c r="R268" s="328"/>
      <c r="S268" s="329"/>
      <c r="T268" s="329"/>
      <c r="U268" s="329"/>
      <c r="V268" s="329"/>
      <c r="W268" s="330"/>
      <c r="X268" s="331"/>
      <c r="Y268" s="332"/>
      <c r="Z268" s="333"/>
      <c r="AA268" s="340"/>
      <c r="AB268" s="340"/>
      <c r="AC268" s="341"/>
      <c r="AD268" s="342"/>
      <c r="AE268" s="343"/>
      <c r="AF268" s="343"/>
      <c r="AG268" s="343"/>
      <c r="AH268" s="343"/>
      <c r="AI268" s="344"/>
      <c r="AR268" s="26"/>
      <c r="AS268" s="26"/>
      <c r="AT268" s="31"/>
      <c r="AU268" s="31"/>
      <c r="AV268" s="31"/>
      <c r="AW268" s="31"/>
      <c r="AX268" s="31"/>
      <c r="AY268" s="205"/>
      <c r="AZ268" s="291"/>
      <c r="BA268" s="31"/>
      <c r="BB268" s="31"/>
      <c r="BC268" s="31"/>
    </row>
    <row r="269" spans="3:55" ht="10.9" customHeight="1" x14ac:dyDescent="0.2">
      <c r="C269" s="303"/>
      <c r="D269" s="306"/>
      <c r="E269" s="309"/>
      <c r="F269" s="309"/>
      <c r="G269" s="303"/>
      <c r="H269" s="309"/>
      <c r="I269" s="316"/>
      <c r="J269" s="317"/>
      <c r="K269" s="318"/>
      <c r="L269" s="325"/>
      <c r="M269" s="326"/>
      <c r="N269" s="326"/>
      <c r="O269" s="326"/>
      <c r="P269" s="326"/>
      <c r="Q269" s="327"/>
      <c r="R269" s="328"/>
      <c r="S269" s="329"/>
      <c r="T269" s="329"/>
      <c r="U269" s="329"/>
      <c r="V269" s="329"/>
      <c r="W269" s="330"/>
      <c r="X269" s="334"/>
      <c r="Y269" s="335"/>
      <c r="Z269" s="336"/>
      <c r="AA269" s="340"/>
      <c r="AB269" s="340"/>
      <c r="AC269" s="341"/>
      <c r="AD269" s="342"/>
      <c r="AE269" s="343"/>
      <c r="AF269" s="343"/>
      <c r="AG269" s="343"/>
      <c r="AH269" s="343"/>
      <c r="AI269" s="344"/>
      <c r="AR269" s="26"/>
      <c r="AS269" s="26"/>
      <c r="AT269" s="31"/>
      <c r="AU269" s="31"/>
      <c r="AV269" s="31"/>
      <c r="AW269" s="31"/>
      <c r="AX269" s="31"/>
      <c r="AY269" s="205"/>
      <c r="AZ269" s="291"/>
      <c r="BA269" s="31"/>
      <c r="BB269" s="31"/>
      <c r="BC269" s="31"/>
    </row>
    <row r="270" spans="3:55" ht="10.9" customHeight="1" x14ac:dyDescent="0.2">
      <c r="C270" s="301">
        <v>9</v>
      </c>
      <c r="D270" s="304" t="s">
        <v>69</v>
      </c>
      <c r="E270" s="307">
        <v>4</v>
      </c>
      <c r="F270" s="307" t="s">
        <v>70</v>
      </c>
      <c r="G270" s="301" t="s">
        <v>74</v>
      </c>
      <c r="H270" s="307"/>
      <c r="I270" s="310" t="s">
        <v>101</v>
      </c>
      <c r="J270" s="311"/>
      <c r="K270" s="312"/>
      <c r="L270" s="319">
        <f>J$222</f>
        <v>450</v>
      </c>
      <c r="M270" s="320"/>
      <c r="N270" s="320"/>
      <c r="O270" s="320"/>
      <c r="P270" s="320"/>
      <c r="Q270" s="321"/>
      <c r="R270" s="328">
        <f t="shared" ref="R270" si="40">IF(AND(I270="○",AY270="●"),2+ROUNDDOWN(($L270-100)/100,0)*2,0)</f>
        <v>8</v>
      </c>
      <c r="S270" s="329"/>
      <c r="T270" s="329"/>
      <c r="U270" s="329"/>
      <c r="V270" s="329"/>
      <c r="W270" s="330"/>
      <c r="X270" s="331">
        <v>1</v>
      </c>
      <c r="Y270" s="332"/>
      <c r="Z270" s="333"/>
      <c r="AA270" s="337">
        <f t="shared" ref="AA270" si="41">IF(X270=1,$AL$32,IF(X270=2,$AL$52,IF(X270=3,$AL$70,IF(X270=4,$AL$90,IF(X270=5,$AL$108,IF(X270=6,$AL$128,IF(X270=7,$AL$146,IF(X270=8,$AL$166,IF(X270=9,$AL$184,IF(X270=10,$AL$204,0))))))))))</f>
        <v>0.16700000000000001</v>
      </c>
      <c r="AB270" s="338"/>
      <c r="AC270" s="339"/>
      <c r="AD270" s="342">
        <f t="shared" ref="AD270" si="42">IF(I270="○",ROUNDUP(R270*AA270,1),0)</f>
        <v>1.4000000000000001</v>
      </c>
      <c r="AE270" s="343"/>
      <c r="AF270" s="343"/>
      <c r="AG270" s="343"/>
      <c r="AH270" s="343"/>
      <c r="AI270" s="344"/>
      <c r="AR270" s="26"/>
      <c r="AS270" s="26"/>
      <c r="AT270" s="31"/>
      <c r="AU270" s="31"/>
      <c r="AV270" s="31"/>
      <c r="AW270" s="31"/>
      <c r="AX270" s="31"/>
      <c r="AY270" s="205" t="str">
        <f t="shared" ref="AY270" si="43">IF(OR(I270="×",AY274="×"),"×","●")</f>
        <v>●</v>
      </c>
      <c r="AZ270" s="291" t="str">
        <f t="shared" ref="AZ270" si="44">IF(AY270="●",IF(I270="定","-",I270),"-")</f>
        <v>○</v>
      </c>
      <c r="BA270" s="31"/>
      <c r="BB270" s="31"/>
      <c r="BC270" s="31"/>
    </row>
    <row r="271" spans="3:55" ht="10.9" customHeight="1" x14ac:dyDescent="0.2">
      <c r="C271" s="302"/>
      <c r="D271" s="305"/>
      <c r="E271" s="308"/>
      <c r="F271" s="308"/>
      <c r="G271" s="302"/>
      <c r="H271" s="308"/>
      <c r="I271" s="313"/>
      <c r="J271" s="314"/>
      <c r="K271" s="315"/>
      <c r="L271" s="322"/>
      <c r="M271" s="323"/>
      <c r="N271" s="323"/>
      <c r="O271" s="323"/>
      <c r="P271" s="323"/>
      <c r="Q271" s="324"/>
      <c r="R271" s="328"/>
      <c r="S271" s="329"/>
      <c r="T271" s="329"/>
      <c r="U271" s="329"/>
      <c r="V271" s="329"/>
      <c r="W271" s="330"/>
      <c r="X271" s="331"/>
      <c r="Y271" s="332"/>
      <c r="Z271" s="333"/>
      <c r="AA271" s="340"/>
      <c r="AB271" s="340"/>
      <c r="AC271" s="341"/>
      <c r="AD271" s="342"/>
      <c r="AE271" s="343"/>
      <c r="AF271" s="343"/>
      <c r="AG271" s="343"/>
      <c r="AH271" s="343"/>
      <c r="AI271" s="344"/>
      <c r="AR271" s="26"/>
      <c r="AS271" s="26"/>
      <c r="AT271" s="31"/>
      <c r="AU271" s="31"/>
      <c r="AV271" s="31"/>
      <c r="AW271" s="31"/>
      <c r="AX271" s="31"/>
      <c r="AY271" s="205"/>
      <c r="AZ271" s="291"/>
      <c r="BA271" s="31"/>
      <c r="BB271" s="31"/>
      <c r="BC271" s="31"/>
    </row>
    <row r="272" spans="3:55" ht="10.9" customHeight="1" x14ac:dyDescent="0.2">
      <c r="C272" s="302"/>
      <c r="D272" s="305"/>
      <c r="E272" s="308"/>
      <c r="F272" s="308"/>
      <c r="G272" s="302"/>
      <c r="H272" s="308"/>
      <c r="I272" s="313"/>
      <c r="J272" s="314"/>
      <c r="K272" s="315"/>
      <c r="L272" s="322"/>
      <c r="M272" s="323"/>
      <c r="N272" s="323"/>
      <c r="O272" s="323"/>
      <c r="P272" s="323"/>
      <c r="Q272" s="324"/>
      <c r="R272" s="328"/>
      <c r="S272" s="329"/>
      <c r="T272" s="329"/>
      <c r="U272" s="329"/>
      <c r="V272" s="329"/>
      <c r="W272" s="330"/>
      <c r="X272" s="331"/>
      <c r="Y272" s="332"/>
      <c r="Z272" s="333"/>
      <c r="AA272" s="340"/>
      <c r="AB272" s="340"/>
      <c r="AC272" s="341"/>
      <c r="AD272" s="342"/>
      <c r="AE272" s="343"/>
      <c r="AF272" s="343"/>
      <c r="AG272" s="343"/>
      <c r="AH272" s="343"/>
      <c r="AI272" s="344"/>
      <c r="AR272" s="26"/>
      <c r="AS272" s="26"/>
      <c r="AT272" s="31"/>
      <c r="AU272" s="31"/>
      <c r="AV272" s="31"/>
      <c r="AW272" s="31"/>
      <c r="AX272" s="31"/>
      <c r="AY272" s="205"/>
      <c r="AZ272" s="291"/>
      <c r="BA272" s="31"/>
      <c r="BB272" s="31"/>
      <c r="BC272" s="31"/>
    </row>
    <row r="273" spans="3:55" ht="10.9" customHeight="1" x14ac:dyDescent="0.2">
      <c r="C273" s="303"/>
      <c r="D273" s="306"/>
      <c r="E273" s="309"/>
      <c r="F273" s="309"/>
      <c r="G273" s="303"/>
      <c r="H273" s="309"/>
      <c r="I273" s="316"/>
      <c r="J273" s="317"/>
      <c r="K273" s="318"/>
      <c r="L273" s="325"/>
      <c r="M273" s="326"/>
      <c r="N273" s="326"/>
      <c r="O273" s="326"/>
      <c r="P273" s="326"/>
      <c r="Q273" s="327"/>
      <c r="R273" s="328"/>
      <c r="S273" s="329"/>
      <c r="T273" s="329"/>
      <c r="U273" s="329"/>
      <c r="V273" s="329"/>
      <c r="W273" s="330"/>
      <c r="X273" s="334"/>
      <c r="Y273" s="335"/>
      <c r="Z273" s="336"/>
      <c r="AA273" s="340"/>
      <c r="AB273" s="340"/>
      <c r="AC273" s="341"/>
      <c r="AD273" s="342"/>
      <c r="AE273" s="343"/>
      <c r="AF273" s="343"/>
      <c r="AG273" s="343"/>
      <c r="AH273" s="343"/>
      <c r="AI273" s="344"/>
      <c r="AR273" s="26"/>
      <c r="AS273" s="26"/>
      <c r="AT273" s="31"/>
      <c r="AU273" s="31"/>
      <c r="AV273" s="31"/>
      <c r="AW273" s="31"/>
      <c r="AX273" s="31"/>
      <c r="AY273" s="205"/>
      <c r="AZ273" s="291"/>
      <c r="BA273" s="31"/>
      <c r="BB273" s="31"/>
      <c r="BC273" s="31"/>
    </row>
    <row r="274" spans="3:55" ht="10.9" customHeight="1" x14ac:dyDescent="0.2">
      <c r="C274" s="301">
        <v>9</v>
      </c>
      <c r="D274" s="304" t="s">
        <v>69</v>
      </c>
      <c r="E274" s="307">
        <v>5</v>
      </c>
      <c r="F274" s="307" t="s">
        <v>70</v>
      </c>
      <c r="G274" s="301" t="s">
        <v>75</v>
      </c>
      <c r="H274" s="307"/>
      <c r="I274" s="310" t="s">
        <v>101</v>
      </c>
      <c r="J274" s="311"/>
      <c r="K274" s="312"/>
      <c r="L274" s="319">
        <f>J$222</f>
        <v>450</v>
      </c>
      <c r="M274" s="320"/>
      <c r="N274" s="320"/>
      <c r="O274" s="320"/>
      <c r="P274" s="320"/>
      <c r="Q274" s="321"/>
      <c r="R274" s="328">
        <f t="shared" ref="R274" si="45">IF(AND(I274="○",AY274="●"),2+ROUNDDOWN(($L274-100)/100,0)*2,0)</f>
        <v>8</v>
      </c>
      <c r="S274" s="329"/>
      <c r="T274" s="329"/>
      <c r="U274" s="329"/>
      <c r="V274" s="329"/>
      <c r="W274" s="330"/>
      <c r="X274" s="331">
        <v>1</v>
      </c>
      <c r="Y274" s="332"/>
      <c r="Z274" s="333"/>
      <c r="AA274" s="337">
        <f t="shared" ref="AA274" si="46">IF(X274=1,$AL$32,IF(X274=2,$AL$52,IF(X274=3,$AL$70,IF(X274=4,$AL$90,IF(X274=5,$AL$108,IF(X274=6,$AL$128,IF(X274=7,$AL$146,IF(X274=8,$AL$166,IF(X274=9,$AL$184,IF(X274=10,$AL$204,0))))))))))</f>
        <v>0.16700000000000001</v>
      </c>
      <c r="AB274" s="338"/>
      <c r="AC274" s="339"/>
      <c r="AD274" s="342">
        <f t="shared" ref="AD274" si="47">IF(I274="○",ROUNDUP(R274*AA274,1),0)</f>
        <v>1.4000000000000001</v>
      </c>
      <c r="AE274" s="343"/>
      <c r="AF274" s="343"/>
      <c r="AG274" s="343"/>
      <c r="AH274" s="343"/>
      <c r="AI274" s="344"/>
      <c r="AR274" s="26"/>
      <c r="AS274" s="26"/>
      <c r="AT274" s="31"/>
      <c r="AU274" s="31"/>
      <c r="AV274" s="31"/>
      <c r="AW274" s="31"/>
      <c r="AX274" s="31"/>
      <c r="AY274" s="205" t="str">
        <f>IF(OR(I274="×",AY278="×"),"×","●")</f>
        <v>●</v>
      </c>
      <c r="AZ274" s="291" t="str">
        <f t="shared" ref="AZ274" si="48">IF(AY274="●",IF(I274="定","-",I274),"-")</f>
        <v>○</v>
      </c>
      <c r="BA274" s="31"/>
      <c r="BB274" s="31"/>
      <c r="BC274" s="31"/>
    </row>
    <row r="275" spans="3:55" ht="10.9" customHeight="1" x14ac:dyDescent="0.2">
      <c r="C275" s="302"/>
      <c r="D275" s="305"/>
      <c r="E275" s="308"/>
      <c r="F275" s="308"/>
      <c r="G275" s="302"/>
      <c r="H275" s="308"/>
      <c r="I275" s="313"/>
      <c r="J275" s="314"/>
      <c r="K275" s="315"/>
      <c r="L275" s="322"/>
      <c r="M275" s="323"/>
      <c r="N275" s="323"/>
      <c r="O275" s="323"/>
      <c r="P275" s="323"/>
      <c r="Q275" s="324"/>
      <c r="R275" s="328"/>
      <c r="S275" s="329"/>
      <c r="T275" s="329"/>
      <c r="U275" s="329"/>
      <c r="V275" s="329"/>
      <c r="W275" s="330"/>
      <c r="X275" s="331"/>
      <c r="Y275" s="332"/>
      <c r="Z275" s="333"/>
      <c r="AA275" s="340"/>
      <c r="AB275" s="340"/>
      <c r="AC275" s="341"/>
      <c r="AD275" s="342"/>
      <c r="AE275" s="343"/>
      <c r="AF275" s="343"/>
      <c r="AG275" s="343"/>
      <c r="AH275" s="343"/>
      <c r="AI275" s="344"/>
      <c r="AR275" s="26"/>
      <c r="AS275" s="26"/>
      <c r="AT275" s="31"/>
      <c r="AU275" s="31"/>
      <c r="AV275" s="31"/>
      <c r="AW275" s="31"/>
      <c r="AX275" s="31"/>
      <c r="AY275" s="205"/>
      <c r="AZ275" s="291"/>
      <c r="BA275" s="31"/>
      <c r="BB275" s="31"/>
      <c r="BC275" s="31"/>
    </row>
    <row r="276" spans="3:55" ht="10.9" customHeight="1" x14ac:dyDescent="0.2">
      <c r="C276" s="302"/>
      <c r="D276" s="305"/>
      <c r="E276" s="308"/>
      <c r="F276" s="308"/>
      <c r="G276" s="302"/>
      <c r="H276" s="308"/>
      <c r="I276" s="313"/>
      <c r="J276" s="314"/>
      <c r="K276" s="315"/>
      <c r="L276" s="322"/>
      <c r="M276" s="323"/>
      <c r="N276" s="323"/>
      <c r="O276" s="323"/>
      <c r="P276" s="323"/>
      <c r="Q276" s="324"/>
      <c r="R276" s="328"/>
      <c r="S276" s="329"/>
      <c r="T276" s="329"/>
      <c r="U276" s="329"/>
      <c r="V276" s="329"/>
      <c r="W276" s="330"/>
      <c r="X276" s="331"/>
      <c r="Y276" s="332"/>
      <c r="Z276" s="333"/>
      <c r="AA276" s="340"/>
      <c r="AB276" s="340"/>
      <c r="AC276" s="341"/>
      <c r="AD276" s="342"/>
      <c r="AE276" s="343"/>
      <c r="AF276" s="343"/>
      <c r="AG276" s="343"/>
      <c r="AH276" s="343"/>
      <c r="AI276" s="344"/>
      <c r="AR276" s="26"/>
      <c r="AS276" s="26"/>
      <c r="AT276" s="31"/>
      <c r="AU276" s="31"/>
      <c r="AV276" s="31"/>
      <c r="AW276" s="31"/>
      <c r="AX276" s="31"/>
      <c r="AY276" s="205"/>
      <c r="AZ276" s="291"/>
      <c r="BA276" s="31"/>
      <c r="BB276" s="31"/>
      <c r="BC276" s="31"/>
    </row>
    <row r="277" spans="3:55" ht="10.9" customHeight="1" x14ac:dyDescent="0.2">
      <c r="C277" s="303"/>
      <c r="D277" s="306"/>
      <c r="E277" s="309"/>
      <c r="F277" s="309"/>
      <c r="G277" s="303"/>
      <c r="H277" s="309"/>
      <c r="I277" s="316"/>
      <c r="J277" s="317"/>
      <c r="K277" s="318"/>
      <c r="L277" s="325"/>
      <c r="M277" s="326"/>
      <c r="N277" s="326"/>
      <c r="O277" s="326"/>
      <c r="P277" s="326"/>
      <c r="Q277" s="327"/>
      <c r="R277" s="328"/>
      <c r="S277" s="329"/>
      <c r="T277" s="329"/>
      <c r="U277" s="329"/>
      <c r="V277" s="329"/>
      <c r="W277" s="330"/>
      <c r="X277" s="334"/>
      <c r="Y277" s="335"/>
      <c r="Z277" s="336"/>
      <c r="AA277" s="340"/>
      <c r="AB277" s="340"/>
      <c r="AC277" s="341"/>
      <c r="AD277" s="342"/>
      <c r="AE277" s="343"/>
      <c r="AF277" s="343"/>
      <c r="AG277" s="343"/>
      <c r="AH277" s="343"/>
      <c r="AI277" s="344"/>
      <c r="AR277" s="26"/>
      <c r="AS277" s="26"/>
      <c r="AT277" s="31"/>
      <c r="AU277" s="31"/>
      <c r="AV277" s="31"/>
      <c r="AW277" s="31"/>
      <c r="AX277" s="31"/>
      <c r="AY277" s="205"/>
      <c r="AZ277" s="291"/>
      <c r="BA277" s="31"/>
      <c r="BB277" s="31"/>
      <c r="BC277" s="31"/>
    </row>
    <row r="278" spans="3:55" ht="10.9" customHeight="1" x14ac:dyDescent="0.2">
      <c r="C278" s="301">
        <v>9</v>
      </c>
      <c r="D278" s="304" t="s">
        <v>69</v>
      </c>
      <c r="E278" s="307">
        <v>6</v>
      </c>
      <c r="F278" s="414" t="s">
        <v>70</v>
      </c>
      <c r="G278" s="301" t="s">
        <v>106</v>
      </c>
      <c r="H278" s="307"/>
      <c r="I278" s="310" t="s">
        <v>101</v>
      </c>
      <c r="J278" s="311"/>
      <c r="K278" s="312"/>
      <c r="L278" s="319">
        <f>J$222</f>
        <v>450</v>
      </c>
      <c r="M278" s="320"/>
      <c r="N278" s="320"/>
      <c r="O278" s="320"/>
      <c r="P278" s="320"/>
      <c r="Q278" s="321"/>
      <c r="R278" s="405">
        <f t="shared" ref="R278" si="49">IF(AND(I278="○",AY278="●"),2+ROUNDDOWN(($L278-100)/100,0)*2,0)</f>
        <v>8</v>
      </c>
      <c r="S278" s="406"/>
      <c r="T278" s="406"/>
      <c r="U278" s="406"/>
      <c r="V278" s="406"/>
      <c r="W278" s="407"/>
      <c r="X278" s="369">
        <v>1</v>
      </c>
      <c r="Y278" s="370"/>
      <c r="Z278" s="419"/>
      <c r="AA278" s="395">
        <f t="shared" ref="AA278" si="50">IF(X278=1,$AL$32,IF(X278=2,$AL$52,IF(X278=3,$AL$70,IF(X278=4,$AL$90,IF(X278=5,$AL$108,IF(X278=6,$AL$128,IF(X278=7,$AL$146,IF(X278=8,$AL$166,IF(X278=9,$AL$184,IF(X278=10,$AL$204,0))))))))))</f>
        <v>0.16700000000000001</v>
      </c>
      <c r="AB278" s="396"/>
      <c r="AC278" s="397"/>
      <c r="AD278" s="386">
        <f t="shared" ref="AD278" si="51">IF(I278="○",ROUNDUP(R278*AA278,1),0)</f>
        <v>1.4000000000000001</v>
      </c>
      <c r="AE278" s="387"/>
      <c r="AF278" s="387"/>
      <c r="AG278" s="387"/>
      <c r="AH278" s="387"/>
      <c r="AI278" s="388"/>
      <c r="AR278" s="26"/>
      <c r="AS278" s="26"/>
      <c r="AT278" s="31"/>
      <c r="AU278" s="31"/>
      <c r="AV278" s="31"/>
      <c r="AW278" s="31"/>
      <c r="AX278" s="31"/>
      <c r="AY278" s="205" t="str">
        <f t="shared" ref="AY278" si="52">IF(OR(I278="×",AY282="×"),"×","●")</f>
        <v>●</v>
      </c>
      <c r="AZ278" s="291" t="str">
        <f t="shared" ref="AZ278" si="53">IF(AY278="●",IF(I278="定","-",I278),"-")</f>
        <v>○</v>
      </c>
      <c r="BA278" s="31"/>
      <c r="BB278" s="31"/>
      <c r="BC278" s="31"/>
    </row>
    <row r="279" spans="3:55" ht="10.9" customHeight="1" x14ac:dyDescent="0.2">
      <c r="C279" s="302"/>
      <c r="D279" s="417"/>
      <c r="E279" s="308"/>
      <c r="F279" s="415"/>
      <c r="G279" s="302"/>
      <c r="H279" s="308"/>
      <c r="I279" s="313"/>
      <c r="J279" s="314"/>
      <c r="K279" s="315"/>
      <c r="L279" s="322"/>
      <c r="M279" s="323"/>
      <c r="N279" s="323"/>
      <c r="O279" s="323"/>
      <c r="P279" s="323"/>
      <c r="Q279" s="324"/>
      <c r="R279" s="408"/>
      <c r="S279" s="409"/>
      <c r="T279" s="409"/>
      <c r="U279" s="409"/>
      <c r="V279" s="409"/>
      <c r="W279" s="410"/>
      <c r="X279" s="331"/>
      <c r="Y279" s="332"/>
      <c r="Z279" s="333"/>
      <c r="AA279" s="398"/>
      <c r="AB279" s="399"/>
      <c r="AC279" s="400"/>
      <c r="AD279" s="389"/>
      <c r="AE279" s="390"/>
      <c r="AF279" s="390"/>
      <c r="AG279" s="390"/>
      <c r="AH279" s="390"/>
      <c r="AI279" s="391"/>
      <c r="AR279" s="26"/>
      <c r="AS279" s="26"/>
      <c r="AT279" s="31"/>
      <c r="AU279" s="31"/>
      <c r="AV279" s="31"/>
      <c r="AW279" s="31"/>
      <c r="AX279" s="31"/>
      <c r="AY279" s="205"/>
      <c r="AZ279" s="291"/>
      <c r="BA279" s="31"/>
      <c r="BB279" s="31"/>
      <c r="BC279" s="31"/>
    </row>
    <row r="280" spans="3:55" ht="10.9" customHeight="1" x14ac:dyDescent="0.2">
      <c r="C280" s="302"/>
      <c r="D280" s="417"/>
      <c r="E280" s="308"/>
      <c r="F280" s="415"/>
      <c r="G280" s="302"/>
      <c r="H280" s="308"/>
      <c r="I280" s="313"/>
      <c r="J280" s="314"/>
      <c r="K280" s="315"/>
      <c r="L280" s="322"/>
      <c r="M280" s="323"/>
      <c r="N280" s="323"/>
      <c r="O280" s="323"/>
      <c r="P280" s="323"/>
      <c r="Q280" s="324"/>
      <c r="R280" s="408"/>
      <c r="S280" s="409"/>
      <c r="T280" s="409"/>
      <c r="U280" s="409"/>
      <c r="V280" s="409"/>
      <c r="W280" s="410"/>
      <c r="X280" s="331"/>
      <c r="Y280" s="332"/>
      <c r="Z280" s="333"/>
      <c r="AA280" s="398"/>
      <c r="AB280" s="399"/>
      <c r="AC280" s="400"/>
      <c r="AD280" s="389"/>
      <c r="AE280" s="390"/>
      <c r="AF280" s="390"/>
      <c r="AG280" s="390"/>
      <c r="AH280" s="390"/>
      <c r="AI280" s="391"/>
      <c r="AR280" s="26"/>
      <c r="AS280" s="26"/>
      <c r="AT280" s="31"/>
      <c r="AU280" s="31"/>
      <c r="AV280" s="31"/>
      <c r="AW280" s="31"/>
      <c r="AX280" s="31"/>
      <c r="AY280" s="205"/>
      <c r="AZ280" s="291"/>
      <c r="BA280" s="31"/>
      <c r="BB280" s="31"/>
      <c r="BC280" s="31"/>
    </row>
    <row r="281" spans="3:55" ht="10.9" customHeight="1" x14ac:dyDescent="0.2">
      <c r="C281" s="303"/>
      <c r="D281" s="418"/>
      <c r="E281" s="309"/>
      <c r="F281" s="416"/>
      <c r="G281" s="303"/>
      <c r="H281" s="309"/>
      <c r="I281" s="316"/>
      <c r="J281" s="317"/>
      <c r="K281" s="318"/>
      <c r="L281" s="325"/>
      <c r="M281" s="326"/>
      <c r="N281" s="326"/>
      <c r="O281" s="326"/>
      <c r="P281" s="326"/>
      <c r="Q281" s="327"/>
      <c r="R281" s="411"/>
      <c r="S281" s="412"/>
      <c r="T281" s="412"/>
      <c r="U281" s="412"/>
      <c r="V281" s="412"/>
      <c r="W281" s="413"/>
      <c r="X281" s="334"/>
      <c r="Y281" s="335"/>
      <c r="Z281" s="336"/>
      <c r="AA281" s="401"/>
      <c r="AB281" s="402"/>
      <c r="AC281" s="403"/>
      <c r="AD281" s="392"/>
      <c r="AE281" s="393"/>
      <c r="AF281" s="393"/>
      <c r="AG281" s="393"/>
      <c r="AH281" s="393"/>
      <c r="AI281" s="394"/>
      <c r="AR281" s="26"/>
      <c r="AS281" s="26"/>
      <c r="AT281" s="31"/>
      <c r="AU281" s="31"/>
      <c r="AV281" s="31"/>
      <c r="AW281" s="31"/>
      <c r="AX281" s="31"/>
      <c r="AY281" s="205"/>
      <c r="AZ281" s="291"/>
      <c r="BA281" s="31"/>
      <c r="BB281" s="31"/>
      <c r="BC281" s="31"/>
    </row>
    <row r="282" spans="3:55" ht="10.9" customHeight="1" x14ac:dyDescent="0.2">
      <c r="C282" s="301">
        <v>9</v>
      </c>
      <c r="D282" s="304" t="s">
        <v>69</v>
      </c>
      <c r="E282" s="307">
        <v>7</v>
      </c>
      <c r="F282" s="414" t="s">
        <v>70</v>
      </c>
      <c r="G282" s="301" t="s">
        <v>107</v>
      </c>
      <c r="H282" s="307"/>
      <c r="I282" s="310" t="s">
        <v>101</v>
      </c>
      <c r="J282" s="311"/>
      <c r="K282" s="312"/>
      <c r="L282" s="319">
        <f>J$222</f>
        <v>450</v>
      </c>
      <c r="M282" s="320"/>
      <c r="N282" s="320"/>
      <c r="O282" s="320"/>
      <c r="P282" s="320"/>
      <c r="Q282" s="321"/>
      <c r="R282" s="405">
        <f t="shared" ref="R282" si="54">IF(AND(I282="○",AY282="●"),2+ROUNDDOWN(($L282-100)/100,0)*2,0)</f>
        <v>8</v>
      </c>
      <c r="S282" s="406"/>
      <c r="T282" s="406"/>
      <c r="U282" s="406"/>
      <c r="V282" s="406"/>
      <c r="W282" s="407"/>
      <c r="X282" s="310">
        <v>2</v>
      </c>
      <c r="Y282" s="311"/>
      <c r="Z282" s="404"/>
      <c r="AA282" s="395">
        <f t="shared" ref="AA282" si="55">IF(X282=1,$AL$32,IF(X282=2,$AL$52,IF(X282=3,$AL$70,IF(X282=4,$AL$90,IF(X282=5,$AL$108,IF(X282=6,$AL$128,IF(X282=7,$AL$146,IF(X282=8,$AL$166,IF(X282=9,$AL$184,IF(X282=10,$AL$204,0))))))))))</f>
        <v>0.154</v>
      </c>
      <c r="AB282" s="396"/>
      <c r="AC282" s="397"/>
      <c r="AD282" s="386">
        <f t="shared" ref="AD282" si="56">IF(I282="○",ROUNDUP(R282*AA282,1),0)</f>
        <v>1.3</v>
      </c>
      <c r="AE282" s="387"/>
      <c r="AF282" s="387"/>
      <c r="AG282" s="387"/>
      <c r="AH282" s="387"/>
      <c r="AI282" s="388"/>
      <c r="AR282" s="26"/>
      <c r="AS282" s="26"/>
      <c r="AT282" s="31"/>
      <c r="AU282" s="31"/>
      <c r="AV282" s="31"/>
      <c r="AW282" s="31"/>
      <c r="AX282" s="31"/>
      <c r="AY282" s="205" t="str">
        <f t="shared" ref="AY282" si="57">IF(OR(I282="×",AY286="×"),"×","●")</f>
        <v>●</v>
      </c>
      <c r="AZ282" s="291" t="str">
        <f t="shared" ref="AZ282" si="58">IF(AY282="●",IF(I282="定","-",I282),"-")</f>
        <v>○</v>
      </c>
      <c r="BA282" s="31"/>
      <c r="BB282" s="31"/>
      <c r="BC282" s="31"/>
    </row>
    <row r="283" spans="3:55" ht="10.9" customHeight="1" x14ac:dyDescent="0.2">
      <c r="C283" s="302"/>
      <c r="D283" s="417"/>
      <c r="E283" s="308"/>
      <c r="F283" s="415"/>
      <c r="G283" s="302"/>
      <c r="H283" s="308"/>
      <c r="I283" s="313"/>
      <c r="J283" s="314"/>
      <c r="K283" s="315"/>
      <c r="L283" s="322"/>
      <c r="M283" s="323"/>
      <c r="N283" s="323"/>
      <c r="O283" s="323"/>
      <c r="P283" s="323"/>
      <c r="Q283" s="324"/>
      <c r="R283" s="408"/>
      <c r="S283" s="409"/>
      <c r="T283" s="409"/>
      <c r="U283" s="409"/>
      <c r="V283" s="409"/>
      <c r="W283" s="410"/>
      <c r="X283" s="313"/>
      <c r="Y283" s="314"/>
      <c r="Z283" s="345"/>
      <c r="AA283" s="398"/>
      <c r="AB283" s="399"/>
      <c r="AC283" s="400"/>
      <c r="AD283" s="389"/>
      <c r="AE283" s="390"/>
      <c r="AF283" s="390"/>
      <c r="AG283" s="390"/>
      <c r="AH283" s="390"/>
      <c r="AI283" s="391"/>
      <c r="AR283" s="26"/>
      <c r="AS283" s="26"/>
      <c r="AT283" s="31"/>
      <c r="AU283" s="31"/>
      <c r="AV283" s="31"/>
      <c r="AW283" s="31"/>
      <c r="AX283" s="31"/>
      <c r="AY283" s="205"/>
      <c r="AZ283" s="291"/>
      <c r="BA283" s="31"/>
      <c r="BB283" s="31"/>
      <c r="BC283" s="31"/>
    </row>
    <row r="284" spans="3:55" ht="10.9" customHeight="1" x14ac:dyDescent="0.2">
      <c r="C284" s="302"/>
      <c r="D284" s="417"/>
      <c r="E284" s="308"/>
      <c r="F284" s="415"/>
      <c r="G284" s="302"/>
      <c r="H284" s="308"/>
      <c r="I284" s="313"/>
      <c r="J284" s="314"/>
      <c r="K284" s="315"/>
      <c r="L284" s="322"/>
      <c r="M284" s="323"/>
      <c r="N284" s="323"/>
      <c r="O284" s="323"/>
      <c r="P284" s="323"/>
      <c r="Q284" s="324"/>
      <c r="R284" s="408"/>
      <c r="S284" s="409"/>
      <c r="T284" s="409"/>
      <c r="U284" s="409"/>
      <c r="V284" s="409"/>
      <c r="W284" s="410"/>
      <c r="X284" s="313"/>
      <c r="Y284" s="314"/>
      <c r="Z284" s="345"/>
      <c r="AA284" s="398"/>
      <c r="AB284" s="399"/>
      <c r="AC284" s="400"/>
      <c r="AD284" s="389"/>
      <c r="AE284" s="390"/>
      <c r="AF284" s="390"/>
      <c r="AG284" s="390"/>
      <c r="AH284" s="390"/>
      <c r="AI284" s="391"/>
      <c r="AR284" s="26"/>
      <c r="AS284" s="26"/>
      <c r="AT284" s="31"/>
      <c r="AU284" s="31"/>
      <c r="AV284" s="31"/>
      <c r="AW284" s="31"/>
      <c r="AX284" s="31"/>
      <c r="AY284" s="205"/>
      <c r="AZ284" s="291"/>
      <c r="BA284" s="31"/>
      <c r="BB284" s="31"/>
      <c r="BC284" s="31"/>
    </row>
    <row r="285" spans="3:55" ht="10.9" customHeight="1" x14ac:dyDescent="0.2">
      <c r="C285" s="303"/>
      <c r="D285" s="418"/>
      <c r="E285" s="309"/>
      <c r="F285" s="416"/>
      <c r="G285" s="303"/>
      <c r="H285" s="309"/>
      <c r="I285" s="316"/>
      <c r="J285" s="317"/>
      <c r="K285" s="318"/>
      <c r="L285" s="325"/>
      <c r="M285" s="326"/>
      <c r="N285" s="326"/>
      <c r="O285" s="326"/>
      <c r="P285" s="326"/>
      <c r="Q285" s="327"/>
      <c r="R285" s="411"/>
      <c r="S285" s="412"/>
      <c r="T285" s="412"/>
      <c r="U285" s="412"/>
      <c r="V285" s="412"/>
      <c r="W285" s="413"/>
      <c r="X285" s="316"/>
      <c r="Y285" s="317"/>
      <c r="Z285" s="346"/>
      <c r="AA285" s="401"/>
      <c r="AB285" s="402"/>
      <c r="AC285" s="403"/>
      <c r="AD285" s="392"/>
      <c r="AE285" s="393"/>
      <c r="AF285" s="393"/>
      <c r="AG285" s="393"/>
      <c r="AH285" s="393"/>
      <c r="AI285" s="394"/>
      <c r="AR285" s="26"/>
      <c r="AS285" s="26"/>
      <c r="AT285" s="31"/>
      <c r="AU285" s="31"/>
      <c r="AV285" s="31"/>
      <c r="AW285" s="31"/>
      <c r="AX285" s="31"/>
      <c r="AY285" s="205"/>
      <c r="AZ285" s="291"/>
      <c r="BA285" s="31"/>
      <c r="BB285" s="31"/>
      <c r="BC285" s="31"/>
    </row>
    <row r="286" spans="3:55" ht="10.9" customHeight="1" x14ac:dyDescent="0.2">
      <c r="C286" s="301">
        <v>9</v>
      </c>
      <c r="D286" s="304" t="s">
        <v>69</v>
      </c>
      <c r="E286" s="307">
        <v>8</v>
      </c>
      <c r="F286" s="307" t="s">
        <v>70</v>
      </c>
      <c r="G286" s="301" t="s">
        <v>71</v>
      </c>
      <c r="H286" s="307"/>
      <c r="I286" s="310" t="s">
        <v>101</v>
      </c>
      <c r="J286" s="311"/>
      <c r="K286" s="312"/>
      <c r="L286" s="319">
        <f>J$222</f>
        <v>450</v>
      </c>
      <c r="M286" s="320"/>
      <c r="N286" s="320"/>
      <c r="O286" s="320"/>
      <c r="P286" s="320"/>
      <c r="Q286" s="321"/>
      <c r="R286" s="328">
        <f t="shared" ref="R286" si="59">IF(AND(I286="○",AY286="●"),2+ROUNDDOWN(($L286-100)/100,0)*2,0)</f>
        <v>8</v>
      </c>
      <c r="S286" s="329"/>
      <c r="T286" s="329"/>
      <c r="U286" s="329"/>
      <c r="V286" s="329"/>
      <c r="W286" s="330"/>
      <c r="X286" s="313">
        <v>2</v>
      </c>
      <c r="Y286" s="314"/>
      <c r="Z286" s="345"/>
      <c r="AA286" s="337">
        <f t="shared" ref="AA286" si="60">IF(X286=1,$AL$32,IF(X286=2,$AL$52,IF(X286=3,$AL$70,IF(X286=4,$AL$90,IF(X286=5,$AL$108,IF(X286=6,$AL$128,IF(X286=7,$AL$146,IF(X286=8,$AL$166,IF(X286=9,$AL$184,IF(X286=10,$AL$204,0))))))))))</f>
        <v>0.154</v>
      </c>
      <c r="AB286" s="338"/>
      <c r="AC286" s="339"/>
      <c r="AD286" s="342">
        <f t="shared" ref="AD286" si="61">IF(I286="○",ROUNDUP(R286*AA286,1),0)</f>
        <v>1.3</v>
      </c>
      <c r="AE286" s="343"/>
      <c r="AF286" s="343"/>
      <c r="AG286" s="343"/>
      <c r="AH286" s="343"/>
      <c r="AI286" s="344"/>
      <c r="AR286" s="26"/>
      <c r="AS286" s="26"/>
      <c r="AT286" s="31"/>
      <c r="AU286" s="31"/>
      <c r="AV286" s="31"/>
      <c r="AW286" s="31"/>
      <c r="AX286" s="31"/>
      <c r="AY286" s="205" t="str">
        <f t="shared" ref="AY286" si="62">IF(OR(I286="×",AY290="×"),"×","●")</f>
        <v>●</v>
      </c>
      <c r="AZ286" s="291" t="str">
        <f t="shared" ref="AZ286" si="63">IF(AY286="●",IF(I286="定","-",I286),"-")</f>
        <v>○</v>
      </c>
      <c r="BA286" s="31"/>
      <c r="BB286" s="31"/>
      <c r="BC286" s="31"/>
    </row>
    <row r="287" spans="3:55" ht="10.9" customHeight="1" x14ac:dyDescent="0.2">
      <c r="C287" s="302"/>
      <c r="D287" s="305"/>
      <c r="E287" s="308"/>
      <c r="F287" s="308"/>
      <c r="G287" s="302"/>
      <c r="H287" s="308"/>
      <c r="I287" s="313"/>
      <c r="J287" s="314"/>
      <c r="K287" s="315"/>
      <c r="L287" s="322"/>
      <c r="M287" s="323"/>
      <c r="N287" s="323"/>
      <c r="O287" s="323"/>
      <c r="P287" s="323"/>
      <c r="Q287" s="324"/>
      <c r="R287" s="328"/>
      <c r="S287" s="329"/>
      <c r="T287" s="329"/>
      <c r="U287" s="329"/>
      <c r="V287" s="329"/>
      <c r="W287" s="330"/>
      <c r="X287" s="313"/>
      <c r="Y287" s="314"/>
      <c r="Z287" s="345"/>
      <c r="AA287" s="340"/>
      <c r="AB287" s="340"/>
      <c r="AC287" s="341"/>
      <c r="AD287" s="342"/>
      <c r="AE287" s="343"/>
      <c r="AF287" s="343"/>
      <c r="AG287" s="343"/>
      <c r="AH287" s="343"/>
      <c r="AI287" s="344"/>
      <c r="AR287" s="26"/>
      <c r="AS287" s="26"/>
      <c r="AT287" s="31"/>
      <c r="AU287" s="31"/>
      <c r="AV287" s="31"/>
      <c r="AW287" s="31"/>
      <c r="AX287" s="31"/>
      <c r="AY287" s="205"/>
      <c r="AZ287" s="291"/>
      <c r="BA287" s="31"/>
      <c r="BB287" s="31"/>
      <c r="BC287" s="31"/>
    </row>
    <row r="288" spans="3:55" ht="10.9" customHeight="1" x14ac:dyDescent="0.2">
      <c r="C288" s="302"/>
      <c r="D288" s="305"/>
      <c r="E288" s="308"/>
      <c r="F288" s="308"/>
      <c r="G288" s="302"/>
      <c r="H288" s="308"/>
      <c r="I288" s="313"/>
      <c r="J288" s="314"/>
      <c r="K288" s="315"/>
      <c r="L288" s="322"/>
      <c r="M288" s="323"/>
      <c r="N288" s="323"/>
      <c r="O288" s="323"/>
      <c r="P288" s="323"/>
      <c r="Q288" s="324"/>
      <c r="R288" s="328"/>
      <c r="S288" s="329"/>
      <c r="T288" s="329"/>
      <c r="U288" s="329"/>
      <c r="V288" s="329"/>
      <c r="W288" s="330"/>
      <c r="X288" s="313"/>
      <c r="Y288" s="314"/>
      <c r="Z288" s="345"/>
      <c r="AA288" s="340"/>
      <c r="AB288" s="340"/>
      <c r="AC288" s="341"/>
      <c r="AD288" s="342"/>
      <c r="AE288" s="343"/>
      <c r="AF288" s="343"/>
      <c r="AG288" s="343"/>
      <c r="AH288" s="343"/>
      <c r="AI288" s="344"/>
      <c r="AR288" s="26"/>
      <c r="AS288" s="26"/>
      <c r="AT288" s="31"/>
      <c r="AU288" s="31"/>
      <c r="AV288" s="31"/>
      <c r="AW288" s="31"/>
      <c r="AX288" s="31"/>
      <c r="AY288" s="205"/>
      <c r="AZ288" s="291"/>
      <c r="BA288" s="31"/>
      <c r="BB288" s="31"/>
      <c r="BC288" s="31"/>
    </row>
    <row r="289" spans="3:55" ht="10.9" customHeight="1" x14ac:dyDescent="0.2">
      <c r="C289" s="303"/>
      <c r="D289" s="306"/>
      <c r="E289" s="309"/>
      <c r="F289" s="309"/>
      <c r="G289" s="303"/>
      <c r="H289" s="309"/>
      <c r="I289" s="316"/>
      <c r="J289" s="317"/>
      <c r="K289" s="318"/>
      <c r="L289" s="325"/>
      <c r="M289" s="326"/>
      <c r="N289" s="326"/>
      <c r="O289" s="326"/>
      <c r="P289" s="326"/>
      <c r="Q289" s="327"/>
      <c r="R289" s="328"/>
      <c r="S289" s="329"/>
      <c r="T289" s="329"/>
      <c r="U289" s="329"/>
      <c r="V289" s="329"/>
      <c r="W289" s="330"/>
      <c r="X289" s="316"/>
      <c r="Y289" s="317"/>
      <c r="Z289" s="346"/>
      <c r="AA289" s="340"/>
      <c r="AB289" s="340"/>
      <c r="AC289" s="341"/>
      <c r="AD289" s="342"/>
      <c r="AE289" s="343"/>
      <c r="AF289" s="343"/>
      <c r="AG289" s="343"/>
      <c r="AH289" s="343"/>
      <c r="AI289" s="344"/>
      <c r="AR289" s="26"/>
      <c r="AS289" s="26"/>
      <c r="AT289" s="31"/>
      <c r="AU289" s="31"/>
      <c r="AV289" s="31"/>
      <c r="AW289" s="31"/>
      <c r="AX289" s="31"/>
      <c r="AY289" s="205"/>
      <c r="AZ289" s="291"/>
      <c r="BA289" s="31"/>
      <c r="BB289" s="31"/>
      <c r="BC289" s="31"/>
    </row>
    <row r="290" spans="3:55" ht="10.9" customHeight="1" x14ac:dyDescent="0.2">
      <c r="C290" s="301">
        <v>9</v>
      </c>
      <c r="D290" s="304" t="s">
        <v>69</v>
      </c>
      <c r="E290" s="307">
        <v>9</v>
      </c>
      <c r="F290" s="307" t="s">
        <v>70</v>
      </c>
      <c r="G290" s="301" t="s">
        <v>72</v>
      </c>
      <c r="H290" s="307"/>
      <c r="I290" s="310" t="s">
        <v>101</v>
      </c>
      <c r="J290" s="311"/>
      <c r="K290" s="312"/>
      <c r="L290" s="319">
        <f>J$222</f>
        <v>450</v>
      </c>
      <c r="M290" s="320"/>
      <c r="N290" s="320"/>
      <c r="O290" s="320"/>
      <c r="P290" s="320"/>
      <c r="Q290" s="321"/>
      <c r="R290" s="328">
        <f t="shared" ref="R290" si="64">IF(AND(I290="○",AY290="●"),2+ROUNDDOWN(($L290-100)/100,0)*2,0)</f>
        <v>8</v>
      </c>
      <c r="S290" s="329"/>
      <c r="T290" s="329"/>
      <c r="U290" s="329"/>
      <c r="V290" s="329"/>
      <c r="W290" s="330"/>
      <c r="X290" s="313">
        <v>2</v>
      </c>
      <c r="Y290" s="314"/>
      <c r="Z290" s="345"/>
      <c r="AA290" s="337">
        <f t="shared" ref="AA290" si="65">IF(X290=1,$AL$32,IF(X290=2,$AL$52,IF(X290=3,$AL$70,IF(X290=4,$AL$90,IF(X290=5,$AL$108,IF(X290=6,$AL$128,IF(X290=7,$AL$146,IF(X290=8,$AL$166,IF(X290=9,$AL$184,IF(X290=10,$AL$204,0))))))))))</f>
        <v>0.154</v>
      </c>
      <c r="AB290" s="338"/>
      <c r="AC290" s="339"/>
      <c r="AD290" s="342">
        <f t="shared" ref="AD290" si="66">IF(I290="○",ROUNDUP(R290*AA290,1),0)</f>
        <v>1.3</v>
      </c>
      <c r="AE290" s="343"/>
      <c r="AF290" s="343"/>
      <c r="AG290" s="343"/>
      <c r="AH290" s="343"/>
      <c r="AI290" s="344"/>
      <c r="AR290" s="26"/>
      <c r="AS290" s="26"/>
      <c r="AT290" s="31"/>
      <c r="AU290" s="31"/>
      <c r="AV290" s="31"/>
      <c r="AW290" s="31"/>
      <c r="AX290" s="31"/>
      <c r="AY290" s="205" t="str">
        <f t="shared" ref="AY290" si="67">IF(OR(I290="×",AY294="×"),"×","●")</f>
        <v>●</v>
      </c>
      <c r="AZ290" s="291" t="str">
        <f t="shared" ref="AZ290" si="68">IF(AY290="●",IF(I290="定","-",I290),"-")</f>
        <v>○</v>
      </c>
      <c r="BA290" s="31"/>
      <c r="BB290" s="31"/>
      <c r="BC290" s="31"/>
    </row>
    <row r="291" spans="3:55" ht="10.9" customHeight="1" x14ac:dyDescent="0.2">
      <c r="C291" s="302"/>
      <c r="D291" s="305"/>
      <c r="E291" s="308"/>
      <c r="F291" s="308"/>
      <c r="G291" s="302"/>
      <c r="H291" s="308"/>
      <c r="I291" s="313"/>
      <c r="J291" s="314"/>
      <c r="K291" s="315"/>
      <c r="L291" s="322"/>
      <c r="M291" s="323"/>
      <c r="N291" s="323"/>
      <c r="O291" s="323"/>
      <c r="P291" s="323"/>
      <c r="Q291" s="324"/>
      <c r="R291" s="328"/>
      <c r="S291" s="329"/>
      <c r="T291" s="329"/>
      <c r="U291" s="329"/>
      <c r="V291" s="329"/>
      <c r="W291" s="330"/>
      <c r="X291" s="313"/>
      <c r="Y291" s="314"/>
      <c r="Z291" s="345"/>
      <c r="AA291" s="340"/>
      <c r="AB291" s="340"/>
      <c r="AC291" s="341"/>
      <c r="AD291" s="342"/>
      <c r="AE291" s="343"/>
      <c r="AF291" s="343"/>
      <c r="AG291" s="343"/>
      <c r="AH291" s="343"/>
      <c r="AI291" s="344"/>
      <c r="AR291" s="26"/>
      <c r="AS291" s="26"/>
      <c r="AT291" s="31"/>
      <c r="AU291" s="31"/>
      <c r="AV291" s="31"/>
      <c r="AW291" s="31"/>
      <c r="AX291" s="31"/>
      <c r="AY291" s="205"/>
      <c r="AZ291" s="291"/>
      <c r="BA291" s="31"/>
      <c r="BB291" s="31"/>
      <c r="BC291" s="31"/>
    </row>
    <row r="292" spans="3:55" ht="10.9" customHeight="1" x14ac:dyDescent="0.2">
      <c r="C292" s="302"/>
      <c r="D292" s="305"/>
      <c r="E292" s="308"/>
      <c r="F292" s="308"/>
      <c r="G292" s="302"/>
      <c r="H292" s="308"/>
      <c r="I292" s="313"/>
      <c r="J292" s="314"/>
      <c r="K292" s="315"/>
      <c r="L292" s="322"/>
      <c r="M292" s="323"/>
      <c r="N292" s="323"/>
      <c r="O292" s="323"/>
      <c r="P292" s="323"/>
      <c r="Q292" s="324"/>
      <c r="R292" s="328"/>
      <c r="S292" s="329"/>
      <c r="T292" s="329"/>
      <c r="U292" s="329"/>
      <c r="V292" s="329"/>
      <c r="W292" s="330"/>
      <c r="X292" s="313"/>
      <c r="Y292" s="314"/>
      <c r="Z292" s="345"/>
      <c r="AA292" s="340"/>
      <c r="AB292" s="340"/>
      <c r="AC292" s="341"/>
      <c r="AD292" s="342"/>
      <c r="AE292" s="343"/>
      <c r="AF292" s="343"/>
      <c r="AG292" s="343"/>
      <c r="AH292" s="343"/>
      <c r="AI292" s="344"/>
      <c r="AR292" s="26"/>
      <c r="AS292" s="26"/>
      <c r="AT292" s="31"/>
      <c r="AU292" s="31"/>
      <c r="AV292" s="31"/>
      <c r="AW292" s="31"/>
      <c r="AX292" s="31"/>
      <c r="AY292" s="205"/>
      <c r="AZ292" s="291"/>
      <c r="BA292" s="31"/>
      <c r="BB292" s="31"/>
      <c r="BC292" s="31"/>
    </row>
    <row r="293" spans="3:55" ht="10.9" customHeight="1" x14ac:dyDescent="0.2">
      <c r="C293" s="303"/>
      <c r="D293" s="306"/>
      <c r="E293" s="309"/>
      <c r="F293" s="309"/>
      <c r="G293" s="303"/>
      <c r="H293" s="309"/>
      <c r="I293" s="316"/>
      <c r="J293" s="317"/>
      <c r="K293" s="318"/>
      <c r="L293" s="325"/>
      <c r="M293" s="326"/>
      <c r="N293" s="326"/>
      <c r="O293" s="326"/>
      <c r="P293" s="326"/>
      <c r="Q293" s="327"/>
      <c r="R293" s="328"/>
      <c r="S293" s="329"/>
      <c r="T293" s="329"/>
      <c r="U293" s="329"/>
      <c r="V293" s="329"/>
      <c r="W293" s="330"/>
      <c r="X293" s="316"/>
      <c r="Y293" s="317"/>
      <c r="Z293" s="346"/>
      <c r="AA293" s="340"/>
      <c r="AB293" s="340"/>
      <c r="AC293" s="341"/>
      <c r="AD293" s="342"/>
      <c r="AE293" s="343"/>
      <c r="AF293" s="343"/>
      <c r="AG293" s="343"/>
      <c r="AH293" s="343"/>
      <c r="AI293" s="344"/>
      <c r="AR293" s="26"/>
      <c r="AS293" s="26"/>
      <c r="AT293" s="31"/>
      <c r="AU293" s="31"/>
      <c r="AV293" s="31"/>
      <c r="AW293" s="31"/>
      <c r="AX293" s="31"/>
      <c r="AY293" s="205"/>
      <c r="AZ293" s="291"/>
      <c r="BA293" s="31"/>
      <c r="BB293" s="31"/>
      <c r="BC293" s="31"/>
    </row>
    <row r="294" spans="3:55" ht="10.9" customHeight="1" x14ac:dyDescent="0.2">
      <c r="C294" s="301">
        <v>9</v>
      </c>
      <c r="D294" s="304" t="s">
        <v>69</v>
      </c>
      <c r="E294" s="307">
        <v>10</v>
      </c>
      <c r="F294" s="307" t="s">
        <v>70</v>
      </c>
      <c r="G294" s="301" t="s">
        <v>73</v>
      </c>
      <c r="H294" s="307"/>
      <c r="I294" s="310" t="s">
        <v>101</v>
      </c>
      <c r="J294" s="311"/>
      <c r="K294" s="312"/>
      <c r="L294" s="319">
        <f>J$222</f>
        <v>450</v>
      </c>
      <c r="M294" s="320"/>
      <c r="N294" s="320"/>
      <c r="O294" s="320"/>
      <c r="P294" s="320"/>
      <c r="Q294" s="321"/>
      <c r="R294" s="328">
        <f t="shared" ref="R294" si="69">IF(AND(I294="○",AY294="●"),2+ROUNDDOWN(($L294-100)/100,0)*2,0)</f>
        <v>8</v>
      </c>
      <c r="S294" s="329"/>
      <c r="T294" s="329"/>
      <c r="U294" s="329"/>
      <c r="V294" s="329"/>
      <c r="W294" s="330"/>
      <c r="X294" s="313">
        <v>2</v>
      </c>
      <c r="Y294" s="314"/>
      <c r="Z294" s="345"/>
      <c r="AA294" s="337">
        <f t="shared" ref="AA294" si="70">IF(X294=1,$AL$32,IF(X294=2,$AL$52,IF(X294=3,$AL$70,IF(X294=4,$AL$90,IF(X294=5,$AL$108,IF(X294=6,$AL$128,IF(X294=7,$AL$146,IF(X294=8,$AL$166,IF(X294=9,$AL$184,IF(X294=10,$AL$204,0))))))))))</f>
        <v>0.154</v>
      </c>
      <c r="AB294" s="338"/>
      <c r="AC294" s="339"/>
      <c r="AD294" s="342">
        <f t="shared" ref="AD294" si="71">IF(I294="○",ROUNDUP(R294*AA294,1),0)</f>
        <v>1.3</v>
      </c>
      <c r="AE294" s="343"/>
      <c r="AF294" s="343"/>
      <c r="AG294" s="343"/>
      <c r="AH294" s="343"/>
      <c r="AI294" s="344"/>
      <c r="AR294" s="26"/>
      <c r="AS294" s="26"/>
      <c r="AT294" s="31"/>
      <c r="AU294" s="31"/>
      <c r="AV294" s="31"/>
      <c r="AW294" s="31"/>
      <c r="AX294" s="31"/>
      <c r="AY294" s="205" t="str">
        <f t="shared" ref="AY294" si="72">IF(OR(I294="×",AY298="×"),"×","●")</f>
        <v>●</v>
      </c>
      <c r="AZ294" s="291" t="str">
        <f t="shared" ref="AZ294" si="73">IF(AY294="●",IF(I294="定","-",I294),"-")</f>
        <v>○</v>
      </c>
      <c r="BA294" s="31"/>
      <c r="BB294" s="31"/>
      <c r="BC294" s="31"/>
    </row>
    <row r="295" spans="3:55" ht="10.9" customHeight="1" x14ac:dyDescent="0.2">
      <c r="C295" s="302"/>
      <c r="D295" s="305"/>
      <c r="E295" s="308"/>
      <c r="F295" s="308"/>
      <c r="G295" s="302"/>
      <c r="H295" s="308"/>
      <c r="I295" s="313"/>
      <c r="J295" s="314"/>
      <c r="K295" s="315"/>
      <c r="L295" s="322"/>
      <c r="M295" s="323"/>
      <c r="N295" s="323"/>
      <c r="O295" s="323"/>
      <c r="P295" s="323"/>
      <c r="Q295" s="324"/>
      <c r="R295" s="328"/>
      <c r="S295" s="329"/>
      <c r="T295" s="329"/>
      <c r="U295" s="329"/>
      <c r="V295" s="329"/>
      <c r="W295" s="330"/>
      <c r="X295" s="313"/>
      <c r="Y295" s="314"/>
      <c r="Z295" s="345"/>
      <c r="AA295" s="340"/>
      <c r="AB295" s="340"/>
      <c r="AC295" s="341"/>
      <c r="AD295" s="342"/>
      <c r="AE295" s="343"/>
      <c r="AF295" s="343"/>
      <c r="AG295" s="343"/>
      <c r="AH295" s="343"/>
      <c r="AI295" s="344"/>
      <c r="AR295" s="26"/>
      <c r="AS295" s="26"/>
      <c r="AT295" s="31"/>
      <c r="AU295" s="31"/>
      <c r="AV295" s="31"/>
      <c r="AW295" s="31"/>
      <c r="AX295" s="31"/>
      <c r="AY295" s="205"/>
      <c r="AZ295" s="291"/>
      <c r="BA295" s="31"/>
      <c r="BB295" s="31"/>
      <c r="BC295" s="31"/>
    </row>
    <row r="296" spans="3:55" ht="10.9" customHeight="1" x14ac:dyDescent="0.2">
      <c r="C296" s="302"/>
      <c r="D296" s="305"/>
      <c r="E296" s="308"/>
      <c r="F296" s="308"/>
      <c r="G296" s="302"/>
      <c r="H296" s="308"/>
      <c r="I296" s="313"/>
      <c r="J296" s="314"/>
      <c r="K296" s="315"/>
      <c r="L296" s="322"/>
      <c r="M296" s="323"/>
      <c r="N296" s="323"/>
      <c r="O296" s="323"/>
      <c r="P296" s="323"/>
      <c r="Q296" s="324"/>
      <c r="R296" s="328"/>
      <c r="S296" s="329"/>
      <c r="T296" s="329"/>
      <c r="U296" s="329"/>
      <c r="V296" s="329"/>
      <c r="W296" s="330"/>
      <c r="X296" s="313"/>
      <c r="Y296" s="314"/>
      <c r="Z296" s="345"/>
      <c r="AA296" s="340"/>
      <c r="AB296" s="340"/>
      <c r="AC296" s="341"/>
      <c r="AD296" s="342"/>
      <c r="AE296" s="343"/>
      <c r="AF296" s="343"/>
      <c r="AG296" s="343"/>
      <c r="AH296" s="343"/>
      <c r="AI296" s="344"/>
      <c r="AR296" s="26"/>
      <c r="AS296" s="26"/>
      <c r="AT296" s="31"/>
      <c r="AU296" s="31"/>
      <c r="AV296" s="31"/>
      <c r="AW296" s="31"/>
      <c r="AX296" s="31"/>
      <c r="AY296" s="205"/>
      <c r="AZ296" s="291"/>
      <c r="BA296" s="31"/>
      <c r="BB296" s="31"/>
      <c r="BC296" s="31"/>
    </row>
    <row r="297" spans="3:55" ht="10.9" customHeight="1" x14ac:dyDescent="0.2">
      <c r="C297" s="303"/>
      <c r="D297" s="306"/>
      <c r="E297" s="309"/>
      <c r="F297" s="309"/>
      <c r="G297" s="303"/>
      <c r="H297" s="309"/>
      <c r="I297" s="316"/>
      <c r="J297" s="317"/>
      <c r="K297" s="318"/>
      <c r="L297" s="325"/>
      <c r="M297" s="326"/>
      <c r="N297" s="326"/>
      <c r="O297" s="326"/>
      <c r="P297" s="326"/>
      <c r="Q297" s="327"/>
      <c r="R297" s="328"/>
      <c r="S297" s="329"/>
      <c r="T297" s="329"/>
      <c r="U297" s="329"/>
      <c r="V297" s="329"/>
      <c r="W297" s="330"/>
      <c r="X297" s="316"/>
      <c r="Y297" s="317"/>
      <c r="Z297" s="346"/>
      <c r="AA297" s="340"/>
      <c r="AB297" s="340"/>
      <c r="AC297" s="341"/>
      <c r="AD297" s="342"/>
      <c r="AE297" s="343"/>
      <c r="AF297" s="343"/>
      <c r="AG297" s="343"/>
      <c r="AH297" s="343"/>
      <c r="AI297" s="344"/>
      <c r="AR297" s="26"/>
      <c r="AS297" s="26"/>
      <c r="AT297" s="31"/>
      <c r="AU297" s="31"/>
      <c r="AV297" s="31"/>
      <c r="AW297" s="31"/>
      <c r="AX297" s="31"/>
      <c r="AY297" s="205"/>
      <c r="AZ297" s="291"/>
      <c r="BA297" s="31"/>
      <c r="BB297" s="31"/>
      <c r="BC297" s="31"/>
    </row>
    <row r="298" spans="3:55" ht="10.9" customHeight="1" x14ac:dyDescent="0.2">
      <c r="C298" s="301">
        <v>9</v>
      </c>
      <c r="D298" s="304" t="s">
        <v>69</v>
      </c>
      <c r="E298" s="307">
        <v>11</v>
      </c>
      <c r="F298" s="307" t="s">
        <v>70</v>
      </c>
      <c r="G298" s="301" t="s">
        <v>74</v>
      </c>
      <c r="H298" s="307"/>
      <c r="I298" s="310" t="s">
        <v>101</v>
      </c>
      <c r="J298" s="311"/>
      <c r="K298" s="312"/>
      <c r="L298" s="319">
        <f>J$222</f>
        <v>450</v>
      </c>
      <c r="M298" s="320"/>
      <c r="N298" s="320"/>
      <c r="O298" s="320"/>
      <c r="P298" s="320"/>
      <c r="Q298" s="321"/>
      <c r="R298" s="328">
        <f t="shared" ref="R298" si="74">IF(AND(I298="○",AY298="●"),2+ROUNDDOWN(($L298-100)/100,0)*2,0)</f>
        <v>8</v>
      </c>
      <c r="S298" s="329"/>
      <c r="T298" s="329"/>
      <c r="U298" s="329"/>
      <c r="V298" s="329"/>
      <c r="W298" s="330"/>
      <c r="X298" s="331">
        <v>1</v>
      </c>
      <c r="Y298" s="332"/>
      <c r="Z298" s="333"/>
      <c r="AA298" s="337">
        <f t="shared" ref="AA298" si="75">IF(X298=1,$AL$32,IF(X298=2,$AL$52,IF(X298=3,$AL$70,IF(X298=4,$AL$90,IF(X298=5,$AL$108,IF(X298=6,$AL$128,IF(X298=7,$AL$146,IF(X298=8,$AL$166,IF(X298=9,$AL$184,IF(X298=10,$AL$204,0))))))))))</f>
        <v>0.16700000000000001</v>
      </c>
      <c r="AB298" s="338"/>
      <c r="AC298" s="339"/>
      <c r="AD298" s="342">
        <f t="shared" ref="AD298" si="76">IF(I298="○",ROUNDUP(R298*AA298,1),0)</f>
        <v>1.4000000000000001</v>
      </c>
      <c r="AE298" s="343"/>
      <c r="AF298" s="343"/>
      <c r="AG298" s="343"/>
      <c r="AH298" s="343"/>
      <c r="AI298" s="344"/>
      <c r="AR298" s="26"/>
      <c r="AS298" s="26"/>
      <c r="AT298" s="31"/>
      <c r="AU298" s="31"/>
      <c r="AV298" s="31"/>
      <c r="AW298" s="31"/>
      <c r="AX298" s="31"/>
      <c r="AY298" s="205" t="str">
        <f t="shared" ref="AY298" si="77">IF(OR(I298="×",AY302="×"),"×","●")</f>
        <v>●</v>
      </c>
      <c r="AZ298" s="291" t="str">
        <f t="shared" ref="AZ298" si="78">IF(AY298="●",IF(I298="定","-",I298),"-")</f>
        <v>○</v>
      </c>
      <c r="BA298" s="31"/>
      <c r="BB298" s="31"/>
      <c r="BC298" s="31"/>
    </row>
    <row r="299" spans="3:55" ht="10.9" customHeight="1" x14ac:dyDescent="0.2">
      <c r="C299" s="302"/>
      <c r="D299" s="305"/>
      <c r="E299" s="308"/>
      <c r="F299" s="308"/>
      <c r="G299" s="302"/>
      <c r="H299" s="308"/>
      <c r="I299" s="313"/>
      <c r="J299" s="314"/>
      <c r="K299" s="315"/>
      <c r="L299" s="322"/>
      <c r="M299" s="323"/>
      <c r="N299" s="323"/>
      <c r="O299" s="323"/>
      <c r="P299" s="323"/>
      <c r="Q299" s="324"/>
      <c r="R299" s="328"/>
      <c r="S299" s="329"/>
      <c r="T299" s="329"/>
      <c r="U299" s="329"/>
      <c r="V299" s="329"/>
      <c r="W299" s="330"/>
      <c r="X299" s="331"/>
      <c r="Y299" s="332"/>
      <c r="Z299" s="333"/>
      <c r="AA299" s="340"/>
      <c r="AB299" s="340"/>
      <c r="AC299" s="341"/>
      <c r="AD299" s="342"/>
      <c r="AE299" s="343"/>
      <c r="AF299" s="343"/>
      <c r="AG299" s="343"/>
      <c r="AH299" s="343"/>
      <c r="AI299" s="344"/>
      <c r="AR299" s="26"/>
      <c r="AS299" s="26"/>
      <c r="AT299" s="31"/>
      <c r="AU299" s="31"/>
      <c r="AV299" s="31"/>
      <c r="AW299" s="31"/>
      <c r="AX299" s="31"/>
      <c r="AY299" s="205"/>
      <c r="AZ299" s="291"/>
      <c r="BA299" s="31"/>
      <c r="BB299" s="31"/>
      <c r="BC299" s="31"/>
    </row>
    <row r="300" spans="3:55" ht="10.9" customHeight="1" x14ac:dyDescent="0.2">
      <c r="C300" s="302"/>
      <c r="D300" s="305"/>
      <c r="E300" s="308"/>
      <c r="F300" s="308"/>
      <c r="G300" s="302"/>
      <c r="H300" s="308"/>
      <c r="I300" s="313"/>
      <c r="J300" s="314"/>
      <c r="K300" s="315"/>
      <c r="L300" s="322"/>
      <c r="M300" s="323"/>
      <c r="N300" s="323"/>
      <c r="O300" s="323"/>
      <c r="P300" s="323"/>
      <c r="Q300" s="324"/>
      <c r="R300" s="328"/>
      <c r="S300" s="329"/>
      <c r="T300" s="329"/>
      <c r="U300" s="329"/>
      <c r="V300" s="329"/>
      <c r="W300" s="330"/>
      <c r="X300" s="331"/>
      <c r="Y300" s="332"/>
      <c r="Z300" s="333"/>
      <c r="AA300" s="340"/>
      <c r="AB300" s="340"/>
      <c r="AC300" s="341"/>
      <c r="AD300" s="342"/>
      <c r="AE300" s="343"/>
      <c r="AF300" s="343"/>
      <c r="AG300" s="343"/>
      <c r="AH300" s="343"/>
      <c r="AI300" s="344"/>
      <c r="AR300" s="26"/>
      <c r="AS300" s="26"/>
      <c r="AT300" s="31"/>
      <c r="AU300" s="31"/>
      <c r="AV300" s="31"/>
      <c r="AW300" s="31"/>
      <c r="AX300" s="31"/>
      <c r="AY300" s="205"/>
      <c r="AZ300" s="291"/>
      <c r="BA300" s="31"/>
      <c r="BB300" s="31"/>
      <c r="BC300" s="31"/>
    </row>
    <row r="301" spans="3:55" ht="10.9" customHeight="1" x14ac:dyDescent="0.2">
      <c r="C301" s="303"/>
      <c r="D301" s="306"/>
      <c r="E301" s="309"/>
      <c r="F301" s="309"/>
      <c r="G301" s="303"/>
      <c r="H301" s="309"/>
      <c r="I301" s="316"/>
      <c r="J301" s="317"/>
      <c r="K301" s="318"/>
      <c r="L301" s="325"/>
      <c r="M301" s="326"/>
      <c r="N301" s="326"/>
      <c r="O301" s="326"/>
      <c r="P301" s="326"/>
      <c r="Q301" s="327"/>
      <c r="R301" s="328"/>
      <c r="S301" s="329"/>
      <c r="T301" s="329"/>
      <c r="U301" s="329"/>
      <c r="V301" s="329"/>
      <c r="W301" s="330"/>
      <c r="X301" s="334"/>
      <c r="Y301" s="335"/>
      <c r="Z301" s="336"/>
      <c r="AA301" s="340"/>
      <c r="AB301" s="340"/>
      <c r="AC301" s="341"/>
      <c r="AD301" s="342"/>
      <c r="AE301" s="343"/>
      <c r="AF301" s="343"/>
      <c r="AG301" s="343"/>
      <c r="AH301" s="343"/>
      <c r="AI301" s="344"/>
      <c r="AR301" s="26"/>
      <c r="AS301" s="26"/>
      <c r="AT301" s="31"/>
      <c r="AU301" s="31"/>
      <c r="AV301" s="31"/>
      <c r="AW301" s="31"/>
      <c r="AX301" s="31"/>
      <c r="AY301" s="205"/>
      <c r="AZ301" s="291"/>
      <c r="BA301" s="31"/>
      <c r="BB301" s="31"/>
      <c r="BC301" s="31"/>
    </row>
    <row r="302" spans="3:55" ht="10.9" customHeight="1" x14ac:dyDescent="0.2">
      <c r="C302" s="301">
        <v>9</v>
      </c>
      <c r="D302" s="304" t="s">
        <v>69</v>
      </c>
      <c r="E302" s="307">
        <v>12</v>
      </c>
      <c r="F302" s="307" t="s">
        <v>70</v>
      </c>
      <c r="G302" s="301" t="s">
        <v>75</v>
      </c>
      <c r="H302" s="307"/>
      <c r="I302" s="310" t="s">
        <v>101</v>
      </c>
      <c r="J302" s="311"/>
      <c r="K302" s="312"/>
      <c r="L302" s="319">
        <f>J$222</f>
        <v>450</v>
      </c>
      <c r="M302" s="320"/>
      <c r="N302" s="320"/>
      <c r="O302" s="320"/>
      <c r="P302" s="320"/>
      <c r="Q302" s="321"/>
      <c r="R302" s="328">
        <f t="shared" ref="R302" si="79">IF(AND(I302="○",AY302="●"),2+ROUNDDOWN(($L302-100)/100,0)*2,0)</f>
        <v>8</v>
      </c>
      <c r="S302" s="329"/>
      <c r="T302" s="329"/>
      <c r="U302" s="329"/>
      <c r="V302" s="329"/>
      <c r="W302" s="330"/>
      <c r="X302" s="331">
        <v>1</v>
      </c>
      <c r="Y302" s="332"/>
      <c r="Z302" s="333"/>
      <c r="AA302" s="337">
        <f t="shared" ref="AA302" si="80">IF(X302=1,$AL$32,IF(X302=2,$AL$52,IF(X302=3,$AL$70,IF(X302=4,$AL$90,IF(X302=5,$AL$108,IF(X302=6,$AL$128,IF(X302=7,$AL$146,IF(X302=8,$AL$166,IF(X302=9,$AL$184,IF(X302=10,$AL$204,0))))))))))</f>
        <v>0.16700000000000001</v>
      </c>
      <c r="AB302" s="338"/>
      <c r="AC302" s="339"/>
      <c r="AD302" s="342">
        <f t="shared" ref="AD302" si="81">IF(I302="○",ROUNDUP(R302*AA302,1),0)</f>
        <v>1.4000000000000001</v>
      </c>
      <c r="AE302" s="343"/>
      <c r="AF302" s="343"/>
      <c r="AG302" s="343"/>
      <c r="AH302" s="343"/>
      <c r="AI302" s="344"/>
      <c r="AR302" s="26"/>
      <c r="AS302" s="26"/>
      <c r="AT302" s="31"/>
      <c r="AU302" s="31"/>
      <c r="AV302" s="31"/>
      <c r="AW302" s="31"/>
      <c r="AX302" s="31"/>
      <c r="AY302" s="205" t="str">
        <f t="shared" ref="AY302" si="82">IF(OR(I302="×",AY306="×"),"×","●")</f>
        <v>●</v>
      </c>
      <c r="AZ302" s="291" t="str">
        <f t="shared" ref="AZ302" si="83">IF(AY302="●",IF(I302="定","-",I302),"-")</f>
        <v>○</v>
      </c>
      <c r="BA302" s="31"/>
      <c r="BB302" s="31"/>
      <c r="BC302" s="31"/>
    </row>
    <row r="303" spans="3:55" ht="10.9" customHeight="1" x14ac:dyDescent="0.2">
      <c r="C303" s="302"/>
      <c r="D303" s="305"/>
      <c r="E303" s="308"/>
      <c r="F303" s="308"/>
      <c r="G303" s="302"/>
      <c r="H303" s="308"/>
      <c r="I303" s="313"/>
      <c r="J303" s="314"/>
      <c r="K303" s="315"/>
      <c r="L303" s="322"/>
      <c r="M303" s="323"/>
      <c r="N303" s="323"/>
      <c r="O303" s="323"/>
      <c r="P303" s="323"/>
      <c r="Q303" s="324"/>
      <c r="R303" s="328"/>
      <c r="S303" s="329"/>
      <c r="T303" s="329"/>
      <c r="U303" s="329"/>
      <c r="V303" s="329"/>
      <c r="W303" s="330"/>
      <c r="X303" s="331"/>
      <c r="Y303" s="332"/>
      <c r="Z303" s="333"/>
      <c r="AA303" s="340"/>
      <c r="AB303" s="340"/>
      <c r="AC303" s="341"/>
      <c r="AD303" s="342"/>
      <c r="AE303" s="343"/>
      <c r="AF303" s="343"/>
      <c r="AG303" s="343"/>
      <c r="AH303" s="343"/>
      <c r="AI303" s="344"/>
      <c r="AR303" s="26"/>
      <c r="AS303" s="26"/>
      <c r="AT303" s="31"/>
      <c r="AU303" s="31"/>
      <c r="AV303" s="31"/>
      <c r="AW303" s="31"/>
      <c r="AX303" s="31"/>
      <c r="AY303" s="205"/>
      <c r="AZ303" s="291"/>
      <c r="BA303" s="31"/>
      <c r="BB303" s="31"/>
      <c r="BC303" s="31"/>
    </row>
    <row r="304" spans="3:55" ht="10.9" customHeight="1" x14ac:dyDescent="0.2">
      <c r="C304" s="302"/>
      <c r="D304" s="305"/>
      <c r="E304" s="308"/>
      <c r="F304" s="308"/>
      <c r="G304" s="302"/>
      <c r="H304" s="308"/>
      <c r="I304" s="313"/>
      <c r="J304" s="314"/>
      <c r="K304" s="315"/>
      <c r="L304" s="322"/>
      <c r="M304" s="323"/>
      <c r="N304" s="323"/>
      <c r="O304" s="323"/>
      <c r="P304" s="323"/>
      <c r="Q304" s="324"/>
      <c r="R304" s="328"/>
      <c r="S304" s="329"/>
      <c r="T304" s="329"/>
      <c r="U304" s="329"/>
      <c r="V304" s="329"/>
      <c r="W304" s="330"/>
      <c r="X304" s="331"/>
      <c r="Y304" s="332"/>
      <c r="Z304" s="333"/>
      <c r="AA304" s="340"/>
      <c r="AB304" s="340"/>
      <c r="AC304" s="341"/>
      <c r="AD304" s="342"/>
      <c r="AE304" s="343"/>
      <c r="AF304" s="343"/>
      <c r="AG304" s="343"/>
      <c r="AH304" s="343"/>
      <c r="AI304" s="344"/>
      <c r="AR304" s="26"/>
      <c r="AS304" s="26"/>
      <c r="AT304" s="31"/>
      <c r="AU304" s="31"/>
      <c r="AV304" s="31"/>
      <c r="AW304" s="31"/>
      <c r="AX304" s="31"/>
      <c r="AY304" s="205"/>
      <c r="AZ304" s="291"/>
      <c r="BA304" s="31"/>
      <c r="BB304" s="31"/>
      <c r="BC304" s="31"/>
    </row>
    <row r="305" spans="3:56" ht="10.9" customHeight="1" thickBot="1" x14ac:dyDescent="0.25">
      <c r="C305" s="303"/>
      <c r="D305" s="306"/>
      <c r="E305" s="309"/>
      <c r="F305" s="309"/>
      <c r="G305" s="303"/>
      <c r="H305" s="309"/>
      <c r="I305" s="316"/>
      <c r="J305" s="317"/>
      <c r="K305" s="318"/>
      <c r="L305" s="325"/>
      <c r="M305" s="326"/>
      <c r="N305" s="326"/>
      <c r="O305" s="326"/>
      <c r="P305" s="326"/>
      <c r="Q305" s="327"/>
      <c r="R305" s="328"/>
      <c r="S305" s="329"/>
      <c r="T305" s="329"/>
      <c r="U305" s="329"/>
      <c r="V305" s="329"/>
      <c r="W305" s="330"/>
      <c r="X305" s="334"/>
      <c r="Y305" s="335"/>
      <c r="Z305" s="336"/>
      <c r="AA305" s="340"/>
      <c r="AB305" s="340"/>
      <c r="AC305" s="341"/>
      <c r="AD305" s="342"/>
      <c r="AE305" s="343"/>
      <c r="AF305" s="343"/>
      <c r="AG305" s="343"/>
      <c r="AH305" s="343"/>
      <c r="AI305" s="344"/>
      <c r="AR305" s="26"/>
      <c r="AS305" s="26"/>
      <c r="AT305" s="31"/>
      <c r="AU305" s="31"/>
      <c r="AV305" s="31"/>
      <c r="AW305" s="31"/>
      <c r="AX305" s="31"/>
      <c r="AY305" s="205"/>
      <c r="AZ305" s="291"/>
      <c r="BA305" s="31"/>
      <c r="BB305" s="31"/>
      <c r="BC305" s="31"/>
    </row>
    <row r="306" spans="3:56" ht="14.15" customHeight="1" thickTop="1" x14ac:dyDescent="0.2">
      <c r="C306" s="347" t="s">
        <v>90</v>
      </c>
      <c r="D306" s="348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9"/>
      <c r="AB306" s="356">
        <f>SUM(AD238:AI305)</f>
        <v>23.3</v>
      </c>
      <c r="AC306" s="357"/>
      <c r="AD306" s="357"/>
      <c r="AE306" s="357"/>
      <c r="AF306" s="357"/>
      <c r="AG306" s="362" t="s">
        <v>76</v>
      </c>
      <c r="AH306" s="362"/>
      <c r="AI306" s="363"/>
      <c r="AJ306" s="57"/>
      <c r="AK306" s="368"/>
      <c r="AL306" s="368"/>
      <c r="AM306" s="368"/>
      <c r="AN306" s="368"/>
      <c r="AR306" s="26"/>
      <c r="AS306" s="26"/>
      <c r="AT306" s="31"/>
      <c r="AU306" s="31"/>
      <c r="AV306" s="31"/>
      <c r="AW306" s="31"/>
      <c r="AX306" s="31"/>
      <c r="AY306" s="291"/>
      <c r="AZ306" s="291"/>
      <c r="BA306" s="31"/>
      <c r="BB306" s="291"/>
      <c r="BC306" s="291"/>
      <c r="BD306" s="205"/>
    </row>
    <row r="307" spans="3:56" ht="14.15" customHeight="1" x14ac:dyDescent="0.2">
      <c r="C307" s="350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2"/>
      <c r="AB307" s="358"/>
      <c r="AC307" s="359"/>
      <c r="AD307" s="359"/>
      <c r="AE307" s="359"/>
      <c r="AF307" s="359"/>
      <c r="AG307" s="364"/>
      <c r="AH307" s="364"/>
      <c r="AI307" s="365"/>
      <c r="AJ307" s="57"/>
      <c r="AK307" s="368"/>
      <c r="AL307" s="368"/>
      <c r="AM307" s="368"/>
      <c r="AN307" s="368"/>
      <c r="AR307" s="26"/>
      <c r="AS307" s="26"/>
      <c r="AT307" s="31"/>
      <c r="AU307" s="31"/>
      <c r="AV307" s="31"/>
      <c r="AW307" s="31"/>
      <c r="AX307" s="31"/>
      <c r="AY307" s="291"/>
      <c r="AZ307" s="291"/>
      <c r="BA307" s="31"/>
      <c r="BB307" s="291"/>
      <c r="BC307" s="291"/>
      <c r="BD307" s="205"/>
    </row>
    <row r="308" spans="3:56" ht="14.15" customHeight="1" x14ac:dyDescent="0.2">
      <c r="C308" s="350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2"/>
      <c r="AB308" s="358"/>
      <c r="AC308" s="359"/>
      <c r="AD308" s="359"/>
      <c r="AE308" s="359"/>
      <c r="AF308" s="359"/>
      <c r="AG308" s="364"/>
      <c r="AH308" s="364"/>
      <c r="AI308" s="365"/>
      <c r="AK308" s="368"/>
      <c r="AL308" s="368"/>
      <c r="AM308" s="368"/>
      <c r="AN308" s="368"/>
      <c r="AR308" s="26"/>
      <c r="AS308" s="26"/>
      <c r="AT308" s="31"/>
      <c r="AU308" s="31"/>
      <c r="AV308" s="31"/>
      <c r="AW308" s="31"/>
      <c r="AX308" s="31"/>
      <c r="AY308" s="291"/>
      <c r="AZ308" s="291"/>
      <c r="BA308" s="31"/>
      <c r="BB308" s="291"/>
      <c r="BC308" s="291"/>
      <c r="BD308" s="205"/>
    </row>
    <row r="309" spans="3:56" ht="14.15" customHeight="1" thickBot="1" x14ac:dyDescent="0.25">
      <c r="C309" s="353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4"/>
      <c r="Z309" s="354"/>
      <c r="AA309" s="355"/>
      <c r="AB309" s="360"/>
      <c r="AC309" s="361"/>
      <c r="AD309" s="361"/>
      <c r="AE309" s="361"/>
      <c r="AF309" s="361"/>
      <c r="AG309" s="366"/>
      <c r="AH309" s="366"/>
      <c r="AI309" s="367"/>
      <c r="AK309" s="368"/>
      <c r="AL309" s="368"/>
      <c r="AM309" s="368"/>
      <c r="AN309" s="368"/>
      <c r="AR309" s="26"/>
      <c r="AS309" s="26"/>
      <c r="AT309" s="31"/>
      <c r="AU309" s="31"/>
      <c r="AV309" s="31"/>
      <c r="AW309" s="31"/>
      <c r="AX309" s="31"/>
      <c r="AY309" s="291"/>
      <c r="AZ309" s="291"/>
      <c r="BA309" s="31"/>
      <c r="BB309" s="291"/>
      <c r="BC309" s="291"/>
      <c r="BD309" s="205"/>
    </row>
    <row r="310" spans="3:56" ht="19.5" thickTop="1" x14ac:dyDescent="0.2">
      <c r="AR310" s="115"/>
    </row>
  </sheetData>
  <sheetProtection password="CCDE" sheet="1" objects="1" scenarios="1" formatRows="0"/>
  <mergeCells count="859">
    <mergeCell ref="F282:F285"/>
    <mergeCell ref="E282:E285"/>
    <mergeCell ref="D282:D285"/>
    <mergeCell ref="C282:C285"/>
    <mergeCell ref="AZ278:AZ281"/>
    <mergeCell ref="AY278:AY281"/>
    <mergeCell ref="AD278:AI281"/>
    <mergeCell ref="AA278:AC281"/>
    <mergeCell ref="X278:Z281"/>
    <mergeCell ref="R278:W281"/>
    <mergeCell ref="L278:Q281"/>
    <mergeCell ref="I278:K281"/>
    <mergeCell ref="G278:H281"/>
    <mergeCell ref="F278:F281"/>
    <mergeCell ref="E278:E281"/>
    <mergeCell ref="D278:D281"/>
    <mergeCell ref="C278:C281"/>
    <mergeCell ref="AZ282:AZ285"/>
    <mergeCell ref="AY282:AY285"/>
    <mergeCell ref="AD282:AI285"/>
    <mergeCell ref="AA282:AC285"/>
    <mergeCell ref="X282:Z285"/>
    <mergeCell ref="R282:W285"/>
    <mergeCell ref="L282:Q285"/>
    <mergeCell ref="I282:K285"/>
    <mergeCell ref="G282:H285"/>
    <mergeCell ref="BB306:BC309"/>
    <mergeCell ref="BD306:BD309"/>
    <mergeCell ref="C306:AA309"/>
    <mergeCell ref="AB306:AF309"/>
    <mergeCell ref="AG306:AI309"/>
    <mergeCell ref="AK306:AN309"/>
    <mergeCell ref="AY306:AY309"/>
    <mergeCell ref="AZ306:AZ309"/>
    <mergeCell ref="AY302:AY305"/>
    <mergeCell ref="AZ302:AZ305"/>
    <mergeCell ref="C302:C305"/>
    <mergeCell ref="D302:D305"/>
    <mergeCell ref="E302:E305"/>
    <mergeCell ref="F302:F305"/>
    <mergeCell ref="G302:H305"/>
    <mergeCell ref="I302:K305"/>
    <mergeCell ref="L302:Q305"/>
    <mergeCell ref="R302:W305"/>
    <mergeCell ref="C286:C289"/>
    <mergeCell ref="D286:D289"/>
    <mergeCell ref="E286:E289"/>
    <mergeCell ref="C290:C293"/>
    <mergeCell ref="E290:E293"/>
    <mergeCell ref="AA302:AC305"/>
    <mergeCell ref="F286:F289"/>
    <mergeCell ref="G286:H289"/>
    <mergeCell ref="I286:K289"/>
    <mergeCell ref="L286:Q289"/>
    <mergeCell ref="R286:W289"/>
    <mergeCell ref="X286:Z289"/>
    <mergeCell ref="AA286:AC289"/>
    <mergeCell ref="D290:D293"/>
    <mergeCell ref="F290:F293"/>
    <mergeCell ref="G290:H293"/>
    <mergeCell ref="I290:K293"/>
    <mergeCell ref="L290:Q293"/>
    <mergeCell ref="R290:W293"/>
    <mergeCell ref="X290:Z293"/>
    <mergeCell ref="AD302:AI305"/>
    <mergeCell ref="AD290:AI293"/>
    <mergeCell ref="C294:C297"/>
    <mergeCell ref="D294:D297"/>
    <mergeCell ref="E294:E297"/>
    <mergeCell ref="C298:C301"/>
    <mergeCell ref="D298:D301"/>
    <mergeCell ref="E298:E301"/>
    <mergeCell ref="F298:F301"/>
    <mergeCell ref="G298:H301"/>
    <mergeCell ref="I298:K301"/>
    <mergeCell ref="AA294:AC297"/>
    <mergeCell ref="X302:Z305"/>
    <mergeCell ref="AA290:AC293"/>
    <mergeCell ref="F294:F297"/>
    <mergeCell ref="G294:H297"/>
    <mergeCell ref="I294:K297"/>
    <mergeCell ref="L294:Q297"/>
    <mergeCell ref="R294:W297"/>
    <mergeCell ref="X294:Z297"/>
    <mergeCell ref="AZ298:AZ301"/>
    <mergeCell ref="L298:Q301"/>
    <mergeCell ref="R298:W301"/>
    <mergeCell ref="X298:Z301"/>
    <mergeCell ref="AA298:AC301"/>
    <mergeCell ref="AD298:AI301"/>
    <mergeCell ref="AY298:AY301"/>
    <mergeCell ref="AY290:AY293"/>
    <mergeCell ref="AZ290:AZ293"/>
    <mergeCell ref="AD294:AI297"/>
    <mergeCell ref="AY294:AY297"/>
    <mergeCell ref="AZ294:AZ297"/>
    <mergeCell ref="AD286:AI289"/>
    <mergeCell ref="AY286:AY289"/>
    <mergeCell ref="AZ286:AZ289"/>
    <mergeCell ref="AA274:AC277"/>
    <mergeCell ref="AD274:AI277"/>
    <mergeCell ref="AY274:AY277"/>
    <mergeCell ref="AZ274:AZ277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X274:Z277"/>
    <mergeCell ref="AZ266:AZ269"/>
    <mergeCell ref="C270:C273"/>
    <mergeCell ref="D270:D273"/>
    <mergeCell ref="E270:E273"/>
    <mergeCell ref="F270:F273"/>
    <mergeCell ref="G270:H273"/>
    <mergeCell ref="I270:K273"/>
    <mergeCell ref="AZ270:AZ273"/>
    <mergeCell ref="L270:Q273"/>
    <mergeCell ref="R270:W273"/>
    <mergeCell ref="X270:Z273"/>
    <mergeCell ref="AA270:AC273"/>
    <mergeCell ref="AD270:AI273"/>
    <mergeCell ref="AY270:AY273"/>
    <mergeCell ref="C266:C269"/>
    <mergeCell ref="D266:D269"/>
    <mergeCell ref="E266:E269"/>
    <mergeCell ref="F266:F269"/>
    <mergeCell ref="G266:H269"/>
    <mergeCell ref="AZ258:AZ261"/>
    <mergeCell ref="C262:C265"/>
    <mergeCell ref="D262:D265"/>
    <mergeCell ref="E262:E265"/>
    <mergeCell ref="F262:F265"/>
    <mergeCell ref="G262:H265"/>
    <mergeCell ref="I262:K265"/>
    <mergeCell ref="AZ262:AZ265"/>
    <mergeCell ref="L262:Q265"/>
    <mergeCell ref="R262:W265"/>
    <mergeCell ref="X262:Z265"/>
    <mergeCell ref="AA262:AC265"/>
    <mergeCell ref="AD262:AI265"/>
    <mergeCell ref="AY262:AY265"/>
    <mergeCell ref="C258:C261"/>
    <mergeCell ref="D258:D261"/>
    <mergeCell ref="E258:E261"/>
    <mergeCell ref="F258:F261"/>
    <mergeCell ref="G258:H261"/>
    <mergeCell ref="AA250:AC253"/>
    <mergeCell ref="AD250:AI253"/>
    <mergeCell ref="AY250:AY253"/>
    <mergeCell ref="I266:K269"/>
    <mergeCell ref="L266:Q269"/>
    <mergeCell ref="R266:W269"/>
    <mergeCell ref="X266:Z269"/>
    <mergeCell ref="AA258:AC261"/>
    <mergeCell ref="AD258:AI261"/>
    <mergeCell ref="AY258:AY261"/>
    <mergeCell ref="L250:Q253"/>
    <mergeCell ref="R250:W253"/>
    <mergeCell ref="X250:Z253"/>
    <mergeCell ref="I258:K261"/>
    <mergeCell ref="L258:Q261"/>
    <mergeCell ref="R258:W261"/>
    <mergeCell ref="X258:Z261"/>
    <mergeCell ref="AA266:AC269"/>
    <mergeCell ref="AD266:AI269"/>
    <mergeCell ref="AY266:AY269"/>
    <mergeCell ref="F242:F245"/>
    <mergeCell ref="G242:H245"/>
    <mergeCell ref="I242:K245"/>
    <mergeCell ref="L242:Q245"/>
    <mergeCell ref="AZ250:AZ253"/>
    <mergeCell ref="C254:C257"/>
    <mergeCell ref="D254:D257"/>
    <mergeCell ref="E254:E257"/>
    <mergeCell ref="F254:F257"/>
    <mergeCell ref="G254:H257"/>
    <mergeCell ref="I254:K257"/>
    <mergeCell ref="AZ254:AZ257"/>
    <mergeCell ref="L254:Q257"/>
    <mergeCell ref="R254:W257"/>
    <mergeCell ref="X254:Z257"/>
    <mergeCell ref="AA254:AC257"/>
    <mergeCell ref="AD254:AI257"/>
    <mergeCell ref="AY254:AY257"/>
    <mergeCell ref="C250:C253"/>
    <mergeCell ref="D250:D253"/>
    <mergeCell ref="E250:E253"/>
    <mergeCell ref="F250:F253"/>
    <mergeCell ref="G250:H253"/>
    <mergeCell ref="I250:K253"/>
    <mergeCell ref="C246:C249"/>
    <mergeCell ref="D246:D249"/>
    <mergeCell ref="E246:E249"/>
    <mergeCell ref="F246:F249"/>
    <mergeCell ref="G246:H249"/>
    <mergeCell ref="I246:K249"/>
    <mergeCell ref="AZ246:AZ249"/>
    <mergeCell ref="L246:Q249"/>
    <mergeCell ref="R246:W249"/>
    <mergeCell ref="X246:Z249"/>
    <mergeCell ref="AA246:AC249"/>
    <mergeCell ref="AD246:AI249"/>
    <mergeCell ref="AY246:AY249"/>
    <mergeCell ref="R242:W245"/>
    <mergeCell ref="X242:Z245"/>
    <mergeCell ref="C238:C241"/>
    <mergeCell ref="D238:D241"/>
    <mergeCell ref="E238:E241"/>
    <mergeCell ref="F238:F241"/>
    <mergeCell ref="G238:H241"/>
    <mergeCell ref="I238:K241"/>
    <mergeCell ref="AZ238:AZ241"/>
    <mergeCell ref="L238:Q241"/>
    <mergeCell ref="R238:W241"/>
    <mergeCell ref="X238:Z241"/>
    <mergeCell ref="AA238:AC241"/>
    <mergeCell ref="AD238:AI241"/>
    <mergeCell ref="AY238:AY241"/>
    <mergeCell ref="AA242:AC245"/>
    <mergeCell ref="AD242:AI245"/>
    <mergeCell ref="AY242:AY245"/>
    <mergeCell ref="AZ242:AZ245"/>
    <mergeCell ref="C242:C245"/>
    <mergeCell ref="D242:D245"/>
    <mergeCell ref="E242:E245"/>
    <mergeCell ref="D228:AR228"/>
    <mergeCell ref="D230:AR230"/>
    <mergeCell ref="C234:H237"/>
    <mergeCell ref="I234:K237"/>
    <mergeCell ref="L234:Q237"/>
    <mergeCell ref="R234:W237"/>
    <mergeCell ref="X234:AC234"/>
    <mergeCell ref="AD234:AI237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AY234:AY237"/>
    <mergeCell ref="AZ234:AZ237"/>
    <mergeCell ref="X235:Z237"/>
    <mergeCell ref="AA235:AC237"/>
    <mergeCell ref="BB220:BB221"/>
    <mergeCell ref="E222:I223"/>
    <mergeCell ref="J222:P223"/>
    <mergeCell ref="Q222:R223"/>
    <mergeCell ref="AV222:AV223"/>
    <mergeCell ref="AW222:AW223"/>
    <mergeCell ref="AX222:AX223"/>
    <mergeCell ref="AY222:AY223"/>
    <mergeCell ref="AZ222:AZ223"/>
    <mergeCell ref="BA222:BA223"/>
    <mergeCell ref="AV220:AV221"/>
    <mergeCell ref="AW220:AW221"/>
    <mergeCell ref="AX220:AX221"/>
    <mergeCell ref="AY220:AY221"/>
    <mergeCell ref="AZ220:AZ221"/>
    <mergeCell ref="BA220:BA221"/>
    <mergeCell ref="C214:I217"/>
    <mergeCell ref="AG214:AO217"/>
    <mergeCell ref="C220:D223"/>
    <mergeCell ref="E220:I221"/>
    <mergeCell ref="J220:R221"/>
    <mergeCell ref="S220:AR223"/>
    <mergeCell ref="C207:D207"/>
    <mergeCell ref="E207:AB207"/>
    <mergeCell ref="B209:AP209"/>
    <mergeCell ref="C212:I213"/>
    <mergeCell ref="J212:AF213"/>
    <mergeCell ref="AG212:AO213"/>
    <mergeCell ref="C202:AB206"/>
    <mergeCell ref="AE204:AK205"/>
    <mergeCell ref="AL204:AQ205"/>
    <mergeCell ref="AV204:AV205"/>
    <mergeCell ref="AW204:AW205"/>
    <mergeCell ref="AX204:AY205"/>
    <mergeCell ref="AU205:AU206"/>
    <mergeCell ref="AX199:AX200"/>
    <mergeCell ref="AY199:AY200"/>
    <mergeCell ref="R199:S200"/>
    <mergeCell ref="T199:U200"/>
    <mergeCell ref="V199:W200"/>
    <mergeCell ref="X199:Y200"/>
    <mergeCell ref="Z199:AA200"/>
    <mergeCell ref="AE199:AI200"/>
    <mergeCell ref="BA199:BA200"/>
    <mergeCell ref="BB199:BB200"/>
    <mergeCell ref="BC199:BC200"/>
    <mergeCell ref="AJ199:AK200"/>
    <mergeCell ref="AL199:AM200"/>
    <mergeCell ref="AN199:AO200"/>
    <mergeCell ref="AP199:AQ200"/>
    <mergeCell ref="AV199:AV200"/>
    <mergeCell ref="AW199:AW200"/>
    <mergeCell ref="AW194:AW195"/>
    <mergeCell ref="AY194:AY195"/>
    <mergeCell ref="AZ194:AZ195"/>
    <mergeCell ref="B199:E200"/>
    <mergeCell ref="F199:G200"/>
    <mergeCell ref="H199:I200"/>
    <mergeCell ref="J199:K200"/>
    <mergeCell ref="L199:M200"/>
    <mergeCell ref="N199:O200"/>
    <mergeCell ref="P199:Q200"/>
    <mergeCell ref="AJ194:AK195"/>
    <mergeCell ref="AL194:AM195"/>
    <mergeCell ref="AN194:AO195"/>
    <mergeCell ref="AP194:AQ195"/>
    <mergeCell ref="AU194:AU195"/>
    <mergeCell ref="AV194:AV195"/>
    <mergeCell ref="R194:S195"/>
    <mergeCell ref="T194:U195"/>
    <mergeCell ref="V194:W195"/>
    <mergeCell ref="X194:Y195"/>
    <mergeCell ref="Z194:AA195"/>
    <mergeCell ref="AE194:AI195"/>
    <mergeCell ref="AZ199:AZ200"/>
    <mergeCell ref="C187:D187"/>
    <mergeCell ref="E187:AB187"/>
    <mergeCell ref="A191:I192"/>
    <mergeCell ref="B194:E195"/>
    <mergeCell ref="F194:G195"/>
    <mergeCell ref="H194:I195"/>
    <mergeCell ref="J194:K195"/>
    <mergeCell ref="L194:M195"/>
    <mergeCell ref="N194:O195"/>
    <mergeCell ref="P194:Q195"/>
    <mergeCell ref="C182:AB186"/>
    <mergeCell ref="AE184:AK185"/>
    <mergeCell ref="AL184:AQ185"/>
    <mergeCell ref="AV184:AV185"/>
    <mergeCell ref="AW184:AW185"/>
    <mergeCell ref="AX184:AY185"/>
    <mergeCell ref="AU185:AU186"/>
    <mergeCell ref="AX179:AX180"/>
    <mergeCell ref="AY179:AY180"/>
    <mergeCell ref="R179:S180"/>
    <mergeCell ref="T179:U180"/>
    <mergeCell ref="V179:W180"/>
    <mergeCell ref="X179:Y180"/>
    <mergeCell ref="Z179:AA180"/>
    <mergeCell ref="AE179:AI180"/>
    <mergeCell ref="BA179:BA180"/>
    <mergeCell ref="BB179:BB180"/>
    <mergeCell ref="BC179:BC180"/>
    <mergeCell ref="AJ179:AK180"/>
    <mergeCell ref="AL179:AM180"/>
    <mergeCell ref="AN179:AO180"/>
    <mergeCell ref="AP179:AQ180"/>
    <mergeCell ref="AV179:AV180"/>
    <mergeCell ref="AW179:AW180"/>
    <mergeCell ref="AW174:AW175"/>
    <mergeCell ref="AY174:AY175"/>
    <mergeCell ref="AZ174:AZ175"/>
    <mergeCell ref="B179:E180"/>
    <mergeCell ref="F179:G180"/>
    <mergeCell ref="H179:I180"/>
    <mergeCell ref="J179:K180"/>
    <mergeCell ref="L179:M180"/>
    <mergeCell ref="N179:O180"/>
    <mergeCell ref="P179:Q180"/>
    <mergeCell ref="AJ174:AK175"/>
    <mergeCell ref="AL174:AM175"/>
    <mergeCell ref="AN174:AO175"/>
    <mergeCell ref="AP174:AQ175"/>
    <mergeCell ref="AU174:AU175"/>
    <mergeCell ref="AV174:AV175"/>
    <mergeCell ref="R174:S175"/>
    <mergeCell ref="T174:U175"/>
    <mergeCell ref="V174:W175"/>
    <mergeCell ref="X174:Y175"/>
    <mergeCell ref="Z174:AA175"/>
    <mergeCell ref="AE174:AI175"/>
    <mergeCell ref="AZ179:AZ180"/>
    <mergeCell ref="C169:D169"/>
    <mergeCell ref="E169:AB169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C164:AB168"/>
    <mergeCell ref="AE166:AK167"/>
    <mergeCell ref="AL166:AQ167"/>
    <mergeCell ref="AV166:AV167"/>
    <mergeCell ref="AW166:AW167"/>
    <mergeCell ref="AX166:AY167"/>
    <mergeCell ref="AU167:AU168"/>
    <mergeCell ref="AX161:AX162"/>
    <mergeCell ref="AY161:AY162"/>
    <mergeCell ref="R161:S162"/>
    <mergeCell ref="T161:U162"/>
    <mergeCell ref="V161:W162"/>
    <mergeCell ref="X161:Y162"/>
    <mergeCell ref="Z161:AA162"/>
    <mergeCell ref="AE161:AI162"/>
    <mergeCell ref="BA161:BA162"/>
    <mergeCell ref="BB161:BB162"/>
    <mergeCell ref="BC161:BC162"/>
    <mergeCell ref="AJ161:AK162"/>
    <mergeCell ref="AL161:AM162"/>
    <mergeCell ref="AN161:AO162"/>
    <mergeCell ref="AP161:AQ162"/>
    <mergeCell ref="AV161:AV162"/>
    <mergeCell ref="AW161:AW162"/>
    <mergeCell ref="AW156:AW157"/>
    <mergeCell ref="AY156:AY157"/>
    <mergeCell ref="AZ156:AZ157"/>
    <mergeCell ref="B161:E162"/>
    <mergeCell ref="F161:G162"/>
    <mergeCell ref="H161:I162"/>
    <mergeCell ref="J161:K162"/>
    <mergeCell ref="L161:M162"/>
    <mergeCell ref="N161:O162"/>
    <mergeCell ref="P161:Q162"/>
    <mergeCell ref="AJ156:AK157"/>
    <mergeCell ref="AL156:AM157"/>
    <mergeCell ref="AN156:AO157"/>
    <mergeCell ref="AP156:AQ157"/>
    <mergeCell ref="AU156:AU157"/>
    <mergeCell ref="AV156:AV157"/>
    <mergeCell ref="R156:S157"/>
    <mergeCell ref="T156:U157"/>
    <mergeCell ref="V156:W157"/>
    <mergeCell ref="X156:Y157"/>
    <mergeCell ref="Z156:AA157"/>
    <mergeCell ref="AE156:AI157"/>
    <mergeCell ref="AZ161:AZ162"/>
    <mergeCell ref="C149:D149"/>
    <mergeCell ref="E149:AB149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C144:AB148"/>
    <mergeCell ref="AE146:AK147"/>
    <mergeCell ref="AL146:AQ147"/>
    <mergeCell ref="AV146:AV147"/>
    <mergeCell ref="AW146:AW147"/>
    <mergeCell ref="AX146:AY147"/>
    <mergeCell ref="AU147:AU148"/>
    <mergeCell ref="AX141:AX142"/>
    <mergeCell ref="AY141:AY142"/>
    <mergeCell ref="R141:S142"/>
    <mergeCell ref="T141:U142"/>
    <mergeCell ref="V141:W142"/>
    <mergeCell ref="X141:Y142"/>
    <mergeCell ref="Z141:AA142"/>
    <mergeCell ref="AE141:AI142"/>
    <mergeCell ref="BA141:BA142"/>
    <mergeCell ref="BB141:BB142"/>
    <mergeCell ref="BC141:BC142"/>
    <mergeCell ref="AJ141:AK142"/>
    <mergeCell ref="AL141:AM142"/>
    <mergeCell ref="AN141:AO142"/>
    <mergeCell ref="AP141:AQ142"/>
    <mergeCell ref="AV141:AV142"/>
    <mergeCell ref="AW141:AW142"/>
    <mergeCell ref="AW136:AW137"/>
    <mergeCell ref="AY136:AY137"/>
    <mergeCell ref="AZ136:AZ137"/>
    <mergeCell ref="B141:E142"/>
    <mergeCell ref="F141:G142"/>
    <mergeCell ref="H141:I142"/>
    <mergeCell ref="J141:K142"/>
    <mergeCell ref="L141:M142"/>
    <mergeCell ref="N141:O142"/>
    <mergeCell ref="P141:Q142"/>
    <mergeCell ref="AJ136:AK137"/>
    <mergeCell ref="AL136:AM137"/>
    <mergeCell ref="AN136:AO137"/>
    <mergeCell ref="AP136:AQ137"/>
    <mergeCell ref="AU136:AU137"/>
    <mergeCell ref="AV136:AV137"/>
    <mergeCell ref="R136:S137"/>
    <mergeCell ref="T136:U137"/>
    <mergeCell ref="V136:W137"/>
    <mergeCell ref="X136:Y137"/>
    <mergeCell ref="Z136:AA137"/>
    <mergeCell ref="AE136:AI137"/>
    <mergeCell ref="AZ141:AZ142"/>
    <mergeCell ref="C131:D131"/>
    <mergeCell ref="E131:AB131"/>
    <mergeCell ref="A133:I134"/>
    <mergeCell ref="B136:E137"/>
    <mergeCell ref="F136:G137"/>
    <mergeCell ref="H136:I137"/>
    <mergeCell ref="J136:K137"/>
    <mergeCell ref="L136:M137"/>
    <mergeCell ref="N136:O137"/>
    <mergeCell ref="P136:Q137"/>
    <mergeCell ref="C126:AB130"/>
    <mergeCell ref="AE128:AK129"/>
    <mergeCell ref="AL128:AQ129"/>
    <mergeCell ref="AV128:AV129"/>
    <mergeCell ref="AW128:AW129"/>
    <mergeCell ref="AX128:AY129"/>
    <mergeCell ref="AU129:AU130"/>
    <mergeCell ref="AX123:AX124"/>
    <mergeCell ref="AY123:AY124"/>
    <mergeCell ref="R123:S124"/>
    <mergeCell ref="T123:U124"/>
    <mergeCell ref="V123:W124"/>
    <mergeCell ref="X123:Y124"/>
    <mergeCell ref="Z123:AA124"/>
    <mergeCell ref="AE123:AI124"/>
    <mergeCell ref="BA123:BA124"/>
    <mergeCell ref="BB123:BB124"/>
    <mergeCell ref="BC123:BC124"/>
    <mergeCell ref="AJ123:AK124"/>
    <mergeCell ref="AL123:AM124"/>
    <mergeCell ref="AN123:AO124"/>
    <mergeCell ref="AP123:AQ124"/>
    <mergeCell ref="AV123:AV124"/>
    <mergeCell ref="AW123:AW124"/>
    <mergeCell ref="AW118:AW119"/>
    <mergeCell ref="AY118:AY119"/>
    <mergeCell ref="AZ118:AZ119"/>
    <mergeCell ref="B123:E124"/>
    <mergeCell ref="F123:G124"/>
    <mergeCell ref="H123:I124"/>
    <mergeCell ref="J123:K124"/>
    <mergeCell ref="L123:M124"/>
    <mergeCell ref="N123:O124"/>
    <mergeCell ref="P123:Q124"/>
    <mergeCell ref="AJ118:AK119"/>
    <mergeCell ref="AL118:AM119"/>
    <mergeCell ref="AN118:AO119"/>
    <mergeCell ref="AP118:AQ119"/>
    <mergeCell ref="AU118:AU119"/>
    <mergeCell ref="AV118:AV119"/>
    <mergeCell ref="R118:S119"/>
    <mergeCell ref="T118:U119"/>
    <mergeCell ref="V118:W119"/>
    <mergeCell ref="X118:Y119"/>
    <mergeCell ref="Z118:AA119"/>
    <mergeCell ref="AE118:AI119"/>
    <mergeCell ref="AZ123:AZ124"/>
    <mergeCell ref="C111:D111"/>
    <mergeCell ref="E111:AB111"/>
    <mergeCell ref="A115:I116"/>
    <mergeCell ref="B118:E119"/>
    <mergeCell ref="F118:G119"/>
    <mergeCell ref="H118:I119"/>
    <mergeCell ref="J118:K119"/>
    <mergeCell ref="L118:M119"/>
    <mergeCell ref="N118:O119"/>
    <mergeCell ref="P118:Q119"/>
    <mergeCell ref="C106:AB110"/>
    <mergeCell ref="AE108:AK109"/>
    <mergeCell ref="AL108:AQ109"/>
    <mergeCell ref="AV108:AV109"/>
    <mergeCell ref="AW108:AW109"/>
    <mergeCell ref="AX108:AY109"/>
    <mergeCell ref="AU109:AU110"/>
    <mergeCell ref="AX103:AX104"/>
    <mergeCell ref="AY103:AY104"/>
    <mergeCell ref="R103:S104"/>
    <mergeCell ref="T103:U104"/>
    <mergeCell ref="V103:W104"/>
    <mergeCell ref="X103:Y104"/>
    <mergeCell ref="Z103:AA104"/>
    <mergeCell ref="AE103:AI104"/>
    <mergeCell ref="BA103:BA104"/>
    <mergeCell ref="BB103:BB104"/>
    <mergeCell ref="BC103:BC104"/>
    <mergeCell ref="AJ103:AK104"/>
    <mergeCell ref="AL103:AM104"/>
    <mergeCell ref="AN103:AO104"/>
    <mergeCell ref="AP103:AQ104"/>
    <mergeCell ref="AV103:AV104"/>
    <mergeCell ref="AW103:AW104"/>
    <mergeCell ref="AW98:AW99"/>
    <mergeCell ref="AY98:AY99"/>
    <mergeCell ref="AZ98:AZ99"/>
    <mergeCell ref="B103:E104"/>
    <mergeCell ref="F103:G104"/>
    <mergeCell ref="H103:I104"/>
    <mergeCell ref="J103:K104"/>
    <mergeCell ref="L103:M104"/>
    <mergeCell ref="N103:O104"/>
    <mergeCell ref="P103:Q104"/>
    <mergeCell ref="AJ98:AK99"/>
    <mergeCell ref="AL98:AM99"/>
    <mergeCell ref="AN98:AO99"/>
    <mergeCell ref="AP98:AQ99"/>
    <mergeCell ref="AU98:AU99"/>
    <mergeCell ref="AV98:AV99"/>
    <mergeCell ref="R98:S99"/>
    <mergeCell ref="T98:U99"/>
    <mergeCell ref="V98:W99"/>
    <mergeCell ref="X98:Y99"/>
    <mergeCell ref="Z98:AA99"/>
    <mergeCell ref="AE98:AI99"/>
    <mergeCell ref="AZ103:AZ104"/>
    <mergeCell ref="C93:D93"/>
    <mergeCell ref="E93:AB93"/>
    <mergeCell ref="A95:I96"/>
    <mergeCell ref="B98:E99"/>
    <mergeCell ref="F98:G99"/>
    <mergeCell ref="H98:I99"/>
    <mergeCell ref="J98:K99"/>
    <mergeCell ref="L98:M99"/>
    <mergeCell ref="N98:O99"/>
    <mergeCell ref="P98:Q99"/>
    <mergeCell ref="C88:AB92"/>
    <mergeCell ref="AE90:AK91"/>
    <mergeCell ref="AL90:AQ91"/>
    <mergeCell ref="AV90:AV91"/>
    <mergeCell ref="AW90:AW91"/>
    <mergeCell ref="AX90:AY91"/>
    <mergeCell ref="AU91:AU92"/>
    <mergeCell ref="AX85:AX86"/>
    <mergeCell ref="AY85:AY86"/>
    <mergeCell ref="R85:S86"/>
    <mergeCell ref="T85:U86"/>
    <mergeCell ref="V85:W86"/>
    <mergeCell ref="X85:Y86"/>
    <mergeCell ref="Z85:AA86"/>
    <mergeCell ref="AE85:AI86"/>
    <mergeCell ref="BA85:BA86"/>
    <mergeCell ref="BB85:BB86"/>
    <mergeCell ref="BC85:BC86"/>
    <mergeCell ref="AJ85:AK86"/>
    <mergeCell ref="AL85:AM86"/>
    <mergeCell ref="AN85:AO86"/>
    <mergeCell ref="AP85:AQ86"/>
    <mergeCell ref="AV85:AV86"/>
    <mergeCell ref="AW85:AW86"/>
    <mergeCell ref="AW80:AW81"/>
    <mergeCell ref="AY80:AY81"/>
    <mergeCell ref="AZ80:AZ81"/>
    <mergeCell ref="B85:E86"/>
    <mergeCell ref="F85:G86"/>
    <mergeCell ref="H85:I86"/>
    <mergeCell ref="J85:K86"/>
    <mergeCell ref="L85:M86"/>
    <mergeCell ref="N85:O86"/>
    <mergeCell ref="P85:Q86"/>
    <mergeCell ref="AJ80:AK81"/>
    <mergeCell ref="AL80:AM81"/>
    <mergeCell ref="AN80:AO81"/>
    <mergeCell ref="AP80:AQ81"/>
    <mergeCell ref="AU80:AU81"/>
    <mergeCell ref="AV80:AV81"/>
    <mergeCell ref="R80:S81"/>
    <mergeCell ref="T80:U81"/>
    <mergeCell ref="V80:W81"/>
    <mergeCell ref="X80:Y81"/>
    <mergeCell ref="Z80:AA81"/>
    <mergeCell ref="AE80:AI81"/>
    <mergeCell ref="AZ85:AZ86"/>
    <mergeCell ref="C73:D73"/>
    <mergeCell ref="E73:AB73"/>
    <mergeCell ref="A77:I78"/>
    <mergeCell ref="B80:E81"/>
    <mergeCell ref="F80:G81"/>
    <mergeCell ref="H80:I81"/>
    <mergeCell ref="J80:K81"/>
    <mergeCell ref="L80:M81"/>
    <mergeCell ref="N80:O81"/>
    <mergeCell ref="P80:Q81"/>
    <mergeCell ref="C68:AB72"/>
    <mergeCell ref="AE70:AK71"/>
    <mergeCell ref="AL70:AQ71"/>
    <mergeCell ref="AV70:AV71"/>
    <mergeCell ref="AW70:AW71"/>
    <mergeCell ref="AX70:AY71"/>
    <mergeCell ref="AU71:AU72"/>
    <mergeCell ref="AX65:AX66"/>
    <mergeCell ref="AY65:AY66"/>
    <mergeCell ref="R65:S66"/>
    <mergeCell ref="T65:U66"/>
    <mergeCell ref="V65:W66"/>
    <mergeCell ref="X65:Y66"/>
    <mergeCell ref="Z65:AA66"/>
    <mergeCell ref="AE65:AI66"/>
    <mergeCell ref="BA65:BA66"/>
    <mergeCell ref="BB65:BB66"/>
    <mergeCell ref="BC65:BC66"/>
    <mergeCell ref="AJ65:AK66"/>
    <mergeCell ref="AL65:AM66"/>
    <mergeCell ref="AN65:AO66"/>
    <mergeCell ref="AP65:AQ66"/>
    <mergeCell ref="AV65:AV66"/>
    <mergeCell ref="AW65:AW66"/>
    <mergeCell ref="AW60:AW61"/>
    <mergeCell ref="AY60:AY61"/>
    <mergeCell ref="AZ60:AZ61"/>
    <mergeCell ref="B65:E66"/>
    <mergeCell ref="F65:G66"/>
    <mergeCell ref="H65:I66"/>
    <mergeCell ref="J65:K66"/>
    <mergeCell ref="L65:M66"/>
    <mergeCell ref="N65:O66"/>
    <mergeCell ref="P65:Q66"/>
    <mergeCell ref="AJ60:AK61"/>
    <mergeCell ref="AL60:AM61"/>
    <mergeCell ref="AN60:AO61"/>
    <mergeCell ref="AP60:AQ61"/>
    <mergeCell ref="AU60:AU61"/>
    <mergeCell ref="AV60:AV61"/>
    <mergeCell ref="R60:S61"/>
    <mergeCell ref="T60:U61"/>
    <mergeCell ref="V60:W61"/>
    <mergeCell ref="X60:Y61"/>
    <mergeCell ref="Z60:AA61"/>
    <mergeCell ref="AE60:AI61"/>
    <mergeCell ref="AZ65:AZ66"/>
    <mergeCell ref="C55:D55"/>
    <mergeCell ref="E55:AB55"/>
    <mergeCell ref="A57:I58"/>
    <mergeCell ref="B60:E61"/>
    <mergeCell ref="F60:G61"/>
    <mergeCell ref="H60:I61"/>
    <mergeCell ref="J60:K61"/>
    <mergeCell ref="L60:M61"/>
    <mergeCell ref="N60:O61"/>
    <mergeCell ref="P60:Q61"/>
    <mergeCell ref="C50:AB54"/>
    <mergeCell ref="AE52:AK53"/>
    <mergeCell ref="AL52:AQ53"/>
    <mergeCell ref="AV52:AV53"/>
    <mergeCell ref="AW52:AW53"/>
    <mergeCell ref="AX52:AY53"/>
    <mergeCell ref="AU53:AU54"/>
    <mergeCell ref="AX47:AX48"/>
    <mergeCell ref="AY47:AY48"/>
    <mergeCell ref="R47:S48"/>
    <mergeCell ref="T47:U48"/>
    <mergeCell ref="V47:W48"/>
    <mergeCell ref="X47:Y48"/>
    <mergeCell ref="Z47:AA48"/>
    <mergeCell ref="AE47:AI48"/>
    <mergeCell ref="BA47:BA48"/>
    <mergeCell ref="BB47:BB48"/>
    <mergeCell ref="BC47:BC48"/>
    <mergeCell ref="AJ47:AK48"/>
    <mergeCell ref="AL47:AM48"/>
    <mergeCell ref="AN47:AO48"/>
    <mergeCell ref="AP47:AQ48"/>
    <mergeCell ref="AV47:AV48"/>
    <mergeCell ref="AW47:AW48"/>
    <mergeCell ref="AW42:AW43"/>
    <mergeCell ref="AY42:AY43"/>
    <mergeCell ref="AZ42:AZ43"/>
    <mergeCell ref="B47:E48"/>
    <mergeCell ref="F47:G48"/>
    <mergeCell ref="H47:I48"/>
    <mergeCell ref="J47:K48"/>
    <mergeCell ref="L47:M48"/>
    <mergeCell ref="N47:O48"/>
    <mergeCell ref="P47:Q48"/>
    <mergeCell ref="AJ42:AK43"/>
    <mergeCell ref="AL42:AM43"/>
    <mergeCell ref="AN42:AO43"/>
    <mergeCell ref="AP42:AQ43"/>
    <mergeCell ref="AU42:AU43"/>
    <mergeCell ref="AV42:AV43"/>
    <mergeCell ref="R42:S43"/>
    <mergeCell ref="T42:U43"/>
    <mergeCell ref="V42:W43"/>
    <mergeCell ref="X42:Y43"/>
    <mergeCell ref="Z42:AA43"/>
    <mergeCell ref="AE42:AI43"/>
    <mergeCell ref="AZ47:AZ48"/>
    <mergeCell ref="C35:D35"/>
    <mergeCell ref="E35:AB35"/>
    <mergeCell ref="A39:I40"/>
    <mergeCell ref="B42:E43"/>
    <mergeCell ref="F42:G43"/>
    <mergeCell ref="H42:I43"/>
    <mergeCell ref="J42:K43"/>
    <mergeCell ref="L42:M43"/>
    <mergeCell ref="N42:O43"/>
    <mergeCell ref="P42:Q43"/>
    <mergeCell ref="BB27:BB28"/>
    <mergeCell ref="BC27:BC28"/>
    <mergeCell ref="C30:AB34"/>
    <mergeCell ref="AE32:AK33"/>
    <mergeCell ref="AL32:AQ33"/>
    <mergeCell ref="AV32:AV33"/>
    <mergeCell ref="AW32:AW33"/>
    <mergeCell ref="AX32:AY33"/>
    <mergeCell ref="AU33:AU34"/>
    <mergeCell ref="AV27:AV28"/>
    <mergeCell ref="AW27:AW28"/>
    <mergeCell ref="AX27:AX28"/>
    <mergeCell ref="AY27:AY28"/>
    <mergeCell ref="AZ27:AZ28"/>
    <mergeCell ref="BA27:BA28"/>
    <mergeCell ref="Z27:AA28"/>
    <mergeCell ref="AE27:AI28"/>
    <mergeCell ref="AJ27:AK28"/>
    <mergeCell ref="AL27:AM28"/>
    <mergeCell ref="AN27:AO28"/>
    <mergeCell ref="AP27:AQ28"/>
    <mergeCell ref="N27:O28"/>
    <mergeCell ref="P27:Q28"/>
    <mergeCell ref="R27:S28"/>
    <mergeCell ref="T27:U28"/>
    <mergeCell ref="V27:W28"/>
    <mergeCell ref="X27:Y28"/>
    <mergeCell ref="AU22:AU23"/>
    <mergeCell ref="AV22:AV23"/>
    <mergeCell ref="AW22:AW23"/>
    <mergeCell ref="AY22:AY23"/>
    <mergeCell ref="AZ22:AZ23"/>
    <mergeCell ref="B27:E28"/>
    <mergeCell ref="F27:G28"/>
    <mergeCell ref="H27:I28"/>
    <mergeCell ref="J27:K28"/>
    <mergeCell ref="L27:M28"/>
    <mergeCell ref="Z22:AA23"/>
    <mergeCell ref="AE22:AI23"/>
    <mergeCell ref="AJ22:AK23"/>
    <mergeCell ref="AL22:AM23"/>
    <mergeCell ref="AN22:AO23"/>
    <mergeCell ref="AP22:AQ23"/>
    <mergeCell ref="N22:O23"/>
    <mergeCell ref="P22:Q23"/>
    <mergeCell ref="R22:S23"/>
    <mergeCell ref="T22:U23"/>
    <mergeCell ref="V22:W23"/>
    <mergeCell ref="X22:Y23"/>
    <mergeCell ref="A19:I20"/>
    <mergeCell ref="B22:E23"/>
    <mergeCell ref="F22:G23"/>
    <mergeCell ref="H22:I23"/>
    <mergeCell ref="J22:K23"/>
    <mergeCell ref="L22:M23"/>
    <mergeCell ref="A7:K8"/>
    <mergeCell ref="L7:T8"/>
    <mergeCell ref="U7:AE8"/>
    <mergeCell ref="AF7:AS8"/>
    <mergeCell ref="B9:AS9"/>
    <mergeCell ref="B16:AS16"/>
    <mergeCell ref="A2:H2"/>
    <mergeCell ref="I2:AJ2"/>
    <mergeCell ref="AK2:AS2"/>
    <mergeCell ref="A3:AS3"/>
    <mergeCell ref="A5:K6"/>
    <mergeCell ref="L5:T6"/>
    <mergeCell ref="U5:AE6"/>
    <mergeCell ref="AF5:AS6"/>
  </mergeCells>
  <phoneticPr fontId="3"/>
  <conditionalFormatting sqref="R238 R242 R246 R250 R254 R258 R262 R266 R270 R274 R278 R282">
    <cfRule type="expression" dxfId="53" priority="22">
      <formula>IF(R238="定",TRUE)</formula>
    </cfRule>
    <cfRule type="expression" dxfId="52" priority="23">
      <formula>IF(#REF!="×",TRUE)</formula>
    </cfRule>
    <cfRule type="expression" dxfId="51" priority="24">
      <formula>IF(R238=0,TRUE)</formula>
    </cfRule>
  </conditionalFormatting>
  <conditionalFormatting sqref="AD238 AD242 AD246 AD250 AD254 AD258 AD262 AD266 AD270 AD274 AD278 AD282 AD298 AD302">
    <cfRule type="expression" dxfId="50" priority="25">
      <formula>IF(AD238="定",TRUE)</formula>
    </cfRule>
    <cfRule type="expression" dxfId="49" priority="26">
      <formula>IF(BZ238="×",TRUE)</formula>
    </cfRule>
    <cfRule type="expression" dxfId="48" priority="27">
      <formula>IF(AD238=0,TRUE)</formula>
    </cfRule>
  </conditionalFormatting>
  <conditionalFormatting sqref="R298 R302">
    <cfRule type="expression" dxfId="47" priority="19">
      <formula>IF(R298="定",TRUE)</formula>
    </cfRule>
    <cfRule type="expression" dxfId="46" priority="20">
      <formula>IF(#REF!="×",TRUE)</formula>
    </cfRule>
    <cfRule type="expression" dxfId="45" priority="21">
      <formula>IF(R298=0,TRUE)</formula>
    </cfRule>
  </conditionalFormatting>
  <conditionalFormatting sqref="R286">
    <cfRule type="expression" dxfId="44" priority="13">
      <formula>IF(R286="定",TRUE)</formula>
    </cfRule>
    <cfRule type="expression" dxfId="43" priority="14">
      <formula>IF(#REF!="×",TRUE)</formula>
    </cfRule>
    <cfRule type="expression" dxfId="42" priority="15">
      <formula>IF(R286=0,TRUE)</formula>
    </cfRule>
  </conditionalFormatting>
  <conditionalFormatting sqref="AD286">
    <cfRule type="expression" dxfId="41" priority="16">
      <formula>IF(AD286="定",TRUE)</formula>
    </cfRule>
    <cfRule type="expression" dxfId="40" priority="17">
      <formula>IF(BZ286="×",TRUE)</formula>
    </cfRule>
    <cfRule type="expression" dxfId="39" priority="18">
      <formula>IF(AD286=0,TRUE)</formula>
    </cfRule>
  </conditionalFormatting>
  <conditionalFormatting sqref="R290">
    <cfRule type="expression" dxfId="38" priority="7">
      <formula>IF(R290="定",TRUE)</formula>
    </cfRule>
    <cfRule type="expression" dxfId="37" priority="8">
      <formula>IF(#REF!="×",TRUE)</formula>
    </cfRule>
    <cfRule type="expression" dxfId="36" priority="9">
      <formula>IF(R290=0,TRUE)</formula>
    </cfRule>
  </conditionalFormatting>
  <conditionalFormatting sqref="AD290">
    <cfRule type="expression" dxfId="35" priority="10">
      <formula>IF(AD290="定",TRUE)</formula>
    </cfRule>
    <cfRule type="expression" dxfId="34" priority="11">
      <formula>IF(BZ290="×",TRUE)</formula>
    </cfRule>
    <cfRule type="expression" dxfId="33" priority="12">
      <formula>IF(AD290=0,TRUE)</formula>
    </cfRule>
  </conditionalFormatting>
  <conditionalFormatting sqref="R294">
    <cfRule type="expression" dxfId="32" priority="1">
      <formula>IF(R294="定",TRUE)</formula>
    </cfRule>
    <cfRule type="expression" dxfId="31" priority="2">
      <formula>IF(#REF!="×",TRUE)</formula>
    </cfRule>
    <cfRule type="expression" dxfId="30" priority="3">
      <formula>IF(R294=0,TRUE)</formula>
    </cfRule>
  </conditionalFormatting>
  <conditionalFormatting sqref="AD294">
    <cfRule type="expression" dxfId="29" priority="4">
      <formula>IF(AD294="定",TRUE)</formula>
    </cfRule>
    <cfRule type="expression" dxfId="28" priority="5">
      <formula>IF(BZ294="×",TRUE)</formula>
    </cfRule>
    <cfRule type="expression" dxfId="27" priority="6">
      <formula>IF(AD294=0,TRUE)</formula>
    </cfRule>
  </conditionalFormatting>
  <dataValidations count="6">
    <dataValidation type="list" allowBlank="1" showInputMessage="1" showErrorMessage="1" sqref="C35:D35 C55:D55 C73:D73 C93:D93 C111:D111 C131:D131 C149:D149 C169:D169 C187:D187 C207:D207">
      <formula1>"☑,□"</formula1>
    </dataValidation>
    <dataValidation type="whole" allowBlank="1" showInputMessage="1" showErrorMessage="1" sqref="H174:I175 H179:I180 H194:I195 H199:I200 H156:I157 H161:I162 H60:I61 H65:I66 H80:I81 H85:I86 H98:I99 H103:I104 H118:I119 H123:I124 H136:I137 H141:I142">
      <formula1>5</formula1>
      <formula2>28</formula2>
    </dataValidation>
    <dataValidation type="decimal" operator="greaterThan" allowBlank="1" showInputMessage="1" showErrorMessage="1" sqref="J222:P223">
      <formula1>0</formula1>
    </dataValidation>
    <dataValidation type="whole" allowBlank="1" showInputMessage="1" showErrorMessage="1" sqref="L174:M175 X174:Y175 L179:M180 X179:Y180 AN179:AO180 L156:M157 L199:M200 X199:Y200 AN199:AO200 AN194:AO195 AN27:AO28 AN22:AO23 L22:M23 X22:Y23 L27:M28 X27:Y2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42:M43 X42:Y43 L47:M48 X47:Y48">
      <formula1>0</formula1>
      <formula2>59</formula2>
    </dataValidation>
    <dataValidation type="list" allowBlank="1" showInputMessage="1" showErrorMessage="1" sqref="I238:K305">
      <formula1>"○,定,×,－"</formula1>
    </dataValidation>
    <dataValidation type="whole" allowBlank="1" showInputMessage="1" showErrorMessage="1" sqref="X238:Z305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rowBreaks count="2" manualBreakCount="2">
    <brk id="56" max="44" man="1"/>
    <brk id="225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0"/>
  <sheetViews>
    <sheetView showZeros="0" tabSelected="1" view="pageBreakPreview" zoomScale="55" zoomScaleNormal="100" zoomScaleSheetLayoutView="55" zoomScalePageLayoutView="40" workbookViewId="0">
      <selection activeCell="I2" sqref="I2:AJ2"/>
    </sheetView>
  </sheetViews>
  <sheetFormatPr defaultColWidth="9" defaultRowHeight="19" x14ac:dyDescent="0.2"/>
  <cols>
    <col min="1" max="3" width="4.08203125" style="1" customWidth="1"/>
    <col min="4" max="4" width="4.08203125" style="91" customWidth="1"/>
    <col min="5" max="5" width="4.08203125" style="1" customWidth="1"/>
    <col min="6" max="31" width="3.33203125" style="1" customWidth="1"/>
    <col min="32" max="43" width="3.58203125" style="1" customWidth="1"/>
    <col min="44" max="44" width="4" style="1" customWidth="1"/>
    <col min="45" max="45" width="3.9140625" style="1" customWidth="1"/>
    <col min="46" max="46" width="10.33203125" style="1" customWidth="1"/>
    <col min="47" max="60" width="10.33203125" style="1" hidden="1" customWidth="1"/>
    <col min="61" max="69" width="10.33203125" style="1" customWidth="1"/>
    <col min="70" max="16384" width="9" style="1"/>
  </cols>
  <sheetData>
    <row r="1" spans="1:59" ht="29.25" customHeight="1" x14ac:dyDescent="0.2">
      <c r="D1" s="2"/>
    </row>
    <row r="2" spans="1:59" ht="35.15" customHeight="1" x14ac:dyDescent="0.2">
      <c r="A2" s="136" t="s">
        <v>108</v>
      </c>
      <c r="B2" s="136"/>
      <c r="C2" s="136"/>
      <c r="D2" s="136"/>
      <c r="E2" s="136"/>
      <c r="F2" s="136"/>
      <c r="G2" s="136"/>
      <c r="H2" s="136"/>
      <c r="I2" s="137" t="s">
        <v>109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8"/>
      <c r="AL2" s="138"/>
      <c r="AM2" s="138"/>
      <c r="AN2" s="138"/>
      <c r="AO2" s="138"/>
      <c r="AP2" s="138"/>
      <c r="AQ2" s="138"/>
      <c r="AR2" s="138"/>
      <c r="AS2" s="138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5" customHeight="1" x14ac:dyDescent="0.2">
      <c r="A3" s="137" t="s">
        <v>115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6"/>
      <c r="AT4" s="11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2">
      <c r="A5" s="139" t="s">
        <v>116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3" t="s">
        <v>80</v>
      </c>
      <c r="M5" s="143"/>
      <c r="N5" s="143"/>
      <c r="O5" s="143"/>
      <c r="P5" s="143"/>
      <c r="Q5" s="143"/>
      <c r="R5" s="143"/>
      <c r="S5" s="143"/>
      <c r="T5" s="143"/>
      <c r="U5" s="145" t="s">
        <v>81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 t="s">
        <v>82</v>
      </c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7"/>
      <c r="AT5" s="11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2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4"/>
      <c r="M6" s="144"/>
      <c r="N6" s="144"/>
      <c r="O6" s="144"/>
      <c r="P6" s="144"/>
      <c r="Q6" s="144"/>
      <c r="R6" s="144"/>
      <c r="S6" s="144"/>
      <c r="T6" s="144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8"/>
      <c r="AT6" s="11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2">
      <c r="A7" s="374"/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9"/>
      <c r="AT7" s="11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5">
      <c r="A8" s="376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1"/>
      <c r="AT8" s="11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2">
      <c r="A9" s="117"/>
      <c r="B9" s="134" t="s">
        <v>79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1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2">
      <c r="A10" s="5" t="s">
        <v>77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2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2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2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2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2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2">
      <c r="A16" s="20"/>
      <c r="B16" s="135" t="s">
        <v>4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2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2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2">
      <c r="A19" s="151" t="s">
        <v>5</v>
      </c>
      <c r="B19" s="152"/>
      <c r="C19" s="152"/>
      <c r="D19" s="152"/>
      <c r="E19" s="152"/>
      <c r="F19" s="152"/>
      <c r="G19" s="152"/>
      <c r="H19" s="152"/>
      <c r="I19" s="15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2">
      <c r="A20" s="154"/>
      <c r="B20" s="155"/>
      <c r="C20" s="155"/>
      <c r="D20" s="155"/>
      <c r="E20" s="155"/>
      <c r="F20" s="155"/>
      <c r="G20" s="155"/>
      <c r="H20" s="155"/>
      <c r="I20" s="15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2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2">
      <c r="A22" s="32"/>
      <c r="B22" s="157" t="s">
        <v>92</v>
      </c>
      <c r="C22" s="158"/>
      <c r="D22" s="158"/>
      <c r="E22" s="159"/>
      <c r="F22" s="163" t="s">
        <v>11</v>
      </c>
      <c r="G22" s="163"/>
      <c r="H22" s="215"/>
      <c r="I22" s="215"/>
      <c r="J22" s="166" t="s">
        <v>12</v>
      </c>
      <c r="K22" s="166"/>
      <c r="L22" s="215"/>
      <c r="M22" s="215"/>
      <c r="N22" s="166" t="s">
        <v>13</v>
      </c>
      <c r="O22" s="176"/>
      <c r="P22" s="187" t="s">
        <v>14</v>
      </c>
      <c r="Q22" s="176"/>
      <c r="R22" s="189" t="s">
        <v>15</v>
      </c>
      <c r="S22" s="189"/>
      <c r="T22" s="215"/>
      <c r="U22" s="215"/>
      <c r="V22" s="166" t="s">
        <v>12</v>
      </c>
      <c r="W22" s="166"/>
      <c r="X22" s="215"/>
      <c r="Y22" s="215"/>
      <c r="Z22" s="166" t="s">
        <v>13</v>
      </c>
      <c r="AA22" s="176"/>
      <c r="AB22" s="31"/>
      <c r="AC22" s="31"/>
      <c r="AD22" s="31"/>
      <c r="AE22" s="157" t="s">
        <v>16</v>
      </c>
      <c r="AF22" s="178"/>
      <c r="AG22" s="178"/>
      <c r="AH22" s="178"/>
      <c r="AI22" s="179"/>
      <c r="AJ22" s="183">
        <f>ROUNDDOWN(AZ22/60,0)</f>
        <v>0</v>
      </c>
      <c r="AK22" s="183"/>
      <c r="AL22" s="185" t="s">
        <v>17</v>
      </c>
      <c r="AM22" s="185"/>
      <c r="AN22" s="183">
        <f>AZ22-AJ22*60</f>
        <v>0</v>
      </c>
      <c r="AO22" s="183"/>
      <c r="AP22" s="166" t="s">
        <v>13</v>
      </c>
      <c r="AQ22" s="176"/>
      <c r="AR22" s="37"/>
      <c r="AS22" s="31"/>
      <c r="AT22" s="31"/>
      <c r="AU22" s="174"/>
      <c r="AV22" s="174" t="s">
        <v>18</v>
      </c>
      <c r="AW22" s="175">
        <f>T22*60+X22</f>
        <v>0</v>
      </c>
      <c r="AX22" s="31"/>
      <c r="AY22" s="174" t="s">
        <v>19</v>
      </c>
      <c r="AZ22" s="175">
        <f>(T22*60+X22)-(H22*60+L22)</f>
        <v>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2">
      <c r="A23" s="32"/>
      <c r="B23" s="160"/>
      <c r="C23" s="161"/>
      <c r="D23" s="161"/>
      <c r="E23" s="162"/>
      <c r="F23" s="163"/>
      <c r="G23" s="163"/>
      <c r="H23" s="216"/>
      <c r="I23" s="216"/>
      <c r="J23" s="167"/>
      <c r="K23" s="167"/>
      <c r="L23" s="216"/>
      <c r="M23" s="216"/>
      <c r="N23" s="167"/>
      <c r="O23" s="177"/>
      <c r="P23" s="188"/>
      <c r="Q23" s="177"/>
      <c r="R23" s="190"/>
      <c r="S23" s="190"/>
      <c r="T23" s="216"/>
      <c r="U23" s="216"/>
      <c r="V23" s="167"/>
      <c r="W23" s="167"/>
      <c r="X23" s="216"/>
      <c r="Y23" s="216"/>
      <c r="Z23" s="167"/>
      <c r="AA23" s="177"/>
      <c r="AB23" s="31"/>
      <c r="AC23" s="31"/>
      <c r="AD23" s="31"/>
      <c r="AE23" s="180"/>
      <c r="AF23" s="181"/>
      <c r="AG23" s="181"/>
      <c r="AH23" s="181"/>
      <c r="AI23" s="182"/>
      <c r="AJ23" s="184"/>
      <c r="AK23" s="184"/>
      <c r="AL23" s="186"/>
      <c r="AM23" s="186"/>
      <c r="AN23" s="184"/>
      <c r="AO23" s="184"/>
      <c r="AP23" s="167"/>
      <c r="AQ23" s="177"/>
      <c r="AR23" s="37"/>
      <c r="AS23" s="31"/>
      <c r="AT23" s="31"/>
      <c r="AU23" s="174"/>
      <c r="AV23" s="174"/>
      <c r="AW23" s="175"/>
      <c r="AX23" s="31"/>
      <c r="AY23" s="174"/>
      <c r="AZ23" s="175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2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2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93</v>
      </c>
      <c r="BE25" s="26"/>
      <c r="BF25" s="26"/>
      <c r="BG25" s="26"/>
      <c r="BH25" s="26"/>
    </row>
    <row r="26" spans="1:60" s="46" customFormat="1" ht="25.5" customHeight="1" x14ac:dyDescent="0.2">
      <c r="A26" s="43"/>
      <c r="B26" s="44" t="s">
        <v>91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94</v>
      </c>
      <c r="BD26" s="45"/>
      <c r="BE26" s="26"/>
      <c r="BF26" s="42"/>
      <c r="BG26" s="42"/>
      <c r="BH26" s="42"/>
    </row>
    <row r="27" spans="1:60" ht="25.5" customHeight="1" x14ac:dyDescent="0.2">
      <c r="A27" s="32"/>
      <c r="B27" s="157" t="s">
        <v>92</v>
      </c>
      <c r="C27" s="158"/>
      <c r="D27" s="158"/>
      <c r="E27" s="159"/>
      <c r="F27" s="163" t="s">
        <v>11</v>
      </c>
      <c r="G27" s="163"/>
      <c r="H27" s="215"/>
      <c r="I27" s="215"/>
      <c r="J27" s="166" t="s">
        <v>12</v>
      </c>
      <c r="K27" s="166"/>
      <c r="L27" s="215"/>
      <c r="M27" s="215"/>
      <c r="N27" s="166" t="s">
        <v>13</v>
      </c>
      <c r="O27" s="176"/>
      <c r="P27" s="187" t="s">
        <v>14</v>
      </c>
      <c r="Q27" s="176"/>
      <c r="R27" s="189" t="s">
        <v>15</v>
      </c>
      <c r="S27" s="189"/>
      <c r="T27" s="217"/>
      <c r="U27" s="215"/>
      <c r="V27" s="166" t="s">
        <v>12</v>
      </c>
      <c r="W27" s="166"/>
      <c r="X27" s="215"/>
      <c r="Y27" s="215"/>
      <c r="Z27" s="166" t="s">
        <v>13</v>
      </c>
      <c r="AA27" s="176"/>
      <c r="AB27" s="37"/>
      <c r="AC27" s="37"/>
      <c r="AD27" s="37"/>
      <c r="AE27" s="206" t="s">
        <v>26</v>
      </c>
      <c r="AF27" s="166"/>
      <c r="AG27" s="166"/>
      <c r="AH27" s="166"/>
      <c r="AI27" s="176"/>
      <c r="AJ27" s="207">
        <f>ROUNDDOWN(AW32/60,0)</f>
        <v>0</v>
      </c>
      <c r="AK27" s="183"/>
      <c r="AL27" s="166" t="s">
        <v>12</v>
      </c>
      <c r="AM27" s="166"/>
      <c r="AN27" s="183">
        <f>AW32-AJ27*60</f>
        <v>0</v>
      </c>
      <c r="AO27" s="183"/>
      <c r="AP27" s="166" t="s">
        <v>13</v>
      </c>
      <c r="AQ27" s="176"/>
      <c r="AR27" s="37"/>
      <c r="AS27" s="47"/>
      <c r="AT27" s="47"/>
      <c r="AU27" s="31"/>
      <c r="AV27" s="174" t="s">
        <v>27</v>
      </c>
      <c r="AW27" s="175">
        <f>IF(AZ27&lt;=BC27,BC27,AW22)</f>
        <v>1200</v>
      </c>
      <c r="AX27" s="205"/>
      <c r="AY27" s="174" t="s">
        <v>28</v>
      </c>
      <c r="AZ27" s="175">
        <f>T27*60+X27</f>
        <v>0</v>
      </c>
      <c r="BA27" s="205"/>
      <c r="BB27" s="174" t="s">
        <v>29</v>
      </c>
      <c r="BC27" s="175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2">
      <c r="A28" s="32"/>
      <c r="B28" s="160"/>
      <c r="C28" s="161"/>
      <c r="D28" s="161"/>
      <c r="E28" s="162"/>
      <c r="F28" s="163"/>
      <c r="G28" s="163"/>
      <c r="H28" s="216"/>
      <c r="I28" s="216"/>
      <c r="J28" s="167"/>
      <c r="K28" s="167"/>
      <c r="L28" s="216"/>
      <c r="M28" s="216"/>
      <c r="N28" s="167"/>
      <c r="O28" s="177"/>
      <c r="P28" s="188"/>
      <c r="Q28" s="177"/>
      <c r="R28" s="190"/>
      <c r="S28" s="190"/>
      <c r="T28" s="218"/>
      <c r="U28" s="216"/>
      <c r="V28" s="167"/>
      <c r="W28" s="167"/>
      <c r="X28" s="216"/>
      <c r="Y28" s="216"/>
      <c r="Z28" s="167"/>
      <c r="AA28" s="177"/>
      <c r="AB28" s="31"/>
      <c r="AC28" s="31"/>
      <c r="AD28" s="31"/>
      <c r="AE28" s="188"/>
      <c r="AF28" s="167"/>
      <c r="AG28" s="167"/>
      <c r="AH28" s="167"/>
      <c r="AI28" s="177"/>
      <c r="AJ28" s="208"/>
      <c r="AK28" s="184"/>
      <c r="AL28" s="167"/>
      <c r="AM28" s="167"/>
      <c r="AN28" s="184"/>
      <c r="AO28" s="184"/>
      <c r="AP28" s="167"/>
      <c r="AQ28" s="177"/>
      <c r="AR28" s="37"/>
      <c r="AS28" s="47"/>
      <c r="AT28" s="47"/>
      <c r="AU28" s="31"/>
      <c r="AV28" s="174"/>
      <c r="AW28" s="175"/>
      <c r="AX28" s="205"/>
      <c r="AY28" s="174"/>
      <c r="AZ28" s="175"/>
      <c r="BA28" s="205"/>
      <c r="BB28" s="174"/>
      <c r="BC28" s="175"/>
      <c r="BD28" s="31"/>
      <c r="BE28" s="26"/>
      <c r="BF28" s="26"/>
      <c r="BG28" s="26"/>
      <c r="BH28" s="26"/>
    </row>
    <row r="29" spans="1:60" ht="17.25" customHeight="1" x14ac:dyDescent="0.2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3">
      <c r="A30" s="48"/>
      <c r="B30" s="31"/>
      <c r="C30" s="191" t="s">
        <v>95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3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96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194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6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2">
      <c r="A32" s="48"/>
      <c r="B32" s="31"/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6"/>
      <c r="AC32" s="1"/>
      <c r="AD32" s="31"/>
      <c r="AE32" s="157" t="s">
        <v>34</v>
      </c>
      <c r="AF32" s="158"/>
      <c r="AG32" s="158"/>
      <c r="AH32" s="158"/>
      <c r="AI32" s="158"/>
      <c r="AJ32" s="158"/>
      <c r="AK32" s="159"/>
      <c r="AL32" s="197">
        <f>IF(AZ22=0,0,ROUNDUP(AW32/AZ22,3))</f>
        <v>0</v>
      </c>
      <c r="AM32" s="198"/>
      <c r="AN32" s="198"/>
      <c r="AO32" s="198"/>
      <c r="AP32" s="198"/>
      <c r="AQ32" s="199"/>
      <c r="AR32" s="31"/>
      <c r="AS32" s="31"/>
      <c r="AT32" s="31"/>
      <c r="AU32" s="45"/>
      <c r="AV32" s="174" t="s">
        <v>35</v>
      </c>
      <c r="AW32" s="203">
        <f>IF(AW22-AW27&gt;0,IF(AW22-AW27&gt;AZ22,AZ22,AW22-AW27),0)</f>
        <v>0</v>
      </c>
      <c r="AX32" s="204" t="s">
        <v>36</v>
      </c>
      <c r="AY32" s="204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2">
      <c r="A33" s="48"/>
      <c r="B33" s="31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6"/>
      <c r="AD33" s="31"/>
      <c r="AE33" s="160"/>
      <c r="AF33" s="161"/>
      <c r="AG33" s="161"/>
      <c r="AH33" s="161"/>
      <c r="AI33" s="161"/>
      <c r="AJ33" s="161"/>
      <c r="AK33" s="162"/>
      <c r="AL33" s="200"/>
      <c r="AM33" s="201"/>
      <c r="AN33" s="201"/>
      <c r="AO33" s="201"/>
      <c r="AP33" s="201"/>
      <c r="AQ33" s="202"/>
      <c r="AR33" s="31"/>
      <c r="AS33" s="31"/>
      <c r="AT33" s="31"/>
      <c r="AU33" s="174"/>
      <c r="AV33" s="174"/>
      <c r="AW33" s="203"/>
      <c r="AX33" s="204"/>
      <c r="AY33" s="204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2">
      <c r="A34" s="48"/>
      <c r="B34" s="31"/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6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174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2">
      <c r="A35" s="48"/>
      <c r="B35" s="31"/>
      <c r="C35" s="209" t="s">
        <v>97</v>
      </c>
      <c r="D35" s="210"/>
      <c r="E35" s="211" t="s">
        <v>98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2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2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2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2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2">
      <c r="A39" s="151" t="s">
        <v>38</v>
      </c>
      <c r="B39" s="152"/>
      <c r="C39" s="152"/>
      <c r="D39" s="152"/>
      <c r="E39" s="152"/>
      <c r="F39" s="152"/>
      <c r="G39" s="152"/>
      <c r="H39" s="152"/>
      <c r="I39" s="153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2">
      <c r="A40" s="154"/>
      <c r="B40" s="155"/>
      <c r="C40" s="155"/>
      <c r="D40" s="155"/>
      <c r="E40" s="155"/>
      <c r="F40" s="155"/>
      <c r="G40" s="155"/>
      <c r="H40" s="155"/>
      <c r="I40" s="15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2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2">
      <c r="A42" s="32"/>
      <c r="B42" s="157" t="s">
        <v>92</v>
      </c>
      <c r="C42" s="158"/>
      <c r="D42" s="158"/>
      <c r="E42" s="159"/>
      <c r="F42" s="163" t="s">
        <v>11</v>
      </c>
      <c r="G42" s="163"/>
      <c r="H42" s="215"/>
      <c r="I42" s="215"/>
      <c r="J42" s="166" t="s">
        <v>12</v>
      </c>
      <c r="K42" s="166"/>
      <c r="L42" s="215"/>
      <c r="M42" s="215"/>
      <c r="N42" s="166" t="s">
        <v>13</v>
      </c>
      <c r="O42" s="176"/>
      <c r="P42" s="187" t="s">
        <v>14</v>
      </c>
      <c r="Q42" s="176"/>
      <c r="R42" s="189" t="s">
        <v>15</v>
      </c>
      <c r="S42" s="189"/>
      <c r="T42" s="215"/>
      <c r="U42" s="215"/>
      <c r="V42" s="166" t="s">
        <v>12</v>
      </c>
      <c r="W42" s="166"/>
      <c r="X42" s="215"/>
      <c r="Y42" s="215"/>
      <c r="Z42" s="166" t="s">
        <v>13</v>
      </c>
      <c r="AA42" s="176"/>
      <c r="AB42" s="31"/>
      <c r="AC42" s="31"/>
      <c r="AD42" s="31"/>
      <c r="AE42" s="157" t="s">
        <v>16</v>
      </c>
      <c r="AF42" s="178"/>
      <c r="AG42" s="178"/>
      <c r="AH42" s="178"/>
      <c r="AI42" s="179"/>
      <c r="AJ42" s="183">
        <f>ROUNDDOWN(AZ42/60,0)</f>
        <v>0</v>
      </c>
      <c r="AK42" s="183"/>
      <c r="AL42" s="185" t="s">
        <v>17</v>
      </c>
      <c r="AM42" s="185"/>
      <c r="AN42" s="183">
        <f>AZ42-AJ42*60</f>
        <v>0</v>
      </c>
      <c r="AO42" s="183"/>
      <c r="AP42" s="166" t="s">
        <v>13</v>
      </c>
      <c r="AQ42" s="176"/>
      <c r="AR42" s="37"/>
      <c r="AS42" s="31"/>
      <c r="AT42" s="31"/>
      <c r="AU42" s="174"/>
      <c r="AV42" s="174" t="s">
        <v>18</v>
      </c>
      <c r="AW42" s="175">
        <f>T42*60+X42</f>
        <v>0</v>
      </c>
      <c r="AX42" s="31"/>
      <c r="AY42" s="174" t="s">
        <v>19</v>
      </c>
      <c r="AZ42" s="175">
        <f>(T42*60+X42)-(H42*60+L42)</f>
        <v>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2">
      <c r="A43" s="32"/>
      <c r="B43" s="160"/>
      <c r="C43" s="161"/>
      <c r="D43" s="161"/>
      <c r="E43" s="162"/>
      <c r="F43" s="163"/>
      <c r="G43" s="163"/>
      <c r="H43" s="216"/>
      <c r="I43" s="216"/>
      <c r="J43" s="167"/>
      <c r="K43" s="167"/>
      <c r="L43" s="216"/>
      <c r="M43" s="216"/>
      <c r="N43" s="167"/>
      <c r="O43" s="177"/>
      <c r="P43" s="188"/>
      <c r="Q43" s="177"/>
      <c r="R43" s="190"/>
      <c r="S43" s="190"/>
      <c r="T43" s="216"/>
      <c r="U43" s="216"/>
      <c r="V43" s="167"/>
      <c r="W43" s="167"/>
      <c r="X43" s="216"/>
      <c r="Y43" s="216"/>
      <c r="Z43" s="167"/>
      <c r="AA43" s="177"/>
      <c r="AB43" s="31"/>
      <c r="AC43" s="31"/>
      <c r="AD43" s="31"/>
      <c r="AE43" s="180"/>
      <c r="AF43" s="181"/>
      <c r="AG43" s="181"/>
      <c r="AH43" s="181"/>
      <c r="AI43" s="182"/>
      <c r="AJ43" s="184"/>
      <c r="AK43" s="184"/>
      <c r="AL43" s="186"/>
      <c r="AM43" s="186"/>
      <c r="AN43" s="184"/>
      <c r="AO43" s="184"/>
      <c r="AP43" s="167"/>
      <c r="AQ43" s="177"/>
      <c r="AR43" s="37"/>
      <c r="AS43" s="31"/>
      <c r="AT43" s="31"/>
      <c r="AU43" s="174"/>
      <c r="AV43" s="174"/>
      <c r="AW43" s="175"/>
      <c r="AX43" s="31"/>
      <c r="AY43" s="174"/>
      <c r="AZ43" s="175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2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2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93</v>
      </c>
      <c r="BE45" s="26"/>
      <c r="BF45" s="26"/>
      <c r="BG45" s="26"/>
      <c r="BH45" s="26"/>
    </row>
    <row r="46" spans="1:60" s="46" customFormat="1" ht="25.5" customHeight="1" x14ac:dyDescent="0.2">
      <c r="A46" s="43"/>
      <c r="B46" s="44" t="s">
        <v>91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94</v>
      </c>
      <c r="BD46" s="45"/>
      <c r="BE46" s="26"/>
      <c r="BF46" s="42"/>
      <c r="BG46" s="42"/>
      <c r="BH46" s="42"/>
    </row>
    <row r="47" spans="1:60" ht="25.5" customHeight="1" x14ac:dyDescent="0.2">
      <c r="A47" s="32"/>
      <c r="B47" s="157" t="s">
        <v>92</v>
      </c>
      <c r="C47" s="158"/>
      <c r="D47" s="158"/>
      <c r="E47" s="159"/>
      <c r="F47" s="163" t="s">
        <v>11</v>
      </c>
      <c r="G47" s="163"/>
      <c r="H47" s="215"/>
      <c r="I47" s="215"/>
      <c r="J47" s="166" t="s">
        <v>12</v>
      </c>
      <c r="K47" s="166"/>
      <c r="L47" s="215"/>
      <c r="M47" s="215"/>
      <c r="N47" s="166" t="s">
        <v>13</v>
      </c>
      <c r="O47" s="176"/>
      <c r="P47" s="187" t="s">
        <v>14</v>
      </c>
      <c r="Q47" s="176"/>
      <c r="R47" s="189" t="s">
        <v>15</v>
      </c>
      <c r="S47" s="189"/>
      <c r="T47" s="217"/>
      <c r="U47" s="215"/>
      <c r="V47" s="166" t="s">
        <v>12</v>
      </c>
      <c r="W47" s="166"/>
      <c r="X47" s="215"/>
      <c r="Y47" s="215"/>
      <c r="Z47" s="166" t="s">
        <v>13</v>
      </c>
      <c r="AA47" s="176"/>
      <c r="AB47" s="37"/>
      <c r="AC47" s="37"/>
      <c r="AD47" s="37"/>
      <c r="AE47" s="206" t="s">
        <v>26</v>
      </c>
      <c r="AF47" s="166"/>
      <c r="AG47" s="166"/>
      <c r="AH47" s="166"/>
      <c r="AI47" s="176"/>
      <c r="AJ47" s="207">
        <f>ROUNDDOWN(AW52/60,0)</f>
        <v>0</v>
      </c>
      <c r="AK47" s="183"/>
      <c r="AL47" s="166" t="s">
        <v>12</v>
      </c>
      <c r="AM47" s="166"/>
      <c r="AN47" s="183">
        <f>AW52-AJ47*60</f>
        <v>0</v>
      </c>
      <c r="AO47" s="183"/>
      <c r="AP47" s="166" t="s">
        <v>13</v>
      </c>
      <c r="AQ47" s="176"/>
      <c r="AR47" s="37"/>
      <c r="AS47" s="47"/>
      <c r="AT47" s="47"/>
      <c r="AU47" s="31"/>
      <c r="AV47" s="174" t="s">
        <v>27</v>
      </c>
      <c r="AW47" s="175">
        <f>IF(AZ47&lt;=BC47,BC47,AW42)</f>
        <v>1200</v>
      </c>
      <c r="AX47" s="205"/>
      <c r="AY47" s="174" t="s">
        <v>28</v>
      </c>
      <c r="AZ47" s="175">
        <f>T47*60+X47</f>
        <v>0</v>
      </c>
      <c r="BA47" s="205"/>
      <c r="BB47" s="174" t="s">
        <v>29</v>
      </c>
      <c r="BC47" s="175">
        <f>IF(C55="☑",21*60,20*60)</f>
        <v>1200</v>
      </c>
      <c r="BD47" s="31"/>
      <c r="BE47" s="26"/>
      <c r="BF47" s="26"/>
      <c r="BG47" s="26"/>
      <c r="BH47" s="26"/>
    </row>
    <row r="48" spans="1:60" ht="35.25" customHeight="1" x14ac:dyDescent="0.2">
      <c r="A48" s="32"/>
      <c r="B48" s="160"/>
      <c r="C48" s="161"/>
      <c r="D48" s="161"/>
      <c r="E48" s="162"/>
      <c r="F48" s="163"/>
      <c r="G48" s="163"/>
      <c r="H48" s="216"/>
      <c r="I48" s="216"/>
      <c r="J48" s="167"/>
      <c r="K48" s="167"/>
      <c r="L48" s="216"/>
      <c r="M48" s="216"/>
      <c r="N48" s="167"/>
      <c r="O48" s="177"/>
      <c r="P48" s="188"/>
      <c r="Q48" s="177"/>
      <c r="R48" s="190"/>
      <c r="S48" s="190"/>
      <c r="T48" s="218"/>
      <c r="U48" s="216"/>
      <c r="V48" s="167"/>
      <c r="W48" s="167"/>
      <c r="X48" s="216"/>
      <c r="Y48" s="216"/>
      <c r="Z48" s="167"/>
      <c r="AA48" s="177"/>
      <c r="AB48" s="31"/>
      <c r="AC48" s="31"/>
      <c r="AD48" s="31"/>
      <c r="AE48" s="188"/>
      <c r="AF48" s="167"/>
      <c r="AG48" s="167"/>
      <c r="AH48" s="167"/>
      <c r="AI48" s="177"/>
      <c r="AJ48" s="208"/>
      <c r="AK48" s="184"/>
      <c r="AL48" s="167"/>
      <c r="AM48" s="167"/>
      <c r="AN48" s="184"/>
      <c r="AO48" s="184"/>
      <c r="AP48" s="167"/>
      <c r="AQ48" s="177"/>
      <c r="AR48" s="37"/>
      <c r="AS48" s="47"/>
      <c r="AT48" s="47"/>
      <c r="AU48" s="31"/>
      <c r="AV48" s="174"/>
      <c r="AW48" s="175"/>
      <c r="AX48" s="205"/>
      <c r="AY48" s="174"/>
      <c r="AZ48" s="175"/>
      <c r="BA48" s="205"/>
      <c r="BB48" s="174"/>
      <c r="BC48" s="175"/>
      <c r="BD48" s="31"/>
      <c r="BE48" s="26"/>
      <c r="BF48" s="26"/>
      <c r="BG48" s="26"/>
      <c r="BH48" s="26"/>
    </row>
    <row r="49" spans="1:60" ht="17.25" customHeight="1" x14ac:dyDescent="0.2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3">
      <c r="A50" s="48"/>
      <c r="B50" s="31"/>
      <c r="C50" s="191" t="s">
        <v>95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3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96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2">
      <c r="A51" s="48"/>
      <c r="B51" s="31"/>
      <c r="C51" s="194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6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2">
      <c r="A52" s="48"/>
      <c r="B52" s="31"/>
      <c r="C52" s="194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6"/>
      <c r="AC52" s="1"/>
      <c r="AD52" s="31"/>
      <c r="AE52" s="157" t="s">
        <v>34</v>
      </c>
      <c r="AF52" s="158"/>
      <c r="AG52" s="158"/>
      <c r="AH52" s="158"/>
      <c r="AI52" s="158"/>
      <c r="AJ52" s="158"/>
      <c r="AK52" s="159"/>
      <c r="AL52" s="197">
        <f>IF(AZ42=0,0,ROUNDUP(AW52/AZ42,3))</f>
        <v>0</v>
      </c>
      <c r="AM52" s="198"/>
      <c r="AN52" s="198"/>
      <c r="AO52" s="198"/>
      <c r="AP52" s="198"/>
      <c r="AQ52" s="199"/>
      <c r="AR52" s="31"/>
      <c r="AS52" s="31"/>
      <c r="AT52" s="31"/>
      <c r="AU52" s="45"/>
      <c r="AV52" s="174" t="s">
        <v>35</v>
      </c>
      <c r="AW52" s="203">
        <f>IF(AW42-AW47&gt;0,IF(AW42-AW47&gt;AZ42,AZ42,AW42-AW47),0)</f>
        <v>0</v>
      </c>
      <c r="AX52" s="204" t="s">
        <v>36</v>
      </c>
      <c r="AY52" s="204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2">
      <c r="A53" s="48"/>
      <c r="B53" s="31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6"/>
      <c r="AD53" s="31"/>
      <c r="AE53" s="160"/>
      <c r="AF53" s="161"/>
      <c r="AG53" s="161"/>
      <c r="AH53" s="161"/>
      <c r="AI53" s="161"/>
      <c r="AJ53" s="161"/>
      <c r="AK53" s="162"/>
      <c r="AL53" s="200"/>
      <c r="AM53" s="201"/>
      <c r="AN53" s="201"/>
      <c r="AO53" s="201"/>
      <c r="AP53" s="201"/>
      <c r="AQ53" s="202"/>
      <c r="AR53" s="31"/>
      <c r="AS53" s="31"/>
      <c r="AT53" s="31"/>
      <c r="AU53" s="174"/>
      <c r="AV53" s="174"/>
      <c r="AW53" s="203"/>
      <c r="AX53" s="204"/>
      <c r="AY53" s="204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194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6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174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2">
      <c r="A55" s="48"/>
      <c r="B55" s="31"/>
      <c r="C55" s="209" t="s">
        <v>97</v>
      </c>
      <c r="D55" s="210"/>
      <c r="E55" s="211" t="s">
        <v>98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2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2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2">
      <c r="A57" s="151" t="s">
        <v>40</v>
      </c>
      <c r="B57" s="152"/>
      <c r="C57" s="152"/>
      <c r="D57" s="152"/>
      <c r="E57" s="152"/>
      <c r="F57" s="152"/>
      <c r="G57" s="152"/>
      <c r="H57" s="152"/>
      <c r="I57" s="153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2">
      <c r="A58" s="154"/>
      <c r="B58" s="155"/>
      <c r="C58" s="155"/>
      <c r="D58" s="155"/>
      <c r="E58" s="155"/>
      <c r="F58" s="155"/>
      <c r="G58" s="155"/>
      <c r="H58" s="155"/>
      <c r="I58" s="15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2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2">
      <c r="A60" s="32"/>
      <c r="B60" s="157" t="s">
        <v>92</v>
      </c>
      <c r="C60" s="158"/>
      <c r="D60" s="158"/>
      <c r="E60" s="159"/>
      <c r="F60" s="163" t="s">
        <v>11</v>
      </c>
      <c r="G60" s="163"/>
      <c r="H60" s="215"/>
      <c r="I60" s="215"/>
      <c r="J60" s="166" t="s">
        <v>12</v>
      </c>
      <c r="K60" s="166"/>
      <c r="L60" s="215"/>
      <c r="M60" s="215"/>
      <c r="N60" s="166" t="s">
        <v>13</v>
      </c>
      <c r="O60" s="176"/>
      <c r="P60" s="187" t="s">
        <v>14</v>
      </c>
      <c r="Q60" s="176"/>
      <c r="R60" s="189" t="s">
        <v>15</v>
      </c>
      <c r="S60" s="189"/>
      <c r="T60" s="215"/>
      <c r="U60" s="215"/>
      <c r="V60" s="166" t="s">
        <v>12</v>
      </c>
      <c r="W60" s="166"/>
      <c r="X60" s="215"/>
      <c r="Y60" s="215"/>
      <c r="Z60" s="166" t="s">
        <v>13</v>
      </c>
      <c r="AA60" s="176"/>
      <c r="AB60" s="31"/>
      <c r="AC60" s="31"/>
      <c r="AD60" s="31"/>
      <c r="AE60" s="157" t="s">
        <v>16</v>
      </c>
      <c r="AF60" s="178"/>
      <c r="AG60" s="178"/>
      <c r="AH60" s="178"/>
      <c r="AI60" s="179"/>
      <c r="AJ60" s="183">
        <f>ROUNDDOWN(AZ60/60,0)</f>
        <v>0</v>
      </c>
      <c r="AK60" s="183"/>
      <c r="AL60" s="185" t="s">
        <v>17</v>
      </c>
      <c r="AM60" s="185"/>
      <c r="AN60" s="183">
        <f>AZ60-AJ60*60</f>
        <v>0</v>
      </c>
      <c r="AO60" s="183"/>
      <c r="AP60" s="166" t="s">
        <v>13</v>
      </c>
      <c r="AQ60" s="176"/>
      <c r="AR60" s="37"/>
      <c r="AS60" s="31"/>
      <c r="AT60" s="31"/>
      <c r="AU60" s="174"/>
      <c r="AV60" s="174" t="s">
        <v>18</v>
      </c>
      <c r="AW60" s="175">
        <f>T60*60+X60</f>
        <v>0</v>
      </c>
      <c r="AX60" s="31"/>
      <c r="AY60" s="174" t="s">
        <v>19</v>
      </c>
      <c r="AZ60" s="175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2">
      <c r="A61" s="32"/>
      <c r="B61" s="160"/>
      <c r="C61" s="161"/>
      <c r="D61" s="161"/>
      <c r="E61" s="162"/>
      <c r="F61" s="163"/>
      <c r="G61" s="163"/>
      <c r="H61" s="216"/>
      <c r="I61" s="216"/>
      <c r="J61" s="167"/>
      <c r="K61" s="167"/>
      <c r="L61" s="216"/>
      <c r="M61" s="216"/>
      <c r="N61" s="167"/>
      <c r="O61" s="177"/>
      <c r="P61" s="188"/>
      <c r="Q61" s="177"/>
      <c r="R61" s="190"/>
      <c r="S61" s="190"/>
      <c r="T61" s="216"/>
      <c r="U61" s="216"/>
      <c r="V61" s="167"/>
      <c r="W61" s="167"/>
      <c r="X61" s="216"/>
      <c r="Y61" s="216"/>
      <c r="Z61" s="167"/>
      <c r="AA61" s="177"/>
      <c r="AB61" s="31"/>
      <c r="AC61" s="31"/>
      <c r="AD61" s="31"/>
      <c r="AE61" s="180"/>
      <c r="AF61" s="181"/>
      <c r="AG61" s="181"/>
      <c r="AH61" s="181"/>
      <c r="AI61" s="182"/>
      <c r="AJ61" s="184"/>
      <c r="AK61" s="184"/>
      <c r="AL61" s="186"/>
      <c r="AM61" s="186"/>
      <c r="AN61" s="184"/>
      <c r="AO61" s="184"/>
      <c r="AP61" s="167"/>
      <c r="AQ61" s="177"/>
      <c r="AR61" s="37"/>
      <c r="AS61" s="31"/>
      <c r="AT61" s="31"/>
      <c r="AU61" s="174"/>
      <c r="AV61" s="174"/>
      <c r="AW61" s="175"/>
      <c r="AX61" s="31"/>
      <c r="AY61" s="174"/>
      <c r="AZ61" s="175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2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2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93</v>
      </c>
      <c r="BE63" s="26"/>
      <c r="BF63" s="26"/>
      <c r="BG63" s="26"/>
      <c r="BH63" s="26"/>
    </row>
    <row r="64" spans="1:60" s="46" customFormat="1" ht="25.5" customHeight="1" x14ac:dyDescent="0.2">
      <c r="A64" s="43"/>
      <c r="B64" s="44" t="s">
        <v>91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94</v>
      </c>
      <c r="BD64" s="45"/>
      <c r="BE64" s="26"/>
      <c r="BF64" s="42"/>
      <c r="BG64" s="42"/>
      <c r="BH64" s="42"/>
    </row>
    <row r="65" spans="1:60" ht="25.5" customHeight="1" x14ac:dyDescent="0.2">
      <c r="A65" s="32"/>
      <c r="B65" s="157" t="s">
        <v>92</v>
      </c>
      <c r="C65" s="158"/>
      <c r="D65" s="158"/>
      <c r="E65" s="159"/>
      <c r="F65" s="163" t="s">
        <v>11</v>
      </c>
      <c r="G65" s="163"/>
      <c r="H65" s="215"/>
      <c r="I65" s="215"/>
      <c r="J65" s="166" t="s">
        <v>12</v>
      </c>
      <c r="K65" s="166"/>
      <c r="L65" s="215"/>
      <c r="M65" s="215"/>
      <c r="N65" s="166" t="s">
        <v>13</v>
      </c>
      <c r="O65" s="176"/>
      <c r="P65" s="187" t="s">
        <v>14</v>
      </c>
      <c r="Q65" s="176"/>
      <c r="R65" s="189" t="s">
        <v>15</v>
      </c>
      <c r="S65" s="189"/>
      <c r="T65" s="217"/>
      <c r="U65" s="215"/>
      <c r="V65" s="166" t="s">
        <v>12</v>
      </c>
      <c r="W65" s="166"/>
      <c r="X65" s="215"/>
      <c r="Y65" s="215"/>
      <c r="Z65" s="166" t="s">
        <v>13</v>
      </c>
      <c r="AA65" s="176"/>
      <c r="AB65" s="37"/>
      <c r="AC65" s="37"/>
      <c r="AD65" s="37"/>
      <c r="AE65" s="206" t="s">
        <v>26</v>
      </c>
      <c r="AF65" s="166"/>
      <c r="AG65" s="166"/>
      <c r="AH65" s="166"/>
      <c r="AI65" s="176"/>
      <c r="AJ65" s="207">
        <f>ROUNDDOWN(AW70/60,0)</f>
        <v>0</v>
      </c>
      <c r="AK65" s="183"/>
      <c r="AL65" s="166" t="s">
        <v>12</v>
      </c>
      <c r="AM65" s="166"/>
      <c r="AN65" s="183">
        <f>AW70-AJ65*60</f>
        <v>0</v>
      </c>
      <c r="AO65" s="183"/>
      <c r="AP65" s="166" t="s">
        <v>13</v>
      </c>
      <c r="AQ65" s="176"/>
      <c r="AR65" s="37"/>
      <c r="AS65" s="47"/>
      <c r="AT65" s="47"/>
      <c r="AU65" s="31"/>
      <c r="AV65" s="174" t="s">
        <v>27</v>
      </c>
      <c r="AW65" s="175">
        <f>IF(AZ65&lt;=BC65,BC65,AW60)</f>
        <v>1200</v>
      </c>
      <c r="AX65" s="205"/>
      <c r="AY65" s="174" t="s">
        <v>28</v>
      </c>
      <c r="AZ65" s="175">
        <f>T65*60+X65</f>
        <v>0</v>
      </c>
      <c r="BA65" s="205"/>
      <c r="BB65" s="174" t="s">
        <v>29</v>
      </c>
      <c r="BC65" s="175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2">
      <c r="A66" s="32"/>
      <c r="B66" s="160"/>
      <c r="C66" s="161"/>
      <c r="D66" s="161"/>
      <c r="E66" s="162"/>
      <c r="F66" s="163"/>
      <c r="G66" s="163"/>
      <c r="H66" s="216"/>
      <c r="I66" s="216"/>
      <c r="J66" s="167"/>
      <c r="K66" s="167"/>
      <c r="L66" s="216"/>
      <c r="M66" s="216"/>
      <c r="N66" s="167"/>
      <c r="O66" s="177"/>
      <c r="P66" s="188"/>
      <c r="Q66" s="177"/>
      <c r="R66" s="190"/>
      <c r="S66" s="190"/>
      <c r="T66" s="218"/>
      <c r="U66" s="216"/>
      <c r="V66" s="167"/>
      <c r="W66" s="167"/>
      <c r="X66" s="216"/>
      <c r="Y66" s="216"/>
      <c r="Z66" s="167"/>
      <c r="AA66" s="177"/>
      <c r="AB66" s="31"/>
      <c r="AC66" s="31"/>
      <c r="AD66" s="31"/>
      <c r="AE66" s="188"/>
      <c r="AF66" s="167"/>
      <c r="AG66" s="167"/>
      <c r="AH66" s="167"/>
      <c r="AI66" s="177"/>
      <c r="AJ66" s="208"/>
      <c r="AK66" s="184"/>
      <c r="AL66" s="167"/>
      <c r="AM66" s="167"/>
      <c r="AN66" s="184"/>
      <c r="AO66" s="184"/>
      <c r="AP66" s="167"/>
      <c r="AQ66" s="177"/>
      <c r="AR66" s="37"/>
      <c r="AS66" s="47"/>
      <c r="AT66" s="47"/>
      <c r="AU66" s="31"/>
      <c r="AV66" s="174"/>
      <c r="AW66" s="175"/>
      <c r="AX66" s="205"/>
      <c r="AY66" s="174"/>
      <c r="AZ66" s="175"/>
      <c r="BA66" s="205"/>
      <c r="BB66" s="174"/>
      <c r="BC66" s="175"/>
      <c r="BD66" s="31"/>
      <c r="BE66" s="26"/>
      <c r="BF66" s="26"/>
      <c r="BG66" s="26"/>
      <c r="BH66" s="26"/>
    </row>
    <row r="67" spans="1:60" ht="17.25" customHeight="1" x14ac:dyDescent="0.2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3">
      <c r="A68" s="48"/>
      <c r="B68" s="31"/>
      <c r="C68" s="191" t="s">
        <v>95</v>
      </c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3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96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2">
      <c r="A69" s="48"/>
      <c r="B69" s="31"/>
      <c r="C69" s="194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6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2">
      <c r="A70" s="48"/>
      <c r="B70" s="31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6"/>
      <c r="AC70" s="1"/>
      <c r="AD70" s="31"/>
      <c r="AE70" s="157" t="s">
        <v>34</v>
      </c>
      <c r="AF70" s="158"/>
      <c r="AG70" s="158"/>
      <c r="AH70" s="158"/>
      <c r="AI70" s="158"/>
      <c r="AJ70" s="158"/>
      <c r="AK70" s="159"/>
      <c r="AL70" s="197">
        <f>IF(AZ60=0,0,ROUNDUP(AW70/AZ60,3))</f>
        <v>0</v>
      </c>
      <c r="AM70" s="198"/>
      <c r="AN70" s="198"/>
      <c r="AO70" s="198"/>
      <c r="AP70" s="198"/>
      <c r="AQ70" s="199"/>
      <c r="AR70" s="31"/>
      <c r="AS70" s="31"/>
      <c r="AT70" s="31"/>
      <c r="AU70" s="45"/>
      <c r="AV70" s="174" t="s">
        <v>35</v>
      </c>
      <c r="AW70" s="203">
        <f>IF(AW60-AW65&gt;0,IF(AW60-AW65&gt;AZ60,AZ60,AW60-AW65),0)</f>
        <v>0</v>
      </c>
      <c r="AX70" s="204" t="s">
        <v>36</v>
      </c>
      <c r="AY70" s="204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2">
      <c r="A71" s="48"/>
      <c r="B71" s="31"/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6"/>
      <c r="AD71" s="31"/>
      <c r="AE71" s="160"/>
      <c r="AF71" s="161"/>
      <c r="AG71" s="161"/>
      <c r="AH71" s="161"/>
      <c r="AI71" s="161"/>
      <c r="AJ71" s="161"/>
      <c r="AK71" s="162"/>
      <c r="AL71" s="200"/>
      <c r="AM71" s="201"/>
      <c r="AN71" s="201"/>
      <c r="AO71" s="201"/>
      <c r="AP71" s="201"/>
      <c r="AQ71" s="202"/>
      <c r="AR71" s="31"/>
      <c r="AS71" s="31"/>
      <c r="AT71" s="31"/>
      <c r="AU71" s="174"/>
      <c r="AV71" s="174"/>
      <c r="AW71" s="203"/>
      <c r="AX71" s="204"/>
      <c r="AY71" s="204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6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174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2">
      <c r="A73" s="48"/>
      <c r="B73" s="31"/>
      <c r="C73" s="209" t="s">
        <v>97</v>
      </c>
      <c r="D73" s="210"/>
      <c r="E73" s="211" t="s">
        <v>98</v>
      </c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2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2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2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2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2">
      <c r="A77" s="151" t="s">
        <v>42</v>
      </c>
      <c r="B77" s="152"/>
      <c r="C77" s="152"/>
      <c r="D77" s="152"/>
      <c r="E77" s="152"/>
      <c r="F77" s="152"/>
      <c r="G77" s="152"/>
      <c r="H77" s="152"/>
      <c r="I77" s="153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2">
      <c r="A78" s="154"/>
      <c r="B78" s="155"/>
      <c r="C78" s="155"/>
      <c r="D78" s="155"/>
      <c r="E78" s="155"/>
      <c r="F78" s="155"/>
      <c r="G78" s="155"/>
      <c r="H78" s="155"/>
      <c r="I78" s="15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2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2">
      <c r="A80" s="32"/>
      <c r="B80" s="157" t="s">
        <v>92</v>
      </c>
      <c r="C80" s="158"/>
      <c r="D80" s="158"/>
      <c r="E80" s="159"/>
      <c r="F80" s="163" t="s">
        <v>11</v>
      </c>
      <c r="G80" s="163"/>
      <c r="H80" s="215"/>
      <c r="I80" s="215"/>
      <c r="J80" s="166" t="s">
        <v>12</v>
      </c>
      <c r="K80" s="166"/>
      <c r="L80" s="215"/>
      <c r="M80" s="215"/>
      <c r="N80" s="166" t="s">
        <v>13</v>
      </c>
      <c r="O80" s="176"/>
      <c r="P80" s="187" t="s">
        <v>14</v>
      </c>
      <c r="Q80" s="176"/>
      <c r="R80" s="189" t="s">
        <v>15</v>
      </c>
      <c r="S80" s="189"/>
      <c r="T80" s="215"/>
      <c r="U80" s="215"/>
      <c r="V80" s="166" t="s">
        <v>12</v>
      </c>
      <c r="W80" s="166"/>
      <c r="X80" s="215"/>
      <c r="Y80" s="215"/>
      <c r="Z80" s="166" t="s">
        <v>13</v>
      </c>
      <c r="AA80" s="176"/>
      <c r="AB80" s="31"/>
      <c r="AC80" s="31"/>
      <c r="AD80" s="31"/>
      <c r="AE80" s="157" t="s">
        <v>16</v>
      </c>
      <c r="AF80" s="178"/>
      <c r="AG80" s="178"/>
      <c r="AH80" s="178"/>
      <c r="AI80" s="179"/>
      <c r="AJ80" s="183">
        <f>ROUNDDOWN(AZ80/60,0)</f>
        <v>0</v>
      </c>
      <c r="AK80" s="183"/>
      <c r="AL80" s="185" t="s">
        <v>17</v>
      </c>
      <c r="AM80" s="185"/>
      <c r="AN80" s="183">
        <f>AZ80-AJ80*60</f>
        <v>0</v>
      </c>
      <c r="AO80" s="183"/>
      <c r="AP80" s="166" t="s">
        <v>13</v>
      </c>
      <c r="AQ80" s="176"/>
      <c r="AR80" s="37"/>
      <c r="AS80" s="31"/>
      <c r="AT80" s="31"/>
      <c r="AU80" s="174"/>
      <c r="AV80" s="174" t="s">
        <v>18</v>
      </c>
      <c r="AW80" s="175">
        <f>T80*60+X80</f>
        <v>0</v>
      </c>
      <c r="AX80" s="31"/>
      <c r="AY80" s="174" t="s">
        <v>19</v>
      </c>
      <c r="AZ80" s="175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2">
      <c r="A81" s="32"/>
      <c r="B81" s="160"/>
      <c r="C81" s="161"/>
      <c r="D81" s="161"/>
      <c r="E81" s="162"/>
      <c r="F81" s="163"/>
      <c r="G81" s="163"/>
      <c r="H81" s="216"/>
      <c r="I81" s="216"/>
      <c r="J81" s="167"/>
      <c r="K81" s="167"/>
      <c r="L81" s="216"/>
      <c r="M81" s="216"/>
      <c r="N81" s="167"/>
      <c r="O81" s="177"/>
      <c r="P81" s="188"/>
      <c r="Q81" s="177"/>
      <c r="R81" s="190"/>
      <c r="S81" s="190"/>
      <c r="T81" s="216"/>
      <c r="U81" s="216"/>
      <c r="V81" s="167"/>
      <c r="W81" s="167"/>
      <c r="X81" s="216"/>
      <c r="Y81" s="216"/>
      <c r="Z81" s="167"/>
      <c r="AA81" s="177"/>
      <c r="AB81" s="31"/>
      <c r="AC81" s="31"/>
      <c r="AD81" s="31"/>
      <c r="AE81" s="180"/>
      <c r="AF81" s="181"/>
      <c r="AG81" s="181"/>
      <c r="AH81" s="181"/>
      <c r="AI81" s="182"/>
      <c r="AJ81" s="184"/>
      <c r="AK81" s="184"/>
      <c r="AL81" s="186"/>
      <c r="AM81" s="186"/>
      <c r="AN81" s="184"/>
      <c r="AO81" s="184"/>
      <c r="AP81" s="167"/>
      <c r="AQ81" s="177"/>
      <c r="AR81" s="37"/>
      <c r="AS81" s="31"/>
      <c r="AT81" s="31"/>
      <c r="AU81" s="174"/>
      <c r="AV81" s="174"/>
      <c r="AW81" s="175"/>
      <c r="AX81" s="31"/>
      <c r="AY81" s="174"/>
      <c r="AZ81" s="175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2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2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93</v>
      </c>
      <c r="BE83" s="26"/>
      <c r="BF83" s="26"/>
      <c r="BG83" s="26"/>
      <c r="BH83" s="26"/>
    </row>
    <row r="84" spans="1:60" s="46" customFormat="1" ht="25.5" hidden="1" customHeight="1" x14ac:dyDescent="0.2">
      <c r="A84" s="43"/>
      <c r="B84" s="44" t="s">
        <v>91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94</v>
      </c>
      <c r="BD84" s="45"/>
      <c r="BE84" s="26"/>
      <c r="BF84" s="42"/>
      <c r="BG84" s="42"/>
      <c r="BH84" s="42"/>
    </row>
    <row r="85" spans="1:60" ht="25.5" hidden="1" customHeight="1" x14ac:dyDescent="0.2">
      <c r="A85" s="32"/>
      <c r="B85" s="157" t="s">
        <v>92</v>
      </c>
      <c r="C85" s="158"/>
      <c r="D85" s="158"/>
      <c r="E85" s="159"/>
      <c r="F85" s="163" t="s">
        <v>11</v>
      </c>
      <c r="G85" s="163"/>
      <c r="H85" s="215"/>
      <c r="I85" s="215"/>
      <c r="J85" s="166" t="s">
        <v>12</v>
      </c>
      <c r="K85" s="166"/>
      <c r="L85" s="215"/>
      <c r="M85" s="215"/>
      <c r="N85" s="166" t="s">
        <v>13</v>
      </c>
      <c r="O85" s="176"/>
      <c r="P85" s="187" t="s">
        <v>14</v>
      </c>
      <c r="Q85" s="176"/>
      <c r="R85" s="189" t="s">
        <v>15</v>
      </c>
      <c r="S85" s="189"/>
      <c r="T85" s="217"/>
      <c r="U85" s="215"/>
      <c r="V85" s="166" t="s">
        <v>12</v>
      </c>
      <c r="W85" s="166"/>
      <c r="X85" s="215"/>
      <c r="Y85" s="215"/>
      <c r="Z85" s="166" t="s">
        <v>13</v>
      </c>
      <c r="AA85" s="176"/>
      <c r="AB85" s="37"/>
      <c r="AC85" s="37"/>
      <c r="AD85" s="37"/>
      <c r="AE85" s="206" t="s">
        <v>26</v>
      </c>
      <c r="AF85" s="166"/>
      <c r="AG85" s="166"/>
      <c r="AH85" s="166"/>
      <c r="AI85" s="176"/>
      <c r="AJ85" s="207">
        <f>ROUNDDOWN(AW90/60,0)</f>
        <v>0</v>
      </c>
      <c r="AK85" s="183"/>
      <c r="AL85" s="166" t="s">
        <v>12</v>
      </c>
      <c r="AM85" s="166"/>
      <c r="AN85" s="183">
        <f>AW90-AJ85*60</f>
        <v>0</v>
      </c>
      <c r="AO85" s="183"/>
      <c r="AP85" s="166" t="s">
        <v>13</v>
      </c>
      <c r="AQ85" s="176"/>
      <c r="AR85" s="37"/>
      <c r="AS85" s="47"/>
      <c r="AT85" s="47"/>
      <c r="AU85" s="31"/>
      <c r="AV85" s="174" t="s">
        <v>27</v>
      </c>
      <c r="AW85" s="175">
        <f>IF(AZ85&lt;=BC85,BC85,AW80)</f>
        <v>1200</v>
      </c>
      <c r="AX85" s="205"/>
      <c r="AY85" s="174" t="s">
        <v>28</v>
      </c>
      <c r="AZ85" s="175">
        <f>T85*60+X85</f>
        <v>0</v>
      </c>
      <c r="BA85" s="205"/>
      <c r="BB85" s="174" t="s">
        <v>29</v>
      </c>
      <c r="BC85" s="175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2">
      <c r="A86" s="32"/>
      <c r="B86" s="160"/>
      <c r="C86" s="161"/>
      <c r="D86" s="161"/>
      <c r="E86" s="162"/>
      <c r="F86" s="163"/>
      <c r="G86" s="163"/>
      <c r="H86" s="216"/>
      <c r="I86" s="216"/>
      <c r="J86" s="167"/>
      <c r="K86" s="167"/>
      <c r="L86" s="216"/>
      <c r="M86" s="216"/>
      <c r="N86" s="167"/>
      <c r="O86" s="177"/>
      <c r="P86" s="188"/>
      <c r="Q86" s="177"/>
      <c r="R86" s="190"/>
      <c r="S86" s="190"/>
      <c r="T86" s="218"/>
      <c r="U86" s="216"/>
      <c r="V86" s="167"/>
      <c r="W86" s="167"/>
      <c r="X86" s="216"/>
      <c r="Y86" s="216"/>
      <c r="Z86" s="167"/>
      <c r="AA86" s="177"/>
      <c r="AB86" s="31"/>
      <c r="AC86" s="31"/>
      <c r="AD86" s="31"/>
      <c r="AE86" s="188"/>
      <c r="AF86" s="167"/>
      <c r="AG86" s="167"/>
      <c r="AH86" s="167"/>
      <c r="AI86" s="177"/>
      <c r="AJ86" s="208"/>
      <c r="AK86" s="184"/>
      <c r="AL86" s="167"/>
      <c r="AM86" s="167"/>
      <c r="AN86" s="184"/>
      <c r="AO86" s="184"/>
      <c r="AP86" s="167"/>
      <c r="AQ86" s="177"/>
      <c r="AR86" s="37"/>
      <c r="AS86" s="47"/>
      <c r="AT86" s="47"/>
      <c r="AU86" s="31"/>
      <c r="AV86" s="174"/>
      <c r="AW86" s="175"/>
      <c r="AX86" s="205"/>
      <c r="AY86" s="174"/>
      <c r="AZ86" s="175"/>
      <c r="BA86" s="205"/>
      <c r="BB86" s="174"/>
      <c r="BC86" s="175"/>
      <c r="BD86" s="31"/>
      <c r="BE86" s="26"/>
      <c r="BF86" s="26"/>
      <c r="BG86" s="26"/>
      <c r="BH86" s="26"/>
    </row>
    <row r="87" spans="1:60" ht="17.25" hidden="1" customHeight="1" x14ac:dyDescent="0.2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3">
      <c r="A88" s="48"/>
      <c r="B88" s="31"/>
      <c r="C88" s="191" t="s">
        <v>95</v>
      </c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3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96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2">
      <c r="A89" s="48"/>
      <c r="B89" s="31"/>
      <c r="C89" s="194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6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2">
      <c r="A90" s="48"/>
      <c r="B90" s="31"/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6"/>
      <c r="AC90" s="1"/>
      <c r="AD90" s="31"/>
      <c r="AE90" s="157" t="s">
        <v>34</v>
      </c>
      <c r="AF90" s="158"/>
      <c r="AG90" s="158"/>
      <c r="AH90" s="158"/>
      <c r="AI90" s="158"/>
      <c r="AJ90" s="158"/>
      <c r="AK90" s="159"/>
      <c r="AL90" s="197">
        <f>IF(AZ80=0,0,ROUNDUP(AW90/AZ80,3))</f>
        <v>0</v>
      </c>
      <c r="AM90" s="198"/>
      <c r="AN90" s="198"/>
      <c r="AO90" s="198"/>
      <c r="AP90" s="198"/>
      <c r="AQ90" s="199"/>
      <c r="AR90" s="31"/>
      <c r="AS90" s="31"/>
      <c r="AT90" s="31"/>
      <c r="AU90" s="45"/>
      <c r="AV90" s="174" t="s">
        <v>35</v>
      </c>
      <c r="AW90" s="203">
        <f>IF(AW80-AW85&gt;0,IF(AW80-AW85&gt;AZ80,AZ80,AW80-AW85),0)</f>
        <v>0</v>
      </c>
      <c r="AX90" s="204" t="s">
        <v>36</v>
      </c>
      <c r="AY90" s="204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2">
      <c r="A91" s="48"/>
      <c r="B91" s="31"/>
      <c r="C91" s="194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6"/>
      <c r="AD91" s="31"/>
      <c r="AE91" s="160"/>
      <c r="AF91" s="161"/>
      <c r="AG91" s="161"/>
      <c r="AH91" s="161"/>
      <c r="AI91" s="161"/>
      <c r="AJ91" s="161"/>
      <c r="AK91" s="162"/>
      <c r="AL91" s="200"/>
      <c r="AM91" s="201"/>
      <c r="AN91" s="201"/>
      <c r="AO91" s="201"/>
      <c r="AP91" s="201"/>
      <c r="AQ91" s="202"/>
      <c r="AR91" s="31"/>
      <c r="AS91" s="31"/>
      <c r="AT91" s="31"/>
      <c r="AU91" s="174"/>
      <c r="AV91" s="174"/>
      <c r="AW91" s="203"/>
      <c r="AX91" s="204"/>
      <c r="AY91" s="204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194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6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174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2">
      <c r="A93" s="48"/>
      <c r="B93" s="31"/>
      <c r="C93" s="209" t="s">
        <v>97</v>
      </c>
      <c r="D93" s="210"/>
      <c r="E93" s="211" t="s">
        <v>98</v>
      </c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2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2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2">
      <c r="A95" s="151" t="s">
        <v>43</v>
      </c>
      <c r="B95" s="152"/>
      <c r="C95" s="152"/>
      <c r="D95" s="152"/>
      <c r="E95" s="152"/>
      <c r="F95" s="152"/>
      <c r="G95" s="152"/>
      <c r="H95" s="152"/>
      <c r="I95" s="153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2">
      <c r="A96" s="154"/>
      <c r="B96" s="155"/>
      <c r="C96" s="155"/>
      <c r="D96" s="155"/>
      <c r="E96" s="155"/>
      <c r="F96" s="155"/>
      <c r="G96" s="155"/>
      <c r="H96" s="155"/>
      <c r="I96" s="15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2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2">
      <c r="A98" s="32"/>
      <c r="B98" s="157" t="s">
        <v>92</v>
      </c>
      <c r="C98" s="158"/>
      <c r="D98" s="158"/>
      <c r="E98" s="159"/>
      <c r="F98" s="163" t="s">
        <v>11</v>
      </c>
      <c r="G98" s="163"/>
      <c r="H98" s="215"/>
      <c r="I98" s="215"/>
      <c r="J98" s="166" t="s">
        <v>12</v>
      </c>
      <c r="K98" s="166"/>
      <c r="L98" s="215"/>
      <c r="M98" s="215"/>
      <c r="N98" s="166" t="s">
        <v>13</v>
      </c>
      <c r="O98" s="176"/>
      <c r="P98" s="187" t="s">
        <v>14</v>
      </c>
      <c r="Q98" s="176"/>
      <c r="R98" s="189" t="s">
        <v>15</v>
      </c>
      <c r="S98" s="189"/>
      <c r="T98" s="215"/>
      <c r="U98" s="215"/>
      <c r="V98" s="166" t="s">
        <v>12</v>
      </c>
      <c r="W98" s="166"/>
      <c r="X98" s="215"/>
      <c r="Y98" s="215"/>
      <c r="Z98" s="166" t="s">
        <v>13</v>
      </c>
      <c r="AA98" s="176"/>
      <c r="AB98" s="31"/>
      <c r="AC98" s="31"/>
      <c r="AD98" s="31"/>
      <c r="AE98" s="157" t="s">
        <v>16</v>
      </c>
      <c r="AF98" s="178"/>
      <c r="AG98" s="178"/>
      <c r="AH98" s="178"/>
      <c r="AI98" s="179"/>
      <c r="AJ98" s="183">
        <f>ROUNDDOWN(AZ98/60,0)</f>
        <v>0</v>
      </c>
      <c r="AK98" s="183"/>
      <c r="AL98" s="185" t="s">
        <v>17</v>
      </c>
      <c r="AM98" s="185"/>
      <c r="AN98" s="183">
        <f>AZ98-AJ98*60</f>
        <v>0</v>
      </c>
      <c r="AO98" s="183"/>
      <c r="AP98" s="166" t="s">
        <v>13</v>
      </c>
      <c r="AQ98" s="176"/>
      <c r="AR98" s="37"/>
      <c r="AS98" s="31"/>
      <c r="AT98" s="31"/>
      <c r="AU98" s="174"/>
      <c r="AV98" s="174" t="s">
        <v>18</v>
      </c>
      <c r="AW98" s="175">
        <f>T98*60+X98</f>
        <v>0</v>
      </c>
      <c r="AX98" s="31"/>
      <c r="AY98" s="174" t="s">
        <v>19</v>
      </c>
      <c r="AZ98" s="175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2">
      <c r="A99" s="32"/>
      <c r="B99" s="160"/>
      <c r="C99" s="161"/>
      <c r="D99" s="161"/>
      <c r="E99" s="162"/>
      <c r="F99" s="163"/>
      <c r="G99" s="163"/>
      <c r="H99" s="216"/>
      <c r="I99" s="216"/>
      <c r="J99" s="167"/>
      <c r="K99" s="167"/>
      <c r="L99" s="216"/>
      <c r="M99" s="216"/>
      <c r="N99" s="167"/>
      <c r="O99" s="177"/>
      <c r="P99" s="188"/>
      <c r="Q99" s="177"/>
      <c r="R99" s="190"/>
      <c r="S99" s="190"/>
      <c r="T99" s="216"/>
      <c r="U99" s="216"/>
      <c r="V99" s="167"/>
      <c r="W99" s="167"/>
      <c r="X99" s="216"/>
      <c r="Y99" s="216"/>
      <c r="Z99" s="167"/>
      <c r="AA99" s="177"/>
      <c r="AB99" s="31"/>
      <c r="AC99" s="31"/>
      <c r="AD99" s="31"/>
      <c r="AE99" s="180"/>
      <c r="AF99" s="181"/>
      <c r="AG99" s="181"/>
      <c r="AH99" s="181"/>
      <c r="AI99" s="182"/>
      <c r="AJ99" s="184"/>
      <c r="AK99" s="184"/>
      <c r="AL99" s="186"/>
      <c r="AM99" s="186"/>
      <c r="AN99" s="184"/>
      <c r="AO99" s="184"/>
      <c r="AP99" s="167"/>
      <c r="AQ99" s="177"/>
      <c r="AR99" s="37"/>
      <c r="AS99" s="31"/>
      <c r="AT99" s="31"/>
      <c r="AU99" s="174"/>
      <c r="AV99" s="174"/>
      <c r="AW99" s="175"/>
      <c r="AX99" s="31"/>
      <c r="AY99" s="174"/>
      <c r="AZ99" s="175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2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2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93</v>
      </c>
      <c r="BE101" s="26"/>
      <c r="BF101" s="26"/>
      <c r="BG101" s="26"/>
      <c r="BH101" s="26"/>
    </row>
    <row r="102" spans="1:60" s="46" customFormat="1" ht="25.5" hidden="1" customHeight="1" x14ac:dyDescent="0.2">
      <c r="A102" s="43"/>
      <c r="B102" s="44" t="s">
        <v>91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94</v>
      </c>
      <c r="BD102" s="45"/>
      <c r="BE102" s="26"/>
      <c r="BF102" s="42"/>
      <c r="BG102" s="42"/>
      <c r="BH102" s="42"/>
    </row>
    <row r="103" spans="1:60" ht="25.5" hidden="1" customHeight="1" x14ac:dyDescent="0.2">
      <c r="A103" s="32"/>
      <c r="B103" s="157" t="s">
        <v>92</v>
      </c>
      <c r="C103" s="158"/>
      <c r="D103" s="158"/>
      <c r="E103" s="159"/>
      <c r="F103" s="163" t="s">
        <v>11</v>
      </c>
      <c r="G103" s="163"/>
      <c r="H103" s="215"/>
      <c r="I103" s="215"/>
      <c r="J103" s="166" t="s">
        <v>12</v>
      </c>
      <c r="K103" s="166"/>
      <c r="L103" s="215"/>
      <c r="M103" s="215"/>
      <c r="N103" s="166" t="s">
        <v>13</v>
      </c>
      <c r="O103" s="176"/>
      <c r="P103" s="187" t="s">
        <v>14</v>
      </c>
      <c r="Q103" s="176"/>
      <c r="R103" s="189" t="s">
        <v>15</v>
      </c>
      <c r="S103" s="189"/>
      <c r="T103" s="217"/>
      <c r="U103" s="215"/>
      <c r="V103" s="166" t="s">
        <v>12</v>
      </c>
      <c r="W103" s="166"/>
      <c r="X103" s="215"/>
      <c r="Y103" s="215"/>
      <c r="Z103" s="166" t="s">
        <v>13</v>
      </c>
      <c r="AA103" s="176"/>
      <c r="AB103" s="37"/>
      <c r="AC103" s="37"/>
      <c r="AD103" s="37"/>
      <c r="AE103" s="206" t="s">
        <v>26</v>
      </c>
      <c r="AF103" s="166"/>
      <c r="AG103" s="166"/>
      <c r="AH103" s="166"/>
      <c r="AI103" s="176"/>
      <c r="AJ103" s="207">
        <f>ROUNDDOWN(AW108/60,0)</f>
        <v>0</v>
      </c>
      <c r="AK103" s="183"/>
      <c r="AL103" s="166" t="s">
        <v>12</v>
      </c>
      <c r="AM103" s="166"/>
      <c r="AN103" s="183">
        <f>AW108-AJ103*60</f>
        <v>0</v>
      </c>
      <c r="AO103" s="183"/>
      <c r="AP103" s="166" t="s">
        <v>13</v>
      </c>
      <c r="AQ103" s="176"/>
      <c r="AR103" s="37"/>
      <c r="AS103" s="47"/>
      <c r="AT103" s="47"/>
      <c r="AU103" s="31"/>
      <c r="AV103" s="174" t="s">
        <v>27</v>
      </c>
      <c r="AW103" s="175">
        <f>IF(AZ103&lt;=BC103,BC103,AW98)</f>
        <v>1200</v>
      </c>
      <c r="AX103" s="205"/>
      <c r="AY103" s="174" t="s">
        <v>28</v>
      </c>
      <c r="AZ103" s="175">
        <f>T103*60+X103</f>
        <v>0</v>
      </c>
      <c r="BA103" s="205"/>
      <c r="BB103" s="174" t="s">
        <v>29</v>
      </c>
      <c r="BC103" s="175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2">
      <c r="A104" s="32"/>
      <c r="B104" s="160"/>
      <c r="C104" s="161"/>
      <c r="D104" s="161"/>
      <c r="E104" s="162"/>
      <c r="F104" s="163"/>
      <c r="G104" s="163"/>
      <c r="H104" s="216"/>
      <c r="I104" s="216"/>
      <c r="J104" s="167"/>
      <c r="K104" s="167"/>
      <c r="L104" s="216"/>
      <c r="M104" s="216"/>
      <c r="N104" s="167"/>
      <c r="O104" s="177"/>
      <c r="P104" s="188"/>
      <c r="Q104" s="177"/>
      <c r="R104" s="190"/>
      <c r="S104" s="190"/>
      <c r="T104" s="218"/>
      <c r="U104" s="216"/>
      <c r="V104" s="167"/>
      <c r="W104" s="167"/>
      <c r="X104" s="216"/>
      <c r="Y104" s="216"/>
      <c r="Z104" s="167"/>
      <c r="AA104" s="177"/>
      <c r="AB104" s="31"/>
      <c r="AC104" s="31"/>
      <c r="AD104" s="31"/>
      <c r="AE104" s="188"/>
      <c r="AF104" s="167"/>
      <c r="AG104" s="167"/>
      <c r="AH104" s="167"/>
      <c r="AI104" s="177"/>
      <c r="AJ104" s="208"/>
      <c r="AK104" s="184"/>
      <c r="AL104" s="167"/>
      <c r="AM104" s="167"/>
      <c r="AN104" s="184"/>
      <c r="AO104" s="184"/>
      <c r="AP104" s="167"/>
      <c r="AQ104" s="177"/>
      <c r="AR104" s="37"/>
      <c r="AS104" s="47"/>
      <c r="AT104" s="47"/>
      <c r="AU104" s="31"/>
      <c r="AV104" s="174"/>
      <c r="AW104" s="175"/>
      <c r="AX104" s="205"/>
      <c r="AY104" s="174"/>
      <c r="AZ104" s="175"/>
      <c r="BA104" s="205"/>
      <c r="BB104" s="174"/>
      <c r="BC104" s="175"/>
      <c r="BD104" s="31"/>
      <c r="BE104" s="26"/>
      <c r="BF104" s="26"/>
      <c r="BG104" s="26"/>
      <c r="BH104" s="26"/>
    </row>
    <row r="105" spans="1:60" ht="17.25" hidden="1" customHeight="1" x14ac:dyDescent="0.2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3">
      <c r="A106" s="48"/>
      <c r="B106" s="31"/>
      <c r="C106" s="191" t="s">
        <v>95</v>
      </c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3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96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2">
      <c r="A107" s="48"/>
      <c r="B107" s="31"/>
      <c r="C107" s="194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6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2">
      <c r="A108" s="48"/>
      <c r="B108" s="31"/>
      <c r="C108" s="194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6"/>
      <c r="AC108" s="1"/>
      <c r="AD108" s="31"/>
      <c r="AE108" s="157" t="s">
        <v>34</v>
      </c>
      <c r="AF108" s="158"/>
      <c r="AG108" s="158"/>
      <c r="AH108" s="158"/>
      <c r="AI108" s="158"/>
      <c r="AJ108" s="158"/>
      <c r="AK108" s="159"/>
      <c r="AL108" s="197">
        <f>IF(AZ98=0,0,ROUNDUP(AW108/AZ98,3))</f>
        <v>0</v>
      </c>
      <c r="AM108" s="198"/>
      <c r="AN108" s="198"/>
      <c r="AO108" s="198"/>
      <c r="AP108" s="198"/>
      <c r="AQ108" s="199"/>
      <c r="AR108" s="31"/>
      <c r="AS108" s="31"/>
      <c r="AT108" s="31"/>
      <c r="AU108" s="45"/>
      <c r="AV108" s="174" t="s">
        <v>35</v>
      </c>
      <c r="AW108" s="203">
        <f>IF(AW98-AW103&gt;0,IF(AW98-AW103&gt;AZ98,AZ98,AW98-AW103),0)</f>
        <v>0</v>
      </c>
      <c r="AX108" s="204" t="s">
        <v>36</v>
      </c>
      <c r="AY108" s="204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2">
      <c r="A109" s="48"/>
      <c r="B109" s="31"/>
      <c r="C109" s="19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6"/>
      <c r="AD109" s="31"/>
      <c r="AE109" s="160"/>
      <c r="AF109" s="161"/>
      <c r="AG109" s="161"/>
      <c r="AH109" s="161"/>
      <c r="AI109" s="161"/>
      <c r="AJ109" s="161"/>
      <c r="AK109" s="162"/>
      <c r="AL109" s="200"/>
      <c r="AM109" s="201"/>
      <c r="AN109" s="201"/>
      <c r="AO109" s="201"/>
      <c r="AP109" s="201"/>
      <c r="AQ109" s="202"/>
      <c r="AR109" s="31"/>
      <c r="AS109" s="31"/>
      <c r="AT109" s="31"/>
      <c r="AU109" s="174"/>
      <c r="AV109" s="174"/>
      <c r="AW109" s="203"/>
      <c r="AX109" s="204"/>
      <c r="AY109" s="204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194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6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174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2">
      <c r="A111" s="48"/>
      <c r="B111" s="31"/>
      <c r="C111" s="209" t="s">
        <v>97</v>
      </c>
      <c r="D111" s="210"/>
      <c r="E111" s="211" t="s">
        <v>98</v>
      </c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2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2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2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2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2">
      <c r="A115" s="151" t="s">
        <v>44</v>
      </c>
      <c r="B115" s="152"/>
      <c r="C115" s="152"/>
      <c r="D115" s="152"/>
      <c r="E115" s="152"/>
      <c r="F115" s="152"/>
      <c r="G115" s="152"/>
      <c r="H115" s="152"/>
      <c r="I115" s="153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2">
      <c r="A116" s="154"/>
      <c r="B116" s="155"/>
      <c r="C116" s="155"/>
      <c r="D116" s="155"/>
      <c r="E116" s="155"/>
      <c r="F116" s="155"/>
      <c r="G116" s="155"/>
      <c r="H116" s="155"/>
      <c r="I116" s="156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2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2">
      <c r="A118" s="32"/>
      <c r="B118" s="157" t="s">
        <v>92</v>
      </c>
      <c r="C118" s="158"/>
      <c r="D118" s="158"/>
      <c r="E118" s="159"/>
      <c r="F118" s="163" t="s">
        <v>11</v>
      </c>
      <c r="G118" s="163"/>
      <c r="H118" s="215"/>
      <c r="I118" s="215"/>
      <c r="J118" s="166" t="s">
        <v>12</v>
      </c>
      <c r="K118" s="166"/>
      <c r="L118" s="215"/>
      <c r="M118" s="215"/>
      <c r="N118" s="166" t="s">
        <v>13</v>
      </c>
      <c r="O118" s="176"/>
      <c r="P118" s="187" t="s">
        <v>14</v>
      </c>
      <c r="Q118" s="176"/>
      <c r="R118" s="189" t="s">
        <v>15</v>
      </c>
      <c r="S118" s="189"/>
      <c r="T118" s="215"/>
      <c r="U118" s="215"/>
      <c r="V118" s="166" t="s">
        <v>12</v>
      </c>
      <c r="W118" s="166"/>
      <c r="X118" s="215"/>
      <c r="Y118" s="215"/>
      <c r="Z118" s="166" t="s">
        <v>13</v>
      </c>
      <c r="AA118" s="176"/>
      <c r="AB118" s="31"/>
      <c r="AC118" s="31"/>
      <c r="AD118" s="31"/>
      <c r="AE118" s="157" t="s">
        <v>16</v>
      </c>
      <c r="AF118" s="178"/>
      <c r="AG118" s="178"/>
      <c r="AH118" s="178"/>
      <c r="AI118" s="179"/>
      <c r="AJ118" s="183">
        <f>ROUNDDOWN(AZ118/60,0)</f>
        <v>0</v>
      </c>
      <c r="AK118" s="183"/>
      <c r="AL118" s="185" t="s">
        <v>17</v>
      </c>
      <c r="AM118" s="185"/>
      <c r="AN118" s="183">
        <f>AZ118-AJ118*60</f>
        <v>0</v>
      </c>
      <c r="AO118" s="183"/>
      <c r="AP118" s="166" t="s">
        <v>13</v>
      </c>
      <c r="AQ118" s="176"/>
      <c r="AR118" s="37"/>
      <c r="AS118" s="31"/>
      <c r="AT118" s="31"/>
      <c r="AU118" s="174"/>
      <c r="AV118" s="174" t="s">
        <v>18</v>
      </c>
      <c r="AW118" s="175">
        <f>T118*60+X118</f>
        <v>0</v>
      </c>
      <c r="AX118" s="31"/>
      <c r="AY118" s="174" t="s">
        <v>19</v>
      </c>
      <c r="AZ118" s="175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2">
      <c r="A119" s="32"/>
      <c r="B119" s="160"/>
      <c r="C119" s="161"/>
      <c r="D119" s="161"/>
      <c r="E119" s="162"/>
      <c r="F119" s="163"/>
      <c r="G119" s="163"/>
      <c r="H119" s="216"/>
      <c r="I119" s="216"/>
      <c r="J119" s="167"/>
      <c r="K119" s="167"/>
      <c r="L119" s="216"/>
      <c r="M119" s="216"/>
      <c r="N119" s="167"/>
      <c r="O119" s="177"/>
      <c r="P119" s="188"/>
      <c r="Q119" s="177"/>
      <c r="R119" s="190"/>
      <c r="S119" s="190"/>
      <c r="T119" s="216"/>
      <c r="U119" s="216"/>
      <c r="V119" s="167"/>
      <c r="W119" s="167"/>
      <c r="X119" s="216"/>
      <c r="Y119" s="216"/>
      <c r="Z119" s="167"/>
      <c r="AA119" s="177"/>
      <c r="AB119" s="31"/>
      <c r="AC119" s="31"/>
      <c r="AD119" s="31"/>
      <c r="AE119" s="180"/>
      <c r="AF119" s="181"/>
      <c r="AG119" s="181"/>
      <c r="AH119" s="181"/>
      <c r="AI119" s="182"/>
      <c r="AJ119" s="184"/>
      <c r="AK119" s="184"/>
      <c r="AL119" s="186"/>
      <c r="AM119" s="186"/>
      <c r="AN119" s="184"/>
      <c r="AO119" s="184"/>
      <c r="AP119" s="167"/>
      <c r="AQ119" s="177"/>
      <c r="AR119" s="37"/>
      <c r="AS119" s="31"/>
      <c r="AT119" s="31"/>
      <c r="AU119" s="174"/>
      <c r="AV119" s="174"/>
      <c r="AW119" s="175"/>
      <c r="AX119" s="31"/>
      <c r="AY119" s="174"/>
      <c r="AZ119" s="175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2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2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93</v>
      </c>
      <c r="BE121" s="26"/>
      <c r="BF121" s="26"/>
      <c r="BG121" s="26"/>
      <c r="BH121" s="26"/>
    </row>
    <row r="122" spans="1:60" s="46" customFormat="1" ht="25.5" hidden="1" customHeight="1" x14ac:dyDescent="0.2">
      <c r="A122" s="43"/>
      <c r="B122" s="44" t="s">
        <v>91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94</v>
      </c>
      <c r="BD122" s="45"/>
      <c r="BE122" s="26"/>
      <c r="BF122" s="42"/>
      <c r="BG122" s="42"/>
      <c r="BH122" s="42"/>
    </row>
    <row r="123" spans="1:60" ht="25.5" hidden="1" customHeight="1" x14ac:dyDescent="0.2">
      <c r="A123" s="32"/>
      <c r="B123" s="157" t="s">
        <v>92</v>
      </c>
      <c r="C123" s="158"/>
      <c r="D123" s="158"/>
      <c r="E123" s="159"/>
      <c r="F123" s="163" t="s">
        <v>11</v>
      </c>
      <c r="G123" s="163"/>
      <c r="H123" s="215"/>
      <c r="I123" s="215"/>
      <c r="J123" s="166" t="s">
        <v>12</v>
      </c>
      <c r="K123" s="166"/>
      <c r="L123" s="215"/>
      <c r="M123" s="215"/>
      <c r="N123" s="166" t="s">
        <v>13</v>
      </c>
      <c r="O123" s="176"/>
      <c r="P123" s="187" t="s">
        <v>14</v>
      </c>
      <c r="Q123" s="176"/>
      <c r="R123" s="189" t="s">
        <v>15</v>
      </c>
      <c r="S123" s="189"/>
      <c r="T123" s="217"/>
      <c r="U123" s="215"/>
      <c r="V123" s="166" t="s">
        <v>12</v>
      </c>
      <c r="W123" s="166"/>
      <c r="X123" s="215"/>
      <c r="Y123" s="215"/>
      <c r="Z123" s="166" t="s">
        <v>13</v>
      </c>
      <c r="AA123" s="176"/>
      <c r="AB123" s="37"/>
      <c r="AC123" s="37"/>
      <c r="AD123" s="37"/>
      <c r="AE123" s="206" t="s">
        <v>26</v>
      </c>
      <c r="AF123" s="166"/>
      <c r="AG123" s="166"/>
      <c r="AH123" s="166"/>
      <c r="AI123" s="176"/>
      <c r="AJ123" s="207">
        <f>ROUNDDOWN(AW128/60,0)</f>
        <v>0</v>
      </c>
      <c r="AK123" s="183"/>
      <c r="AL123" s="166" t="s">
        <v>12</v>
      </c>
      <c r="AM123" s="166"/>
      <c r="AN123" s="183">
        <f>AW128-AJ123*60</f>
        <v>0</v>
      </c>
      <c r="AO123" s="183"/>
      <c r="AP123" s="166" t="s">
        <v>13</v>
      </c>
      <c r="AQ123" s="176"/>
      <c r="AR123" s="37"/>
      <c r="AS123" s="47"/>
      <c r="AT123" s="47"/>
      <c r="AU123" s="31"/>
      <c r="AV123" s="174" t="s">
        <v>27</v>
      </c>
      <c r="AW123" s="175">
        <f>IF(AZ123&lt;=BC123,BC123,AW118)</f>
        <v>1200</v>
      </c>
      <c r="AX123" s="205"/>
      <c r="AY123" s="174" t="s">
        <v>28</v>
      </c>
      <c r="AZ123" s="175">
        <f>T123*60+X123</f>
        <v>0</v>
      </c>
      <c r="BA123" s="205"/>
      <c r="BB123" s="174" t="s">
        <v>29</v>
      </c>
      <c r="BC123" s="175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2">
      <c r="A124" s="32"/>
      <c r="B124" s="160"/>
      <c r="C124" s="161"/>
      <c r="D124" s="161"/>
      <c r="E124" s="162"/>
      <c r="F124" s="163"/>
      <c r="G124" s="163"/>
      <c r="H124" s="216"/>
      <c r="I124" s="216"/>
      <c r="J124" s="167"/>
      <c r="K124" s="167"/>
      <c r="L124" s="216"/>
      <c r="M124" s="216"/>
      <c r="N124" s="167"/>
      <c r="O124" s="177"/>
      <c r="P124" s="188"/>
      <c r="Q124" s="177"/>
      <c r="R124" s="190"/>
      <c r="S124" s="190"/>
      <c r="T124" s="218"/>
      <c r="U124" s="216"/>
      <c r="V124" s="167"/>
      <c r="W124" s="167"/>
      <c r="X124" s="216"/>
      <c r="Y124" s="216"/>
      <c r="Z124" s="167"/>
      <c r="AA124" s="177"/>
      <c r="AB124" s="31"/>
      <c r="AC124" s="31"/>
      <c r="AD124" s="31"/>
      <c r="AE124" s="188"/>
      <c r="AF124" s="167"/>
      <c r="AG124" s="167"/>
      <c r="AH124" s="167"/>
      <c r="AI124" s="177"/>
      <c r="AJ124" s="208"/>
      <c r="AK124" s="184"/>
      <c r="AL124" s="167"/>
      <c r="AM124" s="167"/>
      <c r="AN124" s="184"/>
      <c r="AO124" s="184"/>
      <c r="AP124" s="167"/>
      <c r="AQ124" s="177"/>
      <c r="AR124" s="37"/>
      <c r="AS124" s="47"/>
      <c r="AT124" s="47"/>
      <c r="AU124" s="31"/>
      <c r="AV124" s="174"/>
      <c r="AW124" s="175"/>
      <c r="AX124" s="205"/>
      <c r="AY124" s="174"/>
      <c r="AZ124" s="175"/>
      <c r="BA124" s="205"/>
      <c r="BB124" s="174"/>
      <c r="BC124" s="175"/>
      <c r="BD124" s="31"/>
      <c r="BE124" s="26"/>
      <c r="BF124" s="26"/>
      <c r="BG124" s="26"/>
      <c r="BH124" s="26"/>
    </row>
    <row r="125" spans="1:60" ht="17.25" hidden="1" customHeight="1" x14ac:dyDescent="0.2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3">
      <c r="A126" s="48"/>
      <c r="B126" s="31"/>
      <c r="C126" s="191" t="s">
        <v>95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3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96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2">
      <c r="A127" s="48"/>
      <c r="B127" s="31"/>
      <c r="C127" s="194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6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2">
      <c r="A128" s="48"/>
      <c r="B128" s="31"/>
      <c r="C128" s="194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6"/>
      <c r="AC128" s="1"/>
      <c r="AD128" s="31"/>
      <c r="AE128" s="157" t="s">
        <v>34</v>
      </c>
      <c r="AF128" s="158"/>
      <c r="AG128" s="158"/>
      <c r="AH128" s="158"/>
      <c r="AI128" s="158"/>
      <c r="AJ128" s="158"/>
      <c r="AK128" s="159"/>
      <c r="AL128" s="197">
        <f>IF(AZ118=0,0,ROUNDUP(AW128/AZ118,3))</f>
        <v>0</v>
      </c>
      <c r="AM128" s="198"/>
      <c r="AN128" s="198"/>
      <c r="AO128" s="198"/>
      <c r="AP128" s="198"/>
      <c r="AQ128" s="199"/>
      <c r="AR128" s="31"/>
      <c r="AS128" s="31"/>
      <c r="AT128" s="31"/>
      <c r="AU128" s="45"/>
      <c r="AV128" s="174" t="s">
        <v>35</v>
      </c>
      <c r="AW128" s="203">
        <f>IF(AW118-AW123&gt;0,IF(AW118-AW123&gt;AZ118,AZ118,AW118-AW123),0)</f>
        <v>0</v>
      </c>
      <c r="AX128" s="204" t="s">
        <v>36</v>
      </c>
      <c r="AY128" s="204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2">
      <c r="A129" s="48"/>
      <c r="B129" s="31"/>
      <c r="C129" s="194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6"/>
      <c r="AD129" s="31"/>
      <c r="AE129" s="160"/>
      <c r="AF129" s="161"/>
      <c r="AG129" s="161"/>
      <c r="AH129" s="161"/>
      <c r="AI129" s="161"/>
      <c r="AJ129" s="161"/>
      <c r="AK129" s="162"/>
      <c r="AL129" s="200"/>
      <c r="AM129" s="201"/>
      <c r="AN129" s="201"/>
      <c r="AO129" s="201"/>
      <c r="AP129" s="201"/>
      <c r="AQ129" s="202"/>
      <c r="AR129" s="31"/>
      <c r="AS129" s="31"/>
      <c r="AT129" s="31"/>
      <c r="AU129" s="174"/>
      <c r="AV129" s="174"/>
      <c r="AW129" s="203"/>
      <c r="AX129" s="204"/>
      <c r="AY129" s="204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194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6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174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2">
      <c r="A131" s="48"/>
      <c r="B131" s="31"/>
      <c r="C131" s="209" t="s">
        <v>97</v>
      </c>
      <c r="D131" s="210"/>
      <c r="E131" s="211" t="s">
        <v>98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2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2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2">
      <c r="A133" s="151" t="s">
        <v>45</v>
      </c>
      <c r="B133" s="152"/>
      <c r="C133" s="152"/>
      <c r="D133" s="152"/>
      <c r="E133" s="152"/>
      <c r="F133" s="152"/>
      <c r="G133" s="152"/>
      <c r="H133" s="152"/>
      <c r="I133" s="153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2">
      <c r="A134" s="154"/>
      <c r="B134" s="155"/>
      <c r="C134" s="155"/>
      <c r="D134" s="155"/>
      <c r="E134" s="155"/>
      <c r="F134" s="155"/>
      <c r="G134" s="155"/>
      <c r="H134" s="155"/>
      <c r="I134" s="15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2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2">
      <c r="A136" s="32"/>
      <c r="B136" s="157" t="s">
        <v>92</v>
      </c>
      <c r="C136" s="158"/>
      <c r="D136" s="158"/>
      <c r="E136" s="159"/>
      <c r="F136" s="163" t="s">
        <v>11</v>
      </c>
      <c r="G136" s="163"/>
      <c r="H136" s="215"/>
      <c r="I136" s="215"/>
      <c r="J136" s="166" t="s">
        <v>12</v>
      </c>
      <c r="K136" s="166"/>
      <c r="L136" s="215"/>
      <c r="M136" s="215"/>
      <c r="N136" s="166" t="s">
        <v>13</v>
      </c>
      <c r="O136" s="176"/>
      <c r="P136" s="187" t="s">
        <v>14</v>
      </c>
      <c r="Q136" s="176"/>
      <c r="R136" s="189" t="s">
        <v>15</v>
      </c>
      <c r="S136" s="189"/>
      <c r="T136" s="215"/>
      <c r="U136" s="215"/>
      <c r="V136" s="166" t="s">
        <v>12</v>
      </c>
      <c r="W136" s="166"/>
      <c r="X136" s="215"/>
      <c r="Y136" s="215"/>
      <c r="Z136" s="166" t="s">
        <v>13</v>
      </c>
      <c r="AA136" s="176"/>
      <c r="AB136" s="31"/>
      <c r="AC136" s="31"/>
      <c r="AD136" s="31"/>
      <c r="AE136" s="157" t="s">
        <v>16</v>
      </c>
      <c r="AF136" s="178"/>
      <c r="AG136" s="178"/>
      <c r="AH136" s="178"/>
      <c r="AI136" s="179"/>
      <c r="AJ136" s="183">
        <f>ROUNDDOWN(AZ136/60,0)</f>
        <v>0</v>
      </c>
      <c r="AK136" s="183"/>
      <c r="AL136" s="185" t="s">
        <v>17</v>
      </c>
      <c r="AM136" s="185"/>
      <c r="AN136" s="183">
        <f>AZ136-AJ136*60</f>
        <v>0</v>
      </c>
      <c r="AO136" s="183"/>
      <c r="AP136" s="166" t="s">
        <v>13</v>
      </c>
      <c r="AQ136" s="176"/>
      <c r="AR136" s="37"/>
      <c r="AS136" s="31"/>
      <c r="AT136" s="31"/>
      <c r="AU136" s="174"/>
      <c r="AV136" s="174" t="s">
        <v>18</v>
      </c>
      <c r="AW136" s="175">
        <f>T136*60+X136</f>
        <v>0</v>
      </c>
      <c r="AX136" s="31"/>
      <c r="AY136" s="174" t="s">
        <v>19</v>
      </c>
      <c r="AZ136" s="175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2">
      <c r="A137" s="32"/>
      <c r="B137" s="160"/>
      <c r="C137" s="161"/>
      <c r="D137" s="161"/>
      <c r="E137" s="162"/>
      <c r="F137" s="163"/>
      <c r="G137" s="163"/>
      <c r="H137" s="216"/>
      <c r="I137" s="216"/>
      <c r="J137" s="167"/>
      <c r="K137" s="167"/>
      <c r="L137" s="216"/>
      <c r="M137" s="216"/>
      <c r="N137" s="167"/>
      <c r="O137" s="177"/>
      <c r="P137" s="188"/>
      <c r="Q137" s="177"/>
      <c r="R137" s="190"/>
      <c r="S137" s="190"/>
      <c r="T137" s="216"/>
      <c r="U137" s="216"/>
      <c r="V137" s="167"/>
      <c r="W137" s="167"/>
      <c r="X137" s="216"/>
      <c r="Y137" s="216"/>
      <c r="Z137" s="167"/>
      <c r="AA137" s="177"/>
      <c r="AB137" s="31"/>
      <c r="AC137" s="31"/>
      <c r="AD137" s="31"/>
      <c r="AE137" s="180"/>
      <c r="AF137" s="181"/>
      <c r="AG137" s="181"/>
      <c r="AH137" s="181"/>
      <c r="AI137" s="182"/>
      <c r="AJ137" s="184"/>
      <c r="AK137" s="184"/>
      <c r="AL137" s="186"/>
      <c r="AM137" s="186"/>
      <c r="AN137" s="184"/>
      <c r="AO137" s="184"/>
      <c r="AP137" s="167"/>
      <c r="AQ137" s="177"/>
      <c r="AR137" s="37"/>
      <c r="AS137" s="31"/>
      <c r="AT137" s="31"/>
      <c r="AU137" s="174"/>
      <c r="AV137" s="174"/>
      <c r="AW137" s="175"/>
      <c r="AX137" s="31"/>
      <c r="AY137" s="174"/>
      <c r="AZ137" s="175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2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2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93</v>
      </c>
      <c r="BE139" s="26"/>
      <c r="BF139" s="26"/>
      <c r="BG139" s="26"/>
      <c r="BH139" s="26"/>
    </row>
    <row r="140" spans="1:60" s="46" customFormat="1" ht="25.5" hidden="1" customHeight="1" x14ac:dyDescent="0.2">
      <c r="A140" s="43"/>
      <c r="B140" s="44" t="s">
        <v>91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94</v>
      </c>
      <c r="BD140" s="45"/>
      <c r="BE140" s="26"/>
      <c r="BF140" s="42"/>
      <c r="BG140" s="42"/>
      <c r="BH140" s="42"/>
    </row>
    <row r="141" spans="1:60" ht="25.5" hidden="1" customHeight="1" x14ac:dyDescent="0.2">
      <c r="A141" s="32"/>
      <c r="B141" s="157" t="s">
        <v>92</v>
      </c>
      <c r="C141" s="158"/>
      <c r="D141" s="158"/>
      <c r="E141" s="159"/>
      <c r="F141" s="163" t="s">
        <v>11</v>
      </c>
      <c r="G141" s="163"/>
      <c r="H141" s="215"/>
      <c r="I141" s="215"/>
      <c r="J141" s="166" t="s">
        <v>12</v>
      </c>
      <c r="K141" s="166"/>
      <c r="L141" s="215"/>
      <c r="M141" s="215"/>
      <c r="N141" s="166" t="s">
        <v>13</v>
      </c>
      <c r="O141" s="176"/>
      <c r="P141" s="187" t="s">
        <v>14</v>
      </c>
      <c r="Q141" s="176"/>
      <c r="R141" s="189" t="s">
        <v>15</v>
      </c>
      <c r="S141" s="189"/>
      <c r="T141" s="217"/>
      <c r="U141" s="215"/>
      <c r="V141" s="166" t="s">
        <v>12</v>
      </c>
      <c r="W141" s="166"/>
      <c r="X141" s="215"/>
      <c r="Y141" s="215"/>
      <c r="Z141" s="166" t="s">
        <v>13</v>
      </c>
      <c r="AA141" s="176"/>
      <c r="AB141" s="37"/>
      <c r="AC141" s="37"/>
      <c r="AD141" s="37"/>
      <c r="AE141" s="206" t="s">
        <v>26</v>
      </c>
      <c r="AF141" s="166"/>
      <c r="AG141" s="166"/>
      <c r="AH141" s="166"/>
      <c r="AI141" s="176"/>
      <c r="AJ141" s="207">
        <f>ROUNDDOWN(AW146/60,0)</f>
        <v>0</v>
      </c>
      <c r="AK141" s="183"/>
      <c r="AL141" s="166" t="s">
        <v>12</v>
      </c>
      <c r="AM141" s="166"/>
      <c r="AN141" s="183">
        <f>AW146-AJ141*60</f>
        <v>0</v>
      </c>
      <c r="AO141" s="183"/>
      <c r="AP141" s="166" t="s">
        <v>13</v>
      </c>
      <c r="AQ141" s="176"/>
      <c r="AR141" s="37"/>
      <c r="AS141" s="47"/>
      <c r="AT141" s="47"/>
      <c r="AU141" s="31"/>
      <c r="AV141" s="174" t="s">
        <v>27</v>
      </c>
      <c r="AW141" s="175">
        <f>IF(AZ141&lt;=BC141,BC141,AW136)</f>
        <v>1200</v>
      </c>
      <c r="AX141" s="205"/>
      <c r="AY141" s="174" t="s">
        <v>28</v>
      </c>
      <c r="AZ141" s="175">
        <f>T141*60+X141</f>
        <v>0</v>
      </c>
      <c r="BA141" s="205"/>
      <c r="BB141" s="174" t="s">
        <v>29</v>
      </c>
      <c r="BC141" s="175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2">
      <c r="A142" s="32"/>
      <c r="B142" s="160"/>
      <c r="C142" s="161"/>
      <c r="D142" s="161"/>
      <c r="E142" s="162"/>
      <c r="F142" s="163"/>
      <c r="G142" s="163"/>
      <c r="H142" s="216"/>
      <c r="I142" s="216"/>
      <c r="J142" s="167"/>
      <c r="K142" s="167"/>
      <c r="L142" s="216"/>
      <c r="M142" s="216"/>
      <c r="N142" s="167"/>
      <c r="O142" s="177"/>
      <c r="P142" s="188"/>
      <c r="Q142" s="177"/>
      <c r="R142" s="190"/>
      <c r="S142" s="190"/>
      <c r="T142" s="218"/>
      <c r="U142" s="216"/>
      <c r="V142" s="167"/>
      <c r="W142" s="167"/>
      <c r="X142" s="216"/>
      <c r="Y142" s="216"/>
      <c r="Z142" s="167"/>
      <c r="AA142" s="177"/>
      <c r="AB142" s="31"/>
      <c r="AC142" s="31"/>
      <c r="AD142" s="31"/>
      <c r="AE142" s="188"/>
      <c r="AF142" s="167"/>
      <c r="AG142" s="167"/>
      <c r="AH142" s="167"/>
      <c r="AI142" s="177"/>
      <c r="AJ142" s="208"/>
      <c r="AK142" s="184"/>
      <c r="AL142" s="167"/>
      <c r="AM142" s="167"/>
      <c r="AN142" s="184"/>
      <c r="AO142" s="184"/>
      <c r="AP142" s="167"/>
      <c r="AQ142" s="177"/>
      <c r="AR142" s="37"/>
      <c r="AS142" s="47"/>
      <c r="AT142" s="47"/>
      <c r="AU142" s="31"/>
      <c r="AV142" s="174"/>
      <c r="AW142" s="175"/>
      <c r="AX142" s="205"/>
      <c r="AY142" s="174"/>
      <c r="AZ142" s="175"/>
      <c r="BA142" s="205"/>
      <c r="BB142" s="174"/>
      <c r="BC142" s="175"/>
      <c r="BD142" s="31"/>
      <c r="BE142" s="26"/>
      <c r="BF142" s="26"/>
      <c r="BG142" s="26"/>
      <c r="BH142" s="26"/>
    </row>
    <row r="143" spans="1:60" ht="17.25" hidden="1" customHeight="1" x14ac:dyDescent="0.2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3">
      <c r="A144" s="48"/>
      <c r="B144" s="31"/>
      <c r="C144" s="191" t="s">
        <v>95</v>
      </c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3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96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2">
      <c r="A145" s="48"/>
      <c r="B145" s="31"/>
      <c r="C145" s="19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6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2">
      <c r="A146" s="48"/>
      <c r="B146" s="31"/>
      <c r="C146" s="194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6"/>
      <c r="AC146" s="1"/>
      <c r="AD146" s="31"/>
      <c r="AE146" s="157" t="s">
        <v>34</v>
      </c>
      <c r="AF146" s="158"/>
      <c r="AG146" s="158"/>
      <c r="AH146" s="158"/>
      <c r="AI146" s="158"/>
      <c r="AJ146" s="158"/>
      <c r="AK146" s="159"/>
      <c r="AL146" s="197">
        <f>IF(AZ136=0,0,ROUNDUP(AW146/AZ136,3))</f>
        <v>0</v>
      </c>
      <c r="AM146" s="198"/>
      <c r="AN146" s="198"/>
      <c r="AO146" s="198"/>
      <c r="AP146" s="198"/>
      <c r="AQ146" s="199"/>
      <c r="AR146" s="31"/>
      <c r="AS146" s="31"/>
      <c r="AT146" s="31"/>
      <c r="AU146" s="45"/>
      <c r="AV146" s="174" t="s">
        <v>35</v>
      </c>
      <c r="AW146" s="203">
        <f>IF(AW136-AW141&gt;0,IF(AW136-AW141&gt;AZ136,AZ136,AW136-AW141),0)</f>
        <v>0</v>
      </c>
      <c r="AX146" s="204" t="s">
        <v>36</v>
      </c>
      <c r="AY146" s="204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2">
      <c r="A147" s="48"/>
      <c r="B147" s="31"/>
      <c r="C147" s="194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6"/>
      <c r="AD147" s="31"/>
      <c r="AE147" s="160"/>
      <c r="AF147" s="161"/>
      <c r="AG147" s="161"/>
      <c r="AH147" s="161"/>
      <c r="AI147" s="161"/>
      <c r="AJ147" s="161"/>
      <c r="AK147" s="162"/>
      <c r="AL147" s="200"/>
      <c r="AM147" s="201"/>
      <c r="AN147" s="201"/>
      <c r="AO147" s="201"/>
      <c r="AP147" s="201"/>
      <c r="AQ147" s="202"/>
      <c r="AR147" s="31"/>
      <c r="AS147" s="31"/>
      <c r="AT147" s="31"/>
      <c r="AU147" s="174"/>
      <c r="AV147" s="174"/>
      <c r="AW147" s="203"/>
      <c r="AX147" s="204"/>
      <c r="AY147" s="204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194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6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174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2">
      <c r="A149" s="48"/>
      <c r="B149" s="31"/>
      <c r="C149" s="209" t="s">
        <v>97</v>
      </c>
      <c r="D149" s="210"/>
      <c r="E149" s="211" t="s">
        <v>98</v>
      </c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2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2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2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2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2">
      <c r="A153" s="151" t="s">
        <v>46</v>
      </c>
      <c r="B153" s="152"/>
      <c r="C153" s="152"/>
      <c r="D153" s="152"/>
      <c r="E153" s="152"/>
      <c r="F153" s="152"/>
      <c r="G153" s="152"/>
      <c r="H153" s="152"/>
      <c r="I153" s="153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2">
      <c r="A154" s="154"/>
      <c r="B154" s="155"/>
      <c r="C154" s="155"/>
      <c r="D154" s="155"/>
      <c r="E154" s="155"/>
      <c r="F154" s="155"/>
      <c r="G154" s="155"/>
      <c r="H154" s="155"/>
      <c r="I154" s="15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2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2">
      <c r="A156" s="32"/>
      <c r="B156" s="157" t="s">
        <v>92</v>
      </c>
      <c r="C156" s="158"/>
      <c r="D156" s="158"/>
      <c r="E156" s="159"/>
      <c r="F156" s="163" t="s">
        <v>11</v>
      </c>
      <c r="G156" s="163"/>
      <c r="H156" s="215"/>
      <c r="I156" s="215"/>
      <c r="J156" s="166" t="s">
        <v>12</v>
      </c>
      <c r="K156" s="166"/>
      <c r="L156" s="215"/>
      <c r="M156" s="215"/>
      <c r="N156" s="166" t="s">
        <v>13</v>
      </c>
      <c r="O156" s="176"/>
      <c r="P156" s="187" t="s">
        <v>14</v>
      </c>
      <c r="Q156" s="176"/>
      <c r="R156" s="189" t="s">
        <v>15</v>
      </c>
      <c r="S156" s="189"/>
      <c r="T156" s="215"/>
      <c r="U156" s="215"/>
      <c r="V156" s="166" t="s">
        <v>12</v>
      </c>
      <c r="W156" s="166"/>
      <c r="X156" s="215"/>
      <c r="Y156" s="215"/>
      <c r="Z156" s="166" t="s">
        <v>13</v>
      </c>
      <c r="AA156" s="176"/>
      <c r="AB156" s="31"/>
      <c r="AC156" s="31"/>
      <c r="AD156" s="31"/>
      <c r="AE156" s="157" t="s">
        <v>16</v>
      </c>
      <c r="AF156" s="178"/>
      <c r="AG156" s="178"/>
      <c r="AH156" s="178"/>
      <c r="AI156" s="179"/>
      <c r="AJ156" s="183">
        <f>ROUNDDOWN(AZ156/60,0)</f>
        <v>0</v>
      </c>
      <c r="AK156" s="183"/>
      <c r="AL156" s="185" t="s">
        <v>17</v>
      </c>
      <c r="AM156" s="185"/>
      <c r="AN156" s="183">
        <f>AZ156-AJ156*60</f>
        <v>0</v>
      </c>
      <c r="AO156" s="183"/>
      <c r="AP156" s="166" t="s">
        <v>13</v>
      </c>
      <c r="AQ156" s="176"/>
      <c r="AR156" s="37"/>
      <c r="AS156" s="31"/>
      <c r="AT156" s="31"/>
      <c r="AU156" s="174"/>
      <c r="AV156" s="174" t="s">
        <v>18</v>
      </c>
      <c r="AW156" s="175">
        <f>T156*60+X156</f>
        <v>0</v>
      </c>
      <c r="AX156" s="31"/>
      <c r="AY156" s="174" t="s">
        <v>19</v>
      </c>
      <c r="AZ156" s="175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2">
      <c r="A157" s="32"/>
      <c r="B157" s="160"/>
      <c r="C157" s="161"/>
      <c r="D157" s="161"/>
      <c r="E157" s="162"/>
      <c r="F157" s="163"/>
      <c r="G157" s="163"/>
      <c r="H157" s="216"/>
      <c r="I157" s="216"/>
      <c r="J157" s="167"/>
      <c r="K157" s="167"/>
      <c r="L157" s="216"/>
      <c r="M157" s="216"/>
      <c r="N157" s="167"/>
      <c r="O157" s="177"/>
      <c r="P157" s="188"/>
      <c r="Q157" s="177"/>
      <c r="R157" s="190"/>
      <c r="S157" s="190"/>
      <c r="T157" s="216"/>
      <c r="U157" s="216"/>
      <c r="V157" s="167"/>
      <c r="W157" s="167"/>
      <c r="X157" s="216"/>
      <c r="Y157" s="216"/>
      <c r="Z157" s="167"/>
      <c r="AA157" s="177"/>
      <c r="AB157" s="31"/>
      <c r="AC157" s="31"/>
      <c r="AD157" s="31"/>
      <c r="AE157" s="180"/>
      <c r="AF157" s="181"/>
      <c r="AG157" s="181"/>
      <c r="AH157" s="181"/>
      <c r="AI157" s="182"/>
      <c r="AJ157" s="184"/>
      <c r="AK157" s="184"/>
      <c r="AL157" s="186"/>
      <c r="AM157" s="186"/>
      <c r="AN157" s="184"/>
      <c r="AO157" s="184"/>
      <c r="AP157" s="167"/>
      <c r="AQ157" s="177"/>
      <c r="AR157" s="37"/>
      <c r="AS157" s="31"/>
      <c r="AT157" s="31"/>
      <c r="AU157" s="174"/>
      <c r="AV157" s="174"/>
      <c r="AW157" s="175"/>
      <c r="AX157" s="31"/>
      <c r="AY157" s="174"/>
      <c r="AZ157" s="175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2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2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93</v>
      </c>
      <c r="BE159" s="26"/>
      <c r="BF159" s="26"/>
      <c r="BG159" s="26"/>
      <c r="BH159" s="26"/>
    </row>
    <row r="160" spans="1:60" s="46" customFormat="1" ht="25.5" hidden="1" customHeight="1" x14ac:dyDescent="0.2">
      <c r="A160" s="43"/>
      <c r="B160" s="44" t="s">
        <v>91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94</v>
      </c>
      <c r="BD160" s="45"/>
      <c r="BE160" s="26"/>
      <c r="BF160" s="42"/>
      <c r="BG160" s="42"/>
      <c r="BH160" s="42"/>
    </row>
    <row r="161" spans="1:60" ht="25.5" hidden="1" customHeight="1" x14ac:dyDescent="0.2">
      <c r="A161" s="32"/>
      <c r="B161" s="157" t="s">
        <v>92</v>
      </c>
      <c r="C161" s="158"/>
      <c r="D161" s="158"/>
      <c r="E161" s="159"/>
      <c r="F161" s="163" t="s">
        <v>11</v>
      </c>
      <c r="G161" s="163"/>
      <c r="H161" s="215"/>
      <c r="I161" s="215"/>
      <c r="J161" s="166" t="s">
        <v>12</v>
      </c>
      <c r="K161" s="166"/>
      <c r="L161" s="215"/>
      <c r="M161" s="215"/>
      <c r="N161" s="166" t="s">
        <v>13</v>
      </c>
      <c r="O161" s="176"/>
      <c r="P161" s="187" t="s">
        <v>14</v>
      </c>
      <c r="Q161" s="176"/>
      <c r="R161" s="189" t="s">
        <v>15</v>
      </c>
      <c r="S161" s="189"/>
      <c r="T161" s="217"/>
      <c r="U161" s="215"/>
      <c r="V161" s="166" t="s">
        <v>12</v>
      </c>
      <c r="W161" s="166"/>
      <c r="X161" s="215"/>
      <c r="Y161" s="215"/>
      <c r="Z161" s="166" t="s">
        <v>13</v>
      </c>
      <c r="AA161" s="176"/>
      <c r="AB161" s="37"/>
      <c r="AC161" s="37"/>
      <c r="AD161" s="37"/>
      <c r="AE161" s="206" t="s">
        <v>26</v>
      </c>
      <c r="AF161" s="166"/>
      <c r="AG161" s="166"/>
      <c r="AH161" s="166"/>
      <c r="AI161" s="176"/>
      <c r="AJ161" s="207">
        <f>ROUNDDOWN(AW166/60,0)</f>
        <v>0</v>
      </c>
      <c r="AK161" s="183"/>
      <c r="AL161" s="166" t="s">
        <v>12</v>
      </c>
      <c r="AM161" s="166"/>
      <c r="AN161" s="183">
        <f>AW166-AJ161*60</f>
        <v>0</v>
      </c>
      <c r="AO161" s="183"/>
      <c r="AP161" s="166" t="s">
        <v>13</v>
      </c>
      <c r="AQ161" s="176"/>
      <c r="AR161" s="37"/>
      <c r="AS161" s="47"/>
      <c r="AT161" s="47"/>
      <c r="AU161" s="31"/>
      <c r="AV161" s="174" t="s">
        <v>27</v>
      </c>
      <c r="AW161" s="175">
        <f>IF(AZ161&lt;=BC161,BC161,AW156)</f>
        <v>1200</v>
      </c>
      <c r="AX161" s="205"/>
      <c r="AY161" s="174" t="s">
        <v>28</v>
      </c>
      <c r="AZ161" s="175">
        <f>T161*60+X161</f>
        <v>0</v>
      </c>
      <c r="BA161" s="205"/>
      <c r="BB161" s="174" t="s">
        <v>29</v>
      </c>
      <c r="BC161" s="175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2">
      <c r="A162" s="32"/>
      <c r="B162" s="160"/>
      <c r="C162" s="161"/>
      <c r="D162" s="161"/>
      <c r="E162" s="162"/>
      <c r="F162" s="163"/>
      <c r="G162" s="163"/>
      <c r="H162" s="216"/>
      <c r="I162" s="216"/>
      <c r="J162" s="167"/>
      <c r="K162" s="167"/>
      <c r="L162" s="216"/>
      <c r="M162" s="216"/>
      <c r="N162" s="167"/>
      <c r="O162" s="177"/>
      <c r="P162" s="188"/>
      <c r="Q162" s="177"/>
      <c r="R162" s="190"/>
      <c r="S162" s="190"/>
      <c r="T162" s="218"/>
      <c r="U162" s="216"/>
      <c r="V162" s="167"/>
      <c r="W162" s="167"/>
      <c r="X162" s="216"/>
      <c r="Y162" s="216"/>
      <c r="Z162" s="167"/>
      <c r="AA162" s="177"/>
      <c r="AB162" s="31"/>
      <c r="AC162" s="31"/>
      <c r="AD162" s="31"/>
      <c r="AE162" s="188"/>
      <c r="AF162" s="167"/>
      <c r="AG162" s="167"/>
      <c r="AH162" s="167"/>
      <c r="AI162" s="177"/>
      <c r="AJ162" s="208"/>
      <c r="AK162" s="184"/>
      <c r="AL162" s="167"/>
      <c r="AM162" s="167"/>
      <c r="AN162" s="184"/>
      <c r="AO162" s="184"/>
      <c r="AP162" s="167"/>
      <c r="AQ162" s="177"/>
      <c r="AR162" s="37"/>
      <c r="AS162" s="47"/>
      <c r="AT162" s="47"/>
      <c r="AU162" s="31"/>
      <c r="AV162" s="174"/>
      <c r="AW162" s="175"/>
      <c r="AX162" s="205"/>
      <c r="AY162" s="174"/>
      <c r="AZ162" s="175"/>
      <c r="BA162" s="205"/>
      <c r="BB162" s="174"/>
      <c r="BC162" s="175"/>
      <c r="BD162" s="31"/>
      <c r="BE162" s="26"/>
      <c r="BF162" s="26"/>
      <c r="BG162" s="26"/>
      <c r="BH162" s="26"/>
    </row>
    <row r="163" spans="1:60" ht="17.25" hidden="1" customHeight="1" x14ac:dyDescent="0.2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3">
      <c r="A164" s="48"/>
      <c r="B164" s="31"/>
      <c r="C164" s="191" t="s">
        <v>95</v>
      </c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3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96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2">
      <c r="A165" s="48"/>
      <c r="B165" s="31"/>
      <c r="C165" s="194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6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2">
      <c r="A166" s="48"/>
      <c r="B166" s="31"/>
      <c r="C166" s="194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6"/>
      <c r="AC166" s="1"/>
      <c r="AD166" s="31"/>
      <c r="AE166" s="157" t="s">
        <v>34</v>
      </c>
      <c r="AF166" s="158"/>
      <c r="AG166" s="158"/>
      <c r="AH166" s="158"/>
      <c r="AI166" s="158"/>
      <c r="AJ166" s="158"/>
      <c r="AK166" s="159"/>
      <c r="AL166" s="197">
        <f>IF(AZ156=0,0,ROUNDUP(AW166/AZ156,3))</f>
        <v>0</v>
      </c>
      <c r="AM166" s="198"/>
      <c r="AN166" s="198"/>
      <c r="AO166" s="198"/>
      <c r="AP166" s="198"/>
      <c r="AQ166" s="199"/>
      <c r="AR166" s="31"/>
      <c r="AS166" s="31"/>
      <c r="AT166" s="31"/>
      <c r="AU166" s="45"/>
      <c r="AV166" s="174" t="s">
        <v>35</v>
      </c>
      <c r="AW166" s="203">
        <f>IF(AW156-AW161&gt;0,IF(AW156-AW161&gt;AZ156,AZ156,AW156-AW161),0)</f>
        <v>0</v>
      </c>
      <c r="AX166" s="204" t="s">
        <v>36</v>
      </c>
      <c r="AY166" s="204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2">
      <c r="A167" s="48"/>
      <c r="B167" s="31"/>
      <c r="C167" s="194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6"/>
      <c r="AD167" s="31"/>
      <c r="AE167" s="160"/>
      <c r="AF167" s="161"/>
      <c r="AG167" s="161"/>
      <c r="AH167" s="161"/>
      <c r="AI167" s="161"/>
      <c r="AJ167" s="161"/>
      <c r="AK167" s="162"/>
      <c r="AL167" s="200"/>
      <c r="AM167" s="201"/>
      <c r="AN167" s="201"/>
      <c r="AO167" s="201"/>
      <c r="AP167" s="201"/>
      <c r="AQ167" s="202"/>
      <c r="AR167" s="31"/>
      <c r="AS167" s="31"/>
      <c r="AT167" s="31"/>
      <c r="AU167" s="174"/>
      <c r="AV167" s="174"/>
      <c r="AW167" s="203"/>
      <c r="AX167" s="204"/>
      <c r="AY167" s="204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194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6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174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2">
      <c r="A169" s="48"/>
      <c r="B169" s="31"/>
      <c r="C169" s="209" t="s">
        <v>97</v>
      </c>
      <c r="D169" s="210"/>
      <c r="E169" s="211" t="s">
        <v>98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2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2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2">
      <c r="A171" s="151" t="s">
        <v>47</v>
      </c>
      <c r="B171" s="152"/>
      <c r="C171" s="152"/>
      <c r="D171" s="152"/>
      <c r="E171" s="152"/>
      <c r="F171" s="152"/>
      <c r="G171" s="152"/>
      <c r="H171" s="152"/>
      <c r="I171" s="153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2">
      <c r="A172" s="154"/>
      <c r="B172" s="155"/>
      <c r="C172" s="155"/>
      <c r="D172" s="155"/>
      <c r="E172" s="155"/>
      <c r="F172" s="155"/>
      <c r="G172" s="155"/>
      <c r="H172" s="155"/>
      <c r="I172" s="15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2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2">
      <c r="A174" s="32"/>
      <c r="B174" s="157" t="s">
        <v>92</v>
      </c>
      <c r="C174" s="158"/>
      <c r="D174" s="158"/>
      <c r="E174" s="159"/>
      <c r="F174" s="163" t="s">
        <v>11</v>
      </c>
      <c r="G174" s="163"/>
      <c r="H174" s="215"/>
      <c r="I174" s="215"/>
      <c r="J174" s="166" t="s">
        <v>12</v>
      </c>
      <c r="K174" s="166"/>
      <c r="L174" s="215"/>
      <c r="M174" s="215"/>
      <c r="N174" s="166" t="s">
        <v>13</v>
      </c>
      <c r="O174" s="176"/>
      <c r="P174" s="187" t="s">
        <v>14</v>
      </c>
      <c r="Q174" s="176"/>
      <c r="R174" s="189" t="s">
        <v>15</v>
      </c>
      <c r="S174" s="189"/>
      <c r="T174" s="215"/>
      <c r="U174" s="215"/>
      <c r="V174" s="166" t="s">
        <v>12</v>
      </c>
      <c r="W174" s="166"/>
      <c r="X174" s="215"/>
      <c r="Y174" s="215"/>
      <c r="Z174" s="166" t="s">
        <v>13</v>
      </c>
      <c r="AA174" s="176"/>
      <c r="AB174" s="31"/>
      <c r="AC174" s="31"/>
      <c r="AD174" s="31"/>
      <c r="AE174" s="157" t="s">
        <v>16</v>
      </c>
      <c r="AF174" s="178"/>
      <c r="AG174" s="178"/>
      <c r="AH174" s="178"/>
      <c r="AI174" s="179"/>
      <c r="AJ174" s="183">
        <f>ROUNDDOWN(AZ174/60,0)</f>
        <v>0</v>
      </c>
      <c r="AK174" s="183"/>
      <c r="AL174" s="185" t="s">
        <v>17</v>
      </c>
      <c r="AM174" s="185"/>
      <c r="AN174" s="183">
        <f>AZ174-AJ174*60</f>
        <v>0</v>
      </c>
      <c r="AO174" s="183"/>
      <c r="AP174" s="166" t="s">
        <v>13</v>
      </c>
      <c r="AQ174" s="176"/>
      <c r="AR174" s="37"/>
      <c r="AS174" s="31"/>
      <c r="AT174" s="31"/>
      <c r="AU174" s="174"/>
      <c r="AV174" s="174" t="s">
        <v>18</v>
      </c>
      <c r="AW174" s="175">
        <f>T174*60+X174</f>
        <v>0</v>
      </c>
      <c r="AX174" s="31"/>
      <c r="AY174" s="174" t="s">
        <v>19</v>
      </c>
      <c r="AZ174" s="175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2">
      <c r="A175" s="32"/>
      <c r="B175" s="160"/>
      <c r="C175" s="161"/>
      <c r="D175" s="161"/>
      <c r="E175" s="162"/>
      <c r="F175" s="163"/>
      <c r="G175" s="163"/>
      <c r="H175" s="216"/>
      <c r="I175" s="216"/>
      <c r="J175" s="167"/>
      <c r="K175" s="167"/>
      <c r="L175" s="216"/>
      <c r="M175" s="216"/>
      <c r="N175" s="167"/>
      <c r="O175" s="177"/>
      <c r="P175" s="188"/>
      <c r="Q175" s="177"/>
      <c r="R175" s="190"/>
      <c r="S175" s="190"/>
      <c r="T175" s="216"/>
      <c r="U175" s="216"/>
      <c r="V175" s="167"/>
      <c r="W175" s="167"/>
      <c r="X175" s="216"/>
      <c r="Y175" s="216"/>
      <c r="Z175" s="167"/>
      <c r="AA175" s="177"/>
      <c r="AB175" s="31"/>
      <c r="AC175" s="31"/>
      <c r="AD175" s="31"/>
      <c r="AE175" s="180"/>
      <c r="AF175" s="181"/>
      <c r="AG175" s="181"/>
      <c r="AH175" s="181"/>
      <c r="AI175" s="182"/>
      <c r="AJ175" s="184"/>
      <c r="AK175" s="184"/>
      <c r="AL175" s="186"/>
      <c r="AM175" s="186"/>
      <c r="AN175" s="184"/>
      <c r="AO175" s="184"/>
      <c r="AP175" s="167"/>
      <c r="AQ175" s="177"/>
      <c r="AR175" s="37"/>
      <c r="AS175" s="31"/>
      <c r="AT175" s="31"/>
      <c r="AU175" s="174"/>
      <c r="AV175" s="174"/>
      <c r="AW175" s="175"/>
      <c r="AX175" s="31"/>
      <c r="AY175" s="174"/>
      <c r="AZ175" s="175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2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2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93</v>
      </c>
      <c r="BE177" s="26"/>
      <c r="BF177" s="26"/>
      <c r="BG177" s="26"/>
      <c r="BH177" s="26"/>
    </row>
    <row r="178" spans="1:60" s="46" customFormat="1" ht="25.5" hidden="1" customHeight="1" x14ac:dyDescent="0.2">
      <c r="A178" s="43"/>
      <c r="B178" s="44" t="s">
        <v>91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94</v>
      </c>
      <c r="BD178" s="45"/>
      <c r="BE178" s="26"/>
      <c r="BF178" s="42"/>
      <c r="BG178" s="42"/>
      <c r="BH178" s="42"/>
    </row>
    <row r="179" spans="1:60" ht="25.5" hidden="1" customHeight="1" x14ac:dyDescent="0.2">
      <c r="A179" s="32"/>
      <c r="B179" s="157" t="s">
        <v>92</v>
      </c>
      <c r="C179" s="158"/>
      <c r="D179" s="158"/>
      <c r="E179" s="159"/>
      <c r="F179" s="163" t="s">
        <v>11</v>
      </c>
      <c r="G179" s="163"/>
      <c r="H179" s="215"/>
      <c r="I179" s="215"/>
      <c r="J179" s="166" t="s">
        <v>12</v>
      </c>
      <c r="K179" s="166"/>
      <c r="L179" s="215"/>
      <c r="M179" s="215"/>
      <c r="N179" s="166" t="s">
        <v>13</v>
      </c>
      <c r="O179" s="176"/>
      <c r="P179" s="187" t="s">
        <v>14</v>
      </c>
      <c r="Q179" s="176"/>
      <c r="R179" s="189" t="s">
        <v>15</v>
      </c>
      <c r="S179" s="189"/>
      <c r="T179" s="217"/>
      <c r="U179" s="215"/>
      <c r="V179" s="166" t="s">
        <v>12</v>
      </c>
      <c r="W179" s="166"/>
      <c r="X179" s="215"/>
      <c r="Y179" s="215"/>
      <c r="Z179" s="166" t="s">
        <v>13</v>
      </c>
      <c r="AA179" s="176"/>
      <c r="AB179" s="37"/>
      <c r="AC179" s="37"/>
      <c r="AD179" s="37"/>
      <c r="AE179" s="206" t="s">
        <v>26</v>
      </c>
      <c r="AF179" s="166"/>
      <c r="AG179" s="166"/>
      <c r="AH179" s="166"/>
      <c r="AI179" s="176"/>
      <c r="AJ179" s="207">
        <f>ROUNDDOWN(AW184/60,0)</f>
        <v>0</v>
      </c>
      <c r="AK179" s="183"/>
      <c r="AL179" s="166" t="s">
        <v>12</v>
      </c>
      <c r="AM179" s="166"/>
      <c r="AN179" s="183">
        <f>AW184-AJ179*60</f>
        <v>0</v>
      </c>
      <c r="AO179" s="183"/>
      <c r="AP179" s="166" t="s">
        <v>13</v>
      </c>
      <c r="AQ179" s="176"/>
      <c r="AR179" s="37"/>
      <c r="AS179" s="47"/>
      <c r="AT179" s="47"/>
      <c r="AU179" s="31"/>
      <c r="AV179" s="174" t="s">
        <v>27</v>
      </c>
      <c r="AW179" s="175">
        <f>IF(AZ179&lt;=BC179,BC179,AW174)</f>
        <v>1200</v>
      </c>
      <c r="AX179" s="205"/>
      <c r="AY179" s="174" t="s">
        <v>28</v>
      </c>
      <c r="AZ179" s="175">
        <f>T179*60+X179</f>
        <v>0</v>
      </c>
      <c r="BA179" s="205"/>
      <c r="BB179" s="174" t="s">
        <v>29</v>
      </c>
      <c r="BC179" s="175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2">
      <c r="A180" s="32"/>
      <c r="B180" s="160"/>
      <c r="C180" s="161"/>
      <c r="D180" s="161"/>
      <c r="E180" s="162"/>
      <c r="F180" s="163"/>
      <c r="G180" s="163"/>
      <c r="H180" s="216"/>
      <c r="I180" s="216"/>
      <c r="J180" s="167"/>
      <c r="K180" s="167"/>
      <c r="L180" s="216"/>
      <c r="M180" s="216"/>
      <c r="N180" s="167"/>
      <c r="O180" s="177"/>
      <c r="P180" s="188"/>
      <c r="Q180" s="177"/>
      <c r="R180" s="190"/>
      <c r="S180" s="190"/>
      <c r="T180" s="218"/>
      <c r="U180" s="216"/>
      <c r="V180" s="167"/>
      <c r="W180" s="167"/>
      <c r="X180" s="216"/>
      <c r="Y180" s="216"/>
      <c r="Z180" s="167"/>
      <c r="AA180" s="177"/>
      <c r="AB180" s="31"/>
      <c r="AC180" s="31"/>
      <c r="AD180" s="31"/>
      <c r="AE180" s="188"/>
      <c r="AF180" s="167"/>
      <c r="AG180" s="167"/>
      <c r="AH180" s="167"/>
      <c r="AI180" s="177"/>
      <c r="AJ180" s="208"/>
      <c r="AK180" s="184"/>
      <c r="AL180" s="167"/>
      <c r="AM180" s="167"/>
      <c r="AN180" s="184"/>
      <c r="AO180" s="184"/>
      <c r="AP180" s="167"/>
      <c r="AQ180" s="177"/>
      <c r="AR180" s="37"/>
      <c r="AS180" s="47"/>
      <c r="AT180" s="47"/>
      <c r="AU180" s="31"/>
      <c r="AV180" s="174"/>
      <c r="AW180" s="175"/>
      <c r="AX180" s="205"/>
      <c r="AY180" s="174"/>
      <c r="AZ180" s="175"/>
      <c r="BA180" s="205"/>
      <c r="BB180" s="174"/>
      <c r="BC180" s="175"/>
      <c r="BD180" s="31"/>
      <c r="BE180" s="26"/>
      <c r="BF180" s="26"/>
      <c r="BG180" s="26"/>
      <c r="BH180" s="26"/>
    </row>
    <row r="181" spans="1:60" ht="17.25" hidden="1" customHeight="1" x14ac:dyDescent="0.2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3">
      <c r="A182" s="48"/>
      <c r="B182" s="31"/>
      <c r="C182" s="191" t="s">
        <v>95</v>
      </c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3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96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2">
      <c r="A183" s="48"/>
      <c r="B183" s="31"/>
      <c r="C183" s="194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6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2">
      <c r="A184" s="48"/>
      <c r="B184" s="31"/>
      <c r="C184" s="194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6"/>
      <c r="AC184" s="1"/>
      <c r="AD184" s="31"/>
      <c r="AE184" s="157" t="s">
        <v>34</v>
      </c>
      <c r="AF184" s="158"/>
      <c r="AG184" s="158"/>
      <c r="AH184" s="158"/>
      <c r="AI184" s="158"/>
      <c r="AJ184" s="158"/>
      <c r="AK184" s="159"/>
      <c r="AL184" s="197">
        <f>IF(AZ174=0,0,ROUNDUP(AW184/AZ174,3))</f>
        <v>0</v>
      </c>
      <c r="AM184" s="198"/>
      <c r="AN184" s="198"/>
      <c r="AO184" s="198"/>
      <c r="AP184" s="198"/>
      <c r="AQ184" s="199"/>
      <c r="AR184" s="31"/>
      <c r="AS184" s="31"/>
      <c r="AT184" s="31"/>
      <c r="AU184" s="45"/>
      <c r="AV184" s="174" t="s">
        <v>35</v>
      </c>
      <c r="AW184" s="203">
        <f>IF(AW174-AW179&gt;0,IF(AW174-AW179&gt;AZ174,AZ174,AW174-AW179),0)</f>
        <v>0</v>
      </c>
      <c r="AX184" s="204" t="s">
        <v>36</v>
      </c>
      <c r="AY184" s="204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2">
      <c r="A185" s="48"/>
      <c r="B185" s="31"/>
      <c r="C185" s="194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6"/>
      <c r="AD185" s="31"/>
      <c r="AE185" s="160"/>
      <c r="AF185" s="161"/>
      <c r="AG185" s="161"/>
      <c r="AH185" s="161"/>
      <c r="AI185" s="161"/>
      <c r="AJ185" s="161"/>
      <c r="AK185" s="162"/>
      <c r="AL185" s="200"/>
      <c r="AM185" s="201"/>
      <c r="AN185" s="201"/>
      <c r="AO185" s="201"/>
      <c r="AP185" s="201"/>
      <c r="AQ185" s="202"/>
      <c r="AR185" s="31"/>
      <c r="AS185" s="31"/>
      <c r="AT185" s="31"/>
      <c r="AU185" s="174"/>
      <c r="AV185" s="174"/>
      <c r="AW185" s="203"/>
      <c r="AX185" s="204"/>
      <c r="AY185" s="204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194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6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174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2">
      <c r="A187" s="48"/>
      <c r="B187" s="31"/>
      <c r="C187" s="209" t="s">
        <v>97</v>
      </c>
      <c r="D187" s="210"/>
      <c r="E187" s="211" t="s">
        <v>98</v>
      </c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2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2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2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2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2">
      <c r="A191" s="151" t="s">
        <v>48</v>
      </c>
      <c r="B191" s="152"/>
      <c r="C191" s="152"/>
      <c r="D191" s="152"/>
      <c r="E191" s="152"/>
      <c r="F191" s="152"/>
      <c r="G191" s="152"/>
      <c r="H191" s="152"/>
      <c r="I191" s="153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2">
      <c r="A192" s="154"/>
      <c r="B192" s="155"/>
      <c r="C192" s="155"/>
      <c r="D192" s="155"/>
      <c r="E192" s="155"/>
      <c r="F192" s="155"/>
      <c r="G192" s="155"/>
      <c r="H192" s="155"/>
      <c r="I192" s="156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2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2">
      <c r="A194" s="32"/>
      <c r="B194" s="157" t="s">
        <v>92</v>
      </c>
      <c r="C194" s="158"/>
      <c r="D194" s="158"/>
      <c r="E194" s="159"/>
      <c r="F194" s="163" t="s">
        <v>11</v>
      </c>
      <c r="G194" s="163"/>
      <c r="H194" s="215"/>
      <c r="I194" s="215"/>
      <c r="J194" s="166" t="s">
        <v>12</v>
      </c>
      <c r="K194" s="166"/>
      <c r="L194" s="215"/>
      <c r="M194" s="215"/>
      <c r="N194" s="166" t="s">
        <v>13</v>
      </c>
      <c r="O194" s="176"/>
      <c r="P194" s="187" t="s">
        <v>14</v>
      </c>
      <c r="Q194" s="176"/>
      <c r="R194" s="189" t="s">
        <v>15</v>
      </c>
      <c r="S194" s="189"/>
      <c r="T194" s="215"/>
      <c r="U194" s="215"/>
      <c r="V194" s="166" t="s">
        <v>12</v>
      </c>
      <c r="W194" s="166"/>
      <c r="X194" s="215"/>
      <c r="Y194" s="215"/>
      <c r="Z194" s="166" t="s">
        <v>13</v>
      </c>
      <c r="AA194" s="176"/>
      <c r="AB194" s="31"/>
      <c r="AC194" s="31"/>
      <c r="AD194" s="31"/>
      <c r="AE194" s="157" t="s">
        <v>16</v>
      </c>
      <c r="AF194" s="178"/>
      <c r="AG194" s="178"/>
      <c r="AH194" s="178"/>
      <c r="AI194" s="179"/>
      <c r="AJ194" s="183">
        <f>ROUNDDOWN(AZ194/60,0)</f>
        <v>0</v>
      </c>
      <c r="AK194" s="183"/>
      <c r="AL194" s="185" t="s">
        <v>17</v>
      </c>
      <c r="AM194" s="185"/>
      <c r="AN194" s="183">
        <f>AZ194-AJ194*60</f>
        <v>0</v>
      </c>
      <c r="AO194" s="183"/>
      <c r="AP194" s="166" t="s">
        <v>13</v>
      </c>
      <c r="AQ194" s="176"/>
      <c r="AR194" s="37"/>
      <c r="AS194" s="31"/>
      <c r="AT194" s="31"/>
      <c r="AU194" s="174"/>
      <c r="AV194" s="174" t="s">
        <v>18</v>
      </c>
      <c r="AW194" s="175">
        <f>T194*60+X194</f>
        <v>0</v>
      </c>
      <c r="AX194" s="31"/>
      <c r="AY194" s="174" t="s">
        <v>19</v>
      </c>
      <c r="AZ194" s="175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2">
      <c r="A195" s="32"/>
      <c r="B195" s="160"/>
      <c r="C195" s="161"/>
      <c r="D195" s="161"/>
      <c r="E195" s="162"/>
      <c r="F195" s="163"/>
      <c r="G195" s="163"/>
      <c r="H195" s="216"/>
      <c r="I195" s="216"/>
      <c r="J195" s="167"/>
      <c r="K195" s="167"/>
      <c r="L195" s="216"/>
      <c r="M195" s="216"/>
      <c r="N195" s="167"/>
      <c r="O195" s="177"/>
      <c r="P195" s="188"/>
      <c r="Q195" s="177"/>
      <c r="R195" s="190"/>
      <c r="S195" s="190"/>
      <c r="T195" s="216"/>
      <c r="U195" s="216"/>
      <c r="V195" s="167"/>
      <c r="W195" s="167"/>
      <c r="X195" s="216"/>
      <c r="Y195" s="216"/>
      <c r="Z195" s="167"/>
      <c r="AA195" s="177"/>
      <c r="AB195" s="31"/>
      <c r="AC195" s="31"/>
      <c r="AD195" s="31"/>
      <c r="AE195" s="180"/>
      <c r="AF195" s="181"/>
      <c r="AG195" s="181"/>
      <c r="AH195" s="181"/>
      <c r="AI195" s="182"/>
      <c r="AJ195" s="184"/>
      <c r="AK195" s="184"/>
      <c r="AL195" s="186"/>
      <c r="AM195" s="186"/>
      <c r="AN195" s="184"/>
      <c r="AO195" s="184"/>
      <c r="AP195" s="167"/>
      <c r="AQ195" s="177"/>
      <c r="AR195" s="37"/>
      <c r="AS195" s="31"/>
      <c r="AT195" s="31"/>
      <c r="AU195" s="174"/>
      <c r="AV195" s="174"/>
      <c r="AW195" s="175"/>
      <c r="AX195" s="31"/>
      <c r="AY195" s="174"/>
      <c r="AZ195" s="175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2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2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93</v>
      </c>
      <c r="BE197" s="26"/>
      <c r="BF197" s="26"/>
      <c r="BG197" s="26"/>
      <c r="BH197" s="26"/>
    </row>
    <row r="198" spans="1:60" s="46" customFormat="1" ht="25.5" hidden="1" customHeight="1" x14ac:dyDescent="0.2">
      <c r="A198" s="43"/>
      <c r="B198" s="44" t="s">
        <v>91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94</v>
      </c>
      <c r="BD198" s="45"/>
      <c r="BE198" s="26"/>
      <c r="BF198" s="42"/>
      <c r="BG198" s="42"/>
      <c r="BH198" s="42"/>
    </row>
    <row r="199" spans="1:60" ht="25.5" hidden="1" customHeight="1" x14ac:dyDescent="0.2">
      <c r="A199" s="32"/>
      <c r="B199" s="157" t="s">
        <v>92</v>
      </c>
      <c r="C199" s="158"/>
      <c r="D199" s="158"/>
      <c r="E199" s="159"/>
      <c r="F199" s="163" t="s">
        <v>11</v>
      </c>
      <c r="G199" s="163"/>
      <c r="H199" s="215"/>
      <c r="I199" s="215"/>
      <c r="J199" s="166" t="s">
        <v>12</v>
      </c>
      <c r="K199" s="166"/>
      <c r="L199" s="215"/>
      <c r="M199" s="215"/>
      <c r="N199" s="166" t="s">
        <v>13</v>
      </c>
      <c r="O199" s="176"/>
      <c r="P199" s="187" t="s">
        <v>14</v>
      </c>
      <c r="Q199" s="176"/>
      <c r="R199" s="189" t="s">
        <v>15</v>
      </c>
      <c r="S199" s="189"/>
      <c r="T199" s="217"/>
      <c r="U199" s="215"/>
      <c r="V199" s="166" t="s">
        <v>12</v>
      </c>
      <c r="W199" s="166"/>
      <c r="X199" s="215"/>
      <c r="Y199" s="215"/>
      <c r="Z199" s="166" t="s">
        <v>13</v>
      </c>
      <c r="AA199" s="176"/>
      <c r="AB199" s="37"/>
      <c r="AC199" s="37"/>
      <c r="AD199" s="37"/>
      <c r="AE199" s="206" t="s">
        <v>26</v>
      </c>
      <c r="AF199" s="166"/>
      <c r="AG199" s="166"/>
      <c r="AH199" s="166"/>
      <c r="AI199" s="176"/>
      <c r="AJ199" s="207">
        <f>ROUNDDOWN(AW204/60,0)</f>
        <v>0</v>
      </c>
      <c r="AK199" s="183"/>
      <c r="AL199" s="166" t="s">
        <v>12</v>
      </c>
      <c r="AM199" s="166"/>
      <c r="AN199" s="183">
        <f>AW204-AJ199*60</f>
        <v>0</v>
      </c>
      <c r="AO199" s="183"/>
      <c r="AP199" s="166" t="s">
        <v>13</v>
      </c>
      <c r="AQ199" s="176"/>
      <c r="AR199" s="37"/>
      <c r="AS199" s="47"/>
      <c r="AT199" s="47"/>
      <c r="AU199" s="31"/>
      <c r="AV199" s="174" t="s">
        <v>27</v>
      </c>
      <c r="AW199" s="175">
        <f>IF(AZ199&lt;=BC199,BC199,AW194)</f>
        <v>1200</v>
      </c>
      <c r="AX199" s="205"/>
      <c r="AY199" s="174" t="s">
        <v>28</v>
      </c>
      <c r="AZ199" s="175">
        <f>T199*60+X199</f>
        <v>0</v>
      </c>
      <c r="BA199" s="205"/>
      <c r="BB199" s="174" t="s">
        <v>29</v>
      </c>
      <c r="BC199" s="175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2">
      <c r="A200" s="32"/>
      <c r="B200" s="160"/>
      <c r="C200" s="161"/>
      <c r="D200" s="161"/>
      <c r="E200" s="162"/>
      <c r="F200" s="163"/>
      <c r="G200" s="163"/>
      <c r="H200" s="216"/>
      <c r="I200" s="216"/>
      <c r="J200" s="167"/>
      <c r="K200" s="167"/>
      <c r="L200" s="216"/>
      <c r="M200" s="216"/>
      <c r="N200" s="167"/>
      <c r="O200" s="177"/>
      <c r="P200" s="188"/>
      <c r="Q200" s="177"/>
      <c r="R200" s="190"/>
      <c r="S200" s="190"/>
      <c r="T200" s="218"/>
      <c r="U200" s="216"/>
      <c r="V200" s="167"/>
      <c r="W200" s="167"/>
      <c r="X200" s="216"/>
      <c r="Y200" s="216"/>
      <c r="Z200" s="167"/>
      <c r="AA200" s="177"/>
      <c r="AB200" s="31"/>
      <c r="AC200" s="31"/>
      <c r="AD200" s="31"/>
      <c r="AE200" s="188"/>
      <c r="AF200" s="167"/>
      <c r="AG200" s="167"/>
      <c r="AH200" s="167"/>
      <c r="AI200" s="177"/>
      <c r="AJ200" s="208"/>
      <c r="AK200" s="184"/>
      <c r="AL200" s="167"/>
      <c r="AM200" s="167"/>
      <c r="AN200" s="184"/>
      <c r="AO200" s="184"/>
      <c r="AP200" s="167"/>
      <c r="AQ200" s="177"/>
      <c r="AR200" s="37"/>
      <c r="AS200" s="47"/>
      <c r="AT200" s="47"/>
      <c r="AU200" s="31"/>
      <c r="AV200" s="174"/>
      <c r="AW200" s="175"/>
      <c r="AX200" s="205"/>
      <c r="AY200" s="174"/>
      <c r="AZ200" s="175"/>
      <c r="BA200" s="205"/>
      <c r="BB200" s="174"/>
      <c r="BC200" s="175"/>
      <c r="BD200" s="31"/>
      <c r="BE200" s="26"/>
      <c r="BF200" s="26"/>
      <c r="BG200" s="26"/>
      <c r="BH200" s="26"/>
    </row>
    <row r="201" spans="1:60" ht="17.25" hidden="1" customHeight="1" x14ac:dyDescent="0.2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3">
      <c r="A202" s="48"/>
      <c r="B202" s="31"/>
      <c r="C202" s="191" t="s">
        <v>95</v>
      </c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3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96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2">
      <c r="A203" s="48"/>
      <c r="B203" s="31"/>
      <c r="C203" s="194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6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2">
      <c r="A204" s="48"/>
      <c r="B204" s="31"/>
      <c r="C204" s="194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6"/>
      <c r="AC204" s="1"/>
      <c r="AD204" s="31"/>
      <c r="AE204" s="157" t="s">
        <v>34</v>
      </c>
      <c r="AF204" s="158"/>
      <c r="AG204" s="158"/>
      <c r="AH204" s="158"/>
      <c r="AI204" s="158"/>
      <c r="AJ204" s="158"/>
      <c r="AK204" s="159"/>
      <c r="AL204" s="197">
        <f>IF(AZ194=0,0,ROUNDUP(AW204/AZ194,3))</f>
        <v>0</v>
      </c>
      <c r="AM204" s="198"/>
      <c r="AN204" s="198"/>
      <c r="AO204" s="198"/>
      <c r="AP204" s="198"/>
      <c r="AQ204" s="199"/>
      <c r="AR204" s="31"/>
      <c r="AS204" s="31"/>
      <c r="AT204" s="31"/>
      <c r="AU204" s="45"/>
      <c r="AV204" s="174" t="s">
        <v>35</v>
      </c>
      <c r="AW204" s="203">
        <f>IF(AW194-AW199&gt;0,IF(AW194-AW199&gt;AZ194,AZ194,AW194-AW199),0)</f>
        <v>0</v>
      </c>
      <c r="AX204" s="204" t="s">
        <v>36</v>
      </c>
      <c r="AY204" s="204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2">
      <c r="A205" s="48"/>
      <c r="B205" s="31"/>
      <c r="C205" s="194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6"/>
      <c r="AD205" s="31"/>
      <c r="AE205" s="160"/>
      <c r="AF205" s="161"/>
      <c r="AG205" s="161"/>
      <c r="AH205" s="161"/>
      <c r="AI205" s="161"/>
      <c r="AJ205" s="161"/>
      <c r="AK205" s="162"/>
      <c r="AL205" s="200"/>
      <c r="AM205" s="201"/>
      <c r="AN205" s="201"/>
      <c r="AO205" s="201"/>
      <c r="AP205" s="201"/>
      <c r="AQ205" s="202"/>
      <c r="AR205" s="31"/>
      <c r="AS205" s="31"/>
      <c r="AT205" s="31"/>
      <c r="AU205" s="174"/>
      <c r="AV205" s="174"/>
      <c r="AW205" s="203"/>
      <c r="AX205" s="204"/>
      <c r="AY205" s="204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194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6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174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2">
      <c r="A207" s="48"/>
      <c r="B207" s="31"/>
      <c r="C207" s="209" t="s">
        <v>97</v>
      </c>
      <c r="D207" s="210"/>
      <c r="E207" s="211" t="s">
        <v>98</v>
      </c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2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2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2">
      <c r="A209" s="39"/>
      <c r="B209" s="255" t="s">
        <v>49</v>
      </c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2">
      <c r="A210" s="5" t="s">
        <v>78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2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5" customHeight="1" x14ac:dyDescent="0.2">
      <c r="C212" s="256" t="s">
        <v>51</v>
      </c>
      <c r="D212" s="257"/>
      <c r="E212" s="257"/>
      <c r="F212" s="257"/>
      <c r="G212" s="257"/>
      <c r="H212" s="257"/>
      <c r="I212" s="258"/>
      <c r="J212" s="256" t="s">
        <v>52</v>
      </c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8"/>
      <c r="AG212" s="256" t="s">
        <v>53</v>
      </c>
      <c r="AH212" s="257"/>
      <c r="AI212" s="257"/>
      <c r="AJ212" s="257"/>
      <c r="AK212" s="257"/>
      <c r="AL212" s="257"/>
      <c r="AM212" s="257"/>
      <c r="AN212" s="257"/>
      <c r="AO212" s="258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5" customHeight="1" x14ac:dyDescent="0.2">
      <c r="C213" s="259"/>
      <c r="D213" s="260"/>
      <c r="E213" s="260"/>
      <c r="F213" s="260"/>
      <c r="G213" s="260"/>
      <c r="H213" s="260"/>
      <c r="I213" s="261"/>
      <c r="J213" s="259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  <c r="AF213" s="261"/>
      <c r="AG213" s="259"/>
      <c r="AH213" s="260"/>
      <c r="AI213" s="260"/>
      <c r="AJ213" s="260"/>
      <c r="AK213" s="260"/>
      <c r="AL213" s="260"/>
      <c r="AM213" s="260"/>
      <c r="AN213" s="260"/>
      <c r="AO213" s="26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2">
      <c r="C214" s="219" t="s">
        <v>54</v>
      </c>
      <c r="D214" s="220"/>
      <c r="E214" s="220"/>
      <c r="F214" s="220"/>
      <c r="G214" s="220"/>
      <c r="H214" s="220"/>
      <c r="I214" s="221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28" t="s">
        <v>114</v>
      </c>
      <c r="AH214" s="229"/>
      <c r="AI214" s="229"/>
      <c r="AJ214" s="229"/>
      <c r="AK214" s="229"/>
      <c r="AL214" s="229"/>
      <c r="AM214" s="229"/>
      <c r="AN214" s="229"/>
      <c r="AO214" s="230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2">
      <c r="C215" s="222"/>
      <c r="D215" s="223"/>
      <c r="E215" s="223"/>
      <c r="F215" s="223"/>
      <c r="G215" s="223"/>
      <c r="H215" s="223"/>
      <c r="I215" s="224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31"/>
      <c r="AH215" s="232"/>
      <c r="AI215" s="232"/>
      <c r="AJ215" s="232"/>
      <c r="AK215" s="232"/>
      <c r="AL215" s="232"/>
      <c r="AM215" s="232"/>
      <c r="AN215" s="232"/>
      <c r="AO215" s="233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2">
      <c r="C216" s="222"/>
      <c r="D216" s="223"/>
      <c r="E216" s="223"/>
      <c r="F216" s="223"/>
      <c r="G216" s="223"/>
      <c r="H216" s="223"/>
      <c r="I216" s="224"/>
      <c r="J216" s="79"/>
      <c r="K216" s="80" t="s">
        <v>111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31"/>
      <c r="AH216" s="232"/>
      <c r="AI216" s="232"/>
      <c r="AJ216" s="232"/>
      <c r="AK216" s="232"/>
      <c r="AL216" s="232"/>
      <c r="AM216" s="232"/>
      <c r="AN216" s="232"/>
      <c r="AO216" s="233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2">
      <c r="C217" s="225"/>
      <c r="D217" s="226"/>
      <c r="E217" s="226"/>
      <c r="F217" s="226"/>
      <c r="G217" s="226"/>
      <c r="H217" s="226"/>
      <c r="I217" s="227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234"/>
      <c r="AH217" s="235"/>
      <c r="AI217" s="235"/>
      <c r="AJ217" s="235"/>
      <c r="AK217" s="235"/>
      <c r="AL217" s="235"/>
      <c r="AM217" s="235"/>
      <c r="AN217" s="235"/>
      <c r="AO217" s="236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2">
      <c r="AH218" s="57"/>
      <c r="AI218" s="57"/>
      <c r="AJ218" s="57"/>
      <c r="AK218" s="57"/>
      <c r="AL218" s="57"/>
      <c r="AM218" s="57"/>
      <c r="AN218" s="57"/>
      <c r="AO218" s="57"/>
      <c r="AR218" s="92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2">
      <c r="C219" s="1" t="s">
        <v>56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0"/>
      <c r="AW219" s="120"/>
      <c r="AX219" s="120"/>
      <c r="AY219" s="120"/>
      <c r="AZ219" s="120"/>
      <c r="BA219" s="120"/>
      <c r="BB219" s="120"/>
      <c r="BC219" s="31"/>
      <c r="BD219" s="26"/>
      <c r="BE219" s="26"/>
    </row>
    <row r="220" spans="1:57" ht="37.5" customHeight="1" x14ac:dyDescent="0.2">
      <c r="C220" s="237" t="s">
        <v>85</v>
      </c>
      <c r="D220" s="238"/>
      <c r="E220" s="239" t="s">
        <v>57</v>
      </c>
      <c r="F220" s="239"/>
      <c r="G220" s="239"/>
      <c r="H220" s="239"/>
      <c r="I220" s="240"/>
      <c r="J220" s="241" t="s">
        <v>58</v>
      </c>
      <c r="K220" s="242"/>
      <c r="L220" s="242"/>
      <c r="M220" s="242"/>
      <c r="N220" s="242"/>
      <c r="O220" s="242"/>
      <c r="P220" s="242"/>
      <c r="Q220" s="242"/>
      <c r="R220" s="243"/>
      <c r="S220" s="247" t="s">
        <v>84</v>
      </c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8"/>
      <c r="AQ220" s="248"/>
      <c r="AR220" s="249"/>
      <c r="AT220" s="31"/>
      <c r="AU220" s="31"/>
      <c r="AV220" s="262"/>
      <c r="AW220" s="262"/>
      <c r="AX220" s="262"/>
      <c r="AY220" s="262"/>
      <c r="AZ220" s="262"/>
      <c r="BA220" s="262"/>
      <c r="BB220" s="262"/>
      <c r="BC220" s="31"/>
      <c r="BD220" s="26"/>
      <c r="BE220" s="26"/>
    </row>
    <row r="221" spans="1:57" ht="18.75" customHeight="1" x14ac:dyDescent="0.2">
      <c r="C221" s="238"/>
      <c r="D221" s="238"/>
      <c r="E221" s="239"/>
      <c r="F221" s="239"/>
      <c r="G221" s="239"/>
      <c r="H221" s="239"/>
      <c r="I221" s="240"/>
      <c r="J221" s="244"/>
      <c r="K221" s="245"/>
      <c r="L221" s="245"/>
      <c r="M221" s="245"/>
      <c r="N221" s="245"/>
      <c r="O221" s="245"/>
      <c r="P221" s="245"/>
      <c r="Q221" s="245"/>
      <c r="R221" s="246"/>
      <c r="S221" s="250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251"/>
      <c r="AT221" s="31"/>
      <c r="AU221" s="31"/>
      <c r="AV221" s="262"/>
      <c r="AW221" s="262"/>
      <c r="AX221" s="262"/>
      <c r="AY221" s="262"/>
      <c r="AZ221" s="262"/>
      <c r="BA221" s="262"/>
      <c r="BB221" s="262"/>
      <c r="BC221" s="31"/>
      <c r="BD221" s="26"/>
      <c r="BE221" s="26"/>
    </row>
    <row r="222" spans="1:57" ht="37.5" customHeight="1" x14ac:dyDescent="0.2">
      <c r="C222" s="238"/>
      <c r="D222" s="238"/>
      <c r="E222" s="239" t="s">
        <v>119</v>
      </c>
      <c r="F222" s="239"/>
      <c r="G222" s="239"/>
      <c r="H222" s="239"/>
      <c r="I222" s="240"/>
      <c r="J222" s="382"/>
      <c r="K222" s="383"/>
      <c r="L222" s="383"/>
      <c r="M222" s="383"/>
      <c r="N222" s="383"/>
      <c r="O222" s="383"/>
      <c r="P222" s="383"/>
      <c r="Q222" s="267" t="s">
        <v>0</v>
      </c>
      <c r="R222" s="268"/>
      <c r="S222" s="250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251"/>
      <c r="AT222" s="31"/>
      <c r="AU222" s="31"/>
      <c r="AV222" s="205"/>
      <c r="AW222" s="205"/>
      <c r="AX222" s="205"/>
      <c r="AY222" s="205"/>
      <c r="AZ222" s="205"/>
      <c r="BA222" s="205"/>
      <c r="BB222" s="205"/>
      <c r="BC222" s="31"/>
      <c r="BD222" s="26"/>
      <c r="BE222" s="26"/>
    </row>
    <row r="223" spans="1:57" ht="24.75" customHeight="1" x14ac:dyDescent="0.2">
      <c r="C223" s="238"/>
      <c r="D223" s="238"/>
      <c r="E223" s="239"/>
      <c r="F223" s="239"/>
      <c r="G223" s="239"/>
      <c r="H223" s="239"/>
      <c r="I223" s="240"/>
      <c r="J223" s="384"/>
      <c r="K223" s="385"/>
      <c r="L223" s="385"/>
      <c r="M223" s="385"/>
      <c r="N223" s="385"/>
      <c r="O223" s="385"/>
      <c r="P223" s="385"/>
      <c r="Q223" s="269"/>
      <c r="R223" s="270"/>
      <c r="S223" s="252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4"/>
      <c r="AT223" s="31"/>
      <c r="AU223" s="120"/>
      <c r="AV223" s="205"/>
      <c r="AW223" s="205"/>
      <c r="AX223" s="205"/>
      <c r="AY223" s="205"/>
      <c r="AZ223" s="205"/>
      <c r="BA223" s="205"/>
      <c r="BB223" s="205"/>
      <c r="BC223" s="31"/>
      <c r="BD223" s="26"/>
      <c r="BE223" s="26"/>
    </row>
    <row r="224" spans="1:57" ht="32.25" customHeight="1" x14ac:dyDescent="0.2">
      <c r="C224" s="93"/>
      <c r="D224" s="93"/>
      <c r="E224" s="94"/>
      <c r="F224" s="94"/>
      <c r="G224" s="94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8" t="s">
        <v>121</v>
      </c>
      <c r="AT224" s="31"/>
      <c r="AU224" s="31"/>
      <c r="AV224" s="120"/>
      <c r="AW224" s="120"/>
      <c r="AX224" s="120"/>
      <c r="AY224" s="120"/>
      <c r="AZ224" s="120"/>
      <c r="BA224" s="120"/>
      <c r="BB224" s="120"/>
      <c r="BC224" s="31"/>
      <c r="BD224" s="26"/>
      <c r="BE224" s="26"/>
    </row>
    <row r="225" spans="2:57" s="4" customFormat="1" ht="18.75" customHeight="1" x14ac:dyDescent="0.2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205"/>
      <c r="AW225" s="205"/>
      <c r="AX225" s="205"/>
      <c r="AY225" s="205"/>
      <c r="AZ225" s="205"/>
      <c r="BA225" s="205"/>
      <c r="BB225" s="205"/>
      <c r="BC225" s="64"/>
      <c r="BD225" s="3"/>
      <c r="BE225" s="3"/>
    </row>
    <row r="226" spans="2:57" ht="33" customHeight="1" x14ac:dyDescent="0.2">
      <c r="C226" s="67" t="s">
        <v>59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205"/>
      <c r="AW226" s="205"/>
      <c r="AX226" s="205"/>
      <c r="AY226" s="205"/>
      <c r="AZ226" s="205"/>
      <c r="BA226" s="205"/>
      <c r="BB226" s="205"/>
      <c r="BC226" s="31"/>
      <c r="BD226" s="26"/>
      <c r="BE226" s="26"/>
    </row>
    <row r="227" spans="2:57" ht="25" customHeight="1" x14ac:dyDescent="0.2">
      <c r="C227" s="1" t="s">
        <v>60</v>
      </c>
      <c r="D227" s="101" t="s">
        <v>61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2">
      <c r="B228" s="102"/>
      <c r="C228" s="118" t="s">
        <v>60</v>
      </c>
      <c r="D228" s="271" t="s">
        <v>86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2">
      <c r="B229" s="102"/>
      <c r="C229" s="118"/>
      <c r="D229" s="121" t="s">
        <v>87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2">
      <c r="B230" s="102"/>
      <c r="C230" s="118" t="s">
        <v>60</v>
      </c>
      <c r="D230" s="271" t="s">
        <v>88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2">
      <c r="B231" s="102"/>
      <c r="C231" s="118"/>
      <c r="D231" s="121" t="s">
        <v>89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2">
      <c r="C232" s="100" t="s">
        <v>60</v>
      </c>
      <c r="D232" s="109" t="s">
        <v>62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5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5" customHeight="1" x14ac:dyDescent="0.2">
      <c r="C234" s="256" t="s">
        <v>63</v>
      </c>
      <c r="D234" s="257"/>
      <c r="E234" s="257"/>
      <c r="F234" s="257"/>
      <c r="G234" s="257"/>
      <c r="H234" s="257"/>
      <c r="I234" s="273" t="s">
        <v>102</v>
      </c>
      <c r="J234" s="274"/>
      <c r="K234" s="275"/>
      <c r="L234" s="276" t="s">
        <v>58</v>
      </c>
      <c r="M234" s="205"/>
      <c r="N234" s="205"/>
      <c r="O234" s="205"/>
      <c r="P234" s="205"/>
      <c r="Q234" s="277"/>
      <c r="R234" s="280" t="s">
        <v>83</v>
      </c>
      <c r="S234" s="281"/>
      <c r="T234" s="281"/>
      <c r="U234" s="281"/>
      <c r="V234" s="281"/>
      <c r="W234" s="282"/>
      <c r="X234" s="286" t="s">
        <v>64</v>
      </c>
      <c r="Y234" s="287"/>
      <c r="Z234" s="287"/>
      <c r="AA234" s="287"/>
      <c r="AB234" s="287"/>
      <c r="AC234" s="288"/>
      <c r="AD234" s="283" t="s">
        <v>113</v>
      </c>
      <c r="AE234" s="284"/>
      <c r="AF234" s="284"/>
      <c r="AG234" s="284"/>
      <c r="AH234" s="284"/>
      <c r="AI234" s="289"/>
      <c r="AR234" s="26"/>
      <c r="AS234" s="26"/>
      <c r="AT234" s="31"/>
      <c r="AU234" s="31"/>
      <c r="AV234" s="31"/>
      <c r="AW234" s="31"/>
      <c r="AX234" s="31"/>
      <c r="AY234" s="290" t="s">
        <v>65</v>
      </c>
      <c r="AZ234" s="290" t="s">
        <v>66</v>
      </c>
      <c r="BA234" s="31"/>
      <c r="BB234" s="31"/>
      <c r="BC234" s="31"/>
    </row>
    <row r="235" spans="2:57" ht="25" customHeight="1" x14ac:dyDescent="0.2">
      <c r="C235" s="272"/>
      <c r="D235" s="205"/>
      <c r="E235" s="205"/>
      <c r="F235" s="205"/>
      <c r="G235" s="205"/>
      <c r="H235" s="205"/>
      <c r="I235" s="276"/>
      <c r="J235" s="205"/>
      <c r="K235" s="277"/>
      <c r="L235" s="276"/>
      <c r="M235" s="205"/>
      <c r="N235" s="205"/>
      <c r="O235" s="205"/>
      <c r="P235" s="205"/>
      <c r="Q235" s="277"/>
      <c r="R235" s="283"/>
      <c r="S235" s="284"/>
      <c r="T235" s="284"/>
      <c r="U235" s="284"/>
      <c r="V235" s="284"/>
      <c r="W235" s="285"/>
      <c r="X235" s="292" t="s">
        <v>67</v>
      </c>
      <c r="Y235" s="178"/>
      <c r="Z235" s="179"/>
      <c r="AA235" s="157" t="s">
        <v>68</v>
      </c>
      <c r="AB235" s="178"/>
      <c r="AC235" s="297"/>
      <c r="AD235" s="283"/>
      <c r="AE235" s="284"/>
      <c r="AF235" s="284"/>
      <c r="AG235" s="284"/>
      <c r="AH235" s="284"/>
      <c r="AI235" s="289"/>
      <c r="AR235" s="26"/>
      <c r="AS235" s="26"/>
      <c r="AT235" s="31"/>
      <c r="AU235" s="31"/>
      <c r="AV235" s="31"/>
      <c r="AW235" s="31"/>
      <c r="AX235" s="31"/>
      <c r="AY235" s="205"/>
      <c r="AZ235" s="291"/>
      <c r="BA235" s="31"/>
      <c r="BB235" s="31"/>
      <c r="BC235" s="31"/>
    </row>
    <row r="236" spans="2:57" ht="25" customHeight="1" x14ac:dyDescent="0.2">
      <c r="C236" s="272"/>
      <c r="D236" s="205"/>
      <c r="E236" s="205"/>
      <c r="F236" s="205"/>
      <c r="G236" s="205"/>
      <c r="H236" s="205"/>
      <c r="I236" s="276"/>
      <c r="J236" s="205"/>
      <c r="K236" s="277"/>
      <c r="L236" s="276"/>
      <c r="M236" s="205"/>
      <c r="N236" s="205"/>
      <c r="O236" s="205"/>
      <c r="P236" s="205"/>
      <c r="Q236" s="277"/>
      <c r="R236" s="283"/>
      <c r="S236" s="284"/>
      <c r="T236" s="284"/>
      <c r="U236" s="284"/>
      <c r="V236" s="284"/>
      <c r="W236" s="285"/>
      <c r="X236" s="293"/>
      <c r="Y236" s="294"/>
      <c r="Z236" s="295"/>
      <c r="AA236" s="298"/>
      <c r="AB236" s="294"/>
      <c r="AC236" s="299"/>
      <c r="AD236" s="283"/>
      <c r="AE236" s="284"/>
      <c r="AF236" s="284"/>
      <c r="AG236" s="284"/>
      <c r="AH236" s="284"/>
      <c r="AI236" s="289"/>
      <c r="AR236" s="26"/>
      <c r="AS236" s="26"/>
      <c r="AT236" s="31"/>
      <c r="AU236" s="31"/>
      <c r="AV236" s="31"/>
      <c r="AW236" s="31"/>
      <c r="AX236" s="31"/>
      <c r="AY236" s="205"/>
      <c r="AZ236" s="291"/>
      <c r="BA236" s="31"/>
      <c r="BB236" s="31"/>
      <c r="BC236" s="31"/>
    </row>
    <row r="237" spans="2:57" ht="25" customHeight="1" x14ac:dyDescent="0.2">
      <c r="C237" s="259"/>
      <c r="D237" s="260"/>
      <c r="E237" s="260"/>
      <c r="F237" s="260"/>
      <c r="G237" s="260"/>
      <c r="H237" s="260"/>
      <c r="I237" s="278"/>
      <c r="J237" s="260"/>
      <c r="K237" s="279"/>
      <c r="L237" s="278"/>
      <c r="M237" s="260"/>
      <c r="N237" s="260"/>
      <c r="O237" s="260"/>
      <c r="P237" s="260"/>
      <c r="Q237" s="279"/>
      <c r="R237" s="283"/>
      <c r="S237" s="284"/>
      <c r="T237" s="284"/>
      <c r="U237" s="284"/>
      <c r="V237" s="284"/>
      <c r="W237" s="285"/>
      <c r="X237" s="296"/>
      <c r="Y237" s="181"/>
      <c r="Z237" s="182"/>
      <c r="AA237" s="180"/>
      <c r="AB237" s="181"/>
      <c r="AC237" s="300"/>
      <c r="AD237" s="283"/>
      <c r="AE237" s="284"/>
      <c r="AF237" s="284"/>
      <c r="AG237" s="284"/>
      <c r="AH237" s="284"/>
      <c r="AI237" s="289"/>
      <c r="AR237" s="26"/>
      <c r="AS237" s="26"/>
      <c r="AT237" s="31"/>
      <c r="AU237" s="31"/>
      <c r="AV237" s="31"/>
      <c r="AW237" s="31"/>
      <c r="AX237" s="31"/>
      <c r="AY237" s="205"/>
      <c r="AZ237" s="291"/>
      <c r="BA237" s="31"/>
      <c r="BB237" s="31"/>
      <c r="BC237" s="31"/>
    </row>
    <row r="238" spans="2:57" ht="10.9" customHeight="1" x14ac:dyDescent="0.2">
      <c r="C238" s="301">
        <v>8</v>
      </c>
      <c r="D238" s="304" t="s">
        <v>69</v>
      </c>
      <c r="E238" s="307">
        <v>27</v>
      </c>
      <c r="F238" s="307" t="s">
        <v>70</v>
      </c>
      <c r="G238" s="301" t="s">
        <v>120</v>
      </c>
      <c r="H238" s="307"/>
      <c r="I238" s="369"/>
      <c r="J238" s="370"/>
      <c r="K238" s="371"/>
      <c r="L238" s="319">
        <f>J$222</f>
        <v>0</v>
      </c>
      <c r="M238" s="320"/>
      <c r="N238" s="320"/>
      <c r="O238" s="320"/>
      <c r="P238" s="320"/>
      <c r="Q238" s="321"/>
      <c r="R238" s="328">
        <f t="shared" ref="R238" si="0">IF(AND(I238="○",AY238="●"),2+ROUNDDOWN(($L238-100)/100,0)*2,0)</f>
        <v>0</v>
      </c>
      <c r="S238" s="329"/>
      <c r="T238" s="329"/>
      <c r="U238" s="329"/>
      <c r="V238" s="329"/>
      <c r="W238" s="330"/>
      <c r="X238" s="331"/>
      <c r="Y238" s="332"/>
      <c r="Z238" s="333"/>
      <c r="AA238" s="337">
        <f t="shared" ref="AA238" si="1">IF(X238=1,$AL$32,IF(X238=2,$AL$52,IF(X238=3,$AL$70,IF(X238=4,$AL$90,IF(X238=5,$AL$108,IF(X238=6,$AL$128,IF(X238=7,$AL$146,IF(X238=8,$AL$166,IF(X238=9,$AL$184,IF(X238=10,$AL$204,0))))))))))</f>
        <v>0</v>
      </c>
      <c r="AB238" s="338"/>
      <c r="AC238" s="339"/>
      <c r="AD238" s="342">
        <f t="shared" ref="AD238" si="2">IF(I238="○",ROUNDUP(R238*AA238,1),0)</f>
        <v>0</v>
      </c>
      <c r="AE238" s="343"/>
      <c r="AF238" s="343"/>
      <c r="AG238" s="343"/>
      <c r="AH238" s="343"/>
      <c r="AI238" s="344"/>
      <c r="AR238" s="26"/>
      <c r="AS238" s="26"/>
      <c r="AT238" s="31"/>
      <c r="AU238" s="31"/>
      <c r="AV238" s="31"/>
      <c r="AW238" s="31"/>
      <c r="AX238" s="31"/>
      <c r="AY238" s="205" t="str">
        <f t="shared" ref="AY238" si="3">IF(OR(I238="×",AY242="×"),"×","●")</f>
        <v>●</v>
      </c>
      <c r="AZ238" s="291">
        <f t="shared" ref="AZ238" si="4">IF(AY238="●",IF(I238="定","-",I238),"-")</f>
        <v>0</v>
      </c>
      <c r="BA238" s="31"/>
      <c r="BB238" s="31"/>
      <c r="BC238" s="31"/>
    </row>
    <row r="239" spans="2:57" ht="10.9" customHeight="1" x14ac:dyDescent="0.2">
      <c r="C239" s="302"/>
      <c r="D239" s="305"/>
      <c r="E239" s="308"/>
      <c r="F239" s="308"/>
      <c r="G239" s="302"/>
      <c r="H239" s="308"/>
      <c r="I239" s="331"/>
      <c r="J239" s="332"/>
      <c r="K239" s="372"/>
      <c r="L239" s="322"/>
      <c r="M239" s="323"/>
      <c r="N239" s="323"/>
      <c r="O239" s="323"/>
      <c r="P239" s="323"/>
      <c r="Q239" s="324"/>
      <c r="R239" s="328"/>
      <c r="S239" s="329"/>
      <c r="T239" s="329"/>
      <c r="U239" s="329"/>
      <c r="V239" s="329"/>
      <c r="W239" s="330"/>
      <c r="X239" s="331"/>
      <c r="Y239" s="332"/>
      <c r="Z239" s="333"/>
      <c r="AA239" s="340"/>
      <c r="AB239" s="340"/>
      <c r="AC239" s="341"/>
      <c r="AD239" s="342"/>
      <c r="AE239" s="343"/>
      <c r="AF239" s="343"/>
      <c r="AG239" s="343"/>
      <c r="AH239" s="343"/>
      <c r="AI239" s="344"/>
      <c r="AR239" s="26"/>
      <c r="AS239" s="26"/>
      <c r="AT239" s="31"/>
      <c r="AU239" s="31"/>
      <c r="AV239" s="31"/>
      <c r="AW239" s="31"/>
      <c r="AX239" s="31"/>
      <c r="AY239" s="205"/>
      <c r="AZ239" s="291"/>
      <c r="BA239" s="31"/>
      <c r="BB239" s="31"/>
      <c r="BC239" s="31"/>
    </row>
    <row r="240" spans="2:57" ht="10.9" customHeight="1" x14ac:dyDescent="0.2">
      <c r="C240" s="302"/>
      <c r="D240" s="305"/>
      <c r="E240" s="308"/>
      <c r="F240" s="308"/>
      <c r="G240" s="302"/>
      <c r="H240" s="308"/>
      <c r="I240" s="331"/>
      <c r="J240" s="332"/>
      <c r="K240" s="372"/>
      <c r="L240" s="322"/>
      <c r="M240" s="323"/>
      <c r="N240" s="323"/>
      <c r="O240" s="323"/>
      <c r="P240" s="323"/>
      <c r="Q240" s="324"/>
      <c r="R240" s="328"/>
      <c r="S240" s="329"/>
      <c r="T240" s="329"/>
      <c r="U240" s="329"/>
      <c r="V240" s="329"/>
      <c r="W240" s="330"/>
      <c r="X240" s="331"/>
      <c r="Y240" s="332"/>
      <c r="Z240" s="333"/>
      <c r="AA240" s="340"/>
      <c r="AB240" s="340"/>
      <c r="AC240" s="341"/>
      <c r="AD240" s="342"/>
      <c r="AE240" s="343"/>
      <c r="AF240" s="343"/>
      <c r="AG240" s="343"/>
      <c r="AH240" s="343"/>
      <c r="AI240" s="344"/>
      <c r="AR240" s="26"/>
      <c r="AS240" s="26"/>
      <c r="AT240" s="31"/>
      <c r="AU240" s="31"/>
      <c r="AV240" s="31"/>
      <c r="AW240" s="31"/>
      <c r="AX240" s="31"/>
      <c r="AY240" s="205"/>
      <c r="AZ240" s="291"/>
      <c r="BA240" s="31"/>
      <c r="BB240" s="31"/>
      <c r="BC240" s="31"/>
    </row>
    <row r="241" spans="3:55" ht="10.9" customHeight="1" x14ac:dyDescent="0.2">
      <c r="C241" s="303"/>
      <c r="D241" s="306"/>
      <c r="E241" s="309"/>
      <c r="F241" s="309"/>
      <c r="G241" s="303"/>
      <c r="H241" s="309"/>
      <c r="I241" s="334"/>
      <c r="J241" s="335"/>
      <c r="K241" s="373"/>
      <c r="L241" s="325"/>
      <c r="M241" s="326"/>
      <c r="N241" s="326"/>
      <c r="O241" s="326"/>
      <c r="P241" s="326"/>
      <c r="Q241" s="327"/>
      <c r="R241" s="328"/>
      <c r="S241" s="329"/>
      <c r="T241" s="329"/>
      <c r="U241" s="329"/>
      <c r="V241" s="329"/>
      <c r="W241" s="330"/>
      <c r="X241" s="334"/>
      <c r="Y241" s="335"/>
      <c r="Z241" s="336"/>
      <c r="AA241" s="340"/>
      <c r="AB241" s="340"/>
      <c r="AC241" s="341"/>
      <c r="AD241" s="342"/>
      <c r="AE241" s="343"/>
      <c r="AF241" s="343"/>
      <c r="AG241" s="343"/>
      <c r="AH241" s="343"/>
      <c r="AI241" s="344"/>
      <c r="AR241" s="26"/>
      <c r="AS241" s="26"/>
      <c r="AT241" s="31"/>
      <c r="AU241" s="31"/>
      <c r="AV241" s="31"/>
      <c r="AW241" s="31"/>
      <c r="AX241" s="31"/>
      <c r="AY241" s="205"/>
      <c r="AZ241" s="291"/>
      <c r="BA241" s="31"/>
      <c r="BB241" s="31"/>
      <c r="BC241" s="31"/>
    </row>
    <row r="242" spans="3:55" ht="10.9" customHeight="1" x14ac:dyDescent="0.2">
      <c r="C242" s="301">
        <v>8</v>
      </c>
      <c r="D242" s="304" t="s">
        <v>69</v>
      </c>
      <c r="E242" s="307">
        <v>28</v>
      </c>
      <c r="F242" s="307" t="s">
        <v>70</v>
      </c>
      <c r="G242" s="301" t="s">
        <v>74</v>
      </c>
      <c r="H242" s="307"/>
      <c r="I242" s="369"/>
      <c r="J242" s="370"/>
      <c r="K242" s="371"/>
      <c r="L242" s="319">
        <f>J$222</f>
        <v>0</v>
      </c>
      <c r="M242" s="320"/>
      <c r="N242" s="320"/>
      <c r="O242" s="320"/>
      <c r="P242" s="320"/>
      <c r="Q242" s="321"/>
      <c r="R242" s="328">
        <f t="shared" ref="R242" si="5">IF(AND(I242="○",AY242="●"),2+ROUNDDOWN(($L242-100)/100,0)*2,0)</f>
        <v>0</v>
      </c>
      <c r="S242" s="329"/>
      <c r="T242" s="329"/>
      <c r="U242" s="329"/>
      <c r="V242" s="329"/>
      <c r="W242" s="330"/>
      <c r="X242" s="331"/>
      <c r="Y242" s="332"/>
      <c r="Z242" s="333"/>
      <c r="AA242" s="337">
        <f t="shared" ref="AA242" si="6">IF(X242=1,$AL$32,IF(X242=2,$AL$52,IF(X242=3,$AL$70,IF(X242=4,$AL$90,IF(X242=5,$AL$108,IF(X242=6,$AL$128,IF(X242=7,$AL$146,IF(X242=8,$AL$166,IF(X242=9,$AL$184,IF(X242=10,$AL$204,0))))))))))</f>
        <v>0</v>
      </c>
      <c r="AB242" s="338"/>
      <c r="AC242" s="339"/>
      <c r="AD242" s="342">
        <f t="shared" ref="AD242" si="7">IF(I242="○",ROUNDUP(R242*AA242,1),0)</f>
        <v>0</v>
      </c>
      <c r="AE242" s="343"/>
      <c r="AF242" s="343"/>
      <c r="AG242" s="343"/>
      <c r="AH242" s="343"/>
      <c r="AI242" s="344"/>
      <c r="AR242" s="26"/>
      <c r="AS242" s="26"/>
      <c r="AT242" s="31"/>
      <c r="AU242" s="31"/>
      <c r="AV242" s="31"/>
      <c r="AW242" s="31"/>
      <c r="AX242" s="31"/>
      <c r="AY242" s="205" t="str">
        <f t="shared" ref="AY242" si="8">IF(OR(I242="×",AY246="×"),"×","●")</f>
        <v>●</v>
      </c>
      <c r="AZ242" s="291">
        <f t="shared" ref="AZ242" si="9">IF(AY242="●",IF(I242="定","-",I242),"-")</f>
        <v>0</v>
      </c>
      <c r="BA242" s="31"/>
      <c r="BB242" s="31"/>
      <c r="BC242" s="31"/>
    </row>
    <row r="243" spans="3:55" ht="10.9" customHeight="1" x14ac:dyDescent="0.2">
      <c r="C243" s="302"/>
      <c r="D243" s="305"/>
      <c r="E243" s="308"/>
      <c r="F243" s="308"/>
      <c r="G243" s="302"/>
      <c r="H243" s="308"/>
      <c r="I243" s="331"/>
      <c r="J243" s="332"/>
      <c r="K243" s="372"/>
      <c r="L243" s="322"/>
      <c r="M243" s="323"/>
      <c r="N243" s="323"/>
      <c r="O243" s="323"/>
      <c r="P243" s="323"/>
      <c r="Q243" s="324"/>
      <c r="R243" s="328"/>
      <c r="S243" s="329"/>
      <c r="T243" s="329"/>
      <c r="U243" s="329"/>
      <c r="V243" s="329"/>
      <c r="W243" s="330"/>
      <c r="X243" s="331"/>
      <c r="Y243" s="332"/>
      <c r="Z243" s="333"/>
      <c r="AA243" s="340"/>
      <c r="AB243" s="340"/>
      <c r="AC243" s="341"/>
      <c r="AD243" s="342"/>
      <c r="AE243" s="343"/>
      <c r="AF243" s="343"/>
      <c r="AG243" s="343"/>
      <c r="AH243" s="343"/>
      <c r="AI243" s="344"/>
      <c r="AR243" s="26"/>
      <c r="AS243" s="26"/>
      <c r="AT243" s="31"/>
      <c r="AU243" s="31"/>
      <c r="AV243" s="31"/>
      <c r="AW243" s="31"/>
      <c r="AX243" s="31"/>
      <c r="AY243" s="205"/>
      <c r="AZ243" s="291"/>
      <c r="BA243" s="31"/>
      <c r="BB243" s="31"/>
      <c r="BC243" s="31"/>
    </row>
    <row r="244" spans="3:55" ht="10.9" customHeight="1" x14ac:dyDescent="0.2">
      <c r="C244" s="302"/>
      <c r="D244" s="305"/>
      <c r="E244" s="308"/>
      <c r="F244" s="308"/>
      <c r="G244" s="302"/>
      <c r="H244" s="308"/>
      <c r="I244" s="331"/>
      <c r="J244" s="332"/>
      <c r="K244" s="372"/>
      <c r="L244" s="322"/>
      <c r="M244" s="323"/>
      <c r="N244" s="323"/>
      <c r="O244" s="323"/>
      <c r="P244" s="323"/>
      <c r="Q244" s="324"/>
      <c r="R244" s="328"/>
      <c r="S244" s="329"/>
      <c r="T244" s="329"/>
      <c r="U244" s="329"/>
      <c r="V244" s="329"/>
      <c r="W244" s="330"/>
      <c r="X244" s="331"/>
      <c r="Y244" s="332"/>
      <c r="Z244" s="333"/>
      <c r="AA244" s="340"/>
      <c r="AB244" s="340"/>
      <c r="AC244" s="341"/>
      <c r="AD244" s="342"/>
      <c r="AE244" s="343"/>
      <c r="AF244" s="343"/>
      <c r="AG244" s="343"/>
      <c r="AH244" s="343"/>
      <c r="AI244" s="344"/>
      <c r="AR244" s="26"/>
      <c r="AS244" s="26"/>
      <c r="AT244" s="31"/>
      <c r="AU244" s="31"/>
      <c r="AV244" s="31"/>
      <c r="AW244" s="31"/>
      <c r="AX244" s="31"/>
      <c r="AY244" s="205"/>
      <c r="AZ244" s="291"/>
      <c r="BA244" s="31"/>
      <c r="BB244" s="31"/>
      <c r="BC244" s="31"/>
    </row>
    <row r="245" spans="3:55" ht="10.9" customHeight="1" x14ac:dyDescent="0.2">
      <c r="C245" s="303"/>
      <c r="D245" s="306"/>
      <c r="E245" s="309"/>
      <c r="F245" s="309"/>
      <c r="G245" s="303"/>
      <c r="H245" s="309"/>
      <c r="I245" s="334"/>
      <c r="J245" s="335"/>
      <c r="K245" s="373"/>
      <c r="L245" s="325"/>
      <c r="M245" s="326"/>
      <c r="N245" s="326"/>
      <c r="O245" s="326"/>
      <c r="P245" s="326"/>
      <c r="Q245" s="327"/>
      <c r="R245" s="328"/>
      <c r="S245" s="329"/>
      <c r="T245" s="329"/>
      <c r="U245" s="329"/>
      <c r="V245" s="329"/>
      <c r="W245" s="330"/>
      <c r="X245" s="334"/>
      <c r="Y245" s="335"/>
      <c r="Z245" s="336"/>
      <c r="AA245" s="340"/>
      <c r="AB245" s="340"/>
      <c r="AC245" s="341"/>
      <c r="AD245" s="342"/>
      <c r="AE245" s="343"/>
      <c r="AF245" s="343"/>
      <c r="AG245" s="343"/>
      <c r="AH245" s="343"/>
      <c r="AI245" s="344"/>
      <c r="AR245" s="26"/>
      <c r="AS245" s="26"/>
      <c r="AT245" s="31"/>
      <c r="AU245" s="31"/>
      <c r="AV245" s="31"/>
      <c r="AW245" s="31"/>
      <c r="AX245" s="31"/>
      <c r="AY245" s="205"/>
      <c r="AZ245" s="291"/>
      <c r="BA245" s="31"/>
      <c r="BB245" s="31"/>
      <c r="BC245" s="31"/>
    </row>
    <row r="246" spans="3:55" ht="10.9" customHeight="1" x14ac:dyDescent="0.2">
      <c r="C246" s="301">
        <v>8</v>
      </c>
      <c r="D246" s="304" t="s">
        <v>69</v>
      </c>
      <c r="E246" s="307">
        <v>29</v>
      </c>
      <c r="F246" s="307" t="s">
        <v>70</v>
      </c>
      <c r="G246" s="301" t="s">
        <v>75</v>
      </c>
      <c r="H246" s="307"/>
      <c r="I246" s="369"/>
      <c r="J246" s="370"/>
      <c r="K246" s="371"/>
      <c r="L246" s="319">
        <f>J$222</f>
        <v>0</v>
      </c>
      <c r="M246" s="320"/>
      <c r="N246" s="320"/>
      <c r="O246" s="320"/>
      <c r="P246" s="320"/>
      <c r="Q246" s="321"/>
      <c r="R246" s="328">
        <f t="shared" ref="R246" si="10">IF(AND(I246="○",AY246="●"),2+ROUNDDOWN(($L246-100)/100,0)*2,0)</f>
        <v>0</v>
      </c>
      <c r="S246" s="329"/>
      <c r="T246" s="329"/>
      <c r="U246" s="329"/>
      <c r="V246" s="329"/>
      <c r="W246" s="330"/>
      <c r="X246" s="331"/>
      <c r="Y246" s="332"/>
      <c r="Z246" s="333"/>
      <c r="AA246" s="337">
        <f t="shared" ref="AA246" si="11">IF(X246=1,$AL$32,IF(X246=2,$AL$52,IF(X246=3,$AL$70,IF(X246=4,$AL$90,IF(X246=5,$AL$108,IF(X246=6,$AL$128,IF(X246=7,$AL$146,IF(X246=8,$AL$166,IF(X246=9,$AL$184,IF(X246=10,$AL$204,0))))))))))</f>
        <v>0</v>
      </c>
      <c r="AB246" s="338"/>
      <c r="AC246" s="339"/>
      <c r="AD246" s="342">
        <f t="shared" ref="AD246" si="12">IF(I246="○",ROUNDUP(R246*AA246,1),0)</f>
        <v>0</v>
      </c>
      <c r="AE246" s="343"/>
      <c r="AF246" s="343"/>
      <c r="AG246" s="343"/>
      <c r="AH246" s="343"/>
      <c r="AI246" s="344"/>
      <c r="AR246" s="26"/>
      <c r="AS246" s="26"/>
      <c r="AT246" s="31"/>
      <c r="AU246" s="31"/>
      <c r="AV246" s="31"/>
      <c r="AW246" s="31"/>
      <c r="AX246" s="31"/>
      <c r="AY246" s="205" t="str">
        <f t="shared" ref="AY246" si="13">IF(OR(I246="×",AY250="×"),"×","●")</f>
        <v>●</v>
      </c>
      <c r="AZ246" s="291">
        <f t="shared" ref="AZ246" si="14">IF(AY246="●",IF(I246="定","-",I246),"-")</f>
        <v>0</v>
      </c>
      <c r="BA246" s="31"/>
      <c r="BB246" s="31"/>
      <c r="BC246" s="31"/>
    </row>
    <row r="247" spans="3:55" ht="10.9" customHeight="1" x14ac:dyDescent="0.2">
      <c r="C247" s="302"/>
      <c r="D247" s="305"/>
      <c r="E247" s="308"/>
      <c r="F247" s="308"/>
      <c r="G247" s="302"/>
      <c r="H247" s="308"/>
      <c r="I247" s="331"/>
      <c r="J247" s="332"/>
      <c r="K247" s="372"/>
      <c r="L247" s="322"/>
      <c r="M247" s="323"/>
      <c r="N247" s="323"/>
      <c r="O247" s="323"/>
      <c r="P247" s="323"/>
      <c r="Q247" s="324"/>
      <c r="R247" s="328"/>
      <c r="S247" s="329"/>
      <c r="T247" s="329"/>
      <c r="U247" s="329"/>
      <c r="V247" s="329"/>
      <c r="W247" s="330"/>
      <c r="X247" s="331"/>
      <c r="Y247" s="332"/>
      <c r="Z247" s="333"/>
      <c r="AA247" s="340"/>
      <c r="AB247" s="340"/>
      <c r="AC247" s="341"/>
      <c r="AD247" s="342"/>
      <c r="AE247" s="343"/>
      <c r="AF247" s="343"/>
      <c r="AG247" s="343"/>
      <c r="AH247" s="343"/>
      <c r="AI247" s="344"/>
      <c r="AR247" s="26"/>
      <c r="AS247" s="26"/>
      <c r="AT247" s="31"/>
      <c r="AU247" s="31"/>
      <c r="AV247" s="31"/>
      <c r="AW247" s="31"/>
      <c r="AX247" s="31"/>
      <c r="AY247" s="205"/>
      <c r="AZ247" s="291"/>
      <c r="BA247" s="31"/>
      <c r="BB247" s="31"/>
      <c r="BC247" s="31"/>
    </row>
    <row r="248" spans="3:55" ht="10.9" customHeight="1" x14ac:dyDescent="0.2">
      <c r="C248" s="302"/>
      <c r="D248" s="305"/>
      <c r="E248" s="308"/>
      <c r="F248" s="308"/>
      <c r="G248" s="302"/>
      <c r="H248" s="308"/>
      <c r="I248" s="331"/>
      <c r="J248" s="332"/>
      <c r="K248" s="372"/>
      <c r="L248" s="322"/>
      <c r="M248" s="323"/>
      <c r="N248" s="323"/>
      <c r="O248" s="323"/>
      <c r="P248" s="323"/>
      <c r="Q248" s="324"/>
      <c r="R248" s="328"/>
      <c r="S248" s="329"/>
      <c r="T248" s="329"/>
      <c r="U248" s="329"/>
      <c r="V248" s="329"/>
      <c r="W248" s="330"/>
      <c r="X248" s="331"/>
      <c r="Y248" s="332"/>
      <c r="Z248" s="333"/>
      <c r="AA248" s="340"/>
      <c r="AB248" s="340"/>
      <c r="AC248" s="341"/>
      <c r="AD248" s="342"/>
      <c r="AE248" s="343"/>
      <c r="AF248" s="343"/>
      <c r="AG248" s="343"/>
      <c r="AH248" s="343"/>
      <c r="AI248" s="344"/>
      <c r="AR248" s="26"/>
      <c r="AS248" s="26"/>
      <c r="AT248" s="31"/>
      <c r="AU248" s="31"/>
      <c r="AV248" s="31"/>
      <c r="AW248" s="31"/>
      <c r="AX248" s="31"/>
      <c r="AY248" s="205"/>
      <c r="AZ248" s="291"/>
      <c r="BA248" s="31"/>
      <c r="BB248" s="31"/>
      <c r="BC248" s="31"/>
    </row>
    <row r="249" spans="3:55" ht="10.9" customHeight="1" x14ac:dyDescent="0.2">
      <c r="C249" s="303"/>
      <c r="D249" s="306"/>
      <c r="E249" s="309"/>
      <c r="F249" s="309"/>
      <c r="G249" s="303"/>
      <c r="H249" s="309"/>
      <c r="I249" s="334"/>
      <c r="J249" s="335"/>
      <c r="K249" s="373"/>
      <c r="L249" s="325"/>
      <c r="M249" s="326"/>
      <c r="N249" s="326"/>
      <c r="O249" s="326"/>
      <c r="P249" s="326"/>
      <c r="Q249" s="327"/>
      <c r="R249" s="328"/>
      <c r="S249" s="329"/>
      <c r="T249" s="329"/>
      <c r="U249" s="329"/>
      <c r="V249" s="329"/>
      <c r="W249" s="330"/>
      <c r="X249" s="334"/>
      <c r="Y249" s="335"/>
      <c r="Z249" s="336"/>
      <c r="AA249" s="340"/>
      <c r="AB249" s="340"/>
      <c r="AC249" s="341"/>
      <c r="AD249" s="342"/>
      <c r="AE249" s="343"/>
      <c r="AF249" s="343"/>
      <c r="AG249" s="343"/>
      <c r="AH249" s="343"/>
      <c r="AI249" s="344"/>
      <c r="AR249" s="26"/>
      <c r="AS249" s="26"/>
      <c r="AT249" s="31"/>
      <c r="AU249" s="31"/>
      <c r="AV249" s="31"/>
      <c r="AW249" s="31"/>
      <c r="AX249" s="31"/>
      <c r="AY249" s="205"/>
      <c r="AZ249" s="291"/>
      <c r="BA249" s="31"/>
      <c r="BB249" s="31"/>
      <c r="BC249" s="31"/>
    </row>
    <row r="250" spans="3:55" ht="10.9" customHeight="1" x14ac:dyDescent="0.2">
      <c r="C250" s="301">
        <v>8</v>
      </c>
      <c r="D250" s="304" t="s">
        <v>69</v>
      </c>
      <c r="E250" s="307">
        <v>30</v>
      </c>
      <c r="F250" s="307" t="s">
        <v>70</v>
      </c>
      <c r="G250" s="301" t="s">
        <v>106</v>
      </c>
      <c r="H250" s="307"/>
      <c r="I250" s="369"/>
      <c r="J250" s="370"/>
      <c r="K250" s="371"/>
      <c r="L250" s="319">
        <f>J$222</f>
        <v>0</v>
      </c>
      <c r="M250" s="320"/>
      <c r="N250" s="320"/>
      <c r="O250" s="320"/>
      <c r="P250" s="320"/>
      <c r="Q250" s="321"/>
      <c r="R250" s="328">
        <f t="shared" ref="R250" si="15">IF(AND(I250="○",AY250="●"),2+ROUNDDOWN(($L250-100)/100,0)*2,0)</f>
        <v>0</v>
      </c>
      <c r="S250" s="329"/>
      <c r="T250" s="329"/>
      <c r="U250" s="329"/>
      <c r="V250" s="329"/>
      <c r="W250" s="330"/>
      <c r="X250" s="331"/>
      <c r="Y250" s="332"/>
      <c r="Z250" s="333"/>
      <c r="AA250" s="337">
        <f t="shared" ref="AA250" si="16">IF(X250=1,$AL$32,IF(X250=2,$AL$52,IF(X250=3,$AL$70,IF(X250=4,$AL$90,IF(X250=5,$AL$108,IF(X250=6,$AL$128,IF(X250=7,$AL$146,IF(X250=8,$AL$166,IF(X250=9,$AL$184,IF(X250=10,$AL$204,0))))))))))</f>
        <v>0</v>
      </c>
      <c r="AB250" s="338"/>
      <c r="AC250" s="339"/>
      <c r="AD250" s="342">
        <f t="shared" ref="AD250" si="17">IF(I250="○",ROUNDUP(R250*AA250,1),0)</f>
        <v>0</v>
      </c>
      <c r="AE250" s="343"/>
      <c r="AF250" s="343"/>
      <c r="AG250" s="343"/>
      <c r="AH250" s="343"/>
      <c r="AI250" s="344"/>
      <c r="AR250" s="26"/>
      <c r="AS250" s="26"/>
      <c r="AT250" s="31"/>
      <c r="AU250" s="31"/>
      <c r="AV250" s="31"/>
      <c r="AW250" s="31"/>
      <c r="AX250" s="31"/>
      <c r="AY250" s="205" t="str">
        <f t="shared" ref="AY250" si="18">IF(OR(I250="×",AY254="×"),"×","●")</f>
        <v>●</v>
      </c>
      <c r="AZ250" s="291">
        <f t="shared" ref="AZ250" si="19">IF(AY250="●",IF(I250="定","-",I250),"-")</f>
        <v>0</v>
      </c>
      <c r="BA250" s="31"/>
      <c r="BB250" s="31"/>
      <c r="BC250" s="31"/>
    </row>
    <row r="251" spans="3:55" ht="10.9" customHeight="1" x14ac:dyDescent="0.2">
      <c r="C251" s="302"/>
      <c r="D251" s="305"/>
      <c r="E251" s="308"/>
      <c r="F251" s="308"/>
      <c r="G251" s="302"/>
      <c r="H251" s="308"/>
      <c r="I251" s="331"/>
      <c r="J251" s="332"/>
      <c r="K251" s="372"/>
      <c r="L251" s="322"/>
      <c r="M251" s="323"/>
      <c r="N251" s="323"/>
      <c r="O251" s="323"/>
      <c r="P251" s="323"/>
      <c r="Q251" s="324"/>
      <c r="R251" s="328"/>
      <c r="S251" s="329"/>
      <c r="T251" s="329"/>
      <c r="U251" s="329"/>
      <c r="V251" s="329"/>
      <c r="W251" s="330"/>
      <c r="X251" s="331"/>
      <c r="Y251" s="332"/>
      <c r="Z251" s="333"/>
      <c r="AA251" s="340"/>
      <c r="AB251" s="340"/>
      <c r="AC251" s="341"/>
      <c r="AD251" s="342"/>
      <c r="AE251" s="343"/>
      <c r="AF251" s="343"/>
      <c r="AG251" s="343"/>
      <c r="AH251" s="343"/>
      <c r="AI251" s="344"/>
      <c r="AR251" s="26"/>
      <c r="AS251" s="26"/>
      <c r="AT251" s="31"/>
      <c r="AU251" s="31"/>
      <c r="AV251" s="31"/>
      <c r="AW251" s="31"/>
      <c r="AX251" s="31"/>
      <c r="AY251" s="205"/>
      <c r="AZ251" s="291"/>
      <c r="BA251" s="31"/>
      <c r="BB251" s="31"/>
      <c r="BC251" s="31"/>
    </row>
    <row r="252" spans="3:55" ht="10.9" customHeight="1" x14ac:dyDescent="0.2">
      <c r="C252" s="302"/>
      <c r="D252" s="305"/>
      <c r="E252" s="308"/>
      <c r="F252" s="308"/>
      <c r="G252" s="302"/>
      <c r="H252" s="308"/>
      <c r="I252" s="331"/>
      <c r="J252" s="332"/>
      <c r="K252" s="372"/>
      <c r="L252" s="322"/>
      <c r="M252" s="323"/>
      <c r="N252" s="323"/>
      <c r="O252" s="323"/>
      <c r="P252" s="323"/>
      <c r="Q252" s="324"/>
      <c r="R252" s="328"/>
      <c r="S252" s="329"/>
      <c r="T252" s="329"/>
      <c r="U252" s="329"/>
      <c r="V252" s="329"/>
      <c r="W252" s="330"/>
      <c r="X252" s="331"/>
      <c r="Y252" s="332"/>
      <c r="Z252" s="333"/>
      <c r="AA252" s="340"/>
      <c r="AB252" s="340"/>
      <c r="AC252" s="341"/>
      <c r="AD252" s="342"/>
      <c r="AE252" s="343"/>
      <c r="AF252" s="343"/>
      <c r="AG252" s="343"/>
      <c r="AH252" s="343"/>
      <c r="AI252" s="344"/>
      <c r="AR252" s="26"/>
      <c r="AS252" s="26"/>
      <c r="AT252" s="31"/>
      <c r="AU252" s="31"/>
      <c r="AV252" s="31"/>
      <c r="AW252" s="31"/>
      <c r="AX252" s="31"/>
      <c r="AY252" s="205"/>
      <c r="AZ252" s="291"/>
      <c r="BA252" s="31"/>
      <c r="BB252" s="31"/>
      <c r="BC252" s="31"/>
    </row>
    <row r="253" spans="3:55" ht="10.9" customHeight="1" x14ac:dyDescent="0.2">
      <c r="C253" s="303"/>
      <c r="D253" s="306"/>
      <c r="E253" s="309"/>
      <c r="F253" s="309"/>
      <c r="G253" s="303"/>
      <c r="H253" s="309"/>
      <c r="I253" s="334"/>
      <c r="J253" s="335"/>
      <c r="K253" s="373"/>
      <c r="L253" s="325"/>
      <c r="M253" s="326"/>
      <c r="N253" s="326"/>
      <c r="O253" s="326"/>
      <c r="P253" s="326"/>
      <c r="Q253" s="327"/>
      <c r="R253" s="328"/>
      <c r="S253" s="329"/>
      <c r="T253" s="329"/>
      <c r="U253" s="329"/>
      <c r="V253" s="329"/>
      <c r="W253" s="330"/>
      <c r="X253" s="334"/>
      <c r="Y253" s="335"/>
      <c r="Z253" s="336"/>
      <c r="AA253" s="340"/>
      <c r="AB253" s="340"/>
      <c r="AC253" s="341"/>
      <c r="AD253" s="342"/>
      <c r="AE253" s="343"/>
      <c r="AF253" s="343"/>
      <c r="AG253" s="343"/>
      <c r="AH253" s="343"/>
      <c r="AI253" s="344"/>
      <c r="AR253" s="26"/>
      <c r="AS253" s="26"/>
      <c r="AT253" s="31"/>
      <c r="AU253" s="31"/>
      <c r="AV253" s="31"/>
      <c r="AW253" s="31"/>
      <c r="AX253" s="31"/>
      <c r="AY253" s="205"/>
      <c r="AZ253" s="291"/>
      <c r="BA253" s="31"/>
      <c r="BB253" s="31"/>
      <c r="BC253" s="31"/>
    </row>
    <row r="254" spans="3:55" ht="10.9" customHeight="1" x14ac:dyDescent="0.2">
      <c r="C254" s="301">
        <v>8</v>
      </c>
      <c r="D254" s="304" t="s">
        <v>69</v>
      </c>
      <c r="E254" s="307">
        <v>31</v>
      </c>
      <c r="F254" s="307" t="s">
        <v>70</v>
      </c>
      <c r="G254" s="301" t="s">
        <v>107</v>
      </c>
      <c r="H254" s="307"/>
      <c r="I254" s="369"/>
      <c r="J254" s="370"/>
      <c r="K254" s="371"/>
      <c r="L254" s="319">
        <f>J$222</f>
        <v>0</v>
      </c>
      <c r="M254" s="320"/>
      <c r="N254" s="320"/>
      <c r="O254" s="320"/>
      <c r="P254" s="320"/>
      <c r="Q254" s="321"/>
      <c r="R254" s="328">
        <f t="shared" ref="R254" si="20">IF(AND(I254="○",AY254="●"),2+ROUNDDOWN(($L254-100)/100,0)*2,0)</f>
        <v>0</v>
      </c>
      <c r="S254" s="329"/>
      <c r="T254" s="329"/>
      <c r="U254" s="329"/>
      <c r="V254" s="329"/>
      <c r="W254" s="330"/>
      <c r="X254" s="331"/>
      <c r="Y254" s="332"/>
      <c r="Z254" s="333"/>
      <c r="AA254" s="337">
        <f t="shared" ref="AA254" si="21">IF(X254=1,$AL$32,IF(X254=2,$AL$52,IF(X254=3,$AL$70,IF(X254=4,$AL$90,IF(X254=5,$AL$108,IF(X254=6,$AL$128,IF(X254=7,$AL$146,IF(X254=8,$AL$166,IF(X254=9,$AL$184,IF(X254=10,$AL$204,0))))))))))</f>
        <v>0</v>
      </c>
      <c r="AB254" s="338"/>
      <c r="AC254" s="339"/>
      <c r="AD254" s="342">
        <f t="shared" ref="AD254" si="22">IF(I254="○",ROUNDUP(R254*AA254,1),0)</f>
        <v>0</v>
      </c>
      <c r="AE254" s="343"/>
      <c r="AF254" s="343"/>
      <c r="AG254" s="343"/>
      <c r="AH254" s="343"/>
      <c r="AI254" s="344"/>
      <c r="AR254" s="26"/>
      <c r="AS254" s="26"/>
      <c r="AT254" s="31"/>
      <c r="AU254" s="31"/>
      <c r="AV254" s="31"/>
      <c r="AW254" s="31"/>
      <c r="AX254" s="31"/>
      <c r="AY254" s="205" t="str">
        <f t="shared" ref="AY254" si="23">IF(OR(I254="×",AY258="×"),"×","●")</f>
        <v>●</v>
      </c>
      <c r="AZ254" s="291">
        <f t="shared" ref="AZ254" si="24">IF(AY254="●",IF(I254="定","-",I254),"-")</f>
        <v>0</v>
      </c>
      <c r="BA254" s="31"/>
      <c r="BB254" s="31"/>
      <c r="BC254" s="31"/>
    </row>
    <row r="255" spans="3:55" ht="10.9" customHeight="1" x14ac:dyDescent="0.2">
      <c r="C255" s="302"/>
      <c r="D255" s="305"/>
      <c r="E255" s="308"/>
      <c r="F255" s="308"/>
      <c r="G255" s="302"/>
      <c r="H255" s="308"/>
      <c r="I255" s="331"/>
      <c r="J255" s="332"/>
      <c r="K255" s="372"/>
      <c r="L255" s="322"/>
      <c r="M255" s="323"/>
      <c r="N255" s="323"/>
      <c r="O255" s="323"/>
      <c r="P255" s="323"/>
      <c r="Q255" s="324"/>
      <c r="R255" s="328"/>
      <c r="S255" s="329"/>
      <c r="T255" s="329"/>
      <c r="U255" s="329"/>
      <c r="V255" s="329"/>
      <c r="W255" s="330"/>
      <c r="X255" s="331"/>
      <c r="Y255" s="332"/>
      <c r="Z255" s="333"/>
      <c r="AA255" s="340"/>
      <c r="AB255" s="340"/>
      <c r="AC255" s="341"/>
      <c r="AD255" s="342"/>
      <c r="AE255" s="343"/>
      <c r="AF255" s="343"/>
      <c r="AG255" s="343"/>
      <c r="AH255" s="343"/>
      <c r="AI255" s="344"/>
      <c r="AR255" s="26"/>
      <c r="AS255" s="26"/>
      <c r="AT255" s="31"/>
      <c r="AU255" s="31"/>
      <c r="AV255" s="31"/>
      <c r="AW255" s="31"/>
      <c r="AX255" s="31"/>
      <c r="AY255" s="205"/>
      <c r="AZ255" s="291"/>
      <c r="BA255" s="31"/>
      <c r="BB255" s="31"/>
      <c r="BC255" s="31"/>
    </row>
    <row r="256" spans="3:55" ht="10.9" customHeight="1" x14ac:dyDescent="0.2">
      <c r="C256" s="302"/>
      <c r="D256" s="305"/>
      <c r="E256" s="308"/>
      <c r="F256" s="308"/>
      <c r="G256" s="302"/>
      <c r="H256" s="308"/>
      <c r="I256" s="331"/>
      <c r="J256" s="332"/>
      <c r="K256" s="372"/>
      <c r="L256" s="322"/>
      <c r="M256" s="323"/>
      <c r="N256" s="323"/>
      <c r="O256" s="323"/>
      <c r="P256" s="323"/>
      <c r="Q256" s="324"/>
      <c r="R256" s="328"/>
      <c r="S256" s="329"/>
      <c r="T256" s="329"/>
      <c r="U256" s="329"/>
      <c r="V256" s="329"/>
      <c r="W256" s="330"/>
      <c r="X256" s="331"/>
      <c r="Y256" s="332"/>
      <c r="Z256" s="333"/>
      <c r="AA256" s="340"/>
      <c r="AB256" s="340"/>
      <c r="AC256" s="341"/>
      <c r="AD256" s="342"/>
      <c r="AE256" s="343"/>
      <c r="AF256" s="343"/>
      <c r="AG256" s="343"/>
      <c r="AH256" s="343"/>
      <c r="AI256" s="344"/>
      <c r="AR256" s="26"/>
      <c r="AS256" s="26"/>
      <c r="AT256" s="31"/>
      <c r="AU256" s="31"/>
      <c r="AV256" s="31"/>
      <c r="AW256" s="31"/>
      <c r="AX256" s="31"/>
      <c r="AY256" s="205"/>
      <c r="AZ256" s="291"/>
      <c r="BA256" s="31"/>
      <c r="BB256" s="31"/>
      <c r="BC256" s="31"/>
    </row>
    <row r="257" spans="3:55" ht="10.9" customHeight="1" x14ac:dyDescent="0.2">
      <c r="C257" s="303"/>
      <c r="D257" s="306"/>
      <c r="E257" s="309"/>
      <c r="F257" s="309"/>
      <c r="G257" s="303"/>
      <c r="H257" s="309"/>
      <c r="I257" s="334"/>
      <c r="J257" s="335"/>
      <c r="K257" s="373"/>
      <c r="L257" s="325"/>
      <c r="M257" s="326"/>
      <c r="N257" s="326"/>
      <c r="O257" s="326"/>
      <c r="P257" s="326"/>
      <c r="Q257" s="327"/>
      <c r="R257" s="328"/>
      <c r="S257" s="329"/>
      <c r="T257" s="329"/>
      <c r="U257" s="329"/>
      <c r="V257" s="329"/>
      <c r="W257" s="330"/>
      <c r="X257" s="334"/>
      <c r="Y257" s="335"/>
      <c r="Z257" s="336"/>
      <c r="AA257" s="340"/>
      <c r="AB257" s="340"/>
      <c r="AC257" s="341"/>
      <c r="AD257" s="342"/>
      <c r="AE257" s="343"/>
      <c r="AF257" s="343"/>
      <c r="AG257" s="343"/>
      <c r="AH257" s="343"/>
      <c r="AI257" s="344"/>
      <c r="AR257" s="26"/>
      <c r="AS257" s="26"/>
      <c r="AT257" s="31"/>
      <c r="AU257" s="31"/>
      <c r="AV257" s="31"/>
      <c r="AW257" s="31"/>
      <c r="AX257" s="31"/>
      <c r="AY257" s="205"/>
      <c r="AZ257" s="291"/>
      <c r="BA257" s="31"/>
      <c r="BB257" s="31"/>
      <c r="BC257" s="31"/>
    </row>
    <row r="258" spans="3:55" ht="10.9" customHeight="1" x14ac:dyDescent="0.2">
      <c r="C258" s="301">
        <v>9</v>
      </c>
      <c r="D258" s="304" t="s">
        <v>69</v>
      </c>
      <c r="E258" s="307">
        <v>1</v>
      </c>
      <c r="F258" s="307" t="s">
        <v>70</v>
      </c>
      <c r="G258" s="301" t="s">
        <v>71</v>
      </c>
      <c r="H258" s="307"/>
      <c r="I258" s="369"/>
      <c r="J258" s="370"/>
      <c r="K258" s="371"/>
      <c r="L258" s="319">
        <f>J$222</f>
        <v>0</v>
      </c>
      <c r="M258" s="320"/>
      <c r="N258" s="320"/>
      <c r="O258" s="320"/>
      <c r="P258" s="320"/>
      <c r="Q258" s="321"/>
      <c r="R258" s="328">
        <f t="shared" ref="R258" si="25">IF(AND(I258="○",AY258="●"),2+ROUNDDOWN(($L258-100)/100,0)*2,0)</f>
        <v>0</v>
      </c>
      <c r="S258" s="329"/>
      <c r="T258" s="329"/>
      <c r="U258" s="329"/>
      <c r="V258" s="329"/>
      <c r="W258" s="330"/>
      <c r="X258" s="331"/>
      <c r="Y258" s="332"/>
      <c r="Z258" s="333"/>
      <c r="AA258" s="337">
        <f t="shared" ref="AA258" si="26">IF(X258=1,$AL$32,IF(X258=2,$AL$52,IF(X258=3,$AL$70,IF(X258=4,$AL$90,IF(X258=5,$AL$108,IF(X258=6,$AL$128,IF(X258=7,$AL$146,IF(X258=8,$AL$166,IF(X258=9,$AL$184,IF(X258=10,$AL$204,0))))))))))</f>
        <v>0</v>
      </c>
      <c r="AB258" s="338"/>
      <c r="AC258" s="339"/>
      <c r="AD258" s="342">
        <f t="shared" ref="AD258" si="27">IF(I258="○",ROUNDUP(R258*AA258,1),0)</f>
        <v>0</v>
      </c>
      <c r="AE258" s="343"/>
      <c r="AF258" s="343"/>
      <c r="AG258" s="343"/>
      <c r="AH258" s="343"/>
      <c r="AI258" s="344"/>
      <c r="AR258" s="26"/>
      <c r="AS258" s="26"/>
      <c r="AT258" s="31"/>
      <c r="AU258" s="31"/>
      <c r="AV258" s="31"/>
      <c r="AW258" s="31"/>
      <c r="AX258" s="31"/>
      <c r="AY258" s="205" t="str">
        <f t="shared" ref="AY258" si="28">IF(OR(I258="×",AY262="×"),"×","●")</f>
        <v>●</v>
      </c>
      <c r="AZ258" s="291">
        <f t="shared" ref="AZ258" si="29">IF(AY258="●",IF(I258="定","-",I258),"-")</f>
        <v>0</v>
      </c>
      <c r="BA258" s="31"/>
      <c r="BB258" s="31"/>
      <c r="BC258" s="31"/>
    </row>
    <row r="259" spans="3:55" ht="10.9" customHeight="1" x14ac:dyDescent="0.2">
      <c r="C259" s="302"/>
      <c r="D259" s="305"/>
      <c r="E259" s="308"/>
      <c r="F259" s="308"/>
      <c r="G259" s="302"/>
      <c r="H259" s="308"/>
      <c r="I259" s="331"/>
      <c r="J259" s="332"/>
      <c r="K259" s="372"/>
      <c r="L259" s="322"/>
      <c r="M259" s="323"/>
      <c r="N259" s="323"/>
      <c r="O259" s="323"/>
      <c r="P259" s="323"/>
      <c r="Q259" s="324"/>
      <c r="R259" s="328"/>
      <c r="S259" s="329"/>
      <c r="T259" s="329"/>
      <c r="U259" s="329"/>
      <c r="V259" s="329"/>
      <c r="W259" s="330"/>
      <c r="X259" s="331"/>
      <c r="Y259" s="332"/>
      <c r="Z259" s="333"/>
      <c r="AA259" s="340"/>
      <c r="AB259" s="340"/>
      <c r="AC259" s="341"/>
      <c r="AD259" s="342"/>
      <c r="AE259" s="343"/>
      <c r="AF259" s="343"/>
      <c r="AG259" s="343"/>
      <c r="AH259" s="343"/>
      <c r="AI259" s="344"/>
      <c r="AR259" s="26"/>
      <c r="AS259" s="26"/>
      <c r="AT259" s="31"/>
      <c r="AU259" s="31"/>
      <c r="AV259" s="31"/>
      <c r="AW259" s="31"/>
      <c r="AX259" s="31"/>
      <c r="AY259" s="205"/>
      <c r="AZ259" s="291"/>
      <c r="BA259" s="31"/>
      <c r="BB259" s="31"/>
      <c r="BC259" s="31"/>
    </row>
    <row r="260" spans="3:55" ht="10.9" customHeight="1" x14ac:dyDescent="0.2">
      <c r="C260" s="302"/>
      <c r="D260" s="305"/>
      <c r="E260" s="308"/>
      <c r="F260" s="308"/>
      <c r="G260" s="302"/>
      <c r="H260" s="308"/>
      <c r="I260" s="331"/>
      <c r="J260" s="332"/>
      <c r="K260" s="372"/>
      <c r="L260" s="322"/>
      <c r="M260" s="323"/>
      <c r="N260" s="323"/>
      <c r="O260" s="323"/>
      <c r="P260" s="323"/>
      <c r="Q260" s="324"/>
      <c r="R260" s="328"/>
      <c r="S260" s="329"/>
      <c r="T260" s="329"/>
      <c r="U260" s="329"/>
      <c r="V260" s="329"/>
      <c r="W260" s="330"/>
      <c r="X260" s="331"/>
      <c r="Y260" s="332"/>
      <c r="Z260" s="333"/>
      <c r="AA260" s="340"/>
      <c r="AB260" s="340"/>
      <c r="AC260" s="341"/>
      <c r="AD260" s="342"/>
      <c r="AE260" s="343"/>
      <c r="AF260" s="343"/>
      <c r="AG260" s="343"/>
      <c r="AH260" s="343"/>
      <c r="AI260" s="344"/>
      <c r="AR260" s="26"/>
      <c r="AS260" s="26"/>
      <c r="AT260" s="31"/>
      <c r="AU260" s="31"/>
      <c r="AV260" s="31"/>
      <c r="AW260" s="31"/>
      <c r="AX260" s="31"/>
      <c r="AY260" s="205"/>
      <c r="AZ260" s="291"/>
      <c r="BA260" s="31"/>
      <c r="BB260" s="31"/>
      <c r="BC260" s="31"/>
    </row>
    <row r="261" spans="3:55" ht="10.9" customHeight="1" x14ac:dyDescent="0.2">
      <c r="C261" s="303"/>
      <c r="D261" s="306"/>
      <c r="E261" s="309"/>
      <c r="F261" s="309"/>
      <c r="G261" s="303"/>
      <c r="H261" s="309"/>
      <c r="I261" s="334"/>
      <c r="J261" s="335"/>
      <c r="K261" s="373"/>
      <c r="L261" s="325"/>
      <c r="M261" s="326"/>
      <c r="N261" s="326"/>
      <c r="O261" s="326"/>
      <c r="P261" s="326"/>
      <c r="Q261" s="327"/>
      <c r="R261" s="328"/>
      <c r="S261" s="329"/>
      <c r="T261" s="329"/>
      <c r="U261" s="329"/>
      <c r="V261" s="329"/>
      <c r="W261" s="330"/>
      <c r="X261" s="334"/>
      <c r="Y261" s="335"/>
      <c r="Z261" s="336"/>
      <c r="AA261" s="340"/>
      <c r="AB261" s="340"/>
      <c r="AC261" s="341"/>
      <c r="AD261" s="342"/>
      <c r="AE261" s="343"/>
      <c r="AF261" s="343"/>
      <c r="AG261" s="343"/>
      <c r="AH261" s="343"/>
      <c r="AI261" s="344"/>
      <c r="AR261" s="26"/>
      <c r="AS261" s="26"/>
      <c r="AT261" s="31"/>
      <c r="AU261" s="31"/>
      <c r="AV261" s="31"/>
      <c r="AW261" s="31"/>
      <c r="AX261" s="31"/>
      <c r="AY261" s="205"/>
      <c r="AZ261" s="291"/>
      <c r="BA261" s="31"/>
      <c r="BB261" s="31"/>
      <c r="BC261" s="31"/>
    </row>
    <row r="262" spans="3:55" ht="10.9" customHeight="1" x14ac:dyDescent="0.2">
      <c r="C262" s="301">
        <v>9</v>
      </c>
      <c r="D262" s="304" t="s">
        <v>69</v>
      </c>
      <c r="E262" s="307">
        <v>2</v>
      </c>
      <c r="F262" s="307" t="s">
        <v>70</v>
      </c>
      <c r="G262" s="301" t="s">
        <v>72</v>
      </c>
      <c r="H262" s="307"/>
      <c r="I262" s="369"/>
      <c r="J262" s="370"/>
      <c r="K262" s="371"/>
      <c r="L262" s="319">
        <f>J$222</f>
        <v>0</v>
      </c>
      <c r="M262" s="320"/>
      <c r="N262" s="320"/>
      <c r="O262" s="320"/>
      <c r="P262" s="320"/>
      <c r="Q262" s="321"/>
      <c r="R262" s="328">
        <f t="shared" ref="R262" si="30">IF(AND(I262="○",AY262="●"),2+ROUNDDOWN(($L262-100)/100,0)*2,0)</f>
        <v>0</v>
      </c>
      <c r="S262" s="329"/>
      <c r="T262" s="329"/>
      <c r="U262" s="329"/>
      <c r="V262" s="329"/>
      <c r="W262" s="330"/>
      <c r="X262" s="331"/>
      <c r="Y262" s="332"/>
      <c r="Z262" s="333"/>
      <c r="AA262" s="337">
        <f t="shared" ref="AA262" si="31">IF(X262=1,$AL$32,IF(X262=2,$AL$52,IF(X262=3,$AL$70,IF(X262=4,$AL$90,IF(X262=5,$AL$108,IF(X262=6,$AL$128,IF(X262=7,$AL$146,IF(X262=8,$AL$166,IF(X262=9,$AL$184,IF(X262=10,$AL$204,0))))))))))</f>
        <v>0</v>
      </c>
      <c r="AB262" s="338"/>
      <c r="AC262" s="339"/>
      <c r="AD262" s="342">
        <f t="shared" ref="AD262" si="32">IF(I262="○",ROUNDUP(R262*AA262,1),0)</f>
        <v>0</v>
      </c>
      <c r="AE262" s="343"/>
      <c r="AF262" s="343"/>
      <c r="AG262" s="343"/>
      <c r="AH262" s="343"/>
      <c r="AI262" s="344"/>
      <c r="AR262" s="26"/>
      <c r="AS262" s="26"/>
      <c r="AT262" s="31"/>
      <c r="AU262" s="31"/>
      <c r="AV262" s="31"/>
      <c r="AW262" s="31"/>
      <c r="AX262" s="31"/>
      <c r="AY262" s="205" t="str">
        <f t="shared" ref="AY262" si="33">IF(OR(I262="×",AY266="×"),"×","●")</f>
        <v>●</v>
      </c>
      <c r="AZ262" s="291">
        <f t="shared" ref="AZ262" si="34">IF(AY262="●",IF(I262="定","-",I262),"-")</f>
        <v>0</v>
      </c>
      <c r="BA262" s="31"/>
      <c r="BB262" s="31"/>
      <c r="BC262" s="31"/>
    </row>
    <row r="263" spans="3:55" ht="10.9" customHeight="1" x14ac:dyDescent="0.2">
      <c r="C263" s="302"/>
      <c r="D263" s="305"/>
      <c r="E263" s="308"/>
      <c r="F263" s="308"/>
      <c r="G263" s="302"/>
      <c r="H263" s="308"/>
      <c r="I263" s="331"/>
      <c r="J263" s="332"/>
      <c r="K263" s="372"/>
      <c r="L263" s="322"/>
      <c r="M263" s="323"/>
      <c r="N263" s="323"/>
      <c r="O263" s="323"/>
      <c r="P263" s="323"/>
      <c r="Q263" s="324"/>
      <c r="R263" s="328"/>
      <c r="S263" s="329"/>
      <c r="T263" s="329"/>
      <c r="U263" s="329"/>
      <c r="V263" s="329"/>
      <c r="W263" s="330"/>
      <c r="X263" s="331"/>
      <c r="Y263" s="332"/>
      <c r="Z263" s="333"/>
      <c r="AA263" s="340"/>
      <c r="AB263" s="340"/>
      <c r="AC263" s="341"/>
      <c r="AD263" s="342"/>
      <c r="AE263" s="343"/>
      <c r="AF263" s="343"/>
      <c r="AG263" s="343"/>
      <c r="AH263" s="343"/>
      <c r="AI263" s="344"/>
      <c r="AR263" s="26"/>
      <c r="AS263" s="26"/>
      <c r="AT263" s="31"/>
      <c r="AU263" s="31"/>
      <c r="AV263" s="31"/>
      <c r="AW263" s="31"/>
      <c r="AX263" s="31"/>
      <c r="AY263" s="205"/>
      <c r="AZ263" s="291"/>
      <c r="BA263" s="31"/>
      <c r="BB263" s="31"/>
      <c r="BC263" s="31"/>
    </row>
    <row r="264" spans="3:55" ht="10.9" customHeight="1" x14ac:dyDescent="0.2">
      <c r="C264" s="302"/>
      <c r="D264" s="305"/>
      <c r="E264" s="308"/>
      <c r="F264" s="308"/>
      <c r="G264" s="302"/>
      <c r="H264" s="308"/>
      <c r="I264" s="331"/>
      <c r="J264" s="332"/>
      <c r="K264" s="372"/>
      <c r="L264" s="322"/>
      <c r="M264" s="323"/>
      <c r="N264" s="323"/>
      <c r="O264" s="323"/>
      <c r="P264" s="323"/>
      <c r="Q264" s="324"/>
      <c r="R264" s="328"/>
      <c r="S264" s="329"/>
      <c r="T264" s="329"/>
      <c r="U264" s="329"/>
      <c r="V264" s="329"/>
      <c r="W264" s="330"/>
      <c r="X264" s="331"/>
      <c r="Y264" s="332"/>
      <c r="Z264" s="333"/>
      <c r="AA264" s="340"/>
      <c r="AB264" s="340"/>
      <c r="AC264" s="341"/>
      <c r="AD264" s="342"/>
      <c r="AE264" s="343"/>
      <c r="AF264" s="343"/>
      <c r="AG264" s="343"/>
      <c r="AH264" s="343"/>
      <c r="AI264" s="344"/>
      <c r="AR264" s="26"/>
      <c r="AS264" s="26"/>
      <c r="AT264" s="31"/>
      <c r="AU264" s="31"/>
      <c r="AV264" s="31"/>
      <c r="AW264" s="31"/>
      <c r="AX264" s="31"/>
      <c r="AY264" s="205"/>
      <c r="AZ264" s="291"/>
      <c r="BA264" s="31"/>
      <c r="BB264" s="31"/>
      <c r="BC264" s="31"/>
    </row>
    <row r="265" spans="3:55" ht="10.9" customHeight="1" x14ac:dyDescent="0.2">
      <c r="C265" s="303"/>
      <c r="D265" s="306"/>
      <c r="E265" s="309"/>
      <c r="F265" s="309"/>
      <c r="G265" s="303"/>
      <c r="H265" s="309"/>
      <c r="I265" s="334"/>
      <c r="J265" s="335"/>
      <c r="K265" s="373"/>
      <c r="L265" s="325"/>
      <c r="M265" s="326"/>
      <c r="N265" s="326"/>
      <c r="O265" s="326"/>
      <c r="P265" s="326"/>
      <c r="Q265" s="327"/>
      <c r="R265" s="328"/>
      <c r="S265" s="329"/>
      <c r="T265" s="329"/>
      <c r="U265" s="329"/>
      <c r="V265" s="329"/>
      <c r="W265" s="330"/>
      <c r="X265" s="334"/>
      <c r="Y265" s="335"/>
      <c r="Z265" s="336"/>
      <c r="AA265" s="340"/>
      <c r="AB265" s="340"/>
      <c r="AC265" s="341"/>
      <c r="AD265" s="342"/>
      <c r="AE265" s="343"/>
      <c r="AF265" s="343"/>
      <c r="AG265" s="343"/>
      <c r="AH265" s="343"/>
      <c r="AI265" s="344"/>
      <c r="AR265" s="26"/>
      <c r="AS265" s="26"/>
      <c r="AT265" s="31"/>
      <c r="AU265" s="31"/>
      <c r="AV265" s="31"/>
      <c r="AW265" s="31"/>
      <c r="AX265" s="31"/>
      <c r="AY265" s="205"/>
      <c r="AZ265" s="291"/>
      <c r="BA265" s="31"/>
      <c r="BB265" s="31"/>
      <c r="BC265" s="31"/>
    </row>
    <row r="266" spans="3:55" ht="10.9" customHeight="1" x14ac:dyDescent="0.2">
      <c r="C266" s="301">
        <v>9</v>
      </c>
      <c r="D266" s="304" t="s">
        <v>69</v>
      </c>
      <c r="E266" s="307">
        <v>3</v>
      </c>
      <c r="F266" s="307" t="s">
        <v>70</v>
      </c>
      <c r="G266" s="301" t="s">
        <v>73</v>
      </c>
      <c r="H266" s="307"/>
      <c r="I266" s="369"/>
      <c r="J266" s="370"/>
      <c r="K266" s="371"/>
      <c r="L266" s="319">
        <f>J$222</f>
        <v>0</v>
      </c>
      <c r="M266" s="320"/>
      <c r="N266" s="320"/>
      <c r="O266" s="320"/>
      <c r="P266" s="320"/>
      <c r="Q266" s="321"/>
      <c r="R266" s="328">
        <f t="shared" ref="R266" si="35">IF(AND(I266="○",AY266="●"),2+ROUNDDOWN(($L266-100)/100,0)*2,0)</f>
        <v>0</v>
      </c>
      <c r="S266" s="329"/>
      <c r="T266" s="329"/>
      <c r="U266" s="329"/>
      <c r="V266" s="329"/>
      <c r="W266" s="330"/>
      <c r="X266" s="331"/>
      <c r="Y266" s="332"/>
      <c r="Z266" s="333"/>
      <c r="AA266" s="337">
        <f t="shared" ref="AA266" si="36">IF(X266=1,$AL$32,IF(X266=2,$AL$52,IF(X266=3,$AL$70,IF(X266=4,$AL$90,IF(X266=5,$AL$108,IF(X266=6,$AL$128,IF(X266=7,$AL$146,IF(X266=8,$AL$166,IF(X266=9,$AL$184,IF(X266=10,$AL$204,0))))))))))</f>
        <v>0</v>
      </c>
      <c r="AB266" s="338"/>
      <c r="AC266" s="339"/>
      <c r="AD266" s="342">
        <f t="shared" ref="AD266" si="37">IF(I266="○",ROUNDUP(R266*AA266,1),0)</f>
        <v>0</v>
      </c>
      <c r="AE266" s="343"/>
      <c r="AF266" s="343"/>
      <c r="AG266" s="343"/>
      <c r="AH266" s="343"/>
      <c r="AI266" s="344"/>
      <c r="AR266" s="26"/>
      <c r="AS266" s="26"/>
      <c r="AT266" s="31"/>
      <c r="AU266" s="31"/>
      <c r="AV266" s="31"/>
      <c r="AW266" s="31"/>
      <c r="AX266" s="31"/>
      <c r="AY266" s="205" t="str">
        <f t="shared" ref="AY266" si="38">IF(OR(I266="×",AY270="×"),"×","●")</f>
        <v>●</v>
      </c>
      <c r="AZ266" s="291">
        <f t="shared" ref="AZ266" si="39">IF(AY266="●",IF(I266="定","-",I266),"-")</f>
        <v>0</v>
      </c>
      <c r="BA266" s="31"/>
      <c r="BB266" s="31"/>
      <c r="BC266" s="31"/>
    </row>
    <row r="267" spans="3:55" ht="10.9" customHeight="1" x14ac:dyDescent="0.2">
      <c r="C267" s="302"/>
      <c r="D267" s="305"/>
      <c r="E267" s="308"/>
      <c r="F267" s="308"/>
      <c r="G267" s="302"/>
      <c r="H267" s="308"/>
      <c r="I267" s="331"/>
      <c r="J267" s="332"/>
      <c r="K267" s="372"/>
      <c r="L267" s="322"/>
      <c r="M267" s="323"/>
      <c r="N267" s="323"/>
      <c r="O267" s="323"/>
      <c r="P267" s="323"/>
      <c r="Q267" s="324"/>
      <c r="R267" s="328"/>
      <c r="S267" s="329"/>
      <c r="T267" s="329"/>
      <c r="U267" s="329"/>
      <c r="V267" s="329"/>
      <c r="W267" s="330"/>
      <c r="X267" s="331"/>
      <c r="Y267" s="332"/>
      <c r="Z267" s="333"/>
      <c r="AA267" s="340"/>
      <c r="AB267" s="340"/>
      <c r="AC267" s="341"/>
      <c r="AD267" s="342"/>
      <c r="AE267" s="343"/>
      <c r="AF267" s="343"/>
      <c r="AG267" s="343"/>
      <c r="AH267" s="343"/>
      <c r="AI267" s="344"/>
      <c r="AR267" s="26"/>
      <c r="AS267" s="26"/>
      <c r="AT267" s="31"/>
      <c r="AU267" s="31"/>
      <c r="AV267" s="31"/>
      <c r="AW267" s="31"/>
      <c r="AX267" s="31"/>
      <c r="AY267" s="205"/>
      <c r="AZ267" s="291"/>
      <c r="BA267" s="31"/>
      <c r="BB267" s="31"/>
      <c r="BC267" s="31"/>
    </row>
    <row r="268" spans="3:55" ht="10.9" customHeight="1" x14ac:dyDescent="0.2">
      <c r="C268" s="302"/>
      <c r="D268" s="305"/>
      <c r="E268" s="308"/>
      <c r="F268" s="308"/>
      <c r="G268" s="302"/>
      <c r="H268" s="308"/>
      <c r="I268" s="331"/>
      <c r="J268" s="332"/>
      <c r="K268" s="372"/>
      <c r="L268" s="322"/>
      <c r="M268" s="323"/>
      <c r="N268" s="323"/>
      <c r="O268" s="323"/>
      <c r="P268" s="323"/>
      <c r="Q268" s="324"/>
      <c r="R268" s="328"/>
      <c r="S268" s="329"/>
      <c r="T268" s="329"/>
      <c r="U268" s="329"/>
      <c r="V268" s="329"/>
      <c r="W268" s="330"/>
      <c r="X268" s="331"/>
      <c r="Y268" s="332"/>
      <c r="Z268" s="333"/>
      <c r="AA268" s="340"/>
      <c r="AB268" s="340"/>
      <c r="AC268" s="341"/>
      <c r="AD268" s="342"/>
      <c r="AE268" s="343"/>
      <c r="AF268" s="343"/>
      <c r="AG268" s="343"/>
      <c r="AH268" s="343"/>
      <c r="AI268" s="344"/>
      <c r="AR268" s="26"/>
      <c r="AS268" s="26"/>
      <c r="AT268" s="31"/>
      <c r="AU268" s="31"/>
      <c r="AV268" s="31"/>
      <c r="AW268" s="31"/>
      <c r="AX268" s="31"/>
      <c r="AY268" s="205"/>
      <c r="AZ268" s="291"/>
      <c r="BA268" s="31"/>
      <c r="BB268" s="31"/>
      <c r="BC268" s="31"/>
    </row>
    <row r="269" spans="3:55" ht="10.9" customHeight="1" x14ac:dyDescent="0.2">
      <c r="C269" s="303"/>
      <c r="D269" s="306"/>
      <c r="E269" s="309"/>
      <c r="F269" s="309"/>
      <c r="G269" s="303"/>
      <c r="H269" s="309"/>
      <c r="I269" s="334"/>
      <c r="J269" s="335"/>
      <c r="K269" s="373"/>
      <c r="L269" s="325"/>
      <c r="M269" s="326"/>
      <c r="N269" s="326"/>
      <c r="O269" s="326"/>
      <c r="P269" s="326"/>
      <c r="Q269" s="327"/>
      <c r="R269" s="328"/>
      <c r="S269" s="329"/>
      <c r="T269" s="329"/>
      <c r="U269" s="329"/>
      <c r="V269" s="329"/>
      <c r="W269" s="330"/>
      <c r="X269" s="334"/>
      <c r="Y269" s="335"/>
      <c r="Z269" s="336"/>
      <c r="AA269" s="340"/>
      <c r="AB269" s="340"/>
      <c r="AC269" s="341"/>
      <c r="AD269" s="342"/>
      <c r="AE269" s="343"/>
      <c r="AF269" s="343"/>
      <c r="AG269" s="343"/>
      <c r="AH269" s="343"/>
      <c r="AI269" s="344"/>
      <c r="AR269" s="26"/>
      <c r="AS269" s="26"/>
      <c r="AT269" s="31"/>
      <c r="AU269" s="31"/>
      <c r="AV269" s="31"/>
      <c r="AW269" s="31"/>
      <c r="AX269" s="31"/>
      <c r="AY269" s="205"/>
      <c r="AZ269" s="291"/>
      <c r="BA269" s="31"/>
      <c r="BB269" s="31"/>
      <c r="BC269" s="31"/>
    </row>
    <row r="270" spans="3:55" ht="10.9" customHeight="1" x14ac:dyDescent="0.2">
      <c r="C270" s="301">
        <v>9</v>
      </c>
      <c r="D270" s="304" t="s">
        <v>69</v>
      </c>
      <c r="E270" s="307">
        <v>4</v>
      </c>
      <c r="F270" s="307" t="s">
        <v>70</v>
      </c>
      <c r="G270" s="301" t="s">
        <v>74</v>
      </c>
      <c r="H270" s="307"/>
      <c r="I270" s="369"/>
      <c r="J270" s="370"/>
      <c r="K270" s="371"/>
      <c r="L270" s="319">
        <f>J$222</f>
        <v>0</v>
      </c>
      <c r="M270" s="320"/>
      <c r="N270" s="320"/>
      <c r="O270" s="320"/>
      <c r="P270" s="320"/>
      <c r="Q270" s="321"/>
      <c r="R270" s="328">
        <f t="shared" ref="R270" si="40">IF(AND(I270="○",AY270="●"),2+ROUNDDOWN(($L270-100)/100,0)*2,0)</f>
        <v>0</v>
      </c>
      <c r="S270" s="329"/>
      <c r="T270" s="329"/>
      <c r="U270" s="329"/>
      <c r="V270" s="329"/>
      <c r="W270" s="330"/>
      <c r="X270" s="331"/>
      <c r="Y270" s="332"/>
      <c r="Z270" s="333"/>
      <c r="AA270" s="337">
        <f t="shared" ref="AA270" si="41">IF(X270=1,$AL$32,IF(X270=2,$AL$52,IF(X270=3,$AL$70,IF(X270=4,$AL$90,IF(X270=5,$AL$108,IF(X270=6,$AL$128,IF(X270=7,$AL$146,IF(X270=8,$AL$166,IF(X270=9,$AL$184,IF(X270=10,$AL$204,0))))))))))</f>
        <v>0</v>
      </c>
      <c r="AB270" s="338"/>
      <c r="AC270" s="339"/>
      <c r="AD270" s="342">
        <f t="shared" ref="AD270" si="42">IF(I270="○",ROUNDUP(R270*AA270,1),0)</f>
        <v>0</v>
      </c>
      <c r="AE270" s="343"/>
      <c r="AF270" s="343"/>
      <c r="AG270" s="343"/>
      <c r="AH270" s="343"/>
      <c r="AI270" s="344"/>
      <c r="AR270" s="26"/>
      <c r="AS270" s="26"/>
      <c r="AT270" s="31"/>
      <c r="AU270" s="31"/>
      <c r="AV270" s="31"/>
      <c r="AW270" s="31"/>
      <c r="AX270" s="31"/>
      <c r="AY270" s="205" t="str">
        <f t="shared" ref="AY270" si="43">IF(OR(I270="×",AY274="×"),"×","●")</f>
        <v>●</v>
      </c>
      <c r="AZ270" s="291">
        <f t="shared" ref="AZ270" si="44">IF(AY270="●",IF(I270="定","-",I270),"-")</f>
        <v>0</v>
      </c>
      <c r="BA270" s="31"/>
      <c r="BB270" s="31"/>
      <c r="BC270" s="31"/>
    </row>
    <row r="271" spans="3:55" ht="10.9" customHeight="1" x14ac:dyDescent="0.2">
      <c r="C271" s="302"/>
      <c r="D271" s="305"/>
      <c r="E271" s="308"/>
      <c r="F271" s="308"/>
      <c r="G271" s="302"/>
      <c r="H271" s="308"/>
      <c r="I271" s="331"/>
      <c r="J271" s="332"/>
      <c r="K271" s="372"/>
      <c r="L271" s="322"/>
      <c r="M271" s="323"/>
      <c r="N271" s="323"/>
      <c r="O271" s="323"/>
      <c r="P271" s="323"/>
      <c r="Q271" s="324"/>
      <c r="R271" s="328"/>
      <c r="S271" s="329"/>
      <c r="T271" s="329"/>
      <c r="U271" s="329"/>
      <c r="V271" s="329"/>
      <c r="W271" s="330"/>
      <c r="X271" s="331"/>
      <c r="Y271" s="332"/>
      <c r="Z271" s="333"/>
      <c r="AA271" s="340"/>
      <c r="AB271" s="340"/>
      <c r="AC271" s="341"/>
      <c r="AD271" s="342"/>
      <c r="AE271" s="343"/>
      <c r="AF271" s="343"/>
      <c r="AG271" s="343"/>
      <c r="AH271" s="343"/>
      <c r="AI271" s="344"/>
      <c r="AR271" s="26"/>
      <c r="AS271" s="26"/>
      <c r="AT271" s="31"/>
      <c r="AU271" s="31"/>
      <c r="AV271" s="31"/>
      <c r="AW271" s="31"/>
      <c r="AX271" s="31"/>
      <c r="AY271" s="205"/>
      <c r="AZ271" s="291"/>
      <c r="BA271" s="31"/>
      <c r="BB271" s="31"/>
      <c r="BC271" s="31"/>
    </row>
    <row r="272" spans="3:55" ht="10.9" customHeight="1" x14ac:dyDescent="0.2">
      <c r="C272" s="302"/>
      <c r="D272" s="305"/>
      <c r="E272" s="308"/>
      <c r="F272" s="308"/>
      <c r="G272" s="302"/>
      <c r="H272" s="308"/>
      <c r="I272" s="331"/>
      <c r="J272" s="332"/>
      <c r="K272" s="372"/>
      <c r="L272" s="322"/>
      <c r="M272" s="323"/>
      <c r="N272" s="323"/>
      <c r="O272" s="323"/>
      <c r="P272" s="323"/>
      <c r="Q272" s="324"/>
      <c r="R272" s="328"/>
      <c r="S272" s="329"/>
      <c r="T272" s="329"/>
      <c r="U272" s="329"/>
      <c r="V272" s="329"/>
      <c r="W272" s="330"/>
      <c r="X272" s="331"/>
      <c r="Y272" s="332"/>
      <c r="Z272" s="333"/>
      <c r="AA272" s="340"/>
      <c r="AB272" s="340"/>
      <c r="AC272" s="341"/>
      <c r="AD272" s="342"/>
      <c r="AE272" s="343"/>
      <c r="AF272" s="343"/>
      <c r="AG272" s="343"/>
      <c r="AH272" s="343"/>
      <c r="AI272" s="344"/>
      <c r="AR272" s="26"/>
      <c r="AS272" s="26"/>
      <c r="AT272" s="31"/>
      <c r="AU272" s="31"/>
      <c r="AV272" s="31"/>
      <c r="AW272" s="31"/>
      <c r="AX272" s="31"/>
      <c r="AY272" s="205"/>
      <c r="AZ272" s="291"/>
      <c r="BA272" s="31"/>
      <c r="BB272" s="31"/>
      <c r="BC272" s="31"/>
    </row>
    <row r="273" spans="3:55" ht="10.9" customHeight="1" x14ac:dyDescent="0.2">
      <c r="C273" s="303"/>
      <c r="D273" s="306"/>
      <c r="E273" s="309"/>
      <c r="F273" s="309"/>
      <c r="G273" s="303"/>
      <c r="H273" s="309"/>
      <c r="I273" s="334"/>
      <c r="J273" s="335"/>
      <c r="K273" s="373"/>
      <c r="L273" s="325"/>
      <c r="M273" s="326"/>
      <c r="N273" s="326"/>
      <c r="O273" s="326"/>
      <c r="P273" s="326"/>
      <c r="Q273" s="327"/>
      <c r="R273" s="328"/>
      <c r="S273" s="329"/>
      <c r="T273" s="329"/>
      <c r="U273" s="329"/>
      <c r="V273" s="329"/>
      <c r="W273" s="330"/>
      <c r="X273" s="334"/>
      <c r="Y273" s="335"/>
      <c r="Z273" s="336"/>
      <c r="AA273" s="340"/>
      <c r="AB273" s="340"/>
      <c r="AC273" s="341"/>
      <c r="AD273" s="342"/>
      <c r="AE273" s="343"/>
      <c r="AF273" s="343"/>
      <c r="AG273" s="343"/>
      <c r="AH273" s="343"/>
      <c r="AI273" s="344"/>
      <c r="AR273" s="26"/>
      <c r="AS273" s="26"/>
      <c r="AT273" s="31"/>
      <c r="AU273" s="31"/>
      <c r="AV273" s="31"/>
      <c r="AW273" s="31"/>
      <c r="AX273" s="31"/>
      <c r="AY273" s="205"/>
      <c r="AZ273" s="291"/>
      <c r="BA273" s="31"/>
      <c r="BB273" s="31"/>
      <c r="BC273" s="31"/>
    </row>
    <row r="274" spans="3:55" ht="10.9" customHeight="1" x14ac:dyDescent="0.2">
      <c r="C274" s="301">
        <v>9</v>
      </c>
      <c r="D274" s="304" t="s">
        <v>69</v>
      </c>
      <c r="E274" s="307">
        <v>5</v>
      </c>
      <c r="F274" s="307" t="s">
        <v>70</v>
      </c>
      <c r="G274" s="301" t="s">
        <v>75</v>
      </c>
      <c r="H274" s="307"/>
      <c r="I274" s="369"/>
      <c r="J274" s="370"/>
      <c r="K274" s="371"/>
      <c r="L274" s="319">
        <f>J$222</f>
        <v>0</v>
      </c>
      <c r="M274" s="320"/>
      <c r="N274" s="320"/>
      <c r="O274" s="320"/>
      <c r="P274" s="320"/>
      <c r="Q274" s="321"/>
      <c r="R274" s="328">
        <f t="shared" ref="R274" si="45">IF(AND(I274="○",AY274="●"),2+ROUNDDOWN(($L274-100)/100,0)*2,0)</f>
        <v>0</v>
      </c>
      <c r="S274" s="329"/>
      <c r="T274" s="329"/>
      <c r="U274" s="329"/>
      <c r="V274" s="329"/>
      <c r="W274" s="330"/>
      <c r="X274" s="331"/>
      <c r="Y274" s="332"/>
      <c r="Z274" s="333"/>
      <c r="AA274" s="337">
        <f t="shared" ref="AA274" si="46">IF(X274=1,$AL$32,IF(X274=2,$AL$52,IF(X274=3,$AL$70,IF(X274=4,$AL$90,IF(X274=5,$AL$108,IF(X274=6,$AL$128,IF(X274=7,$AL$146,IF(X274=8,$AL$166,IF(X274=9,$AL$184,IF(X274=10,$AL$204,0))))))))))</f>
        <v>0</v>
      </c>
      <c r="AB274" s="338"/>
      <c r="AC274" s="339"/>
      <c r="AD274" s="342">
        <f t="shared" ref="AD274" si="47">IF(I274="○",ROUNDUP(R274*AA274,1),0)</f>
        <v>0</v>
      </c>
      <c r="AE274" s="343"/>
      <c r="AF274" s="343"/>
      <c r="AG274" s="343"/>
      <c r="AH274" s="343"/>
      <c r="AI274" s="344"/>
      <c r="AR274" s="26"/>
      <c r="AS274" s="26"/>
      <c r="AT274" s="31"/>
      <c r="AU274" s="31"/>
      <c r="AV274" s="31"/>
      <c r="AW274" s="31"/>
      <c r="AX274" s="31"/>
      <c r="AY274" s="205" t="str">
        <f t="shared" ref="AY274" si="48">IF(OR(I274="×",AY278="×"),"×","●")</f>
        <v>●</v>
      </c>
      <c r="AZ274" s="291">
        <f t="shared" ref="AZ274" si="49">IF(AY274="●",IF(I274="定","-",I274),"-")</f>
        <v>0</v>
      </c>
      <c r="BA274" s="31"/>
      <c r="BB274" s="31"/>
      <c r="BC274" s="31"/>
    </row>
    <row r="275" spans="3:55" ht="10.9" customHeight="1" x14ac:dyDescent="0.2">
      <c r="C275" s="302"/>
      <c r="D275" s="305"/>
      <c r="E275" s="308"/>
      <c r="F275" s="308"/>
      <c r="G275" s="302"/>
      <c r="H275" s="308"/>
      <c r="I275" s="331"/>
      <c r="J275" s="332"/>
      <c r="K275" s="372"/>
      <c r="L275" s="322"/>
      <c r="M275" s="323"/>
      <c r="N275" s="323"/>
      <c r="O275" s="323"/>
      <c r="P275" s="323"/>
      <c r="Q275" s="324"/>
      <c r="R275" s="328"/>
      <c r="S275" s="329"/>
      <c r="T275" s="329"/>
      <c r="U275" s="329"/>
      <c r="V275" s="329"/>
      <c r="W275" s="330"/>
      <c r="X275" s="331"/>
      <c r="Y275" s="332"/>
      <c r="Z275" s="333"/>
      <c r="AA275" s="340"/>
      <c r="AB275" s="340"/>
      <c r="AC275" s="341"/>
      <c r="AD275" s="342"/>
      <c r="AE275" s="343"/>
      <c r="AF275" s="343"/>
      <c r="AG275" s="343"/>
      <c r="AH275" s="343"/>
      <c r="AI275" s="344"/>
      <c r="AR275" s="26"/>
      <c r="AS275" s="26"/>
      <c r="AT275" s="31"/>
      <c r="AU275" s="31"/>
      <c r="AV275" s="31"/>
      <c r="AW275" s="31"/>
      <c r="AX275" s="31"/>
      <c r="AY275" s="205"/>
      <c r="AZ275" s="291"/>
      <c r="BA275" s="31"/>
      <c r="BB275" s="31"/>
      <c r="BC275" s="31"/>
    </row>
    <row r="276" spans="3:55" ht="10.9" customHeight="1" x14ac:dyDescent="0.2">
      <c r="C276" s="302"/>
      <c r="D276" s="305"/>
      <c r="E276" s="308"/>
      <c r="F276" s="308"/>
      <c r="G276" s="302"/>
      <c r="H276" s="308"/>
      <c r="I276" s="331"/>
      <c r="J276" s="332"/>
      <c r="K276" s="372"/>
      <c r="L276" s="322"/>
      <c r="M276" s="323"/>
      <c r="N276" s="323"/>
      <c r="O276" s="323"/>
      <c r="P276" s="323"/>
      <c r="Q276" s="324"/>
      <c r="R276" s="328"/>
      <c r="S276" s="329"/>
      <c r="T276" s="329"/>
      <c r="U276" s="329"/>
      <c r="V276" s="329"/>
      <c r="W276" s="330"/>
      <c r="X276" s="331"/>
      <c r="Y276" s="332"/>
      <c r="Z276" s="333"/>
      <c r="AA276" s="340"/>
      <c r="AB276" s="340"/>
      <c r="AC276" s="341"/>
      <c r="AD276" s="342"/>
      <c r="AE276" s="343"/>
      <c r="AF276" s="343"/>
      <c r="AG276" s="343"/>
      <c r="AH276" s="343"/>
      <c r="AI276" s="344"/>
      <c r="AR276" s="26"/>
      <c r="AS276" s="26"/>
      <c r="AT276" s="31"/>
      <c r="AU276" s="31"/>
      <c r="AV276" s="31"/>
      <c r="AW276" s="31"/>
      <c r="AX276" s="31"/>
      <c r="AY276" s="205"/>
      <c r="AZ276" s="291"/>
      <c r="BA276" s="31"/>
      <c r="BB276" s="31"/>
      <c r="BC276" s="31"/>
    </row>
    <row r="277" spans="3:55" ht="10.9" customHeight="1" x14ac:dyDescent="0.2">
      <c r="C277" s="303"/>
      <c r="D277" s="306"/>
      <c r="E277" s="309"/>
      <c r="F277" s="309"/>
      <c r="G277" s="303"/>
      <c r="H277" s="309"/>
      <c r="I277" s="334"/>
      <c r="J277" s="335"/>
      <c r="K277" s="373"/>
      <c r="L277" s="325"/>
      <c r="M277" s="326"/>
      <c r="N277" s="326"/>
      <c r="O277" s="326"/>
      <c r="P277" s="326"/>
      <c r="Q277" s="327"/>
      <c r="R277" s="328"/>
      <c r="S277" s="329"/>
      <c r="T277" s="329"/>
      <c r="U277" s="329"/>
      <c r="V277" s="329"/>
      <c r="W277" s="330"/>
      <c r="X277" s="334"/>
      <c r="Y277" s="335"/>
      <c r="Z277" s="336"/>
      <c r="AA277" s="340"/>
      <c r="AB277" s="340"/>
      <c r="AC277" s="341"/>
      <c r="AD277" s="342"/>
      <c r="AE277" s="343"/>
      <c r="AF277" s="343"/>
      <c r="AG277" s="343"/>
      <c r="AH277" s="343"/>
      <c r="AI277" s="344"/>
      <c r="AR277" s="26"/>
      <c r="AS277" s="26"/>
      <c r="AT277" s="31"/>
      <c r="AU277" s="31"/>
      <c r="AV277" s="31"/>
      <c r="AW277" s="31"/>
      <c r="AX277" s="31"/>
      <c r="AY277" s="205"/>
      <c r="AZ277" s="291"/>
      <c r="BA277" s="31"/>
      <c r="BB277" s="31"/>
      <c r="BC277" s="31"/>
    </row>
    <row r="278" spans="3:55" ht="10.9" customHeight="1" x14ac:dyDescent="0.2">
      <c r="C278" s="301">
        <v>9</v>
      </c>
      <c r="D278" s="304" t="s">
        <v>69</v>
      </c>
      <c r="E278" s="307">
        <v>6</v>
      </c>
      <c r="F278" s="307" t="s">
        <v>70</v>
      </c>
      <c r="G278" s="301" t="s">
        <v>106</v>
      </c>
      <c r="H278" s="307"/>
      <c r="I278" s="369"/>
      <c r="J278" s="370"/>
      <c r="K278" s="371"/>
      <c r="L278" s="319">
        <f>J$222</f>
        <v>0</v>
      </c>
      <c r="M278" s="320"/>
      <c r="N278" s="320"/>
      <c r="O278" s="320"/>
      <c r="P278" s="320"/>
      <c r="Q278" s="321"/>
      <c r="R278" s="328">
        <f t="shared" ref="R278" si="50">IF(AND(I278="○",AY278="●"),2+ROUNDDOWN(($L278-100)/100,0)*2,0)</f>
        <v>0</v>
      </c>
      <c r="S278" s="329"/>
      <c r="T278" s="329"/>
      <c r="U278" s="329"/>
      <c r="V278" s="329"/>
      <c r="W278" s="330"/>
      <c r="X278" s="331"/>
      <c r="Y278" s="332"/>
      <c r="Z278" s="333"/>
      <c r="AA278" s="337">
        <f t="shared" ref="AA278" si="51">IF(X278=1,$AL$32,IF(X278=2,$AL$52,IF(X278=3,$AL$70,IF(X278=4,$AL$90,IF(X278=5,$AL$108,IF(X278=6,$AL$128,IF(X278=7,$AL$146,IF(X278=8,$AL$166,IF(X278=9,$AL$184,IF(X278=10,$AL$204,0))))))))))</f>
        <v>0</v>
      </c>
      <c r="AB278" s="338"/>
      <c r="AC278" s="339"/>
      <c r="AD278" s="342">
        <f t="shared" ref="AD278" si="52">IF(I278="○",ROUNDUP(R278*AA278,1),0)</f>
        <v>0</v>
      </c>
      <c r="AE278" s="343"/>
      <c r="AF278" s="343"/>
      <c r="AG278" s="343"/>
      <c r="AH278" s="343"/>
      <c r="AI278" s="344"/>
      <c r="AR278" s="26"/>
      <c r="AS278" s="26"/>
      <c r="AT278" s="31"/>
      <c r="AU278" s="31"/>
      <c r="AV278" s="31"/>
      <c r="AW278" s="31"/>
      <c r="AX278" s="31"/>
      <c r="AY278" s="205" t="str">
        <f t="shared" ref="AY278" si="53">IF(OR(I278="×",AY282="×"),"×","●")</f>
        <v>●</v>
      </c>
      <c r="AZ278" s="291">
        <f t="shared" ref="AZ278" si="54">IF(AY278="●",IF(I278="定","-",I278),"-")</f>
        <v>0</v>
      </c>
      <c r="BA278" s="31"/>
      <c r="BB278" s="31"/>
      <c r="BC278" s="31"/>
    </row>
    <row r="279" spans="3:55" ht="10.9" customHeight="1" x14ac:dyDescent="0.2">
      <c r="C279" s="302"/>
      <c r="D279" s="305"/>
      <c r="E279" s="308"/>
      <c r="F279" s="308"/>
      <c r="G279" s="302"/>
      <c r="H279" s="308"/>
      <c r="I279" s="331"/>
      <c r="J279" s="332"/>
      <c r="K279" s="372"/>
      <c r="L279" s="322"/>
      <c r="M279" s="323"/>
      <c r="N279" s="323"/>
      <c r="O279" s="323"/>
      <c r="P279" s="323"/>
      <c r="Q279" s="324"/>
      <c r="R279" s="328"/>
      <c r="S279" s="329"/>
      <c r="T279" s="329"/>
      <c r="U279" s="329"/>
      <c r="V279" s="329"/>
      <c r="W279" s="330"/>
      <c r="X279" s="331"/>
      <c r="Y279" s="332"/>
      <c r="Z279" s="333"/>
      <c r="AA279" s="340"/>
      <c r="AB279" s="340"/>
      <c r="AC279" s="341"/>
      <c r="AD279" s="342"/>
      <c r="AE279" s="343"/>
      <c r="AF279" s="343"/>
      <c r="AG279" s="343"/>
      <c r="AH279" s="343"/>
      <c r="AI279" s="344"/>
      <c r="AR279" s="26"/>
      <c r="AS279" s="26"/>
      <c r="AT279" s="31"/>
      <c r="AU279" s="31"/>
      <c r="AV279" s="31"/>
      <c r="AW279" s="31"/>
      <c r="AX279" s="31"/>
      <c r="AY279" s="205"/>
      <c r="AZ279" s="291"/>
      <c r="BA279" s="31"/>
      <c r="BB279" s="31"/>
      <c r="BC279" s="31"/>
    </row>
    <row r="280" spans="3:55" ht="10.9" customHeight="1" x14ac:dyDescent="0.2">
      <c r="C280" s="302"/>
      <c r="D280" s="305"/>
      <c r="E280" s="308"/>
      <c r="F280" s="308"/>
      <c r="G280" s="302"/>
      <c r="H280" s="308"/>
      <c r="I280" s="331"/>
      <c r="J280" s="332"/>
      <c r="K280" s="372"/>
      <c r="L280" s="322"/>
      <c r="M280" s="323"/>
      <c r="N280" s="323"/>
      <c r="O280" s="323"/>
      <c r="P280" s="323"/>
      <c r="Q280" s="324"/>
      <c r="R280" s="328"/>
      <c r="S280" s="329"/>
      <c r="T280" s="329"/>
      <c r="U280" s="329"/>
      <c r="V280" s="329"/>
      <c r="W280" s="330"/>
      <c r="X280" s="331"/>
      <c r="Y280" s="332"/>
      <c r="Z280" s="333"/>
      <c r="AA280" s="340"/>
      <c r="AB280" s="340"/>
      <c r="AC280" s="341"/>
      <c r="AD280" s="342"/>
      <c r="AE280" s="343"/>
      <c r="AF280" s="343"/>
      <c r="AG280" s="343"/>
      <c r="AH280" s="343"/>
      <c r="AI280" s="344"/>
      <c r="AR280" s="26"/>
      <c r="AS280" s="26"/>
      <c r="AT280" s="31"/>
      <c r="AU280" s="31"/>
      <c r="AV280" s="31"/>
      <c r="AW280" s="31"/>
      <c r="AX280" s="31"/>
      <c r="AY280" s="205"/>
      <c r="AZ280" s="291"/>
      <c r="BA280" s="31"/>
      <c r="BB280" s="31"/>
      <c r="BC280" s="31"/>
    </row>
    <row r="281" spans="3:55" ht="10.9" customHeight="1" x14ac:dyDescent="0.2">
      <c r="C281" s="303"/>
      <c r="D281" s="306"/>
      <c r="E281" s="309"/>
      <c r="F281" s="309"/>
      <c r="G281" s="303"/>
      <c r="H281" s="309"/>
      <c r="I281" s="334"/>
      <c r="J281" s="335"/>
      <c r="K281" s="373"/>
      <c r="L281" s="325"/>
      <c r="M281" s="326"/>
      <c r="N281" s="326"/>
      <c r="O281" s="326"/>
      <c r="P281" s="326"/>
      <c r="Q281" s="327"/>
      <c r="R281" s="328"/>
      <c r="S281" s="329"/>
      <c r="T281" s="329"/>
      <c r="U281" s="329"/>
      <c r="V281" s="329"/>
      <c r="W281" s="330"/>
      <c r="X281" s="334"/>
      <c r="Y281" s="335"/>
      <c r="Z281" s="336"/>
      <c r="AA281" s="340"/>
      <c r="AB281" s="340"/>
      <c r="AC281" s="341"/>
      <c r="AD281" s="342"/>
      <c r="AE281" s="343"/>
      <c r="AF281" s="343"/>
      <c r="AG281" s="343"/>
      <c r="AH281" s="343"/>
      <c r="AI281" s="344"/>
      <c r="AR281" s="26"/>
      <c r="AS281" s="26"/>
      <c r="AT281" s="31"/>
      <c r="AU281" s="31"/>
      <c r="AV281" s="31"/>
      <c r="AW281" s="31"/>
      <c r="AX281" s="31"/>
      <c r="AY281" s="205"/>
      <c r="AZ281" s="291"/>
      <c r="BA281" s="31"/>
      <c r="BB281" s="31"/>
      <c r="BC281" s="31"/>
    </row>
    <row r="282" spans="3:55" ht="10.9" customHeight="1" x14ac:dyDescent="0.2">
      <c r="C282" s="301">
        <v>9</v>
      </c>
      <c r="D282" s="304" t="s">
        <v>69</v>
      </c>
      <c r="E282" s="307">
        <v>7</v>
      </c>
      <c r="F282" s="307" t="s">
        <v>70</v>
      </c>
      <c r="G282" s="301" t="s">
        <v>107</v>
      </c>
      <c r="H282" s="307"/>
      <c r="I282" s="369"/>
      <c r="J282" s="370"/>
      <c r="K282" s="371"/>
      <c r="L282" s="319">
        <f>J$222</f>
        <v>0</v>
      </c>
      <c r="M282" s="320"/>
      <c r="N282" s="320"/>
      <c r="O282" s="320"/>
      <c r="P282" s="320"/>
      <c r="Q282" s="321"/>
      <c r="R282" s="328">
        <f t="shared" ref="R282" si="55">IF(AND(I282="○",AY282="●"),2+ROUNDDOWN(($L282-100)/100,0)*2,0)</f>
        <v>0</v>
      </c>
      <c r="S282" s="329"/>
      <c r="T282" s="329"/>
      <c r="U282" s="329"/>
      <c r="V282" s="329"/>
      <c r="W282" s="330"/>
      <c r="X282" s="331"/>
      <c r="Y282" s="332"/>
      <c r="Z282" s="333"/>
      <c r="AA282" s="337">
        <f t="shared" ref="AA282" si="56">IF(X282=1,$AL$32,IF(X282=2,$AL$52,IF(X282=3,$AL$70,IF(X282=4,$AL$90,IF(X282=5,$AL$108,IF(X282=6,$AL$128,IF(X282=7,$AL$146,IF(X282=8,$AL$166,IF(X282=9,$AL$184,IF(X282=10,$AL$204,0))))))))))</f>
        <v>0</v>
      </c>
      <c r="AB282" s="338"/>
      <c r="AC282" s="339"/>
      <c r="AD282" s="342">
        <f t="shared" ref="AD282" si="57">IF(I282="○",ROUNDUP(R282*AA282,1),0)</f>
        <v>0</v>
      </c>
      <c r="AE282" s="343"/>
      <c r="AF282" s="343"/>
      <c r="AG282" s="343"/>
      <c r="AH282" s="343"/>
      <c r="AI282" s="344"/>
      <c r="AR282" s="26"/>
      <c r="AS282" s="26"/>
      <c r="AT282" s="31"/>
      <c r="AU282" s="31"/>
      <c r="AV282" s="31"/>
      <c r="AW282" s="31"/>
      <c r="AX282" s="31"/>
      <c r="AY282" s="205" t="str">
        <f t="shared" ref="AY282" si="58">IF(OR(I282="×",AY286="×"),"×","●")</f>
        <v>●</v>
      </c>
      <c r="AZ282" s="291">
        <f t="shared" ref="AZ282" si="59">IF(AY282="●",IF(I282="定","-",I282),"-")</f>
        <v>0</v>
      </c>
      <c r="BA282" s="31"/>
      <c r="BB282" s="31"/>
      <c r="BC282" s="31"/>
    </row>
    <row r="283" spans="3:55" ht="10.9" customHeight="1" x14ac:dyDescent="0.2">
      <c r="C283" s="302"/>
      <c r="D283" s="305"/>
      <c r="E283" s="308"/>
      <c r="F283" s="308"/>
      <c r="G283" s="302"/>
      <c r="H283" s="308"/>
      <c r="I283" s="331"/>
      <c r="J283" s="332"/>
      <c r="K283" s="372"/>
      <c r="L283" s="322"/>
      <c r="M283" s="323"/>
      <c r="N283" s="323"/>
      <c r="O283" s="323"/>
      <c r="P283" s="323"/>
      <c r="Q283" s="324"/>
      <c r="R283" s="328"/>
      <c r="S283" s="329"/>
      <c r="T283" s="329"/>
      <c r="U283" s="329"/>
      <c r="V283" s="329"/>
      <c r="W283" s="330"/>
      <c r="X283" s="331"/>
      <c r="Y283" s="332"/>
      <c r="Z283" s="333"/>
      <c r="AA283" s="340"/>
      <c r="AB283" s="340"/>
      <c r="AC283" s="341"/>
      <c r="AD283" s="342"/>
      <c r="AE283" s="343"/>
      <c r="AF283" s="343"/>
      <c r="AG283" s="343"/>
      <c r="AH283" s="343"/>
      <c r="AI283" s="344"/>
      <c r="AR283" s="26"/>
      <c r="AS283" s="26"/>
      <c r="AT283" s="31"/>
      <c r="AU283" s="31"/>
      <c r="AV283" s="31"/>
      <c r="AW283" s="31"/>
      <c r="AX283" s="31"/>
      <c r="AY283" s="205"/>
      <c r="AZ283" s="291"/>
      <c r="BA283" s="31"/>
      <c r="BB283" s="31"/>
      <c r="BC283" s="31"/>
    </row>
    <row r="284" spans="3:55" ht="10.9" customHeight="1" x14ac:dyDescent="0.2">
      <c r="C284" s="302"/>
      <c r="D284" s="305"/>
      <c r="E284" s="308"/>
      <c r="F284" s="308"/>
      <c r="G284" s="302"/>
      <c r="H284" s="308"/>
      <c r="I284" s="331"/>
      <c r="J284" s="332"/>
      <c r="K284" s="372"/>
      <c r="L284" s="322"/>
      <c r="M284" s="323"/>
      <c r="N284" s="323"/>
      <c r="O284" s="323"/>
      <c r="P284" s="323"/>
      <c r="Q284" s="324"/>
      <c r="R284" s="328"/>
      <c r="S284" s="329"/>
      <c r="T284" s="329"/>
      <c r="U284" s="329"/>
      <c r="V284" s="329"/>
      <c r="W284" s="330"/>
      <c r="X284" s="331"/>
      <c r="Y284" s="332"/>
      <c r="Z284" s="333"/>
      <c r="AA284" s="340"/>
      <c r="AB284" s="340"/>
      <c r="AC284" s="341"/>
      <c r="AD284" s="342"/>
      <c r="AE284" s="343"/>
      <c r="AF284" s="343"/>
      <c r="AG284" s="343"/>
      <c r="AH284" s="343"/>
      <c r="AI284" s="344"/>
      <c r="AR284" s="26"/>
      <c r="AS284" s="26"/>
      <c r="AT284" s="31"/>
      <c r="AU284" s="31"/>
      <c r="AV284" s="31"/>
      <c r="AW284" s="31"/>
      <c r="AX284" s="31"/>
      <c r="AY284" s="205"/>
      <c r="AZ284" s="291"/>
      <c r="BA284" s="31"/>
      <c r="BB284" s="31"/>
      <c r="BC284" s="31"/>
    </row>
    <row r="285" spans="3:55" ht="10.9" customHeight="1" x14ac:dyDescent="0.2">
      <c r="C285" s="303"/>
      <c r="D285" s="306"/>
      <c r="E285" s="309"/>
      <c r="F285" s="309"/>
      <c r="G285" s="303"/>
      <c r="H285" s="309"/>
      <c r="I285" s="334"/>
      <c r="J285" s="335"/>
      <c r="K285" s="373"/>
      <c r="L285" s="325"/>
      <c r="M285" s="326"/>
      <c r="N285" s="326"/>
      <c r="O285" s="326"/>
      <c r="P285" s="326"/>
      <c r="Q285" s="327"/>
      <c r="R285" s="328"/>
      <c r="S285" s="329"/>
      <c r="T285" s="329"/>
      <c r="U285" s="329"/>
      <c r="V285" s="329"/>
      <c r="W285" s="330"/>
      <c r="X285" s="334"/>
      <c r="Y285" s="335"/>
      <c r="Z285" s="336"/>
      <c r="AA285" s="340"/>
      <c r="AB285" s="340"/>
      <c r="AC285" s="341"/>
      <c r="AD285" s="342"/>
      <c r="AE285" s="343"/>
      <c r="AF285" s="343"/>
      <c r="AG285" s="343"/>
      <c r="AH285" s="343"/>
      <c r="AI285" s="344"/>
      <c r="AR285" s="26"/>
      <c r="AS285" s="26"/>
      <c r="AT285" s="31"/>
      <c r="AU285" s="31"/>
      <c r="AV285" s="31"/>
      <c r="AW285" s="31"/>
      <c r="AX285" s="31"/>
      <c r="AY285" s="205"/>
      <c r="AZ285" s="291"/>
      <c r="BA285" s="31"/>
      <c r="BB285" s="31"/>
      <c r="BC285" s="31"/>
    </row>
    <row r="286" spans="3:55" ht="10.5" customHeight="1" x14ac:dyDescent="0.2">
      <c r="C286" s="301">
        <v>9</v>
      </c>
      <c r="D286" s="304" t="s">
        <v>69</v>
      </c>
      <c r="E286" s="307">
        <v>8</v>
      </c>
      <c r="F286" s="307" t="s">
        <v>70</v>
      </c>
      <c r="G286" s="301" t="s">
        <v>71</v>
      </c>
      <c r="H286" s="307"/>
      <c r="I286" s="369"/>
      <c r="J286" s="370"/>
      <c r="K286" s="371"/>
      <c r="L286" s="319">
        <f>J$222</f>
        <v>0</v>
      </c>
      <c r="M286" s="320"/>
      <c r="N286" s="320"/>
      <c r="O286" s="320"/>
      <c r="P286" s="320"/>
      <c r="Q286" s="321"/>
      <c r="R286" s="328">
        <f t="shared" ref="R286" si="60">IF(AND(I286="○",AY286="●"),2+ROUNDDOWN(($L286-100)/100,0)*2,0)</f>
        <v>0</v>
      </c>
      <c r="S286" s="329"/>
      <c r="T286" s="329"/>
      <c r="U286" s="329"/>
      <c r="V286" s="329"/>
      <c r="W286" s="330"/>
      <c r="X286" s="331"/>
      <c r="Y286" s="332"/>
      <c r="Z286" s="333"/>
      <c r="AA286" s="337">
        <f t="shared" ref="AA286" si="61">IF(X286=1,$AL$32,IF(X286=2,$AL$52,IF(X286=3,$AL$70,IF(X286=4,$AL$90,IF(X286=5,$AL$108,IF(X286=6,$AL$128,IF(X286=7,$AL$146,IF(X286=8,$AL$166,IF(X286=9,$AL$184,IF(X286=10,$AL$204,0))))))))))</f>
        <v>0</v>
      </c>
      <c r="AB286" s="338"/>
      <c r="AC286" s="339"/>
      <c r="AD286" s="342">
        <f t="shared" ref="AD286" si="62">IF(I286="○",ROUNDUP(R286*AA286,1),0)</f>
        <v>0</v>
      </c>
      <c r="AE286" s="343"/>
      <c r="AF286" s="343"/>
      <c r="AG286" s="343"/>
      <c r="AH286" s="343"/>
      <c r="AI286" s="344"/>
      <c r="AR286" s="26"/>
      <c r="AS286" s="26"/>
      <c r="AT286" s="31"/>
      <c r="AU286" s="31"/>
      <c r="AV286" s="31"/>
      <c r="AW286" s="31"/>
      <c r="AX286" s="31"/>
      <c r="AY286" s="205" t="str">
        <f t="shared" ref="AY286" si="63">IF(OR(I286="×",AY290="×"),"×","●")</f>
        <v>●</v>
      </c>
      <c r="AZ286" s="291">
        <f t="shared" ref="AZ286" si="64">IF(AY286="●",IF(I286="定","-",I286),"-")</f>
        <v>0</v>
      </c>
      <c r="BA286" s="31"/>
      <c r="BB286" s="31"/>
      <c r="BC286" s="31"/>
    </row>
    <row r="287" spans="3:55" ht="10.9" customHeight="1" x14ac:dyDescent="0.2">
      <c r="C287" s="302"/>
      <c r="D287" s="305"/>
      <c r="E287" s="308"/>
      <c r="F287" s="308"/>
      <c r="G287" s="302"/>
      <c r="H287" s="308"/>
      <c r="I287" s="331"/>
      <c r="J287" s="332"/>
      <c r="K287" s="372"/>
      <c r="L287" s="322"/>
      <c r="M287" s="323"/>
      <c r="N287" s="323"/>
      <c r="O287" s="323"/>
      <c r="P287" s="323"/>
      <c r="Q287" s="324"/>
      <c r="R287" s="328"/>
      <c r="S287" s="329"/>
      <c r="T287" s="329"/>
      <c r="U287" s="329"/>
      <c r="V287" s="329"/>
      <c r="W287" s="330"/>
      <c r="X287" s="331"/>
      <c r="Y287" s="332"/>
      <c r="Z287" s="333"/>
      <c r="AA287" s="340"/>
      <c r="AB287" s="340"/>
      <c r="AC287" s="341"/>
      <c r="AD287" s="342"/>
      <c r="AE287" s="343"/>
      <c r="AF287" s="343"/>
      <c r="AG287" s="343"/>
      <c r="AH287" s="343"/>
      <c r="AI287" s="344"/>
      <c r="AR287" s="26"/>
      <c r="AS287" s="26"/>
      <c r="AT287" s="31"/>
      <c r="AU287" s="31"/>
      <c r="AV287" s="31"/>
      <c r="AW287" s="31"/>
      <c r="AX287" s="31"/>
      <c r="AY287" s="205"/>
      <c r="AZ287" s="291"/>
      <c r="BA287" s="31"/>
      <c r="BB287" s="31"/>
      <c r="BC287" s="31"/>
    </row>
    <row r="288" spans="3:55" ht="10.9" customHeight="1" x14ac:dyDescent="0.2">
      <c r="C288" s="302"/>
      <c r="D288" s="305"/>
      <c r="E288" s="308"/>
      <c r="F288" s="308"/>
      <c r="G288" s="302"/>
      <c r="H288" s="308"/>
      <c r="I288" s="331"/>
      <c r="J288" s="332"/>
      <c r="K288" s="372"/>
      <c r="L288" s="322"/>
      <c r="M288" s="323"/>
      <c r="N288" s="323"/>
      <c r="O288" s="323"/>
      <c r="P288" s="323"/>
      <c r="Q288" s="324"/>
      <c r="R288" s="328"/>
      <c r="S288" s="329"/>
      <c r="T288" s="329"/>
      <c r="U288" s="329"/>
      <c r="V288" s="329"/>
      <c r="W288" s="330"/>
      <c r="X288" s="331"/>
      <c r="Y288" s="332"/>
      <c r="Z288" s="333"/>
      <c r="AA288" s="340"/>
      <c r="AB288" s="340"/>
      <c r="AC288" s="341"/>
      <c r="AD288" s="342"/>
      <c r="AE288" s="343"/>
      <c r="AF288" s="343"/>
      <c r="AG288" s="343"/>
      <c r="AH288" s="343"/>
      <c r="AI288" s="344"/>
      <c r="AR288" s="26"/>
      <c r="AS288" s="26"/>
      <c r="AT288" s="31"/>
      <c r="AU288" s="31"/>
      <c r="AV288" s="31"/>
      <c r="AW288" s="31"/>
      <c r="AX288" s="31"/>
      <c r="AY288" s="205"/>
      <c r="AZ288" s="291"/>
      <c r="BA288" s="31"/>
      <c r="BB288" s="31"/>
      <c r="BC288" s="31"/>
    </row>
    <row r="289" spans="3:55" ht="10.9" customHeight="1" x14ac:dyDescent="0.2">
      <c r="C289" s="303"/>
      <c r="D289" s="306"/>
      <c r="E289" s="309"/>
      <c r="F289" s="309"/>
      <c r="G289" s="303"/>
      <c r="H289" s="309"/>
      <c r="I289" s="334"/>
      <c r="J289" s="335"/>
      <c r="K289" s="373"/>
      <c r="L289" s="325"/>
      <c r="M289" s="326"/>
      <c r="N289" s="326"/>
      <c r="O289" s="326"/>
      <c r="P289" s="326"/>
      <c r="Q289" s="327"/>
      <c r="R289" s="328"/>
      <c r="S289" s="329"/>
      <c r="T289" s="329"/>
      <c r="U289" s="329"/>
      <c r="V289" s="329"/>
      <c r="W289" s="330"/>
      <c r="X289" s="334"/>
      <c r="Y289" s="335"/>
      <c r="Z289" s="336"/>
      <c r="AA289" s="340"/>
      <c r="AB289" s="340"/>
      <c r="AC289" s="341"/>
      <c r="AD289" s="342"/>
      <c r="AE289" s="343"/>
      <c r="AF289" s="343"/>
      <c r="AG289" s="343"/>
      <c r="AH289" s="343"/>
      <c r="AI289" s="344"/>
      <c r="AR289" s="26"/>
      <c r="AS289" s="26"/>
      <c r="AT289" s="31"/>
      <c r="AU289" s="31"/>
      <c r="AV289" s="31"/>
      <c r="AW289" s="31"/>
      <c r="AX289" s="31"/>
      <c r="AY289" s="205"/>
      <c r="AZ289" s="291"/>
      <c r="BA289" s="31"/>
      <c r="BB289" s="31"/>
      <c r="BC289" s="31"/>
    </row>
    <row r="290" spans="3:55" ht="10.5" customHeight="1" x14ac:dyDescent="0.2">
      <c r="C290" s="301">
        <v>9</v>
      </c>
      <c r="D290" s="304" t="s">
        <v>69</v>
      </c>
      <c r="E290" s="307">
        <v>9</v>
      </c>
      <c r="F290" s="307" t="s">
        <v>70</v>
      </c>
      <c r="G290" s="301" t="s">
        <v>72</v>
      </c>
      <c r="H290" s="307"/>
      <c r="I290" s="369"/>
      <c r="J290" s="370"/>
      <c r="K290" s="371"/>
      <c r="L290" s="319">
        <f>J$222</f>
        <v>0</v>
      </c>
      <c r="M290" s="320"/>
      <c r="N290" s="320"/>
      <c r="O290" s="320"/>
      <c r="P290" s="320"/>
      <c r="Q290" s="321"/>
      <c r="R290" s="328">
        <f t="shared" ref="R290" si="65">IF(AND(I290="○",AY290="●"),2+ROUNDDOWN(($L290-100)/100,0)*2,0)</f>
        <v>0</v>
      </c>
      <c r="S290" s="329"/>
      <c r="T290" s="329"/>
      <c r="U290" s="329"/>
      <c r="V290" s="329"/>
      <c r="W290" s="330"/>
      <c r="X290" s="331"/>
      <c r="Y290" s="332"/>
      <c r="Z290" s="333"/>
      <c r="AA290" s="337">
        <f t="shared" ref="AA290" si="66">IF(X290=1,$AL$32,IF(X290=2,$AL$52,IF(X290=3,$AL$70,IF(X290=4,$AL$90,IF(X290=5,$AL$108,IF(X290=6,$AL$128,IF(X290=7,$AL$146,IF(X290=8,$AL$166,IF(X290=9,$AL$184,IF(X290=10,$AL$204,0))))))))))</f>
        <v>0</v>
      </c>
      <c r="AB290" s="338"/>
      <c r="AC290" s="339"/>
      <c r="AD290" s="342">
        <f t="shared" ref="AD290" si="67">IF(I290="○",ROUNDUP(R290*AA290,1),0)</f>
        <v>0</v>
      </c>
      <c r="AE290" s="343"/>
      <c r="AF290" s="343"/>
      <c r="AG290" s="343"/>
      <c r="AH290" s="343"/>
      <c r="AI290" s="344"/>
      <c r="AR290" s="26"/>
      <c r="AS290" s="26"/>
      <c r="AT290" s="31"/>
      <c r="AU290" s="31"/>
      <c r="AV290" s="31"/>
      <c r="AW290" s="31"/>
      <c r="AX290" s="31"/>
      <c r="AY290" s="205" t="str">
        <f t="shared" ref="AY290" si="68">IF(OR(I290="×",AY294="×"),"×","●")</f>
        <v>●</v>
      </c>
      <c r="AZ290" s="291">
        <f t="shared" ref="AZ290" si="69">IF(AY290="●",IF(I290="定","-",I290),"-")</f>
        <v>0</v>
      </c>
      <c r="BA290" s="31"/>
      <c r="BB290" s="31"/>
      <c r="BC290" s="31"/>
    </row>
    <row r="291" spans="3:55" ht="10.9" customHeight="1" x14ac:dyDescent="0.2">
      <c r="C291" s="302"/>
      <c r="D291" s="305"/>
      <c r="E291" s="308"/>
      <c r="F291" s="308"/>
      <c r="G291" s="302"/>
      <c r="H291" s="308"/>
      <c r="I291" s="331"/>
      <c r="J291" s="332"/>
      <c r="K291" s="372"/>
      <c r="L291" s="322"/>
      <c r="M291" s="323"/>
      <c r="N291" s="323"/>
      <c r="O291" s="323"/>
      <c r="P291" s="323"/>
      <c r="Q291" s="324"/>
      <c r="R291" s="328"/>
      <c r="S291" s="329"/>
      <c r="T291" s="329"/>
      <c r="U291" s="329"/>
      <c r="V291" s="329"/>
      <c r="W291" s="330"/>
      <c r="X291" s="331"/>
      <c r="Y291" s="332"/>
      <c r="Z291" s="333"/>
      <c r="AA291" s="340"/>
      <c r="AB291" s="340"/>
      <c r="AC291" s="341"/>
      <c r="AD291" s="342"/>
      <c r="AE291" s="343"/>
      <c r="AF291" s="343"/>
      <c r="AG291" s="343"/>
      <c r="AH291" s="343"/>
      <c r="AI291" s="344"/>
      <c r="AR291" s="26"/>
      <c r="AS291" s="26"/>
      <c r="AT291" s="31"/>
      <c r="AU291" s="31"/>
      <c r="AV291" s="31"/>
      <c r="AW291" s="31"/>
      <c r="AX291" s="31"/>
      <c r="AY291" s="205"/>
      <c r="AZ291" s="291"/>
      <c r="BA291" s="31"/>
      <c r="BB291" s="31"/>
      <c r="BC291" s="31"/>
    </row>
    <row r="292" spans="3:55" ht="10.9" customHeight="1" x14ac:dyDescent="0.2">
      <c r="C292" s="302"/>
      <c r="D292" s="305"/>
      <c r="E292" s="308"/>
      <c r="F292" s="308"/>
      <c r="G292" s="302"/>
      <c r="H292" s="308"/>
      <c r="I292" s="331"/>
      <c r="J292" s="332"/>
      <c r="K292" s="372"/>
      <c r="L292" s="322"/>
      <c r="M292" s="323"/>
      <c r="N292" s="323"/>
      <c r="O292" s="323"/>
      <c r="P292" s="323"/>
      <c r="Q292" s="324"/>
      <c r="R292" s="328"/>
      <c r="S292" s="329"/>
      <c r="T292" s="329"/>
      <c r="U292" s="329"/>
      <c r="V292" s="329"/>
      <c r="W292" s="330"/>
      <c r="X292" s="331"/>
      <c r="Y292" s="332"/>
      <c r="Z292" s="333"/>
      <c r="AA292" s="340"/>
      <c r="AB292" s="340"/>
      <c r="AC292" s="341"/>
      <c r="AD292" s="342"/>
      <c r="AE292" s="343"/>
      <c r="AF292" s="343"/>
      <c r="AG292" s="343"/>
      <c r="AH292" s="343"/>
      <c r="AI292" s="344"/>
      <c r="AR292" s="26"/>
      <c r="AS292" s="26"/>
      <c r="AT292" s="31"/>
      <c r="AU292" s="31"/>
      <c r="AV292" s="31"/>
      <c r="AW292" s="31"/>
      <c r="AX292" s="31"/>
      <c r="AY292" s="205"/>
      <c r="AZ292" s="291"/>
      <c r="BA292" s="31"/>
      <c r="BB292" s="31"/>
      <c r="BC292" s="31"/>
    </row>
    <row r="293" spans="3:55" ht="10.9" customHeight="1" x14ac:dyDescent="0.2">
      <c r="C293" s="303"/>
      <c r="D293" s="306"/>
      <c r="E293" s="309"/>
      <c r="F293" s="309"/>
      <c r="G293" s="303"/>
      <c r="H293" s="309"/>
      <c r="I293" s="334"/>
      <c r="J293" s="335"/>
      <c r="K293" s="373"/>
      <c r="L293" s="325"/>
      <c r="M293" s="326"/>
      <c r="N293" s="326"/>
      <c r="O293" s="326"/>
      <c r="P293" s="326"/>
      <c r="Q293" s="327"/>
      <c r="R293" s="328"/>
      <c r="S293" s="329"/>
      <c r="T293" s="329"/>
      <c r="U293" s="329"/>
      <c r="V293" s="329"/>
      <c r="W293" s="330"/>
      <c r="X293" s="334"/>
      <c r="Y293" s="335"/>
      <c r="Z293" s="336"/>
      <c r="AA293" s="340"/>
      <c r="AB293" s="340"/>
      <c r="AC293" s="341"/>
      <c r="AD293" s="342"/>
      <c r="AE293" s="343"/>
      <c r="AF293" s="343"/>
      <c r="AG293" s="343"/>
      <c r="AH293" s="343"/>
      <c r="AI293" s="344"/>
      <c r="AR293" s="26"/>
      <c r="AS293" s="26"/>
      <c r="AT293" s="31"/>
      <c r="AU293" s="31"/>
      <c r="AV293" s="31"/>
      <c r="AW293" s="31"/>
      <c r="AX293" s="31"/>
      <c r="AY293" s="205"/>
      <c r="AZ293" s="291"/>
      <c r="BA293" s="31"/>
      <c r="BB293" s="31"/>
      <c r="BC293" s="31"/>
    </row>
    <row r="294" spans="3:55" ht="10.5" customHeight="1" x14ac:dyDescent="0.2">
      <c r="C294" s="301">
        <v>9</v>
      </c>
      <c r="D294" s="304" t="s">
        <v>69</v>
      </c>
      <c r="E294" s="307">
        <v>10</v>
      </c>
      <c r="F294" s="307" t="s">
        <v>70</v>
      </c>
      <c r="G294" s="301" t="s">
        <v>73</v>
      </c>
      <c r="H294" s="307"/>
      <c r="I294" s="369"/>
      <c r="J294" s="370"/>
      <c r="K294" s="371"/>
      <c r="L294" s="319">
        <f>J$222</f>
        <v>0</v>
      </c>
      <c r="M294" s="320"/>
      <c r="N294" s="320"/>
      <c r="O294" s="320"/>
      <c r="P294" s="320"/>
      <c r="Q294" s="321"/>
      <c r="R294" s="328">
        <f t="shared" ref="R294" si="70">IF(AND(I294="○",AY294="●"),2+ROUNDDOWN(($L294-100)/100,0)*2,0)</f>
        <v>0</v>
      </c>
      <c r="S294" s="329"/>
      <c r="T294" s="329"/>
      <c r="U294" s="329"/>
      <c r="V294" s="329"/>
      <c r="W294" s="330"/>
      <c r="X294" s="331"/>
      <c r="Y294" s="332"/>
      <c r="Z294" s="333"/>
      <c r="AA294" s="337">
        <f t="shared" ref="AA294" si="71">IF(X294=1,$AL$32,IF(X294=2,$AL$52,IF(X294=3,$AL$70,IF(X294=4,$AL$90,IF(X294=5,$AL$108,IF(X294=6,$AL$128,IF(X294=7,$AL$146,IF(X294=8,$AL$166,IF(X294=9,$AL$184,IF(X294=10,$AL$204,0))))))))))</f>
        <v>0</v>
      </c>
      <c r="AB294" s="338"/>
      <c r="AC294" s="339"/>
      <c r="AD294" s="342">
        <f t="shared" ref="AD294" si="72">IF(I294="○",ROUNDUP(R294*AA294,1),0)</f>
        <v>0</v>
      </c>
      <c r="AE294" s="343"/>
      <c r="AF294" s="343"/>
      <c r="AG294" s="343"/>
      <c r="AH294" s="343"/>
      <c r="AI294" s="344"/>
      <c r="AR294" s="26"/>
      <c r="AS294" s="26"/>
      <c r="AT294" s="31"/>
      <c r="AU294" s="31"/>
      <c r="AV294" s="31"/>
      <c r="AW294" s="31"/>
      <c r="AX294" s="31"/>
      <c r="AY294" s="205" t="str">
        <f t="shared" ref="AY294" si="73">IF(OR(I294="×",AY298="×"),"×","●")</f>
        <v>●</v>
      </c>
      <c r="AZ294" s="291">
        <f t="shared" ref="AZ294" si="74">IF(AY294="●",IF(I294="定","-",I294),"-")</f>
        <v>0</v>
      </c>
      <c r="BA294" s="31"/>
      <c r="BB294" s="31"/>
      <c r="BC294" s="31"/>
    </row>
    <row r="295" spans="3:55" ht="10.9" customHeight="1" x14ac:dyDescent="0.2">
      <c r="C295" s="302"/>
      <c r="D295" s="305"/>
      <c r="E295" s="308"/>
      <c r="F295" s="308"/>
      <c r="G295" s="302"/>
      <c r="H295" s="308"/>
      <c r="I295" s="331"/>
      <c r="J295" s="332"/>
      <c r="K295" s="372"/>
      <c r="L295" s="322"/>
      <c r="M295" s="323"/>
      <c r="N295" s="323"/>
      <c r="O295" s="323"/>
      <c r="P295" s="323"/>
      <c r="Q295" s="324"/>
      <c r="R295" s="328"/>
      <c r="S295" s="329"/>
      <c r="T295" s="329"/>
      <c r="U295" s="329"/>
      <c r="V295" s="329"/>
      <c r="W295" s="330"/>
      <c r="X295" s="331"/>
      <c r="Y295" s="332"/>
      <c r="Z295" s="333"/>
      <c r="AA295" s="340"/>
      <c r="AB295" s="340"/>
      <c r="AC295" s="341"/>
      <c r="AD295" s="342"/>
      <c r="AE295" s="343"/>
      <c r="AF295" s="343"/>
      <c r="AG295" s="343"/>
      <c r="AH295" s="343"/>
      <c r="AI295" s="344"/>
      <c r="AR295" s="26"/>
      <c r="AS295" s="26"/>
      <c r="AT295" s="31"/>
      <c r="AU295" s="31"/>
      <c r="AV295" s="31"/>
      <c r="AW295" s="31"/>
      <c r="AX295" s="31"/>
      <c r="AY295" s="205"/>
      <c r="AZ295" s="291"/>
      <c r="BA295" s="31"/>
      <c r="BB295" s="31"/>
      <c r="BC295" s="31"/>
    </row>
    <row r="296" spans="3:55" ht="10.9" customHeight="1" x14ac:dyDescent="0.2">
      <c r="C296" s="302"/>
      <c r="D296" s="305"/>
      <c r="E296" s="308"/>
      <c r="F296" s="308"/>
      <c r="G296" s="302"/>
      <c r="H296" s="308"/>
      <c r="I296" s="331"/>
      <c r="J296" s="332"/>
      <c r="K296" s="372"/>
      <c r="L296" s="322"/>
      <c r="M296" s="323"/>
      <c r="N296" s="323"/>
      <c r="O296" s="323"/>
      <c r="P296" s="323"/>
      <c r="Q296" s="324"/>
      <c r="R296" s="328"/>
      <c r="S296" s="329"/>
      <c r="T296" s="329"/>
      <c r="U296" s="329"/>
      <c r="V296" s="329"/>
      <c r="W296" s="330"/>
      <c r="X296" s="331"/>
      <c r="Y296" s="332"/>
      <c r="Z296" s="333"/>
      <c r="AA296" s="340"/>
      <c r="AB296" s="340"/>
      <c r="AC296" s="341"/>
      <c r="AD296" s="342"/>
      <c r="AE296" s="343"/>
      <c r="AF296" s="343"/>
      <c r="AG296" s="343"/>
      <c r="AH296" s="343"/>
      <c r="AI296" s="344"/>
      <c r="AR296" s="26"/>
      <c r="AS296" s="26"/>
      <c r="AT296" s="31"/>
      <c r="AU296" s="31"/>
      <c r="AV296" s="31"/>
      <c r="AW296" s="31"/>
      <c r="AX296" s="31"/>
      <c r="AY296" s="205"/>
      <c r="AZ296" s="291"/>
      <c r="BA296" s="31"/>
      <c r="BB296" s="31"/>
      <c r="BC296" s="31"/>
    </row>
    <row r="297" spans="3:55" ht="10.9" customHeight="1" x14ac:dyDescent="0.2">
      <c r="C297" s="303"/>
      <c r="D297" s="306"/>
      <c r="E297" s="309"/>
      <c r="F297" s="309"/>
      <c r="G297" s="303"/>
      <c r="H297" s="309"/>
      <c r="I297" s="334"/>
      <c r="J297" s="335"/>
      <c r="K297" s="373"/>
      <c r="L297" s="325"/>
      <c r="M297" s="326"/>
      <c r="N297" s="326"/>
      <c r="O297" s="326"/>
      <c r="P297" s="326"/>
      <c r="Q297" s="327"/>
      <c r="R297" s="328"/>
      <c r="S297" s="329"/>
      <c r="T297" s="329"/>
      <c r="U297" s="329"/>
      <c r="V297" s="329"/>
      <c r="W297" s="330"/>
      <c r="X297" s="334"/>
      <c r="Y297" s="335"/>
      <c r="Z297" s="336"/>
      <c r="AA297" s="340"/>
      <c r="AB297" s="340"/>
      <c r="AC297" s="341"/>
      <c r="AD297" s="342"/>
      <c r="AE297" s="343"/>
      <c r="AF297" s="343"/>
      <c r="AG297" s="343"/>
      <c r="AH297" s="343"/>
      <c r="AI297" s="344"/>
      <c r="AR297" s="26"/>
      <c r="AS297" s="26"/>
      <c r="AT297" s="31"/>
      <c r="AU297" s="31"/>
      <c r="AV297" s="31"/>
      <c r="AW297" s="31"/>
      <c r="AX297" s="31"/>
      <c r="AY297" s="205"/>
      <c r="AZ297" s="291"/>
      <c r="BA297" s="31"/>
      <c r="BB297" s="31"/>
      <c r="BC297" s="31"/>
    </row>
    <row r="298" spans="3:55" ht="10.5" customHeight="1" x14ac:dyDescent="0.2">
      <c r="C298" s="301">
        <v>9</v>
      </c>
      <c r="D298" s="304" t="s">
        <v>69</v>
      </c>
      <c r="E298" s="307">
        <v>11</v>
      </c>
      <c r="F298" s="307" t="s">
        <v>70</v>
      </c>
      <c r="G298" s="301" t="s">
        <v>74</v>
      </c>
      <c r="H298" s="307"/>
      <c r="I298" s="369"/>
      <c r="J298" s="370"/>
      <c r="K298" s="371"/>
      <c r="L298" s="319">
        <f>J$222</f>
        <v>0</v>
      </c>
      <c r="M298" s="320"/>
      <c r="N298" s="320"/>
      <c r="O298" s="320"/>
      <c r="P298" s="320"/>
      <c r="Q298" s="321"/>
      <c r="R298" s="328">
        <f t="shared" ref="R298" si="75">IF(AND(I298="○",AY298="●"),2+ROUNDDOWN(($L298-100)/100,0)*2,0)</f>
        <v>0</v>
      </c>
      <c r="S298" s="329"/>
      <c r="T298" s="329"/>
      <c r="U298" s="329"/>
      <c r="V298" s="329"/>
      <c r="W298" s="330"/>
      <c r="X298" s="331"/>
      <c r="Y298" s="332"/>
      <c r="Z298" s="333"/>
      <c r="AA298" s="337">
        <f t="shared" ref="AA298" si="76">IF(X298=1,$AL$32,IF(X298=2,$AL$52,IF(X298=3,$AL$70,IF(X298=4,$AL$90,IF(X298=5,$AL$108,IF(X298=6,$AL$128,IF(X298=7,$AL$146,IF(X298=8,$AL$166,IF(X298=9,$AL$184,IF(X298=10,$AL$204,0))))))))))</f>
        <v>0</v>
      </c>
      <c r="AB298" s="338"/>
      <c r="AC298" s="339"/>
      <c r="AD298" s="342">
        <f t="shared" ref="AD298" si="77">IF(I298="○",ROUNDUP(R298*AA298,1),0)</f>
        <v>0</v>
      </c>
      <c r="AE298" s="343"/>
      <c r="AF298" s="343"/>
      <c r="AG298" s="343"/>
      <c r="AH298" s="343"/>
      <c r="AI298" s="344"/>
      <c r="AR298" s="26"/>
      <c r="AS298" s="26"/>
      <c r="AT298" s="31"/>
      <c r="AU298" s="31"/>
      <c r="AV298" s="31"/>
      <c r="AW298" s="31"/>
      <c r="AX298" s="31"/>
      <c r="AY298" s="205" t="str">
        <f t="shared" ref="AY298" si="78">IF(OR(I298="×",AY302="×"),"×","●")</f>
        <v>●</v>
      </c>
      <c r="AZ298" s="291">
        <f t="shared" ref="AZ298" si="79">IF(AY298="●",IF(I298="定","-",I298),"-")</f>
        <v>0</v>
      </c>
      <c r="BA298" s="31"/>
      <c r="BB298" s="31"/>
      <c r="BC298" s="31"/>
    </row>
    <row r="299" spans="3:55" ht="10.9" customHeight="1" x14ac:dyDescent="0.2">
      <c r="C299" s="302"/>
      <c r="D299" s="305"/>
      <c r="E299" s="308"/>
      <c r="F299" s="308"/>
      <c r="G299" s="302"/>
      <c r="H299" s="308"/>
      <c r="I299" s="331"/>
      <c r="J299" s="332"/>
      <c r="K299" s="372"/>
      <c r="L299" s="322"/>
      <c r="M299" s="323"/>
      <c r="N299" s="323"/>
      <c r="O299" s="323"/>
      <c r="P299" s="323"/>
      <c r="Q299" s="324"/>
      <c r="R299" s="328"/>
      <c r="S299" s="329"/>
      <c r="T299" s="329"/>
      <c r="U299" s="329"/>
      <c r="V299" s="329"/>
      <c r="W299" s="330"/>
      <c r="X299" s="331"/>
      <c r="Y299" s="332"/>
      <c r="Z299" s="333"/>
      <c r="AA299" s="340"/>
      <c r="AB299" s="340"/>
      <c r="AC299" s="341"/>
      <c r="AD299" s="342"/>
      <c r="AE299" s="343"/>
      <c r="AF299" s="343"/>
      <c r="AG299" s="343"/>
      <c r="AH299" s="343"/>
      <c r="AI299" s="344"/>
      <c r="AR299" s="26"/>
      <c r="AS299" s="26"/>
      <c r="AT299" s="31"/>
      <c r="AU299" s="31"/>
      <c r="AV299" s="31"/>
      <c r="AW299" s="31"/>
      <c r="AX299" s="31"/>
      <c r="AY299" s="205"/>
      <c r="AZ299" s="291"/>
      <c r="BA299" s="31"/>
      <c r="BB299" s="31"/>
      <c r="BC299" s="31"/>
    </row>
    <row r="300" spans="3:55" ht="10.9" customHeight="1" x14ac:dyDescent="0.2">
      <c r="C300" s="302"/>
      <c r="D300" s="305"/>
      <c r="E300" s="308"/>
      <c r="F300" s="308"/>
      <c r="G300" s="302"/>
      <c r="H300" s="308"/>
      <c r="I300" s="331"/>
      <c r="J300" s="332"/>
      <c r="K300" s="372"/>
      <c r="L300" s="322"/>
      <c r="M300" s="323"/>
      <c r="N300" s="323"/>
      <c r="O300" s="323"/>
      <c r="P300" s="323"/>
      <c r="Q300" s="324"/>
      <c r="R300" s="328"/>
      <c r="S300" s="329"/>
      <c r="T300" s="329"/>
      <c r="U300" s="329"/>
      <c r="V300" s="329"/>
      <c r="W300" s="330"/>
      <c r="X300" s="331"/>
      <c r="Y300" s="332"/>
      <c r="Z300" s="333"/>
      <c r="AA300" s="340"/>
      <c r="AB300" s="340"/>
      <c r="AC300" s="341"/>
      <c r="AD300" s="342"/>
      <c r="AE300" s="343"/>
      <c r="AF300" s="343"/>
      <c r="AG300" s="343"/>
      <c r="AH300" s="343"/>
      <c r="AI300" s="344"/>
      <c r="AR300" s="26"/>
      <c r="AS300" s="26"/>
      <c r="AT300" s="31"/>
      <c r="AU300" s="31"/>
      <c r="AV300" s="31"/>
      <c r="AW300" s="31"/>
      <c r="AX300" s="31"/>
      <c r="AY300" s="205"/>
      <c r="AZ300" s="291"/>
      <c r="BA300" s="31"/>
      <c r="BB300" s="31"/>
      <c r="BC300" s="31"/>
    </row>
    <row r="301" spans="3:55" ht="10.9" customHeight="1" x14ac:dyDescent="0.2">
      <c r="C301" s="303"/>
      <c r="D301" s="306"/>
      <c r="E301" s="309"/>
      <c r="F301" s="309"/>
      <c r="G301" s="303"/>
      <c r="H301" s="309"/>
      <c r="I301" s="334"/>
      <c r="J301" s="335"/>
      <c r="K301" s="373"/>
      <c r="L301" s="325"/>
      <c r="M301" s="326"/>
      <c r="N301" s="326"/>
      <c r="O301" s="326"/>
      <c r="P301" s="326"/>
      <c r="Q301" s="327"/>
      <c r="R301" s="328"/>
      <c r="S301" s="329"/>
      <c r="T301" s="329"/>
      <c r="U301" s="329"/>
      <c r="V301" s="329"/>
      <c r="W301" s="330"/>
      <c r="X301" s="334"/>
      <c r="Y301" s="335"/>
      <c r="Z301" s="336"/>
      <c r="AA301" s="340"/>
      <c r="AB301" s="340"/>
      <c r="AC301" s="341"/>
      <c r="AD301" s="342"/>
      <c r="AE301" s="343"/>
      <c r="AF301" s="343"/>
      <c r="AG301" s="343"/>
      <c r="AH301" s="343"/>
      <c r="AI301" s="344"/>
      <c r="AR301" s="26"/>
      <c r="AS301" s="26"/>
      <c r="AT301" s="31"/>
      <c r="AU301" s="31"/>
      <c r="AV301" s="31"/>
      <c r="AW301" s="31"/>
      <c r="AX301" s="31"/>
      <c r="AY301" s="205"/>
      <c r="AZ301" s="291"/>
      <c r="BA301" s="31"/>
      <c r="BB301" s="31"/>
      <c r="BC301" s="31"/>
    </row>
    <row r="302" spans="3:55" ht="10.9" customHeight="1" x14ac:dyDescent="0.2">
      <c r="C302" s="301">
        <v>9</v>
      </c>
      <c r="D302" s="304" t="s">
        <v>69</v>
      </c>
      <c r="E302" s="307">
        <v>12</v>
      </c>
      <c r="F302" s="307" t="s">
        <v>70</v>
      </c>
      <c r="G302" s="301" t="s">
        <v>75</v>
      </c>
      <c r="H302" s="307"/>
      <c r="I302" s="369"/>
      <c r="J302" s="370"/>
      <c r="K302" s="371"/>
      <c r="L302" s="319">
        <f>J$222</f>
        <v>0</v>
      </c>
      <c r="M302" s="320"/>
      <c r="N302" s="320"/>
      <c r="O302" s="320"/>
      <c r="P302" s="320"/>
      <c r="Q302" s="321"/>
      <c r="R302" s="328">
        <f t="shared" ref="R302" si="80">IF(AND(I302="○",AY302="●"),2+ROUNDDOWN(($L302-100)/100,0)*2,0)</f>
        <v>0</v>
      </c>
      <c r="S302" s="329"/>
      <c r="T302" s="329"/>
      <c r="U302" s="329"/>
      <c r="V302" s="329"/>
      <c r="W302" s="330"/>
      <c r="X302" s="331"/>
      <c r="Y302" s="332"/>
      <c r="Z302" s="333"/>
      <c r="AA302" s="337">
        <f t="shared" ref="AA302" si="81">IF(X302=1,$AL$32,IF(X302=2,$AL$52,IF(X302=3,$AL$70,IF(X302=4,$AL$90,IF(X302=5,$AL$108,IF(X302=6,$AL$128,IF(X302=7,$AL$146,IF(X302=8,$AL$166,IF(X302=9,$AL$184,IF(X302=10,$AL$204,0))))))))))</f>
        <v>0</v>
      </c>
      <c r="AB302" s="338"/>
      <c r="AC302" s="339"/>
      <c r="AD302" s="342">
        <f t="shared" ref="AD302" si="82">IF(I302="○",ROUNDUP(R302*AA302,1),0)</f>
        <v>0</v>
      </c>
      <c r="AE302" s="343"/>
      <c r="AF302" s="343"/>
      <c r="AG302" s="343"/>
      <c r="AH302" s="343"/>
      <c r="AI302" s="344"/>
      <c r="AR302" s="26"/>
      <c r="AS302" s="26"/>
      <c r="AT302" s="31"/>
      <c r="AU302" s="31"/>
      <c r="AV302" s="31"/>
      <c r="AW302" s="31"/>
      <c r="AX302" s="31"/>
      <c r="AY302" s="205" t="str">
        <f t="shared" ref="AY302" si="83">IF(OR(I302="×",AY306="×"),"×","●")</f>
        <v>●</v>
      </c>
      <c r="AZ302" s="291">
        <f t="shared" ref="AZ302" si="84">IF(AY302="●",IF(I302="定","-",I302),"-")</f>
        <v>0</v>
      </c>
      <c r="BA302" s="31"/>
      <c r="BB302" s="31"/>
      <c r="BC302" s="31"/>
    </row>
    <row r="303" spans="3:55" ht="10.9" customHeight="1" x14ac:dyDescent="0.2">
      <c r="C303" s="302"/>
      <c r="D303" s="305"/>
      <c r="E303" s="308"/>
      <c r="F303" s="308"/>
      <c r="G303" s="302"/>
      <c r="H303" s="308"/>
      <c r="I303" s="331"/>
      <c r="J303" s="332"/>
      <c r="K303" s="372"/>
      <c r="L303" s="322"/>
      <c r="M303" s="323"/>
      <c r="N303" s="323"/>
      <c r="O303" s="323"/>
      <c r="P303" s="323"/>
      <c r="Q303" s="324"/>
      <c r="R303" s="328"/>
      <c r="S303" s="329"/>
      <c r="T303" s="329"/>
      <c r="U303" s="329"/>
      <c r="V303" s="329"/>
      <c r="W303" s="330"/>
      <c r="X303" s="331"/>
      <c r="Y303" s="332"/>
      <c r="Z303" s="333"/>
      <c r="AA303" s="340"/>
      <c r="AB303" s="340"/>
      <c r="AC303" s="341"/>
      <c r="AD303" s="342"/>
      <c r="AE303" s="343"/>
      <c r="AF303" s="343"/>
      <c r="AG303" s="343"/>
      <c r="AH303" s="343"/>
      <c r="AI303" s="344"/>
      <c r="AR303" s="26"/>
      <c r="AS303" s="26"/>
      <c r="AT303" s="31"/>
      <c r="AU303" s="31"/>
      <c r="AV303" s="31"/>
      <c r="AW303" s="31"/>
      <c r="AX303" s="31"/>
      <c r="AY303" s="205"/>
      <c r="AZ303" s="291"/>
      <c r="BA303" s="31"/>
      <c r="BB303" s="31"/>
      <c r="BC303" s="31"/>
    </row>
    <row r="304" spans="3:55" ht="10.9" customHeight="1" x14ac:dyDescent="0.2">
      <c r="C304" s="302"/>
      <c r="D304" s="305"/>
      <c r="E304" s="308"/>
      <c r="F304" s="308"/>
      <c r="G304" s="302"/>
      <c r="H304" s="308"/>
      <c r="I304" s="331"/>
      <c r="J304" s="332"/>
      <c r="K304" s="372"/>
      <c r="L304" s="322"/>
      <c r="M304" s="323"/>
      <c r="N304" s="323"/>
      <c r="O304" s="323"/>
      <c r="P304" s="323"/>
      <c r="Q304" s="324"/>
      <c r="R304" s="328"/>
      <c r="S304" s="329"/>
      <c r="T304" s="329"/>
      <c r="U304" s="329"/>
      <c r="V304" s="329"/>
      <c r="W304" s="330"/>
      <c r="X304" s="331"/>
      <c r="Y304" s="332"/>
      <c r="Z304" s="333"/>
      <c r="AA304" s="340"/>
      <c r="AB304" s="340"/>
      <c r="AC304" s="341"/>
      <c r="AD304" s="342"/>
      <c r="AE304" s="343"/>
      <c r="AF304" s="343"/>
      <c r="AG304" s="343"/>
      <c r="AH304" s="343"/>
      <c r="AI304" s="344"/>
      <c r="AR304" s="26"/>
      <c r="AS304" s="26"/>
      <c r="AT304" s="31"/>
      <c r="AU304" s="31"/>
      <c r="AV304" s="31"/>
      <c r="AW304" s="31"/>
      <c r="AX304" s="31"/>
      <c r="AY304" s="205"/>
      <c r="AZ304" s="291"/>
      <c r="BA304" s="31"/>
      <c r="BB304" s="31"/>
      <c r="BC304" s="31"/>
    </row>
    <row r="305" spans="3:56" ht="10.9" customHeight="1" thickBot="1" x14ac:dyDescent="0.25">
      <c r="C305" s="303"/>
      <c r="D305" s="306"/>
      <c r="E305" s="309"/>
      <c r="F305" s="309"/>
      <c r="G305" s="303"/>
      <c r="H305" s="309"/>
      <c r="I305" s="334"/>
      <c r="J305" s="335"/>
      <c r="K305" s="373"/>
      <c r="L305" s="325"/>
      <c r="M305" s="326"/>
      <c r="N305" s="326"/>
      <c r="O305" s="326"/>
      <c r="P305" s="326"/>
      <c r="Q305" s="327"/>
      <c r="R305" s="328"/>
      <c r="S305" s="329"/>
      <c r="T305" s="329"/>
      <c r="U305" s="329"/>
      <c r="V305" s="329"/>
      <c r="W305" s="330"/>
      <c r="X305" s="334"/>
      <c r="Y305" s="335"/>
      <c r="Z305" s="336"/>
      <c r="AA305" s="340"/>
      <c r="AB305" s="340"/>
      <c r="AC305" s="341"/>
      <c r="AD305" s="342"/>
      <c r="AE305" s="343"/>
      <c r="AF305" s="343"/>
      <c r="AG305" s="343"/>
      <c r="AH305" s="343"/>
      <c r="AI305" s="344"/>
      <c r="AR305" s="26"/>
      <c r="AS305" s="26"/>
      <c r="AT305" s="31"/>
      <c r="AU305" s="31"/>
      <c r="AV305" s="31"/>
      <c r="AW305" s="31"/>
      <c r="AX305" s="31"/>
      <c r="AY305" s="205"/>
      <c r="AZ305" s="291"/>
      <c r="BA305" s="31"/>
      <c r="BB305" s="31"/>
      <c r="BC305" s="31"/>
    </row>
    <row r="306" spans="3:56" ht="14.15" customHeight="1" thickTop="1" x14ac:dyDescent="0.2">
      <c r="C306" s="347" t="s">
        <v>90</v>
      </c>
      <c r="D306" s="348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9"/>
      <c r="AB306" s="356">
        <f>SUM(AD238:AI305)</f>
        <v>0</v>
      </c>
      <c r="AC306" s="357"/>
      <c r="AD306" s="357"/>
      <c r="AE306" s="357"/>
      <c r="AF306" s="357"/>
      <c r="AG306" s="362" t="s">
        <v>76</v>
      </c>
      <c r="AH306" s="362"/>
      <c r="AI306" s="363"/>
      <c r="AJ306" s="57"/>
      <c r="AK306" s="368"/>
      <c r="AL306" s="368"/>
      <c r="AM306" s="368"/>
      <c r="AN306" s="368"/>
      <c r="AR306" s="26"/>
      <c r="AS306" s="26"/>
      <c r="AT306" s="31"/>
      <c r="AU306" s="31"/>
      <c r="AV306" s="31"/>
      <c r="AW306" s="31"/>
      <c r="AX306" s="31"/>
      <c r="AY306" s="291"/>
      <c r="AZ306" s="291"/>
      <c r="BA306" s="31"/>
      <c r="BB306" s="291"/>
      <c r="BC306" s="291"/>
      <c r="BD306" s="205"/>
    </row>
    <row r="307" spans="3:56" ht="14.15" customHeight="1" x14ac:dyDescent="0.2">
      <c r="C307" s="350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2"/>
      <c r="AB307" s="358"/>
      <c r="AC307" s="359"/>
      <c r="AD307" s="359"/>
      <c r="AE307" s="359"/>
      <c r="AF307" s="359"/>
      <c r="AG307" s="364"/>
      <c r="AH307" s="364"/>
      <c r="AI307" s="365"/>
      <c r="AJ307" s="57"/>
      <c r="AK307" s="368"/>
      <c r="AL307" s="368"/>
      <c r="AM307" s="368"/>
      <c r="AN307" s="368"/>
      <c r="AR307" s="26"/>
      <c r="AS307" s="26"/>
      <c r="AT307" s="31"/>
      <c r="AU307" s="31"/>
      <c r="AV307" s="31"/>
      <c r="AW307" s="31"/>
      <c r="AX307" s="31"/>
      <c r="AY307" s="291"/>
      <c r="AZ307" s="291"/>
      <c r="BA307" s="31"/>
      <c r="BB307" s="291"/>
      <c r="BC307" s="291"/>
      <c r="BD307" s="205"/>
    </row>
    <row r="308" spans="3:56" ht="14.15" customHeight="1" x14ac:dyDescent="0.2">
      <c r="C308" s="350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2"/>
      <c r="AB308" s="358"/>
      <c r="AC308" s="359"/>
      <c r="AD308" s="359"/>
      <c r="AE308" s="359"/>
      <c r="AF308" s="359"/>
      <c r="AG308" s="364"/>
      <c r="AH308" s="364"/>
      <c r="AI308" s="365"/>
      <c r="AK308" s="368"/>
      <c r="AL308" s="368"/>
      <c r="AM308" s="368"/>
      <c r="AN308" s="368"/>
      <c r="AR308" s="26"/>
      <c r="AS308" s="26"/>
      <c r="AT308" s="31"/>
      <c r="AU308" s="31"/>
      <c r="AV308" s="31"/>
      <c r="AW308" s="31"/>
      <c r="AX308" s="31"/>
      <c r="AY308" s="291"/>
      <c r="AZ308" s="291"/>
      <c r="BA308" s="31"/>
      <c r="BB308" s="291"/>
      <c r="BC308" s="291"/>
      <c r="BD308" s="205"/>
    </row>
    <row r="309" spans="3:56" ht="14.15" customHeight="1" thickBot="1" x14ac:dyDescent="0.25">
      <c r="C309" s="353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4"/>
      <c r="Z309" s="354"/>
      <c r="AA309" s="355"/>
      <c r="AB309" s="360"/>
      <c r="AC309" s="361"/>
      <c r="AD309" s="361"/>
      <c r="AE309" s="361"/>
      <c r="AF309" s="361"/>
      <c r="AG309" s="366"/>
      <c r="AH309" s="366"/>
      <c r="AI309" s="367"/>
      <c r="AK309" s="368"/>
      <c r="AL309" s="368"/>
      <c r="AM309" s="368"/>
      <c r="AN309" s="368"/>
      <c r="AR309" s="26"/>
      <c r="AS309" s="26"/>
      <c r="AT309" s="31"/>
      <c r="AU309" s="31"/>
      <c r="AV309" s="31"/>
      <c r="AW309" s="31"/>
      <c r="AX309" s="31"/>
      <c r="AY309" s="291"/>
      <c r="AZ309" s="291"/>
      <c r="BA309" s="31"/>
      <c r="BB309" s="291"/>
      <c r="BC309" s="291"/>
      <c r="BD309" s="205"/>
    </row>
    <row r="310" spans="3:56" ht="19.5" thickTop="1" x14ac:dyDescent="0.2">
      <c r="AR310" s="115"/>
    </row>
  </sheetData>
  <sheetProtection password="CCDE" sheet="1" objects="1" scenarios="1" formatRows="0"/>
  <mergeCells count="859">
    <mergeCell ref="AZ294:AZ297"/>
    <mergeCell ref="C290:C293"/>
    <mergeCell ref="D290:D293"/>
    <mergeCell ref="E290:E293"/>
    <mergeCell ref="F290:F293"/>
    <mergeCell ref="G290:H293"/>
    <mergeCell ref="I290:K293"/>
    <mergeCell ref="L290:Q293"/>
    <mergeCell ref="AA298:AC301"/>
    <mergeCell ref="AD298:AI301"/>
    <mergeCell ref="AY298:AY301"/>
    <mergeCell ref="AZ298:AZ301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BB306:BC309"/>
    <mergeCell ref="BD306:BD309"/>
    <mergeCell ref="C306:AA309"/>
    <mergeCell ref="AB306:AF309"/>
    <mergeCell ref="AG306:AI309"/>
    <mergeCell ref="AK306:AN309"/>
    <mergeCell ref="AY306:AY309"/>
    <mergeCell ref="AZ306:AZ309"/>
    <mergeCell ref="AA290:AC293"/>
    <mergeCell ref="AD290:AI293"/>
    <mergeCell ref="AY290:AY293"/>
    <mergeCell ref="AZ290:AZ293"/>
    <mergeCell ref="C294:C297"/>
    <mergeCell ref="D294:D297"/>
    <mergeCell ref="E294:E297"/>
    <mergeCell ref="F294:F297"/>
    <mergeCell ref="G294:H297"/>
    <mergeCell ref="I294:K297"/>
    <mergeCell ref="L294:Q297"/>
    <mergeCell ref="R294:W297"/>
    <mergeCell ref="X294:Z297"/>
    <mergeCell ref="AA294:AC297"/>
    <mergeCell ref="AD294:AI297"/>
    <mergeCell ref="AY294:AY297"/>
    <mergeCell ref="AZ282:AZ285"/>
    <mergeCell ref="C126:AB130"/>
    <mergeCell ref="C144:AB148"/>
    <mergeCell ref="C164:AB168"/>
    <mergeCell ref="C182:AB186"/>
    <mergeCell ref="C202:AB206"/>
    <mergeCell ref="D228:AR228"/>
    <mergeCell ref="R286:W289"/>
    <mergeCell ref="X286:Z289"/>
    <mergeCell ref="AA286:AC289"/>
    <mergeCell ref="AD286:AI289"/>
    <mergeCell ref="C262:C265"/>
    <mergeCell ref="D262:D265"/>
    <mergeCell ref="E262:E265"/>
    <mergeCell ref="F262:F265"/>
    <mergeCell ref="G262:H265"/>
    <mergeCell ref="AA282:AC285"/>
    <mergeCell ref="AD282:AI285"/>
    <mergeCell ref="AY282:AY285"/>
    <mergeCell ref="AA274:AC277"/>
    <mergeCell ref="AD274:AI277"/>
    <mergeCell ref="AY274:AY277"/>
    <mergeCell ref="C270:C273"/>
    <mergeCell ref="D270:D273"/>
    <mergeCell ref="E270:E273"/>
    <mergeCell ref="F270:F273"/>
    <mergeCell ref="G270:H273"/>
    <mergeCell ref="I270:K273"/>
    <mergeCell ref="C282:C285"/>
    <mergeCell ref="D282:D285"/>
    <mergeCell ref="E282:E285"/>
    <mergeCell ref="F282:F285"/>
    <mergeCell ref="G282:H285"/>
    <mergeCell ref="I282:K285"/>
    <mergeCell ref="L282:Q285"/>
    <mergeCell ref="R282:W285"/>
    <mergeCell ref="X282:Z285"/>
    <mergeCell ref="L278:Q281"/>
    <mergeCell ref="R278:W281"/>
    <mergeCell ref="X278:Z281"/>
    <mergeCell ref="AZ274:AZ277"/>
    <mergeCell ref="C278:C281"/>
    <mergeCell ref="D278:D281"/>
    <mergeCell ref="E278:E281"/>
    <mergeCell ref="F278:F281"/>
    <mergeCell ref="G278:H281"/>
    <mergeCell ref="I278:K281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X274:Z277"/>
    <mergeCell ref="AZ278:AZ281"/>
    <mergeCell ref="AA278:AC281"/>
    <mergeCell ref="AD278:AI281"/>
    <mergeCell ref="AY278:AY281"/>
    <mergeCell ref="AZ270:AZ273"/>
    <mergeCell ref="L270:Q273"/>
    <mergeCell ref="R254:W257"/>
    <mergeCell ref="X254:Z257"/>
    <mergeCell ref="AA254:AC257"/>
    <mergeCell ref="AD254:AI257"/>
    <mergeCell ref="AY254:AY257"/>
    <mergeCell ref="AA266:AC269"/>
    <mergeCell ref="AD266:AI269"/>
    <mergeCell ref="AY266:AY269"/>
    <mergeCell ref="AZ266:AZ269"/>
    <mergeCell ref="AA258:AC261"/>
    <mergeCell ref="AD258:AI261"/>
    <mergeCell ref="AY258:AY261"/>
    <mergeCell ref="AZ258:AZ261"/>
    <mergeCell ref="AZ262:AZ265"/>
    <mergeCell ref="L262:Q265"/>
    <mergeCell ref="R262:W265"/>
    <mergeCell ref="X262:Z265"/>
    <mergeCell ref="AA262:AC265"/>
    <mergeCell ref="R270:W273"/>
    <mergeCell ref="X270:Z273"/>
    <mergeCell ref="AY270:AY273"/>
    <mergeCell ref="AD262:AI265"/>
    <mergeCell ref="AY262:AY265"/>
    <mergeCell ref="AA270:AC273"/>
    <mergeCell ref="AD270:AI273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I266:K269"/>
    <mergeCell ref="L266:Q269"/>
    <mergeCell ref="R266:W269"/>
    <mergeCell ref="X266:Z269"/>
    <mergeCell ref="I262:K265"/>
    <mergeCell ref="C266:C269"/>
    <mergeCell ref="D266:D269"/>
    <mergeCell ref="E266:E269"/>
    <mergeCell ref="F266:F269"/>
    <mergeCell ref="G266:H269"/>
    <mergeCell ref="C254:C257"/>
    <mergeCell ref="D254:D257"/>
    <mergeCell ref="E254:E257"/>
    <mergeCell ref="F254:F257"/>
    <mergeCell ref="G254:H257"/>
    <mergeCell ref="I254:K257"/>
    <mergeCell ref="AZ246:AZ249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L246:Q249"/>
    <mergeCell ref="R246:W249"/>
    <mergeCell ref="X246:Z249"/>
    <mergeCell ref="AA246:AC249"/>
    <mergeCell ref="AD246:AI249"/>
    <mergeCell ref="AY246:AY249"/>
    <mergeCell ref="AZ254:AZ257"/>
    <mergeCell ref="L254:Q257"/>
    <mergeCell ref="AA238:AC241"/>
    <mergeCell ref="AD238:AI241"/>
    <mergeCell ref="AY238:AY241"/>
    <mergeCell ref="AA250:AC253"/>
    <mergeCell ref="AD250:AI253"/>
    <mergeCell ref="AY250:AY253"/>
    <mergeCell ref="AZ250:AZ253"/>
    <mergeCell ref="AA242:AC245"/>
    <mergeCell ref="AD242:AI245"/>
    <mergeCell ref="AY242:AY245"/>
    <mergeCell ref="AZ242:AZ245"/>
    <mergeCell ref="AZ238:AZ241"/>
    <mergeCell ref="C246:C249"/>
    <mergeCell ref="D246:D249"/>
    <mergeCell ref="E246:E249"/>
    <mergeCell ref="F246:F249"/>
    <mergeCell ref="G246:H249"/>
    <mergeCell ref="I246:K249"/>
    <mergeCell ref="C242:C245"/>
    <mergeCell ref="D242:D245"/>
    <mergeCell ref="E242:E245"/>
    <mergeCell ref="F242:F245"/>
    <mergeCell ref="G242:H245"/>
    <mergeCell ref="I242:K245"/>
    <mergeCell ref="L242:Q245"/>
    <mergeCell ref="R242:W245"/>
    <mergeCell ref="X242:Z245"/>
    <mergeCell ref="C238:C241"/>
    <mergeCell ref="D238:D241"/>
    <mergeCell ref="E238:E241"/>
    <mergeCell ref="F238:F241"/>
    <mergeCell ref="G238:H241"/>
    <mergeCell ref="I238:K241"/>
    <mergeCell ref="L238:Q241"/>
    <mergeCell ref="R238:W241"/>
    <mergeCell ref="X238:Z241"/>
    <mergeCell ref="D230:AR230"/>
    <mergeCell ref="AY234:AY237"/>
    <mergeCell ref="AZ234:AZ237"/>
    <mergeCell ref="X235:Z237"/>
    <mergeCell ref="AA235:AC237"/>
    <mergeCell ref="C234:H237"/>
    <mergeCell ref="I234:K237"/>
    <mergeCell ref="L234:Q237"/>
    <mergeCell ref="AY222:AY223"/>
    <mergeCell ref="AZ222:AZ223"/>
    <mergeCell ref="R234:W237"/>
    <mergeCell ref="X234:AC234"/>
    <mergeCell ref="AD234:AI237"/>
    <mergeCell ref="BB220:BB221"/>
    <mergeCell ref="E222:I223"/>
    <mergeCell ref="J222:P223"/>
    <mergeCell ref="Q222:R223"/>
    <mergeCell ref="AV222:AV223"/>
    <mergeCell ref="AW222:AW223"/>
    <mergeCell ref="BA222:BA223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P199:Q200"/>
    <mergeCell ref="R199:S200"/>
    <mergeCell ref="T199:U200"/>
    <mergeCell ref="V199:W200"/>
    <mergeCell ref="X199:Y200"/>
    <mergeCell ref="AX220:AX221"/>
    <mergeCell ref="AY220:AY221"/>
    <mergeCell ref="AZ220:AZ221"/>
    <mergeCell ref="BA220:BA221"/>
    <mergeCell ref="B209:AP209"/>
    <mergeCell ref="C212:I213"/>
    <mergeCell ref="J212:AF213"/>
    <mergeCell ref="AG212:AO213"/>
    <mergeCell ref="C214:I217"/>
    <mergeCell ref="AG214:AO217"/>
    <mergeCell ref="BA199:BA200"/>
    <mergeCell ref="Z199:AA200"/>
    <mergeCell ref="C220:D223"/>
    <mergeCell ref="E220:I221"/>
    <mergeCell ref="J220:R221"/>
    <mergeCell ref="S220:AR223"/>
    <mergeCell ref="AV220:AV221"/>
    <mergeCell ref="AW220:AW221"/>
    <mergeCell ref="AX222:AX223"/>
    <mergeCell ref="BB199:BB200"/>
    <mergeCell ref="AE204:AK205"/>
    <mergeCell ref="AL204:AQ205"/>
    <mergeCell ref="AV204:AV205"/>
    <mergeCell ref="AV199:AV200"/>
    <mergeCell ref="AW199:AW200"/>
    <mergeCell ref="AX199:AX200"/>
    <mergeCell ref="AY199:AY200"/>
    <mergeCell ref="AZ199:AZ200"/>
    <mergeCell ref="AE199:AI200"/>
    <mergeCell ref="AJ199:AK200"/>
    <mergeCell ref="AL199:AM200"/>
    <mergeCell ref="X179:Y180"/>
    <mergeCell ref="AU194:AU195"/>
    <mergeCell ref="AV194:AV195"/>
    <mergeCell ref="AY194:AY195"/>
    <mergeCell ref="B199:E200"/>
    <mergeCell ref="F199:G200"/>
    <mergeCell ref="H199:I200"/>
    <mergeCell ref="J199:K200"/>
    <mergeCell ref="L199:M200"/>
    <mergeCell ref="Z194:AA195"/>
    <mergeCell ref="AE194:AI195"/>
    <mergeCell ref="AJ194:AK195"/>
    <mergeCell ref="AL194:AM195"/>
    <mergeCell ref="AN194:AO195"/>
    <mergeCell ref="AP194:AQ195"/>
    <mergeCell ref="N194:O195"/>
    <mergeCell ref="P194:Q195"/>
    <mergeCell ref="R194:S195"/>
    <mergeCell ref="T194:U195"/>
    <mergeCell ref="V194:W195"/>
    <mergeCell ref="X194:Y195"/>
    <mergeCell ref="AN199:AO200"/>
    <mergeCell ref="AP199:AQ200"/>
    <mergeCell ref="N199:O200"/>
    <mergeCell ref="H194:I195"/>
    <mergeCell ref="J194:K195"/>
    <mergeCell ref="L194:M195"/>
    <mergeCell ref="BA179:BA180"/>
    <mergeCell ref="BB179:BB180"/>
    <mergeCell ref="AE184:AK185"/>
    <mergeCell ref="AL184:AQ185"/>
    <mergeCell ref="AV184:AV185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L179:AM180"/>
    <mergeCell ref="AN179:AO180"/>
    <mergeCell ref="AP179:AQ180"/>
    <mergeCell ref="N179:O180"/>
    <mergeCell ref="P179:Q180"/>
    <mergeCell ref="R179:S180"/>
    <mergeCell ref="T179:U180"/>
    <mergeCell ref="V179:W180"/>
    <mergeCell ref="Z161:AA162"/>
    <mergeCell ref="AE161:AI162"/>
    <mergeCell ref="AJ161:AK162"/>
    <mergeCell ref="AL161:AM162"/>
    <mergeCell ref="V161:W162"/>
    <mergeCell ref="X161:Y162"/>
    <mergeCell ref="AU174:AU175"/>
    <mergeCell ref="AV174:AV175"/>
    <mergeCell ref="AY174:AY175"/>
    <mergeCell ref="Z174:AA175"/>
    <mergeCell ref="AE174:AI175"/>
    <mergeCell ref="AJ174:AK175"/>
    <mergeCell ref="AL174:AM175"/>
    <mergeCell ref="AN174:AO175"/>
    <mergeCell ref="AP174:AQ175"/>
    <mergeCell ref="V174:W175"/>
    <mergeCell ref="X174:Y175"/>
    <mergeCell ref="BA161:BA162"/>
    <mergeCell ref="BB161:BB162"/>
    <mergeCell ref="AE166:AK167"/>
    <mergeCell ref="AL166:AQ167"/>
    <mergeCell ref="AV166:AV167"/>
    <mergeCell ref="AV161:AV162"/>
    <mergeCell ref="AW161:AW162"/>
    <mergeCell ref="AX161:AX162"/>
    <mergeCell ref="AY161:AY162"/>
    <mergeCell ref="AZ161:AZ162"/>
    <mergeCell ref="N161:O162"/>
    <mergeCell ref="P161:Q162"/>
    <mergeCell ref="R161:S162"/>
    <mergeCell ref="T161:U162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R174:S175"/>
    <mergeCell ref="T174:U175"/>
    <mergeCell ref="P141:Q142"/>
    <mergeCell ref="R141:S142"/>
    <mergeCell ref="T141:U142"/>
    <mergeCell ref="V141:W142"/>
    <mergeCell ref="X141:Y142"/>
    <mergeCell ref="AU156:AU157"/>
    <mergeCell ref="AV156:AV157"/>
    <mergeCell ref="AW146:AW147"/>
    <mergeCell ref="AX146:AY147"/>
    <mergeCell ref="AU147:AU148"/>
    <mergeCell ref="AY156:AY157"/>
    <mergeCell ref="Z156:AA157"/>
    <mergeCell ref="AE156:AI157"/>
    <mergeCell ref="AJ156:AK157"/>
    <mergeCell ref="AL156:AM157"/>
    <mergeCell ref="AN156:AO157"/>
    <mergeCell ref="AP156:AQ157"/>
    <mergeCell ref="P156:Q157"/>
    <mergeCell ref="R156:S157"/>
    <mergeCell ref="T156:U157"/>
    <mergeCell ref="V156:W157"/>
    <mergeCell ref="X156:Y157"/>
    <mergeCell ref="BA141:BA142"/>
    <mergeCell ref="BB141:BB142"/>
    <mergeCell ref="AE146:AK147"/>
    <mergeCell ref="AL146:AQ147"/>
    <mergeCell ref="AV146:AV147"/>
    <mergeCell ref="AV141:AV142"/>
    <mergeCell ref="AW141:AW142"/>
    <mergeCell ref="AX141:AX142"/>
    <mergeCell ref="AY141:AY142"/>
    <mergeCell ref="AZ141:AZ142"/>
    <mergeCell ref="AE141:AI142"/>
    <mergeCell ref="AJ141:AK142"/>
    <mergeCell ref="AL141:AM142"/>
    <mergeCell ref="AU136:AU137"/>
    <mergeCell ref="AV136:AV137"/>
    <mergeCell ref="AY136:AY137"/>
    <mergeCell ref="B141:E142"/>
    <mergeCell ref="F141:G142"/>
    <mergeCell ref="H141:I142"/>
    <mergeCell ref="J141:K142"/>
    <mergeCell ref="L141:M142"/>
    <mergeCell ref="Z136:AA137"/>
    <mergeCell ref="AE136:AI137"/>
    <mergeCell ref="AJ136:AK137"/>
    <mergeCell ref="AL136:AM137"/>
    <mergeCell ref="AN136:AO137"/>
    <mergeCell ref="AP136:AQ137"/>
    <mergeCell ref="N136:O137"/>
    <mergeCell ref="P136:Q137"/>
    <mergeCell ref="R136:S137"/>
    <mergeCell ref="T136:U137"/>
    <mergeCell ref="V136:W137"/>
    <mergeCell ref="X136:Y137"/>
    <mergeCell ref="AN141:AO142"/>
    <mergeCell ref="AP141:AQ142"/>
    <mergeCell ref="N141:O142"/>
    <mergeCell ref="Z141:AA142"/>
    <mergeCell ref="AX123:AX124"/>
    <mergeCell ref="AY123:AY124"/>
    <mergeCell ref="AL123:AM124"/>
    <mergeCell ref="AN123:AO124"/>
    <mergeCell ref="AP123:AQ124"/>
    <mergeCell ref="N123:O124"/>
    <mergeCell ref="P123:Q124"/>
    <mergeCell ref="R123:S124"/>
    <mergeCell ref="T123:U124"/>
    <mergeCell ref="V123:W124"/>
    <mergeCell ref="X123:Y124"/>
    <mergeCell ref="AP118:AQ119"/>
    <mergeCell ref="N118:O119"/>
    <mergeCell ref="P118:Q119"/>
    <mergeCell ref="R118:S119"/>
    <mergeCell ref="T118:U119"/>
    <mergeCell ref="V118:W119"/>
    <mergeCell ref="X118:Y119"/>
    <mergeCell ref="AV123:AV124"/>
    <mergeCell ref="AW123:AW124"/>
    <mergeCell ref="B123:E124"/>
    <mergeCell ref="F123:G124"/>
    <mergeCell ref="H123:I124"/>
    <mergeCell ref="J123:K124"/>
    <mergeCell ref="L123:M124"/>
    <mergeCell ref="Z118:AA119"/>
    <mergeCell ref="AE118:AI119"/>
    <mergeCell ref="AJ118:AK119"/>
    <mergeCell ref="AL118:AM119"/>
    <mergeCell ref="A115:I116"/>
    <mergeCell ref="B118:E119"/>
    <mergeCell ref="F118:G119"/>
    <mergeCell ref="H118:I119"/>
    <mergeCell ref="J118:K119"/>
    <mergeCell ref="L118:M119"/>
    <mergeCell ref="BA103:BA104"/>
    <mergeCell ref="BB103:BB104"/>
    <mergeCell ref="AE108:AK109"/>
    <mergeCell ref="AL108:AQ109"/>
    <mergeCell ref="AV108:AV109"/>
    <mergeCell ref="AV103:AV104"/>
    <mergeCell ref="AW103:AW104"/>
    <mergeCell ref="AX103:AX104"/>
    <mergeCell ref="AY103:AY104"/>
    <mergeCell ref="AZ103:AZ104"/>
    <mergeCell ref="AE103:AI104"/>
    <mergeCell ref="AJ103:AK104"/>
    <mergeCell ref="AL103:AM104"/>
    <mergeCell ref="AP103:AQ104"/>
    <mergeCell ref="AU118:AU119"/>
    <mergeCell ref="AV118:AV119"/>
    <mergeCell ref="AY118:AY119"/>
    <mergeCell ref="AN118:AO119"/>
    <mergeCell ref="Z103:AA104"/>
    <mergeCell ref="V103:W104"/>
    <mergeCell ref="X103:Y104"/>
    <mergeCell ref="C106:AB110"/>
    <mergeCell ref="A95:I96"/>
    <mergeCell ref="B98:E99"/>
    <mergeCell ref="F98:G99"/>
    <mergeCell ref="H98:I99"/>
    <mergeCell ref="J98:K99"/>
    <mergeCell ref="L98:M99"/>
    <mergeCell ref="N103:O104"/>
    <mergeCell ref="P103:Q104"/>
    <mergeCell ref="R103:S104"/>
    <mergeCell ref="T103:U104"/>
    <mergeCell ref="C93:D93"/>
    <mergeCell ref="E93:AB93"/>
    <mergeCell ref="Z98:AA99"/>
    <mergeCell ref="N98:O99"/>
    <mergeCell ref="P98:Q99"/>
    <mergeCell ref="R98:S99"/>
    <mergeCell ref="T98:U99"/>
    <mergeCell ref="V98:W99"/>
    <mergeCell ref="X98:Y99"/>
    <mergeCell ref="AP85:AQ86"/>
    <mergeCell ref="N85:O86"/>
    <mergeCell ref="BA85:BA86"/>
    <mergeCell ref="BB85:BB86"/>
    <mergeCell ref="AE90:AK91"/>
    <mergeCell ref="AL90:AQ91"/>
    <mergeCell ref="AV90:AV91"/>
    <mergeCell ref="AV85:AV86"/>
    <mergeCell ref="AW85:AW86"/>
    <mergeCell ref="AX85:AX86"/>
    <mergeCell ref="AY85:AY86"/>
    <mergeCell ref="AZ85:AZ86"/>
    <mergeCell ref="AE85:AI86"/>
    <mergeCell ref="AJ85:AK86"/>
    <mergeCell ref="AL85:AM86"/>
    <mergeCell ref="P85:Q86"/>
    <mergeCell ref="R85:S86"/>
    <mergeCell ref="T85:U86"/>
    <mergeCell ref="V85:W86"/>
    <mergeCell ref="X85:Y86"/>
    <mergeCell ref="C88:AB92"/>
    <mergeCell ref="Z85:AA86"/>
    <mergeCell ref="N65:O66"/>
    <mergeCell ref="P65:Q66"/>
    <mergeCell ref="R65:S66"/>
    <mergeCell ref="T65:U66"/>
    <mergeCell ref="V65:W66"/>
    <mergeCell ref="X65:Y66"/>
    <mergeCell ref="C68:AB72"/>
    <mergeCell ref="A77:I78"/>
    <mergeCell ref="B80:E81"/>
    <mergeCell ref="F80:G81"/>
    <mergeCell ref="H80:I81"/>
    <mergeCell ref="J80:K81"/>
    <mergeCell ref="L80:M81"/>
    <mergeCell ref="Z65:AA66"/>
    <mergeCell ref="B65:E66"/>
    <mergeCell ref="F65:G66"/>
    <mergeCell ref="H65:I66"/>
    <mergeCell ref="J65:K66"/>
    <mergeCell ref="L65:M66"/>
    <mergeCell ref="Z80:AA81"/>
    <mergeCell ref="N80:O81"/>
    <mergeCell ref="P80:Q81"/>
    <mergeCell ref="R80:S81"/>
    <mergeCell ref="T80:U81"/>
    <mergeCell ref="BA65:BA66"/>
    <mergeCell ref="BB65:BB66"/>
    <mergeCell ref="AE70:AK71"/>
    <mergeCell ref="AL70:AQ71"/>
    <mergeCell ref="AV70:AV71"/>
    <mergeCell ref="AV65:AV66"/>
    <mergeCell ref="AW65:AW66"/>
    <mergeCell ref="AX65:AX66"/>
    <mergeCell ref="AY65:AY66"/>
    <mergeCell ref="AZ65:AZ66"/>
    <mergeCell ref="AE65:AI66"/>
    <mergeCell ref="AJ65:AK66"/>
    <mergeCell ref="AL65:AM66"/>
    <mergeCell ref="AN65:AO66"/>
    <mergeCell ref="AP65:AQ66"/>
    <mergeCell ref="AW70:AW71"/>
    <mergeCell ref="AX70:AY71"/>
    <mergeCell ref="AU71:AU72"/>
    <mergeCell ref="Z47:AA48"/>
    <mergeCell ref="Z60:AA61"/>
    <mergeCell ref="AE60:AI61"/>
    <mergeCell ref="AJ60:AK61"/>
    <mergeCell ref="AL60:AM61"/>
    <mergeCell ref="N60:O61"/>
    <mergeCell ref="P60:Q61"/>
    <mergeCell ref="R60:S61"/>
    <mergeCell ref="T60:U61"/>
    <mergeCell ref="V60:W61"/>
    <mergeCell ref="X60:Y61"/>
    <mergeCell ref="AU60:AU61"/>
    <mergeCell ref="AV60:AV61"/>
    <mergeCell ref="AY60:AY61"/>
    <mergeCell ref="AN60:AO61"/>
    <mergeCell ref="AP60:AQ61"/>
    <mergeCell ref="C50:AB54"/>
    <mergeCell ref="A57:I58"/>
    <mergeCell ref="B60:E61"/>
    <mergeCell ref="F60:G61"/>
    <mergeCell ref="H60:I61"/>
    <mergeCell ref="J60:K61"/>
    <mergeCell ref="L60:M61"/>
    <mergeCell ref="AY42:AY43"/>
    <mergeCell ref="B47:E48"/>
    <mergeCell ref="F47:G48"/>
    <mergeCell ref="H47:I48"/>
    <mergeCell ref="J47:K48"/>
    <mergeCell ref="L47:M48"/>
    <mergeCell ref="Z42:AA43"/>
    <mergeCell ref="AE42:AI43"/>
    <mergeCell ref="AJ42:AK43"/>
    <mergeCell ref="AL42:AM43"/>
    <mergeCell ref="AN42:AO43"/>
    <mergeCell ref="AP42:AQ43"/>
    <mergeCell ref="N42:O43"/>
    <mergeCell ref="P42:Q43"/>
    <mergeCell ref="R42:S43"/>
    <mergeCell ref="T42:U43"/>
    <mergeCell ref="V42:W43"/>
    <mergeCell ref="X42:Y43"/>
    <mergeCell ref="AN47:AO48"/>
    <mergeCell ref="AP47:AQ48"/>
    <mergeCell ref="N47:O48"/>
    <mergeCell ref="P47:Q48"/>
    <mergeCell ref="AV47:AV48"/>
    <mergeCell ref="AW47:AW48"/>
    <mergeCell ref="AU42:AU43"/>
    <mergeCell ref="C30:AB34"/>
    <mergeCell ref="A39:I40"/>
    <mergeCell ref="B42:E43"/>
    <mergeCell ref="F42:G43"/>
    <mergeCell ref="H42:I43"/>
    <mergeCell ref="J42:K43"/>
    <mergeCell ref="L42:M43"/>
    <mergeCell ref="AV42:AV43"/>
    <mergeCell ref="B22:E23"/>
    <mergeCell ref="F22:G23"/>
    <mergeCell ref="H22:I23"/>
    <mergeCell ref="BB27:BB28"/>
    <mergeCell ref="AE32:AK33"/>
    <mergeCell ref="AL32:AQ33"/>
    <mergeCell ref="AV32:AV33"/>
    <mergeCell ref="AV27:AV28"/>
    <mergeCell ref="AW27:AW28"/>
    <mergeCell ref="AX27:AX28"/>
    <mergeCell ref="AY27:AY28"/>
    <mergeCell ref="AZ27:AZ28"/>
    <mergeCell ref="BA27:BA28"/>
    <mergeCell ref="AE27:AI28"/>
    <mergeCell ref="AJ27:AK28"/>
    <mergeCell ref="AL27:AM28"/>
    <mergeCell ref="AN27:AO28"/>
    <mergeCell ref="AP27:AQ28"/>
    <mergeCell ref="P27:Q28"/>
    <mergeCell ref="R27:S28"/>
    <mergeCell ref="T27:U28"/>
    <mergeCell ref="V27:W28"/>
    <mergeCell ref="X27:Y28"/>
    <mergeCell ref="Z27:AA28"/>
    <mergeCell ref="A2:H2"/>
    <mergeCell ref="I2:AJ2"/>
    <mergeCell ref="AK2:AS2"/>
    <mergeCell ref="A3:AS3"/>
    <mergeCell ref="A19:I20"/>
    <mergeCell ref="B16:AS16"/>
    <mergeCell ref="AU22:AU23"/>
    <mergeCell ref="B9:AS9"/>
    <mergeCell ref="A5:K6"/>
    <mergeCell ref="A7:K8"/>
    <mergeCell ref="AF5:AS6"/>
    <mergeCell ref="AF7:AS8"/>
    <mergeCell ref="U5:AE6"/>
    <mergeCell ref="U7:AE8"/>
    <mergeCell ref="L5:T6"/>
    <mergeCell ref="L7:T8"/>
    <mergeCell ref="J22:K23"/>
    <mergeCell ref="L22:M23"/>
    <mergeCell ref="N22:O23"/>
    <mergeCell ref="AE22:AI23"/>
    <mergeCell ref="AJ22:AK23"/>
    <mergeCell ref="AL22:AM23"/>
    <mergeCell ref="AN22:AO23"/>
    <mergeCell ref="AP22:AQ23"/>
    <mergeCell ref="AY286:AY289"/>
    <mergeCell ref="AZ286:AZ289"/>
    <mergeCell ref="C302:C305"/>
    <mergeCell ref="D302:D305"/>
    <mergeCell ref="E302:E305"/>
    <mergeCell ref="F302:F305"/>
    <mergeCell ref="G302:H305"/>
    <mergeCell ref="I302:K305"/>
    <mergeCell ref="L302:Q305"/>
    <mergeCell ref="R302:W305"/>
    <mergeCell ref="X302:Z305"/>
    <mergeCell ref="AA302:AC305"/>
    <mergeCell ref="AD302:AI305"/>
    <mergeCell ref="AY302:AY305"/>
    <mergeCell ref="AZ302:AZ305"/>
    <mergeCell ref="E286:E289"/>
    <mergeCell ref="F286:F289"/>
    <mergeCell ref="G286:H289"/>
    <mergeCell ref="I286:K289"/>
    <mergeCell ref="C286:C289"/>
    <mergeCell ref="D286:D289"/>
    <mergeCell ref="L286:Q289"/>
    <mergeCell ref="R290:W293"/>
    <mergeCell ref="X290:Z293"/>
    <mergeCell ref="AW22:AW23"/>
    <mergeCell ref="AZ22:AZ23"/>
    <mergeCell ref="BC27:BC28"/>
    <mergeCell ref="AW32:AW33"/>
    <mergeCell ref="AX32:AY33"/>
    <mergeCell ref="AU33:AU34"/>
    <mergeCell ref="C35:D35"/>
    <mergeCell ref="E35:AB35"/>
    <mergeCell ref="AW42:AW43"/>
    <mergeCell ref="AZ42:AZ43"/>
    <mergeCell ref="AV22:AV23"/>
    <mergeCell ref="AY22:AY23"/>
    <mergeCell ref="B27:E28"/>
    <mergeCell ref="F27:G28"/>
    <mergeCell ref="H27:I28"/>
    <mergeCell ref="J27:K28"/>
    <mergeCell ref="L27:M28"/>
    <mergeCell ref="N27:O28"/>
    <mergeCell ref="P22:Q23"/>
    <mergeCell ref="R22:S23"/>
    <mergeCell ref="T22:U23"/>
    <mergeCell ref="V22:W23"/>
    <mergeCell ref="X22:Y23"/>
    <mergeCell ref="Z22:AA23"/>
    <mergeCell ref="BC47:BC48"/>
    <mergeCell ref="AW52:AW53"/>
    <mergeCell ref="AX52:AY53"/>
    <mergeCell ref="AU53:AU54"/>
    <mergeCell ref="C55:D55"/>
    <mergeCell ref="E55:AB55"/>
    <mergeCell ref="AW60:AW61"/>
    <mergeCell ref="AZ60:AZ61"/>
    <mergeCell ref="BC65:BC66"/>
    <mergeCell ref="BA47:BA48"/>
    <mergeCell ref="BB47:BB48"/>
    <mergeCell ref="AE52:AK53"/>
    <mergeCell ref="AL52:AQ53"/>
    <mergeCell ref="AV52:AV53"/>
    <mergeCell ref="AX47:AX48"/>
    <mergeCell ref="AY47:AY48"/>
    <mergeCell ref="AZ47:AZ48"/>
    <mergeCell ref="AE47:AI48"/>
    <mergeCell ref="AJ47:AK48"/>
    <mergeCell ref="AL47:AM48"/>
    <mergeCell ref="R47:S48"/>
    <mergeCell ref="T47:U48"/>
    <mergeCell ref="V47:W48"/>
    <mergeCell ref="X47:Y48"/>
    <mergeCell ref="C73:D73"/>
    <mergeCell ref="E73:AB73"/>
    <mergeCell ref="AW80:AW81"/>
    <mergeCell ref="AZ80:AZ81"/>
    <mergeCell ref="BC85:BC86"/>
    <mergeCell ref="AW90:AW91"/>
    <mergeCell ref="AX90:AY91"/>
    <mergeCell ref="AU91:AU92"/>
    <mergeCell ref="AU80:AU81"/>
    <mergeCell ref="AV80:AV81"/>
    <mergeCell ref="AY80:AY81"/>
    <mergeCell ref="B85:E86"/>
    <mergeCell ref="F85:G86"/>
    <mergeCell ref="H85:I86"/>
    <mergeCell ref="J85:K86"/>
    <mergeCell ref="L85:M86"/>
    <mergeCell ref="AE80:AI81"/>
    <mergeCell ref="AJ80:AK81"/>
    <mergeCell ref="AL80:AM81"/>
    <mergeCell ref="AN80:AO81"/>
    <mergeCell ref="AP80:AQ81"/>
    <mergeCell ref="V80:W81"/>
    <mergeCell ref="X80:Y81"/>
    <mergeCell ref="AN85:AO86"/>
    <mergeCell ref="AZ98:AZ99"/>
    <mergeCell ref="BC103:BC104"/>
    <mergeCell ref="AW108:AW109"/>
    <mergeCell ref="AX108:AY109"/>
    <mergeCell ref="AU109:AU110"/>
    <mergeCell ref="C111:D111"/>
    <mergeCell ref="E111:AB111"/>
    <mergeCell ref="AW118:AW119"/>
    <mergeCell ref="AZ118:AZ119"/>
    <mergeCell ref="AU98:AU99"/>
    <mergeCell ref="AV98:AV99"/>
    <mergeCell ref="AW98:AW99"/>
    <mergeCell ref="AY98:AY99"/>
    <mergeCell ref="B103:E104"/>
    <mergeCell ref="F103:G104"/>
    <mergeCell ref="H103:I104"/>
    <mergeCell ref="J103:K104"/>
    <mergeCell ref="L103:M104"/>
    <mergeCell ref="AE98:AI99"/>
    <mergeCell ref="AJ98:AK99"/>
    <mergeCell ref="AL98:AM99"/>
    <mergeCell ref="AN98:AO99"/>
    <mergeCell ref="AP98:AQ99"/>
    <mergeCell ref="AN103:AO104"/>
    <mergeCell ref="BC123:BC124"/>
    <mergeCell ref="AW128:AW129"/>
    <mergeCell ref="AX128:AY129"/>
    <mergeCell ref="AU129:AU130"/>
    <mergeCell ref="C131:D131"/>
    <mergeCell ref="E131:AB131"/>
    <mergeCell ref="AW136:AW137"/>
    <mergeCell ref="AZ136:AZ137"/>
    <mergeCell ref="BC141:BC142"/>
    <mergeCell ref="A133:I134"/>
    <mergeCell ref="B136:E137"/>
    <mergeCell ref="F136:G137"/>
    <mergeCell ref="H136:I137"/>
    <mergeCell ref="J136:K137"/>
    <mergeCell ref="L136:M137"/>
    <mergeCell ref="BA123:BA124"/>
    <mergeCell ref="BB123:BB124"/>
    <mergeCell ref="AE128:AK129"/>
    <mergeCell ref="AL128:AQ129"/>
    <mergeCell ref="AV128:AV129"/>
    <mergeCell ref="AZ123:AZ124"/>
    <mergeCell ref="Z123:AA124"/>
    <mergeCell ref="AE123:AI124"/>
    <mergeCell ref="AJ123:AK124"/>
    <mergeCell ref="C149:D149"/>
    <mergeCell ref="E149:AB149"/>
    <mergeCell ref="AW156:AW157"/>
    <mergeCell ref="AZ156:AZ157"/>
    <mergeCell ref="BC161:BC162"/>
    <mergeCell ref="AW166:AW167"/>
    <mergeCell ref="AX166:AY167"/>
    <mergeCell ref="AU167:AU168"/>
    <mergeCell ref="C169:D169"/>
    <mergeCell ref="E169:AB169"/>
    <mergeCell ref="A153:I154"/>
    <mergeCell ref="B156:E157"/>
    <mergeCell ref="F156:G157"/>
    <mergeCell ref="H156:I157"/>
    <mergeCell ref="J156:K157"/>
    <mergeCell ref="L156:M157"/>
    <mergeCell ref="B161:E162"/>
    <mergeCell ref="F161:G162"/>
    <mergeCell ref="H161:I162"/>
    <mergeCell ref="J161:K162"/>
    <mergeCell ref="L161:M162"/>
    <mergeCell ref="N156:O157"/>
    <mergeCell ref="AN161:AO162"/>
    <mergeCell ref="AP161:AQ162"/>
    <mergeCell ref="BC199:BC200"/>
    <mergeCell ref="AW204:AW205"/>
    <mergeCell ref="AX204:AY205"/>
    <mergeCell ref="AU205:AU206"/>
    <mergeCell ref="C207:D207"/>
    <mergeCell ref="E207:AB207"/>
    <mergeCell ref="AW174:AW175"/>
    <mergeCell ref="AZ174:AZ175"/>
    <mergeCell ref="BC179:BC180"/>
    <mergeCell ref="AW184:AW185"/>
    <mergeCell ref="AX184:AY185"/>
    <mergeCell ref="AU185:AU186"/>
    <mergeCell ref="C187:D187"/>
    <mergeCell ref="E187:AB187"/>
    <mergeCell ref="AW194:AW195"/>
    <mergeCell ref="AZ194:AZ195"/>
    <mergeCell ref="B179:E180"/>
    <mergeCell ref="F179:G180"/>
    <mergeCell ref="H179:I180"/>
    <mergeCell ref="J179:K180"/>
    <mergeCell ref="L179:M180"/>
    <mergeCell ref="A191:I192"/>
    <mergeCell ref="B194:E195"/>
    <mergeCell ref="F194:G195"/>
  </mergeCells>
  <phoneticPr fontId="3"/>
  <conditionalFormatting sqref="R238 R242 R246 R250 R254 R258 R262 R266 R270 R274 R278 R282">
    <cfRule type="expression" dxfId="26" priority="43">
      <formula>IF(R238="定",TRUE)</formula>
    </cfRule>
    <cfRule type="expression" dxfId="25" priority="44">
      <formula>IF(#REF!="×",TRUE)</formula>
    </cfRule>
    <cfRule type="expression" dxfId="24" priority="45">
      <formula>IF(R238=0,TRUE)</formula>
    </cfRule>
  </conditionalFormatting>
  <conditionalFormatting sqref="AD238 AD242 AD246 AD250 AD254 AD258 AD262 AD266 AD270 AD274 AD278 AD282 AD286 AD302">
    <cfRule type="expression" dxfId="23" priority="46">
      <formula>IF(AD238="定",TRUE)</formula>
    </cfRule>
    <cfRule type="expression" dxfId="22" priority="47">
      <formula>IF(BZ238="×",TRUE)</formula>
    </cfRule>
    <cfRule type="expression" dxfId="21" priority="48">
      <formula>IF(AD238=0,TRUE)</formula>
    </cfRule>
  </conditionalFormatting>
  <conditionalFormatting sqref="R286 R302">
    <cfRule type="expression" dxfId="20" priority="19">
      <formula>IF(R286="定",TRUE)</formula>
    </cfRule>
    <cfRule type="expression" dxfId="19" priority="20">
      <formula>IF(#REF!="×",TRUE)</formula>
    </cfRule>
    <cfRule type="expression" dxfId="18" priority="21">
      <formula>IF(R286=0,TRUE)</formula>
    </cfRule>
  </conditionalFormatting>
  <conditionalFormatting sqref="AD290">
    <cfRule type="expression" dxfId="17" priority="16">
      <formula>IF(AD290="定",TRUE)</formula>
    </cfRule>
    <cfRule type="expression" dxfId="16" priority="17">
      <formula>IF(BZ290="×",TRUE)</formula>
    </cfRule>
    <cfRule type="expression" dxfId="15" priority="18">
      <formula>IF(AD290=0,TRUE)</formula>
    </cfRule>
  </conditionalFormatting>
  <conditionalFormatting sqref="R290">
    <cfRule type="expression" dxfId="14" priority="13">
      <formula>IF(R290="定",TRUE)</formula>
    </cfRule>
    <cfRule type="expression" dxfId="13" priority="14">
      <formula>IF(#REF!="×",TRUE)</formula>
    </cfRule>
    <cfRule type="expression" dxfId="12" priority="15">
      <formula>IF(R290=0,TRUE)</formula>
    </cfRule>
  </conditionalFormatting>
  <conditionalFormatting sqref="AD294">
    <cfRule type="expression" dxfId="11" priority="10">
      <formula>IF(AD294="定",TRUE)</formula>
    </cfRule>
    <cfRule type="expression" dxfId="10" priority="11">
      <formula>IF(BZ294="×",TRUE)</formula>
    </cfRule>
    <cfRule type="expression" dxfId="9" priority="12">
      <formula>IF(AD294=0,TRUE)</formula>
    </cfRule>
  </conditionalFormatting>
  <conditionalFormatting sqref="R294">
    <cfRule type="expression" dxfId="8" priority="7">
      <formula>IF(R294="定",TRUE)</formula>
    </cfRule>
    <cfRule type="expression" dxfId="7" priority="8">
      <formula>IF(#REF!="×",TRUE)</formula>
    </cfRule>
    <cfRule type="expression" dxfId="6" priority="9">
      <formula>IF(R294=0,TRUE)</formula>
    </cfRule>
  </conditionalFormatting>
  <conditionalFormatting sqref="AD298">
    <cfRule type="expression" dxfId="5" priority="4">
      <formula>IF(AD298="定",TRUE)</formula>
    </cfRule>
    <cfRule type="expression" dxfId="4" priority="5">
      <formula>IF(BZ298="×",TRUE)</formula>
    </cfRule>
    <cfRule type="expression" dxfId="3" priority="6">
      <formula>IF(AD298=0,TRUE)</formula>
    </cfRule>
  </conditionalFormatting>
  <conditionalFormatting sqref="R298">
    <cfRule type="expression" dxfId="2" priority="1">
      <formula>IF(R298="定",TRUE)</formula>
    </cfRule>
    <cfRule type="expression" dxfId="1" priority="2">
      <formula>IF(#REF!="×",TRUE)</formula>
    </cfRule>
    <cfRule type="expression" dxfId="0" priority="3">
      <formula>IF(R298=0,TRUE)</formula>
    </cfRule>
  </conditionalFormatting>
  <dataValidations count="6">
    <dataValidation type="whole" allowBlank="1" showInputMessage="1" showErrorMessage="1" sqref="L174:M175 X174:Y175 L179:M180 X179:Y180 AN179:AO180 L156:M157 L22:M23 X22:Y23 L27:M28 X27:Y28 AN27:AO28 AN22:AO23 L42:M43 X42:Y43 L47:M48 X47:Y4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199:M200 X199:Y200 AN199:AO200 AN194:AO195">
      <formula1>0</formula1>
      <formula2>59</formula2>
    </dataValidation>
    <dataValidation type="decimal" operator="greaterThan" allowBlank="1" showInputMessage="1" showErrorMessage="1" sqref="J222:P223">
      <formula1>0</formula1>
    </dataValidation>
    <dataValidation type="whole" allowBlank="1" showInputMessage="1" showErrorMessage="1" sqref="H174:I175 H179:I180 H22:I23 H27:I28 H42:I43 H47:I48 H60:I61 H65:I66 H80:I81 H85:I86 H98:I99 H103:I104 H118:I119 H123:I124 H136:I137 H141:I142 H156:I157 H161:I162 H194:I195 H199:I200">
      <formula1>5</formula1>
      <formula2>28</formula2>
    </dataValidation>
    <dataValidation type="list" allowBlank="1" showInputMessage="1" showErrorMessage="1" sqref="C35:D35 C55:D55 C73:D73 C93:D93 C111:D111 C131:D131 C149:D149 C169:D169 C187:D187 C207:D207">
      <formula1>"☑,□"</formula1>
    </dataValidation>
    <dataValidation type="whole" allowBlank="1" showInputMessage="1" showErrorMessage="1" sqref="X238:Z305">
      <formula1>1</formula1>
      <formula2>10</formula2>
    </dataValidation>
    <dataValidation type="list" allowBlank="1" showInputMessage="1" showErrorMessage="1" sqref="I238:K305">
      <formula1>"○,定,×,－"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rowBreaks count="2" manualBreakCount="2">
    <brk id="56" max="44" man="1"/>
    <brk id="22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給付額計算書(大規模等内テナント)</vt:lpstr>
      <vt:lpstr>記載例!Print_Area</vt:lpstr>
      <vt:lpstr>'給付額計算書(大規模等内テナント)'!Print_Area</vt:lpstr>
      <vt:lpstr>記載例!Print_Titles</vt:lpstr>
      <vt:lpstr>'給付額計算書(大規模等内テナント)'!Print_Titles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真也</dc:creator>
  <cp:lastModifiedBy>w</cp:lastModifiedBy>
  <cp:lastPrinted>2021-06-28T07:17:32Z</cp:lastPrinted>
  <dcterms:created xsi:type="dcterms:W3CDTF">2021-08-16T09:34:29Z</dcterms:created>
  <dcterms:modified xsi:type="dcterms:W3CDTF">2021-09-08T05:02:00Z</dcterms:modified>
</cp:coreProperties>
</file>