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fa00$\R2\12危機管理関係\★★新型コロナウイルス\20210802_時短要請協力金検討★\●契約・要領その他\210901 協力金要領(緊急措置)\02 大規模施設等\"/>
    </mc:Choice>
  </mc:AlternateContent>
  <bookViews>
    <workbookView xWindow="0" yWindow="0" windowWidth="20490" windowHeight="7460" activeTab="1"/>
  </bookViews>
  <sheets>
    <sheet name="記載例" sheetId="4" r:id="rId1"/>
    <sheet name="給付額計算書(大規模施設運営等)" sheetId="1" r:id="rId2"/>
  </sheets>
  <definedNames>
    <definedName name="_xlnm.Print_Area" localSheetId="0">記載例!$A$2:$AW$310</definedName>
    <definedName name="_xlnm.Print_Area" localSheetId="1">'給付額計算書(大規模施設運営等)'!$A$2:$AR$310</definedName>
    <definedName name="_xlnm.Print_Titles" localSheetId="1">'給付額計算書(大規模施設運営等)'!$5:$9</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7" i="1" l="1"/>
  <c r="O267" i="1"/>
  <c r="AK267" i="1"/>
  <c r="P269" i="1"/>
  <c r="K271" i="1"/>
  <c r="O271" i="1"/>
  <c r="AK271" i="1"/>
  <c r="P273" i="1"/>
  <c r="AV303" i="1" l="1"/>
  <c r="AW303" i="1" s="1"/>
  <c r="AZ26" i="1"/>
  <c r="AZ21" i="1"/>
  <c r="AW21" i="1"/>
  <c r="K243" i="1"/>
  <c r="AV299" i="1" l="1"/>
  <c r="AW299" i="1" l="1"/>
  <c r="AV295" i="1"/>
  <c r="AV291" i="1" l="1"/>
  <c r="AW295" i="1"/>
  <c r="AV287" i="1" l="1"/>
  <c r="AW291" i="1"/>
  <c r="AW287" i="1" l="1"/>
  <c r="AV283" i="1"/>
  <c r="AW283" i="1" l="1"/>
  <c r="AV279" i="1"/>
  <c r="AV275" i="1" l="1"/>
  <c r="AV271" i="1" s="1"/>
  <c r="AW279" i="1"/>
  <c r="AV267" i="1" l="1"/>
  <c r="AW271" i="1"/>
  <c r="X271" i="1"/>
  <c r="AA271" i="1"/>
  <c r="U271" i="1"/>
  <c r="AW275" i="1"/>
  <c r="AD271" i="1" l="1"/>
  <c r="AN271" i="1" s="1"/>
  <c r="AW267" i="1"/>
  <c r="U267" i="1"/>
  <c r="X267" i="1"/>
  <c r="AA267" i="1"/>
  <c r="AV263" i="1"/>
  <c r="AD267" i="1" l="1"/>
  <c r="AN267" i="1" s="1"/>
  <c r="AV259" i="1"/>
  <c r="AW263" i="1"/>
  <c r="AV255" i="1" l="1"/>
  <c r="AW259" i="1"/>
  <c r="AW255" i="1" l="1"/>
  <c r="AV251" i="1"/>
  <c r="AW251" i="1" l="1"/>
  <c r="AV247" i="1"/>
  <c r="AV243" i="1" s="1"/>
  <c r="AW243" i="1" l="1"/>
  <c r="AV239" i="1"/>
  <c r="AW239" i="1" s="1"/>
  <c r="AW247" i="1"/>
  <c r="U243" i="1" l="1"/>
  <c r="P241" i="1" l="1"/>
  <c r="AA239" i="1" s="1"/>
  <c r="O239" i="1"/>
  <c r="X239" i="1" s="1"/>
  <c r="K239" i="1"/>
  <c r="U239" i="1" s="1"/>
  <c r="AD239" i="1" l="1"/>
  <c r="K247" i="4"/>
  <c r="P305" i="1"/>
  <c r="AA303" i="1" s="1"/>
  <c r="O303" i="1"/>
  <c r="X303" i="1" s="1"/>
  <c r="K303" i="1"/>
  <c r="U303" i="1" s="1"/>
  <c r="AN303" i="4"/>
  <c r="AN299" i="4"/>
  <c r="AN295" i="4"/>
  <c r="AN291" i="4"/>
  <c r="AN287" i="4"/>
  <c r="AN283" i="4"/>
  <c r="AN279" i="4"/>
  <c r="AN275" i="4"/>
  <c r="AN271" i="4"/>
  <c r="AN267" i="4"/>
  <c r="AN263" i="4"/>
  <c r="AN259" i="4"/>
  <c r="AN255" i="4"/>
  <c r="AN251" i="4"/>
  <c r="AN247" i="4"/>
  <c r="AN243" i="4"/>
  <c r="AN239" i="4"/>
  <c r="P297" i="4"/>
  <c r="O295" i="4"/>
  <c r="K295" i="4"/>
  <c r="P305" i="4"/>
  <c r="O303" i="4"/>
  <c r="K303" i="4"/>
  <c r="P301" i="4"/>
  <c r="O299" i="4"/>
  <c r="K299" i="4"/>
  <c r="P293" i="4"/>
  <c r="O291" i="4"/>
  <c r="K291" i="4"/>
  <c r="P289" i="4"/>
  <c r="O287" i="4"/>
  <c r="K287" i="4"/>
  <c r="P285" i="4"/>
  <c r="O283" i="4"/>
  <c r="K283" i="4"/>
  <c r="P281" i="4"/>
  <c r="O279" i="4"/>
  <c r="K279" i="4"/>
  <c r="P277" i="4"/>
  <c r="O275" i="4"/>
  <c r="K275" i="4"/>
  <c r="P273" i="4"/>
  <c r="O271" i="4"/>
  <c r="K271" i="4"/>
  <c r="P269" i="4"/>
  <c r="O267" i="4"/>
  <c r="K267" i="4"/>
  <c r="P265" i="4"/>
  <c r="O263" i="4"/>
  <c r="K263" i="4"/>
  <c r="P261" i="4"/>
  <c r="O259" i="4"/>
  <c r="K259" i="4"/>
  <c r="P257" i="4"/>
  <c r="O255" i="4"/>
  <c r="K255" i="4"/>
  <c r="P253" i="4"/>
  <c r="O251" i="4"/>
  <c r="K251" i="4"/>
  <c r="P249" i="4"/>
  <c r="O247" i="4"/>
  <c r="P245" i="4"/>
  <c r="O243" i="4"/>
  <c r="K243" i="4"/>
  <c r="P241" i="4"/>
  <c r="O239" i="4"/>
  <c r="K239" i="4"/>
  <c r="AD303" i="1" l="1"/>
  <c r="AK307" i="4"/>
  <c r="BC191" i="1" l="1"/>
  <c r="AZ191" i="1"/>
  <c r="AZ186" i="1"/>
  <c r="AJ186" i="1" s="1"/>
  <c r="AN186" i="1" s="1"/>
  <c r="AW186" i="1"/>
  <c r="BC173" i="1"/>
  <c r="AZ173" i="1"/>
  <c r="AZ168" i="1"/>
  <c r="AJ168" i="1" s="1"/>
  <c r="AN168" i="1" s="1"/>
  <c r="AW168" i="1"/>
  <c r="BC155" i="1"/>
  <c r="AZ155" i="1"/>
  <c r="AZ150" i="1"/>
  <c r="AJ150" i="1" s="1"/>
  <c r="AN150" i="1" s="1"/>
  <c r="AW150" i="1"/>
  <c r="BC136" i="1"/>
  <c r="AZ136" i="1"/>
  <c r="AZ131" i="1"/>
  <c r="AJ131" i="1" s="1"/>
  <c r="AN131" i="1" s="1"/>
  <c r="AW131" i="1"/>
  <c r="BC118" i="1"/>
  <c r="AZ118" i="1"/>
  <c r="AZ113" i="1"/>
  <c r="AJ113" i="1" s="1"/>
  <c r="AN113" i="1" s="1"/>
  <c r="AW113" i="1"/>
  <c r="BC99" i="1"/>
  <c r="AZ99" i="1"/>
  <c r="AZ94" i="1"/>
  <c r="AJ94" i="1" s="1"/>
  <c r="AN94" i="1" s="1"/>
  <c r="AW94" i="1"/>
  <c r="BC81" i="1"/>
  <c r="AZ81" i="1"/>
  <c r="AZ76" i="1"/>
  <c r="AJ76" i="1" s="1"/>
  <c r="AN76" i="1" s="1"/>
  <c r="AW76" i="1"/>
  <c r="BC63" i="1"/>
  <c r="AZ63" i="1"/>
  <c r="AZ58" i="1"/>
  <c r="AJ58" i="1" s="1"/>
  <c r="AN58" i="1" s="1"/>
  <c r="AW58" i="1"/>
  <c r="BC44" i="1"/>
  <c r="AZ44" i="1"/>
  <c r="AZ39" i="1"/>
  <c r="AJ39" i="1" s="1"/>
  <c r="AN39" i="1" s="1"/>
  <c r="AW39" i="1"/>
  <c r="BC26" i="1"/>
  <c r="AW26" i="1" s="1"/>
  <c r="AW31" i="1" s="1"/>
  <c r="AJ26" i="1" s="1"/>
  <c r="AJ21" i="1"/>
  <c r="AN21" i="1" s="1"/>
  <c r="AW63" i="1" l="1"/>
  <c r="AW99" i="1"/>
  <c r="AW104" i="1" s="1"/>
  <c r="AJ99" i="1" s="1"/>
  <c r="AN99" i="1" s="1"/>
  <c r="AW136" i="1"/>
  <c r="AW141" i="1" s="1"/>
  <c r="AJ136" i="1" s="1"/>
  <c r="AN136" i="1" s="1"/>
  <c r="AW173" i="1"/>
  <c r="AW178" i="1" s="1"/>
  <c r="AJ173" i="1" s="1"/>
  <c r="AN173" i="1" s="1"/>
  <c r="AW44" i="1"/>
  <c r="AW49" i="1" s="1"/>
  <c r="AL49" i="1" s="1"/>
  <c r="AW81" i="1"/>
  <c r="AW86" i="1" s="1"/>
  <c r="AJ81" i="1" s="1"/>
  <c r="AN81" i="1" s="1"/>
  <c r="AW118" i="1"/>
  <c r="AW123" i="1" s="1"/>
  <c r="AJ118" i="1" s="1"/>
  <c r="AN118" i="1" s="1"/>
  <c r="AW155" i="1"/>
  <c r="AW160" i="1" s="1"/>
  <c r="AJ155" i="1" s="1"/>
  <c r="AN155" i="1" s="1"/>
  <c r="AW68" i="1"/>
  <c r="AL31" i="1"/>
  <c r="AW191" i="1"/>
  <c r="AW196" i="1" s="1"/>
  <c r="AL178" i="1"/>
  <c r="AL160" i="1"/>
  <c r="AL141" i="1"/>
  <c r="AL123" i="1"/>
  <c r="AL104" i="1"/>
  <c r="AL86" i="1"/>
  <c r="AJ63" i="1"/>
  <c r="AN63" i="1" s="1"/>
  <c r="AL68" i="1"/>
  <c r="AJ44" i="1" l="1"/>
  <c r="AN44" i="1" s="1"/>
  <c r="AK303" i="1"/>
  <c r="AN303" i="1" s="1"/>
  <c r="AN26" i="1"/>
  <c r="AL196" i="1"/>
  <c r="AJ191" i="1"/>
  <c r="AN191" i="1" s="1"/>
  <c r="P293" i="1" l="1"/>
  <c r="AA291" i="1" s="1"/>
  <c r="O291" i="1"/>
  <c r="X291" i="1" s="1"/>
  <c r="K291" i="1"/>
  <c r="U291" i="1" s="1"/>
  <c r="P289" i="1"/>
  <c r="AA287" i="1" s="1"/>
  <c r="O287" i="1"/>
  <c r="X287" i="1" s="1"/>
  <c r="K287" i="1"/>
  <c r="U287" i="1" s="1"/>
  <c r="P285" i="1"/>
  <c r="AA283" i="1" s="1"/>
  <c r="O283" i="1"/>
  <c r="X283" i="1" s="1"/>
  <c r="K283" i="1"/>
  <c r="U283" i="1" s="1"/>
  <c r="P281" i="1"/>
  <c r="AA279" i="1" s="1"/>
  <c r="O279" i="1"/>
  <c r="X279" i="1" s="1"/>
  <c r="K279" i="1"/>
  <c r="U279" i="1" s="1"/>
  <c r="AD279" i="1" l="1"/>
  <c r="AD291" i="1"/>
  <c r="AD283" i="1"/>
  <c r="AD287" i="1"/>
  <c r="P301" i="1"/>
  <c r="AA299" i="1" s="1"/>
  <c r="O299" i="1"/>
  <c r="X299" i="1" s="1"/>
  <c r="K299" i="1"/>
  <c r="U299" i="1" s="1"/>
  <c r="P297" i="1"/>
  <c r="AA295" i="1" s="1"/>
  <c r="O295" i="1"/>
  <c r="X295" i="1" s="1"/>
  <c r="K295" i="1"/>
  <c r="U295" i="1" s="1"/>
  <c r="P277" i="1"/>
  <c r="AA275" i="1" s="1"/>
  <c r="O275" i="1"/>
  <c r="X275" i="1" s="1"/>
  <c r="K275" i="1"/>
  <c r="U275" i="1" s="1"/>
  <c r="P265" i="1"/>
  <c r="AA263" i="1" s="1"/>
  <c r="O263" i="1"/>
  <c r="X263" i="1" s="1"/>
  <c r="K263" i="1"/>
  <c r="U263" i="1" s="1"/>
  <c r="P261" i="1"/>
  <c r="AA259" i="1" s="1"/>
  <c r="O259" i="1"/>
  <c r="X259" i="1" s="1"/>
  <c r="K259" i="1"/>
  <c r="U259" i="1" s="1"/>
  <c r="P257" i="1"/>
  <c r="AA255" i="1" s="1"/>
  <c r="O255" i="1"/>
  <c r="X255" i="1" s="1"/>
  <c r="K255" i="1"/>
  <c r="U255" i="1" s="1"/>
  <c r="P253" i="1"/>
  <c r="AA251" i="1" s="1"/>
  <c r="O251" i="1"/>
  <c r="X251" i="1" s="1"/>
  <c r="K251" i="1"/>
  <c r="U251" i="1" s="1"/>
  <c r="P249" i="1"/>
  <c r="AA247" i="1" s="1"/>
  <c r="O247" i="1"/>
  <c r="X247" i="1" s="1"/>
  <c r="K247" i="1"/>
  <c r="U247" i="1" s="1"/>
  <c r="P245" i="1"/>
  <c r="AA243" i="1" s="1"/>
  <c r="O243" i="1"/>
  <c r="X243" i="1" s="1"/>
  <c r="P207" i="1"/>
  <c r="AD263" i="1" l="1"/>
  <c r="AD255" i="1"/>
  <c r="AD299" i="1"/>
  <c r="AD259" i="1"/>
  <c r="AD251" i="1"/>
  <c r="AD275" i="1"/>
  <c r="AD243" i="1"/>
  <c r="AD247" i="1"/>
  <c r="AD295" i="1"/>
  <c r="AK299" i="1"/>
  <c r="AK295" i="1"/>
  <c r="AK287" i="1"/>
  <c r="AN287" i="1" s="1"/>
  <c r="AK279" i="1"/>
  <c r="AN279" i="1" s="1"/>
  <c r="AK263" i="1"/>
  <c r="AK255" i="1"/>
  <c r="AK247" i="1"/>
  <c r="AN247" i="1" s="1"/>
  <c r="AK239" i="1"/>
  <c r="AN239" i="1" s="1"/>
  <c r="AK291" i="1"/>
  <c r="AN291" i="1" s="1"/>
  <c r="AK283" i="1"/>
  <c r="AN283" i="1" s="1"/>
  <c r="AK275" i="1"/>
  <c r="AK259" i="1"/>
  <c r="AN259" i="1" s="1"/>
  <c r="AK251" i="1"/>
  <c r="AN251" i="1" s="1"/>
  <c r="AK243" i="1"/>
  <c r="AN243" i="1" s="1"/>
  <c r="AN299" i="1" l="1"/>
  <c r="AN295" i="1"/>
  <c r="AN275" i="1"/>
  <c r="AN263" i="1"/>
  <c r="AN255" i="1"/>
  <c r="AK307" i="1" l="1"/>
</calcChain>
</file>

<file path=xl/sharedStrings.xml><?xml version="1.0" encoding="utf-8"?>
<sst xmlns="http://schemas.openxmlformats.org/spreadsheetml/2006/main" count="1468" uniqueCount="142">
  <si>
    <t>・通常時及び時短要請期間中の営業時間を記入してください。</t>
    <rPh sb="1" eb="3">
      <t>ツウジョウ</t>
    </rPh>
    <rPh sb="3" eb="4">
      <t>ジ</t>
    </rPh>
    <rPh sb="4" eb="5">
      <t>オヨ</t>
    </rPh>
    <rPh sb="6" eb="8">
      <t>ジタン</t>
    </rPh>
    <rPh sb="8" eb="10">
      <t>ヨウセイ</t>
    </rPh>
    <rPh sb="10" eb="13">
      <t>キカンチュウ</t>
    </rPh>
    <rPh sb="14" eb="16">
      <t>エイギョウ</t>
    </rPh>
    <rPh sb="16" eb="18">
      <t>ジカン</t>
    </rPh>
    <rPh sb="19" eb="21">
      <t>キニュウ</t>
    </rPh>
    <phoneticPr fontId="3"/>
  </si>
  <si>
    <r>
      <t>・期間中に営業時間のパターンが複数ある場合は、</t>
    </r>
    <r>
      <rPr>
        <u/>
        <sz val="16"/>
        <rFont val="ＭＳ ゴシック"/>
        <family val="3"/>
        <charset val="128"/>
      </rPr>
      <t>パターンごとに</t>
    </r>
    <r>
      <rPr>
        <sz val="16"/>
        <rFont val="ＭＳ ゴシック"/>
        <family val="3"/>
        <charset val="128"/>
      </rPr>
      <t>記入してください。</t>
    </r>
    <rPh sb="1" eb="4">
      <t>キカンチュウ</t>
    </rPh>
    <rPh sb="5" eb="7">
      <t>エイギョウ</t>
    </rPh>
    <rPh sb="7" eb="9">
      <t>ジカン</t>
    </rPh>
    <rPh sb="15" eb="17">
      <t>フクスウ</t>
    </rPh>
    <rPh sb="19" eb="21">
      <t>バアイ</t>
    </rPh>
    <rPh sb="30" eb="32">
      <t>キニュウ</t>
    </rPh>
    <phoneticPr fontId="3"/>
  </si>
  <si>
    <r>
      <t>・時短要請期間中に休業した場合は、</t>
    </r>
    <r>
      <rPr>
        <u/>
        <sz val="16"/>
        <rFont val="ＭＳ ゴシック"/>
        <family val="3"/>
        <charset val="128"/>
      </rPr>
      <t>通常時の営業時間のみ</t>
    </r>
    <r>
      <rPr>
        <sz val="16"/>
        <rFont val="ＭＳ ゴシック"/>
        <family val="3"/>
        <charset val="128"/>
      </rPr>
      <t>記入してください。</t>
    </r>
    <rPh sb="1" eb="3">
      <t>ジタン</t>
    </rPh>
    <rPh sb="3" eb="5">
      <t>ヨウセイ</t>
    </rPh>
    <rPh sb="5" eb="8">
      <t>キカンチュウ</t>
    </rPh>
    <rPh sb="9" eb="11">
      <t>キュウギョウ</t>
    </rPh>
    <rPh sb="13" eb="15">
      <t>バアイ</t>
    </rPh>
    <rPh sb="17" eb="19">
      <t>ツウジョウ</t>
    </rPh>
    <rPh sb="19" eb="20">
      <t>ジ</t>
    </rPh>
    <rPh sb="21" eb="23">
      <t>エイギョウ</t>
    </rPh>
    <rPh sb="23" eb="25">
      <t>ジカン</t>
    </rPh>
    <rPh sb="27" eb="29">
      <t>キニュウ</t>
    </rPh>
    <phoneticPr fontId="3"/>
  </si>
  <si>
    <t>パターン1</t>
    <phoneticPr fontId="3"/>
  </si>
  <si>
    <t>＜計算用分数換算＞※入力しないでください</t>
    <rPh sb="1" eb="4">
      <t>ケイサンヨウ</t>
    </rPh>
    <rPh sb="10" eb="12">
      <t>ニュウリョク</t>
    </rPh>
    <phoneticPr fontId="3"/>
  </si>
  <si>
    <t>[通常時]　</t>
    <rPh sb="1" eb="3">
      <t>ツウジョウ</t>
    </rPh>
    <rPh sb="3" eb="4">
      <t>ジ</t>
    </rPh>
    <phoneticPr fontId="3"/>
  </si>
  <si>
    <t>[通常時の営業時間数]　</t>
    <rPh sb="1" eb="3">
      <t>ツウジョウ</t>
    </rPh>
    <rPh sb="3" eb="4">
      <t>ジ</t>
    </rPh>
    <rPh sb="5" eb="7">
      <t>エイギョウ</t>
    </rPh>
    <rPh sb="7" eb="10">
      <t>ジカンスウ</t>
    </rPh>
    <phoneticPr fontId="3"/>
  </si>
  <si>
    <t>営業終了時間</t>
    <rPh sb="0" eb="2">
      <t>エイギョウ</t>
    </rPh>
    <rPh sb="2" eb="4">
      <t>シュウリョウ</t>
    </rPh>
    <rPh sb="4" eb="6">
      <t>ジカン</t>
    </rPh>
    <phoneticPr fontId="3"/>
  </si>
  <si>
    <t>営業時間</t>
    <rPh sb="0" eb="2">
      <t>エイギョウ</t>
    </rPh>
    <rPh sb="2" eb="4">
      <t>ジカン</t>
    </rPh>
    <phoneticPr fontId="3"/>
  </si>
  <si>
    <t>開始</t>
    <rPh sb="0" eb="2">
      <t>カイシ</t>
    </rPh>
    <phoneticPr fontId="3"/>
  </si>
  <si>
    <t>時</t>
    <rPh sb="0" eb="1">
      <t>ジ</t>
    </rPh>
    <phoneticPr fontId="3"/>
  </si>
  <si>
    <t>分</t>
    <rPh sb="0" eb="1">
      <t>フン</t>
    </rPh>
    <phoneticPr fontId="3"/>
  </si>
  <si>
    <t>～</t>
    <phoneticPr fontId="3"/>
  </si>
  <si>
    <t>終了</t>
    <rPh sb="0" eb="2">
      <t>シュウリョウ</t>
    </rPh>
    <phoneticPr fontId="3"/>
  </si>
  <si>
    <t>営業時間数
Ｘⅰ</t>
    <rPh sb="0" eb="2">
      <t>エイギョウ</t>
    </rPh>
    <rPh sb="2" eb="4">
      <t>ジカン</t>
    </rPh>
    <rPh sb="4" eb="5">
      <t>カズ</t>
    </rPh>
    <phoneticPr fontId="3"/>
  </si>
  <si>
    <t>時間</t>
    <rPh sb="0" eb="1">
      <t>ジ</t>
    </rPh>
    <rPh sb="1" eb="2">
      <t>アイダ</t>
    </rPh>
    <phoneticPr fontId="3"/>
  </si>
  <si>
    <t>①</t>
    <phoneticPr fontId="3"/>
  </si>
  <si>
    <t>Ａ</t>
    <phoneticPr fontId="3"/>
  </si>
  <si>
    <t>※自動入力</t>
    <rPh sb="1" eb="3">
      <t>ジドウ</t>
    </rPh>
    <rPh sb="3" eb="5">
      <t>ニュウリョク</t>
    </rPh>
    <phoneticPr fontId="3"/>
  </si>
  <si>
    <t>計算上の</t>
    <rPh sb="0" eb="3">
      <t>ケイサンジョウ</t>
    </rPh>
    <phoneticPr fontId="3"/>
  </si>
  <si>
    <t>実際の</t>
    <phoneticPr fontId="3"/>
  </si>
  <si>
    <t>[終了時間の短縮]　</t>
    <rPh sb="1" eb="3">
      <t>シュウリョウ</t>
    </rPh>
    <rPh sb="3" eb="5">
      <t>ジカン</t>
    </rPh>
    <rPh sb="6" eb="8">
      <t>タンシュク</t>
    </rPh>
    <phoneticPr fontId="3"/>
  </si>
  <si>
    <t>終了時間</t>
    <phoneticPr fontId="3"/>
  </si>
  <si>
    <t>終了時間</t>
    <rPh sb="0" eb="2">
      <t>シュウリョウ</t>
    </rPh>
    <rPh sb="2" eb="4">
      <t>ジカン</t>
    </rPh>
    <phoneticPr fontId="3"/>
  </si>
  <si>
    <t>短縮時間
Ｙⅰ（*2）</t>
    <rPh sb="0" eb="2">
      <t>タンシュク</t>
    </rPh>
    <rPh sb="2" eb="4">
      <t>ジカン</t>
    </rPh>
    <phoneticPr fontId="3"/>
  </si>
  <si>
    <t>②</t>
    <phoneticPr fontId="3"/>
  </si>
  <si>
    <t>②'</t>
    <phoneticPr fontId="3"/>
  </si>
  <si>
    <t>②"</t>
    <phoneticPr fontId="3"/>
  </si>
  <si>
    <t>※②'と②"いずれか大きい方</t>
    <rPh sb="10" eb="11">
      <t>オオ</t>
    </rPh>
    <rPh sb="13" eb="14">
      <t>ホウ</t>
    </rPh>
    <phoneticPr fontId="3"/>
  </si>
  <si>
    <t>※20時又は21時を超える場合は</t>
    <rPh sb="3" eb="4">
      <t>ジ</t>
    </rPh>
    <rPh sb="4" eb="5">
      <t>マタ</t>
    </rPh>
    <rPh sb="8" eb="9">
      <t>ジ</t>
    </rPh>
    <rPh sb="10" eb="11">
      <t>コ</t>
    </rPh>
    <rPh sb="13" eb="15">
      <t>バアイ</t>
    </rPh>
    <phoneticPr fontId="3"/>
  </si>
  <si>
    <t>[時短比率]　</t>
    <rPh sb="1" eb="3">
      <t>ジタン</t>
    </rPh>
    <rPh sb="3" eb="5">
      <t>ヒリツ</t>
    </rPh>
    <phoneticPr fontId="3"/>
  </si>
  <si>
    <t>短縮時間</t>
    <rPh sb="0" eb="2">
      <t>タンシュク</t>
    </rPh>
    <rPh sb="2" eb="4">
      <t>ジカン</t>
    </rPh>
    <phoneticPr fontId="3"/>
  </si>
  <si>
    <t>　短縮時間なし</t>
    <rPh sb="1" eb="3">
      <t>タンシュク</t>
    </rPh>
    <rPh sb="3" eb="5">
      <t>ジカン</t>
    </rPh>
    <phoneticPr fontId="3"/>
  </si>
  <si>
    <t>時短比率
Ｚⅰ＝Ｙⅰ/Ｘⅰ</t>
    <rPh sb="0" eb="2">
      <t>ジタン</t>
    </rPh>
    <rPh sb="2" eb="4">
      <t>ヒリツ</t>
    </rPh>
    <phoneticPr fontId="3"/>
  </si>
  <si>
    <t>Ｂ</t>
    <phoneticPr fontId="3"/>
  </si>
  <si>
    <t>①－②</t>
    <phoneticPr fontId="3"/>
  </si>
  <si>
    <t>※少数点第４位切上</t>
    <rPh sb="1" eb="3">
      <t>ショウスウ</t>
    </rPh>
    <rPh sb="3" eb="4">
      <t>テン</t>
    </rPh>
    <rPh sb="4" eb="5">
      <t>ダイ</t>
    </rPh>
    <rPh sb="6" eb="7">
      <t>イ</t>
    </rPh>
    <rPh sb="7" eb="8">
      <t>キ</t>
    </rPh>
    <rPh sb="8" eb="9">
      <t>ア</t>
    </rPh>
    <phoneticPr fontId="3"/>
  </si>
  <si>
    <t>パターン2</t>
    <phoneticPr fontId="3"/>
  </si>
  <si>
    <t>※対象期間内の営業時間のパターンがひとつしかない場合は記入不要です。</t>
    <rPh sb="1" eb="3">
      <t>タイショウ</t>
    </rPh>
    <rPh sb="3" eb="5">
      <t>キカン</t>
    </rPh>
    <rPh sb="5" eb="6">
      <t>ナイ</t>
    </rPh>
    <rPh sb="7" eb="9">
      <t>エイギョウ</t>
    </rPh>
    <rPh sb="9" eb="11">
      <t>ジカン</t>
    </rPh>
    <rPh sb="24" eb="26">
      <t>バアイ</t>
    </rPh>
    <rPh sb="27" eb="29">
      <t>キニュウ</t>
    </rPh>
    <rPh sb="29" eb="31">
      <t>フヨウ</t>
    </rPh>
    <phoneticPr fontId="3"/>
  </si>
  <si>
    <t>パターン3</t>
    <phoneticPr fontId="3"/>
  </si>
  <si>
    <t>※対象期間内の営業時間のパターンがない場合は記入不要です。</t>
    <rPh sb="1" eb="3">
      <t>タイショウ</t>
    </rPh>
    <rPh sb="3" eb="5">
      <t>キカン</t>
    </rPh>
    <rPh sb="5" eb="6">
      <t>ナイ</t>
    </rPh>
    <rPh sb="7" eb="9">
      <t>エイギョウ</t>
    </rPh>
    <rPh sb="9" eb="11">
      <t>ジカン</t>
    </rPh>
    <rPh sb="19" eb="21">
      <t>バアイ</t>
    </rPh>
    <rPh sb="22" eb="24">
      <t>キニュウ</t>
    </rPh>
    <rPh sb="24" eb="26">
      <t>フヨウ</t>
    </rPh>
    <phoneticPr fontId="3"/>
  </si>
  <si>
    <t>パターン4</t>
    <phoneticPr fontId="3"/>
  </si>
  <si>
    <t>パターン5</t>
    <phoneticPr fontId="3"/>
  </si>
  <si>
    <t>パターン6</t>
    <phoneticPr fontId="3"/>
  </si>
  <si>
    <t>パターン7</t>
    <phoneticPr fontId="3"/>
  </si>
  <si>
    <t>パターン8</t>
    <phoneticPr fontId="3"/>
  </si>
  <si>
    <t>パターン9</t>
    <phoneticPr fontId="3"/>
  </si>
  <si>
    <t>パターン10</t>
    <phoneticPr fontId="3"/>
  </si>
  <si>
    <t>※パターン4～パターン10の入力欄は非表示にしています。パターンが足りない場合は、「再表示」させてください。</t>
    <rPh sb="14" eb="17">
      <t>ニュウリョクラン</t>
    </rPh>
    <rPh sb="18" eb="21">
      <t>ヒヒョウジ</t>
    </rPh>
    <rPh sb="33" eb="34">
      <t>タ</t>
    </rPh>
    <rPh sb="37" eb="39">
      <t>バアイ</t>
    </rPh>
    <rPh sb="42" eb="43">
      <t>サイ</t>
    </rPh>
    <rPh sb="43" eb="45">
      <t>ヒョウジ</t>
    </rPh>
    <phoneticPr fontId="3"/>
  </si>
  <si>
    <t>＜協力金の考え方＞</t>
    <rPh sb="1" eb="4">
      <t>キョウリョクキン</t>
    </rPh>
    <rPh sb="5" eb="6">
      <t>カンガ</t>
    </rPh>
    <rPh sb="7" eb="8">
      <t>カタ</t>
    </rPh>
    <phoneticPr fontId="3"/>
  </si>
  <si>
    <t>区　分</t>
    <rPh sb="0" eb="1">
      <t>ク</t>
    </rPh>
    <rPh sb="2" eb="3">
      <t>ブン</t>
    </rPh>
    <phoneticPr fontId="3"/>
  </si>
  <si>
    <t>計算方法</t>
    <rPh sb="0" eb="2">
      <t>ケイサン</t>
    </rPh>
    <rPh sb="2" eb="4">
      <t>ホウホウ</t>
    </rPh>
    <phoneticPr fontId="3"/>
  </si>
  <si>
    <t>自己利用部分の
休業面積</t>
    <rPh sb="0" eb="2">
      <t>ジコ</t>
    </rPh>
    <rPh sb="2" eb="4">
      <t>リヨウ</t>
    </rPh>
    <rPh sb="4" eb="6">
      <t>ブブン</t>
    </rPh>
    <rPh sb="8" eb="9">
      <t>キュウ</t>
    </rPh>
    <rPh sb="9" eb="10">
      <t>ゴウ</t>
    </rPh>
    <rPh sb="10" eb="11">
      <t>メン</t>
    </rPh>
    <rPh sb="11" eb="12">
      <t>セキ</t>
    </rPh>
    <phoneticPr fontId="3"/>
  </si>
  <si>
    <t>（</t>
    <phoneticPr fontId="3"/>
  </si>
  <si>
    <t>休業面積</t>
    <rPh sb="0" eb="2">
      <t>キュウギョウ</t>
    </rPh>
    <rPh sb="2" eb="4">
      <t>メンセキ</t>
    </rPh>
    <phoneticPr fontId="3"/>
  </si>
  <si>
    <t>－</t>
    <phoneticPr fontId="3"/>
  </si>
  <si>
    <t>㎡）</t>
    <phoneticPr fontId="3"/>
  </si>
  <si>
    <t>÷</t>
    <phoneticPr fontId="3"/>
  </si>
  <si>
    <t>㎡＝</t>
    <phoneticPr fontId="3"/>
  </si>
  <si>
    <r>
      <t>加算</t>
    </r>
    <r>
      <rPr>
        <sz val="16"/>
        <rFont val="ＭＳ ゴシック"/>
        <family val="3"/>
        <charset val="128"/>
      </rPr>
      <t>単位</t>
    </r>
    <rPh sb="0" eb="2">
      <t>カサン</t>
    </rPh>
    <rPh sb="2" eb="4">
      <t>タンイ</t>
    </rPh>
    <phoneticPr fontId="3"/>
  </si>
  <si>
    <t>※少数点以下切捨</t>
    <rPh sb="1" eb="3">
      <t>ショウスウ</t>
    </rPh>
    <rPh sb="3" eb="4">
      <t>テン</t>
    </rPh>
    <rPh sb="4" eb="6">
      <t>イカ</t>
    </rPh>
    <rPh sb="6" eb="7">
      <t>キ</t>
    </rPh>
    <rPh sb="7" eb="8">
      <t>ス</t>
    </rPh>
    <phoneticPr fontId="3"/>
  </si>
  <si>
    <t>万円＋</t>
    <rPh sb="0" eb="1">
      <t>マン</t>
    </rPh>
    <rPh sb="1" eb="2">
      <t>エン</t>
    </rPh>
    <phoneticPr fontId="3"/>
  </si>
  <si>
    <t>×</t>
    <phoneticPr fontId="3"/>
  </si>
  <si>
    <t>万円＝</t>
    <rPh sb="0" eb="1">
      <t>マン</t>
    </rPh>
    <rPh sb="1" eb="2">
      <t>エン</t>
    </rPh>
    <phoneticPr fontId="3"/>
  </si>
  <si>
    <t>万円</t>
    <rPh sb="0" eb="2">
      <t>マンエン</t>
    </rPh>
    <phoneticPr fontId="3"/>
  </si>
  <si>
    <t>※基礎額</t>
    <rPh sb="1" eb="3">
      <t>キソ</t>
    </rPh>
    <rPh sb="3" eb="4">
      <t>ガク</t>
    </rPh>
    <phoneticPr fontId="3"/>
  </si>
  <si>
    <t>テナント等数</t>
    <rPh sb="4" eb="5">
      <t>トウ</t>
    </rPh>
    <rPh sb="5" eb="6">
      <t>スウ</t>
    </rPh>
    <phoneticPr fontId="3"/>
  </si>
  <si>
    <t>Ａ＋Ｂ＋Ｃ</t>
    <phoneticPr fontId="3"/>
  </si>
  <si>
    <t>テナント等店舗数</t>
    <rPh sb="4" eb="5">
      <t>トウ</t>
    </rPh>
    <rPh sb="5" eb="7">
      <t>テンポ</t>
    </rPh>
    <rPh sb="7" eb="8">
      <t>スウ</t>
    </rPh>
    <phoneticPr fontId="3"/>
  </si>
  <si>
    <t>※10店舗以上の場合のみ</t>
    <rPh sb="3" eb="5">
      <t>テンポ</t>
    </rPh>
    <rPh sb="5" eb="7">
      <t>イジョウ</t>
    </rPh>
    <rPh sb="8" eb="10">
      <t>バアイ</t>
    </rPh>
    <phoneticPr fontId="3"/>
  </si>
  <si>
    <t>特定百貨店等店舗数</t>
    <rPh sb="0" eb="2">
      <t>トクテイ</t>
    </rPh>
    <rPh sb="2" eb="5">
      <t>ヒャッカテン</t>
    </rPh>
    <rPh sb="5" eb="6">
      <t>トウ</t>
    </rPh>
    <rPh sb="6" eb="9">
      <t>テンポスウ</t>
    </rPh>
    <phoneticPr fontId="3"/>
  </si>
  <si>
    <t>特定百貨店店舗数</t>
    <rPh sb="0" eb="2">
      <t>トクテイ</t>
    </rPh>
    <rPh sb="2" eb="5">
      <t>ヒャッカテン</t>
    </rPh>
    <rPh sb="5" eb="7">
      <t>テンポ</t>
    </rPh>
    <rPh sb="7" eb="8">
      <t>スウ</t>
    </rPh>
    <phoneticPr fontId="3"/>
  </si>
  <si>
    <t>Ｃ</t>
    <phoneticPr fontId="3"/>
  </si>
  <si>
    <t>※時短要請対象期間は時短比率を乗じる</t>
    <rPh sb="1" eb="3">
      <t>ジタン</t>
    </rPh>
    <rPh sb="3" eb="5">
      <t>ヨウセイ</t>
    </rPh>
    <rPh sb="5" eb="7">
      <t>タイショウ</t>
    </rPh>
    <rPh sb="7" eb="9">
      <t>キカン</t>
    </rPh>
    <rPh sb="10" eb="12">
      <t>ジタン</t>
    </rPh>
    <rPh sb="12" eb="14">
      <t>ヒリツ</t>
    </rPh>
    <rPh sb="15" eb="16">
      <t>ジョウ</t>
    </rPh>
    <phoneticPr fontId="3"/>
  </si>
  <si>
    <t>〔計算変数入力項目〕</t>
    <rPh sb="1" eb="3">
      <t>ケイサン</t>
    </rPh>
    <rPh sb="3" eb="5">
      <t>ヘンスウ</t>
    </rPh>
    <rPh sb="5" eb="7">
      <t>ニュウリョク</t>
    </rPh>
    <rPh sb="7" eb="9">
      <t>コウモク</t>
    </rPh>
    <phoneticPr fontId="3"/>
  </si>
  <si>
    <t>㎡</t>
    <phoneticPr fontId="3"/>
  </si>
  <si>
    <t>テナント店舗等の数</t>
    <rPh sb="4" eb="6">
      <t>テンポ</t>
    </rPh>
    <rPh sb="6" eb="7">
      <t>トウ</t>
    </rPh>
    <rPh sb="8" eb="9">
      <t>スウ</t>
    </rPh>
    <phoneticPr fontId="3"/>
  </si>
  <si>
    <t>店舗</t>
    <rPh sb="0" eb="2">
      <t>テンポ</t>
    </rPh>
    <phoneticPr fontId="3"/>
  </si>
  <si>
    <t>店舗数が日によって異なる場合は、下表の「テナント等店舗数」欄に直接店舗数を入力してください。</t>
    <rPh sb="0" eb="2">
      <t>テンポ</t>
    </rPh>
    <rPh sb="2" eb="3">
      <t>スウ</t>
    </rPh>
    <rPh sb="4" eb="5">
      <t>ヒ</t>
    </rPh>
    <rPh sb="9" eb="10">
      <t>コト</t>
    </rPh>
    <rPh sb="12" eb="14">
      <t>バアイ</t>
    </rPh>
    <rPh sb="16" eb="18">
      <t>カヒョウ</t>
    </rPh>
    <rPh sb="24" eb="25">
      <t>トウ</t>
    </rPh>
    <rPh sb="25" eb="28">
      <t>テンポスウ</t>
    </rPh>
    <rPh sb="29" eb="30">
      <t>ラン</t>
    </rPh>
    <rPh sb="31" eb="33">
      <t>チョクセツ</t>
    </rPh>
    <rPh sb="33" eb="36">
      <t>テンポスウ</t>
    </rPh>
    <rPh sb="37" eb="39">
      <t>ニュウリョク</t>
    </rPh>
    <phoneticPr fontId="3"/>
  </si>
  <si>
    <t>うち特定百貨店店舗数</t>
    <rPh sb="2" eb="9">
      <t>トクテイヒャッカテンテンポ</t>
    </rPh>
    <rPh sb="9" eb="10">
      <t>スウ</t>
    </rPh>
    <phoneticPr fontId="3"/>
  </si>
  <si>
    <t>＜協力金額＞</t>
    <rPh sb="1" eb="3">
      <t>キョウリョク</t>
    </rPh>
    <rPh sb="3" eb="5">
      <t>キンガク</t>
    </rPh>
    <phoneticPr fontId="3"/>
  </si>
  <si>
    <t>・</t>
    <phoneticPr fontId="3"/>
  </si>
  <si>
    <t>下表の太枠部分に必要事項を記入してください。</t>
    <rPh sb="0" eb="2">
      <t>カヒョウ</t>
    </rPh>
    <rPh sb="3" eb="5">
      <t>フトワク</t>
    </rPh>
    <rPh sb="5" eb="7">
      <t>ブブン</t>
    </rPh>
    <rPh sb="8" eb="10">
      <t>ヒツヨウ</t>
    </rPh>
    <rPh sb="10" eb="12">
      <t>ジコウ</t>
    </rPh>
    <rPh sb="13" eb="15">
      <t>キニュウ</t>
    </rPh>
    <phoneticPr fontId="3"/>
  </si>
  <si>
    <t>日によって営業時間が異なる場合は、時短状況欄にパターン番号を記入してください。</t>
    <rPh sb="0" eb="1">
      <t>ヒ</t>
    </rPh>
    <rPh sb="5" eb="9">
      <t>エイギョウジカン</t>
    </rPh>
    <rPh sb="10" eb="11">
      <t>コト</t>
    </rPh>
    <rPh sb="13" eb="15">
      <t>バアイ</t>
    </rPh>
    <rPh sb="17" eb="19">
      <t>ジタン</t>
    </rPh>
    <rPh sb="19" eb="21">
      <t>ジョウキョウ</t>
    </rPh>
    <rPh sb="21" eb="22">
      <t>ラン</t>
    </rPh>
    <rPh sb="27" eb="29">
      <t>バンゴウ</t>
    </rPh>
    <rPh sb="30" eb="32">
      <t>キニュウ</t>
    </rPh>
    <phoneticPr fontId="3"/>
  </si>
  <si>
    <t>※入力しないでください</t>
    <rPh sb="1" eb="3">
      <t>ニュウリョク</t>
    </rPh>
    <phoneticPr fontId="3"/>
  </si>
  <si>
    <t>月日</t>
    <rPh sb="0" eb="2">
      <t>ツキヒ</t>
    </rPh>
    <phoneticPr fontId="3"/>
  </si>
  <si>
    <t>休業等
面積</t>
    <rPh sb="0" eb="2">
      <t>キュウギョウ</t>
    </rPh>
    <rPh sb="2" eb="3">
      <t>トウ</t>
    </rPh>
    <rPh sb="4" eb="6">
      <t>メンセキ</t>
    </rPh>
    <phoneticPr fontId="3"/>
  </si>
  <si>
    <r>
      <t>テナント</t>
    </r>
    <r>
      <rPr>
        <sz val="16"/>
        <rFont val="ＭＳ ゴシック"/>
        <family val="3"/>
        <charset val="128"/>
      </rPr>
      <t>等</t>
    </r>
    <r>
      <rPr>
        <sz val="16"/>
        <rFont val="ＭＳ ゴシック"/>
        <family val="2"/>
        <charset val="128"/>
      </rPr>
      <t>数</t>
    </r>
    <rPh sb="4" eb="5">
      <t>トウ</t>
    </rPh>
    <rPh sb="5" eb="6">
      <t>スウ</t>
    </rPh>
    <phoneticPr fontId="3"/>
  </si>
  <si>
    <t>時短状況</t>
    <rPh sb="0" eb="2">
      <t>ジタン</t>
    </rPh>
    <rPh sb="2" eb="4">
      <t>ジョウキョウ</t>
    </rPh>
    <phoneticPr fontId="3"/>
  </si>
  <si>
    <t>継続性
ﾁｪｯｸ</t>
    <rPh sb="0" eb="3">
      <t>ケイゾクセイ</t>
    </rPh>
    <phoneticPr fontId="3"/>
  </si>
  <si>
    <t>計算対象ﾁｪｯｸ</t>
    <rPh sb="0" eb="2">
      <t>ケイサン</t>
    </rPh>
    <rPh sb="2" eb="4">
      <t>タイショウ</t>
    </rPh>
    <phoneticPr fontId="3"/>
  </si>
  <si>
    <t>面積（A）</t>
    <rPh sb="0" eb="2">
      <t>メンセキ</t>
    </rPh>
    <phoneticPr fontId="3"/>
  </si>
  <si>
    <t>テナント等数（B）</t>
    <rPh sb="4" eb="5">
      <t>トウ</t>
    </rPh>
    <rPh sb="5" eb="6">
      <t>スウ</t>
    </rPh>
    <phoneticPr fontId="3"/>
  </si>
  <si>
    <t>特定百貨店等店舗数（C）</t>
    <rPh sb="0" eb="2">
      <t>トクテイ</t>
    </rPh>
    <rPh sb="2" eb="5">
      <t>ヒャッカテン</t>
    </rPh>
    <rPh sb="5" eb="6">
      <t>トウ</t>
    </rPh>
    <rPh sb="6" eb="9">
      <t>テンポスウ</t>
    </rPh>
    <phoneticPr fontId="3"/>
  </si>
  <si>
    <t>小計(α＝
A＋B＋C)</t>
    <rPh sb="0" eb="2">
      <t>ショウケイ</t>
    </rPh>
    <phoneticPr fontId="3"/>
  </si>
  <si>
    <t>パターン</t>
    <phoneticPr fontId="3"/>
  </si>
  <si>
    <t>時短
比率
（β）</t>
    <rPh sb="0" eb="2">
      <t>ジタン</t>
    </rPh>
    <rPh sb="3" eb="5">
      <t>ヒリツ</t>
    </rPh>
    <phoneticPr fontId="3"/>
  </si>
  <si>
    <r>
      <t>うち特定百貨店</t>
    </r>
    <r>
      <rPr>
        <sz val="16"/>
        <rFont val="ＭＳ ゴシック"/>
        <family val="3"/>
        <charset val="128"/>
      </rPr>
      <t>等</t>
    </r>
    <r>
      <rPr>
        <sz val="16"/>
        <rFont val="ＭＳ ゴシック"/>
        <family val="2"/>
        <charset val="128"/>
      </rPr>
      <t>店舗数</t>
    </r>
    <rPh sb="2" eb="4">
      <t>トクテイ</t>
    </rPh>
    <rPh sb="4" eb="7">
      <t>ヒャッカテン</t>
    </rPh>
    <rPh sb="7" eb="8">
      <t>トウ</t>
    </rPh>
    <rPh sb="8" eb="11">
      <t>テンポスウ</t>
    </rPh>
    <phoneticPr fontId="3"/>
  </si>
  <si>
    <t>月</t>
    <rPh sb="0" eb="1">
      <t>ガツ</t>
    </rPh>
    <phoneticPr fontId="3"/>
  </si>
  <si>
    <t>日</t>
    <rPh sb="0" eb="1">
      <t>ニチ</t>
    </rPh>
    <phoneticPr fontId="3"/>
  </si>
  <si>
    <t>水</t>
  </si>
  <si>
    <t>木</t>
  </si>
  <si>
    <t>金</t>
  </si>
  <si>
    <t>土</t>
  </si>
  <si>
    <t>日</t>
  </si>
  <si>
    <t>月</t>
  </si>
  <si>
    <t>火</t>
  </si>
  <si>
    <t>　通常時及び時短要請期間中の営業時間等</t>
    <rPh sb="1" eb="3">
      <t>ツウジョウ</t>
    </rPh>
    <rPh sb="3" eb="4">
      <t>ジ</t>
    </rPh>
    <rPh sb="4" eb="5">
      <t>オヨ</t>
    </rPh>
    <rPh sb="6" eb="8">
      <t>ジタン</t>
    </rPh>
    <rPh sb="8" eb="10">
      <t>ヨウセイ</t>
    </rPh>
    <rPh sb="10" eb="13">
      <t>キカンチュウ</t>
    </rPh>
    <rPh sb="14" eb="16">
      <t>エイギョウ</t>
    </rPh>
    <rPh sb="16" eb="18">
      <t>ジカン</t>
    </rPh>
    <rPh sb="18" eb="19">
      <t>トウ</t>
    </rPh>
    <phoneticPr fontId="3"/>
  </si>
  <si>
    <t>　協力金額</t>
    <rPh sb="1" eb="3">
      <t>キョウリョク</t>
    </rPh>
    <rPh sb="3" eb="5">
      <t>キンガク</t>
    </rPh>
    <phoneticPr fontId="3"/>
  </si>
  <si>
    <t>施設名称</t>
    <rPh sb="0" eb="4">
      <t>シセツメイショウ</t>
    </rPh>
    <phoneticPr fontId="3"/>
  </si>
  <si>
    <r>
      <rPr>
        <b/>
        <sz val="28"/>
        <rFont val="ＭＳ Ｐゴシック"/>
        <family val="3"/>
        <charset val="128"/>
      </rPr>
      <t>申請者名</t>
    </r>
    <r>
      <rPr>
        <sz val="28"/>
        <rFont val="ＭＳ Ｐゴシック"/>
        <family val="3"/>
        <charset val="128"/>
      </rPr>
      <t xml:space="preserve">
</t>
    </r>
    <r>
      <rPr>
        <sz val="14"/>
        <rFont val="ＭＳ Ｐゴシック"/>
        <family val="3"/>
        <charset val="128"/>
      </rPr>
      <t>法人名又は個人事業主氏名</t>
    </r>
    <rPh sb="0" eb="3">
      <t>シンセイシャ</t>
    </rPh>
    <rPh sb="3" eb="4">
      <t>メイ</t>
    </rPh>
    <rPh sb="5" eb="8">
      <t>ホウジンメイ</t>
    </rPh>
    <rPh sb="8" eb="9">
      <t>マタ</t>
    </rPh>
    <rPh sb="10" eb="12">
      <t>コジン</t>
    </rPh>
    <rPh sb="12" eb="15">
      <t>ジギョウヌシ</t>
    </rPh>
    <rPh sb="15" eb="17">
      <t>シメイ</t>
    </rPh>
    <phoneticPr fontId="3"/>
  </si>
  <si>
    <t>自己利用部分の協力面積</t>
    <rPh sb="0" eb="6">
      <t>ジコリヨウブブン</t>
    </rPh>
    <rPh sb="7" eb="9">
      <t>キョウリョク</t>
    </rPh>
    <rPh sb="9" eb="11">
      <t>メンセキ</t>
    </rPh>
    <phoneticPr fontId="3"/>
  </si>
  <si>
    <t>対応</t>
    <rPh sb="0" eb="2">
      <t>タイオウ</t>
    </rPh>
    <phoneticPr fontId="3"/>
  </si>
  <si>
    <t>「対応」欄には、時短要請に応じた日に「○」を、通常時の定休日及び不定休による店休日には</t>
    <rPh sb="1" eb="3">
      <t>タイオウ</t>
    </rPh>
    <rPh sb="4" eb="5">
      <t>ラン</t>
    </rPh>
    <rPh sb="8" eb="10">
      <t>ジタン</t>
    </rPh>
    <rPh sb="10" eb="12">
      <t>ヨウセイ</t>
    </rPh>
    <rPh sb="13" eb="14">
      <t>オウ</t>
    </rPh>
    <rPh sb="16" eb="17">
      <t>ヒ</t>
    </rPh>
    <phoneticPr fontId="3"/>
  </si>
  <si>
    <t>「定」を、要請に応じなかった日に「×」を記入してください。</t>
    <rPh sb="5" eb="7">
      <t>ヨウセイ</t>
    </rPh>
    <rPh sb="8" eb="9">
      <t>オウ</t>
    </rPh>
    <phoneticPr fontId="3"/>
  </si>
  <si>
    <t>要請の対象とならない日（通常の営業終了時間が20時以前の場合など）がある場合は「－」を</t>
    <rPh sb="0" eb="2">
      <t>ヨウセイ</t>
    </rPh>
    <rPh sb="3" eb="5">
      <t>タイショウ</t>
    </rPh>
    <rPh sb="10" eb="11">
      <t>ヒ</t>
    </rPh>
    <rPh sb="12" eb="14">
      <t>ツウジョウ</t>
    </rPh>
    <rPh sb="15" eb="21">
      <t>エイギョウシュウリョウジカン</t>
    </rPh>
    <rPh sb="24" eb="25">
      <t>ジ</t>
    </rPh>
    <rPh sb="25" eb="27">
      <t>イゼン</t>
    </rPh>
    <rPh sb="28" eb="30">
      <t>バアイ</t>
    </rPh>
    <phoneticPr fontId="3"/>
  </si>
  <si>
    <t>記入してください。</t>
    <phoneticPr fontId="3"/>
  </si>
  <si>
    <t>合　　　計</t>
    <rPh sb="0" eb="1">
      <t>ゴウ</t>
    </rPh>
    <rPh sb="4" eb="5">
      <t>ケイ</t>
    </rPh>
    <phoneticPr fontId="3"/>
  </si>
  <si>
    <t>[時短要請期間中]　</t>
    <rPh sb="1" eb="3">
      <t>ジタン</t>
    </rPh>
    <rPh sb="3" eb="5">
      <t>ヨウセイ</t>
    </rPh>
    <rPh sb="5" eb="7">
      <t>キカン</t>
    </rPh>
    <rPh sb="7" eb="8">
      <t>チュウ</t>
    </rPh>
    <phoneticPr fontId="3"/>
  </si>
  <si>
    <t>20時又は</t>
    <phoneticPr fontId="3"/>
  </si>
  <si>
    <t>21時まで</t>
    <rPh sb="2" eb="3">
      <t>ジ</t>
    </rPh>
    <phoneticPr fontId="3"/>
  </si>
  <si>
    <t>□</t>
  </si>
  <si>
    <t>イベント開催時の営業パターンである</t>
    <rPh sb="4" eb="6">
      <t>カイサイ</t>
    </rPh>
    <rPh sb="6" eb="7">
      <t>ジ</t>
    </rPh>
    <rPh sb="8" eb="10">
      <t>エイギョウ</t>
    </rPh>
    <phoneticPr fontId="3"/>
  </si>
  <si>
    <t>※　24時間表記で記入してください。
※　24時間営業の場合は「5時00分～29時00分」と記入してください。
※　特措法に基づく要請分(20時までの時短)が協力金の対象のため、
　20時以前に営業を終了した場合でも、通常の営業終了時間から20時
　までに短縮した時間となります。
※　屋内運動施設で大会等のイベント開催時は、20時を21時に読み替え
　ますので、下のボックスにチェック☑してください。</t>
    <rPh sb="58" eb="61">
      <t>トクソホウ</t>
    </rPh>
    <rPh sb="62" eb="63">
      <t>モト</t>
    </rPh>
    <rPh sb="143" eb="149">
      <t>オクナイウンドウシセツ</t>
    </rPh>
    <rPh sb="150" eb="153">
      <t>タイカイトウ</t>
    </rPh>
    <phoneticPr fontId="3"/>
  </si>
  <si>
    <t>営業時間
（*）</t>
    <rPh sb="0" eb="2">
      <t>エイギョウ</t>
    </rPh>
    <rPh sb="2" eb="4">
      <t>ジカン</t>
    </rPh>
    <phoneticPr fontId="3"/>
  </si>
  <si>
    <t>☑</t>
  </si>
  <si>
    <t>○</t>
  </si>
  <si>
    <t>加算単位</t>
  </si>
  <si>
    <t>●</t>
  </si>
  <si>
    <t>○○株式会社</t>
    <rPh sb="2" eb="6">
      <t>カブシキガイシャ</t>
    </rPh>
    <phoneticPr fontId="3"/>
  </si>
  <si>
    <t>△△モール　大津店</t>
    <rPh sb="6" eb="8">
      <t>オオツ</t>
    </rPh>
    <rPh sb="8" eb="9">
      <t>テン</t>
    </rPh>
    <phoneticPr fontId="3"/>
  </si>
  <si>
    <t>○</t>
    <phoneticPr fontId="3"/>
  </si>
  <si>
    <t>（様式）</t>
    <rPh sb="1" eb="3">
      <t>ヨウシキ</t>
    </rPh>
    <phoneticPr fontId="3"/>
  </si>
  <si>
    <t>①－②</t>
    <phoneticPr fontId="3"/>
  </si>
  <si>
    <t>給付額計算書</t>
    <rPh sb="3" eb="6">
      <t>ケイサンショ</t>
    </rPh>
    <phoneticPr fontId="3"/>
  </si>
  <si>
    <t>一日あたり給付額</t>
    <rPh sb="0" eb="2">
      <t>イチニチ</t>
    </rPh>
    <rPh sb="7" eb="8">
      <t>ガク</t>
    </rPh>
    <phoneticPr fontId="3"/>
  </si>
  <si>
    <t>自己利用部分（施設運営事業者自らが一般消費者向けに直接サービスを提供している部分）のうち、要請に応じて休業または時短営業を行っている部分の面積
（テナント店舗、特定百貨店店舗、飲食店として協力金の給付を受ける店舗の面積などは含みません。）</t>
    <rPh sb="0" eb="6">
      <t>ジコリヨウブブン</t>
    </rPh>
    <rPh sb="7" eb="9">
      <t>シセツ</t>
    </rPh>
    <rPh sb="9" eb="11">
      <t>ウンエイ</t>
    </rPh>
    <rPh sb="11" eb="14">
      <t>ジギョウシャ</t>
    </rPh>
    <rPh sb="14" eb="15">
      <t>ミズカ</t>
    </rPh>
    <rPh sb="17" eb="19">
      <t>イッパン</t>
    </rPh>
    <rPh sb="19" eb="22">
      <t>ショウヒシャ</t>
    </rPh>
    <rPh sb="22" eb="23">
      <t>ム</t>
    </rPh>
    <rPh sb="25" eb="27">
      <t>チョクセツ</t>
    </rPh>
    <rPh sb="32" eb="34">
      <t>テイキョウ</t>
    </rPh>
    <rPh sb="33" eb="34">
      <t>キョウ</t>
    </rPh>
    <rPh sb="38" eb="40">
      <t>ブブン</t>
    </rPh>
    <rPh sb="77" eb="79">
      <t>テンポ</t>
    </rPh>
    <rPh sb="80" eb="87">
      <t>トクテイヒャッカテンテンポ</t>
    </rPh>
    <rPh sb="88" eb="91">
      <t>インショクテン</t>
    </rPh>
    <rPh sb="94" eb="97">
      <t>キョウリョクキン</t>
    </rPh>
    <rPh sb="101" eb="102">
      <t>ウ</t>
    </rPh>
    <rPh sb="104" eb="106">
      <t>テンポ</t>
    </rPh>
    <rPh sb="107" eb="109">
      <t>メンセキ</t>
    </rPh>
    <rPh sb="112" eb="113">
      <t>フク</t>
    </rPh>
    <phoneticPr fontId="3"/>
  </si>
  <si>
    <t>区分別給付額</t>
    <rPh sb="0" eb="2">
      <t>クブン</t>
    </rPh>
    <rPh sb="2" eb="3">
      <t>ベツ</t>
    </rPh>
    <phoneticPr fontId="3"/>
  </si>
  <si>
    <t>一日あたり
給付額
(γ＝α×β)</t>
    <rPh sb="0" eb="2">
      <t>イチニチ</t>
    </rPh>
    <phoneticPr fontId="3"/>
  </si>
  <si>
    <t>特定大規模施設・イベント関連施設運営事業者</t>
    <rPh sb="0" eb="2">
      <t>トクテイ</t>
    </rPh>
    <rPh sb="2" eb="5">
      <t>ダイキボ</t>
    </rPh>
    <rPh sb="5" eb="7">
      <t>シセツ</t>
    </rPh>
    <rPh sb="12" eb="16">
      <t>カンレンシセツ</t>
    </rPh>
    <rPh sb="16" eb="18">
      <t>ウンエイ</t>
    </rPh>
    <rPh sb="18" eb="21">
      <t>ジギョウシャ</t>
    </rPh>
    <phoneticPr fontId="3"/>
  </si>
  <si>
    <t>金</t>
    <phoneticPr fontId="3"/>
  </si>
  <si>
    <t>8/27～9/12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</si>
</sst>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00"/>
    <numFmt numFmtId="177" formatCode="#,##0.000;[Red]\-#,##0.000;0.000"/>
    <numFmt numFmtId="178" formatCode="General;;0"/>
    <numFmt numFmtId="179" formatCode="General&quot;㎡&quot;"/>
    <numFmt numFmtId="180" formatCode="General&quot;店&quot;&quot;舗&quot;"/>
    <numFmt numFmtId="181" formatCode="0.0"/>
    <numFmt numFmtId="182" formatCode="0.0&quot;万&quot;&quot;円&quot;"/>
    <numFmt numFmtId="183" formatCode="#,##0.0;[Red]\-#,##0.0"/>
    <numFmt numFmtId="184" formatCode="0.000;;"/>
  </numFmts>
  <fonts count="36" x14ac:knownFonts="1">
    <font>
      <sz val="12"/>
      <color theme="1"/>
      <name val="ＭＳ ゴシック"/>
      <family val="2"/>
      <charset val="128"/>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b/>
      <sz val="20"/>
      <name val="HGS創英角ｺﾞｼｯｸUB"/>
      <family val="3"/>
      <charset val="128"/>
    </font>
    <font>
      <b/>
      <sz val="18"/>
      <name val="HGS創英角ｺﾞｼｯｸUB"/>
      <family val="3"/>
      <charset val="128"/>
    </font>
    <font>
      <b/>
      <sz val="16"/>
      <name val="ＭＳ ゴシック"/>
      <family val="3"/>
      <charset val="128"/>
    </font>
    <font>
      <sz val="18"/>
      <name val="HGS創英角ｺﾞｼｯｸUB"/>
      <family val="3"/>
      <charset val="128"/>
    </font>
    <font>
      <sz val="18"/>
      <name val="ＭＳ ゴシック"/>
      <family val="3"/>
      <charset val="128"/>
    </font>
    <font>
      <u/>
      <sz val="16"/>
      <name val="ＭＳ ゴシック"/>
      <family val="3"/>
      <charset val="128"/>
    </font>
    <font>
      <sz val="16"/>
      <color rgb="FFFF0000"/>
      <name val="ＭＳ ゴシック"/>
      <family val="3"/>
      <charset val="128"/>
    </font>
    <font>
      <sz val="14"/>
      <name val="ＭＳ ゴシック"/>
      <family val="3"/>
      <charset val="128"/>
    </font>
    <font>
      <sz val="24"/>
      <name val="ＭＳ ゴシック"/>
      <family val="2"/>
      <charset val="128"/>
    </font>
    <font>
      <sz val="18"/>
      <name val="ＭＳ ゴシック"/>
      <family val="2"/>
      <charset val="128"/>
    </font>
    <font>
      <sz val="14"/>
      <name val="ＭＳ ゴシック"/>
      <family val="2"/>
      <charset val="128"/>
    </font>
    <font>
      <u/>
      <sz val="16"/>
      <name val="ＭＳ ゴシック"/>
      <family val="2"/>
      <charset val="128"/>
    </font>
    <font>
      <sz val="12"/>
      <name val="ＭＳ ゴシック"/>
      <family val="3"/>
      <charset val="128"/>
    </font>
    <font>
      <sz val="24"/>
      <name val="ＭＳ ゴシック"/>
      <family val="3"/>
      <charset val="128"/>
    </font>
    <font>
      <sz val="16"/>
      <name val="HGS創英角ｺﾞｼｯｸUB"/>
      <family val="3"/>
      <charset val="128"/>
    </font>
    <font>
      <u/>
      <sz val="18"/>
      <name val="ＭＳ ゴシック"/>
      <family val="2"/>
      <charset val="128"/>
    </font>
    <font>
      <b/>
      <sz val="22"/>
      <name val="ＭＳ ゴシック"/>
      <family val="3"/>
      <charset val="128"/>
    </font>
    <font>
      <sz val="28"/>
      <name val="ＭＳ Ｐゴシック"/>
      <family val="3"/>
      <charset val="128"/>
    </font>
    <font>
      <b/>
      <sz val="28"/>
      <name val="ＭＳ Ｐゴシック"/>
      <family val="3"/>
      <charset val="128"/>
    </font>
    <font>
      <sz val="14"/>
      <name val="ＭＳ Ｐゴシック"/>
      <family val="3"/>
      <charset val="128"/>
    </font>
    <font>
      <b/>
      <sz val="28"/>
      <name val="ＭＳ ゴシック"/>
      <family val="3"/>
      <charset val="128"/>
    </font>
    <font>
      <b/>
      <sz val="18"/>
      <color theme="0" tint="-0.34998626667073579"/>
      <name val="HGS創英角ｺﾞｼｯｸUB"/>
      <family val="3"/>
      <charset val="128"/>
    </font>
    <font>
      <sz val="16"/>
      <color theme="0" tint="-0.34998626667073579"/>
      <name val="ＭＳ ゴシック"/>
      <family val="2"/>
      <charset val="128"/>
    </font>
    <font>
      <sz val="18"/>
      <color theme="0" tint="-0.34998626667073579"/>
      <name val="ＭＳ ゴシック"/>
      <family val="2"/>
      <charset val="128"/>
    </font>
    <font>
      <b/>
      <sz val="28"/>
      <color theme="4" tint="-0.249977111117893"/>
      <name val="ＭＳ ゴシック"/>
      <family val="3"/>
      <charset val="128"/>
    </font>
    <font>
      <b/>
      <sz val="18"/>
      <color theme="8" tint="-0.249977111117893"/>
      <name val="ＭＳ ゴシック"/>
      <family val="3"/>
      <charset val="128"/>
    </font>
    <font>
      <b/>
      <sz val="24"/>
      <color theme="8" tint="-0.249977111117893"/>
      <name val="ＭＳ ゴシック"/>
      <family val="3"/>
      <charset val="128"/>
    </font>
    <font>
      <b/>
      <sz val="16"/>
      <color theme="8" tint="-0.249977111117893"/>
      <name val="ＭＳ ゴシック"/>
      <family val="3"/>
      <charset val="128"/>
    </font>
    <font>
      <b/>
      <sz val="16"/>
      <color rgb="FF305496"/>
      <name val="ＭＳ ゴシック"/>
      <family val="3"/>
      <charset val="128"/>
    </font>
    <font>
      <b/>
      <sz val="24"/>
      <color theme="4" tint="-0.249977111117893"/>
      <name val="ＭＳ ゴシック"/>
      <family val="3"/>
      <charset val="128"/>
    </font>
  </fonts>
  <fills count="8">
    <fill>
      <patternFill patternType="none"/>
    </fill>
    <fill>
      <patternFill patternType="gray125"/>
    </fill>
    <fill>
      <patternFill patternType="solid">
        <fgColor rgb="FF66CCFF"/>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8CBA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hair">
        <color auto="1"/>
      </left>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auto="1"/>
      </left>
      <right/>
      <top/>
      <bottom style="hair">
        <color auto="1"/>
      </bottom>
      <diagonal/>
    </border>
    <border>
      <left/>
      <right/>
      <top/>
      <bottom style="hair">
        <color auto="1"/>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rgb="FFFF0000"/>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diagonal/>
    </border>
    <border>
      <left style="thin">
        <color indexed="64"/>
      </left>
      <right/>
      <top/>
      <bottom style="double">
        <color indexed="64"/>
      </bottom>
      <diagonal/>
    </border>
    <border>
      <left/>
      <right/>
      <top/>
      <bottom style="double">
        <color indexed="64"/>
      </bottom>
      <diagonal/>
    </border>
    <border>
      <left/>
      <right style="thick">
        <color rgb="FFFF0000"/>
      </right>
      <top/>
      <bottom style="double">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shrinkToFit="1"/>
      <protection hidden="1"/>
    </xf>
    <xf numFmtId="0" fontId="2" fillId="0" borderId="0" xfId="0" applyFont="1" applyFill="1" applyProtection="1">
      <alignment vertical="center"/>
      <protection hidden="1"/>
    </xf>
    <xf numFmtId="0" fontId="6" fillId="2" borderId="0" xfId="0" applyFont="1" applyFill="1" applyProtection="1">
      <alignment vertical="center"/>
      <protection hidden="1"/>
    </xf>
    <xf numFmtId="0" fontId="7" fillId="2"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8" fillId="2" borderId="0" xfId="0" applyFont="1" applyFill="1" applyBorder="1" applyAlignment="1" applyProtection="1">
      <alignment vertical="center"/>
      <protection hidden="1"/>
    </xf>
    <xf numFmtId="0" fontId="7" fillId="0" borderId="0" xfId="0" applyFont="1" applyFill="1" applyProtection="1">
      <alignment vertical="center"/>
      <protection hidden="1"/>
    </xf>
    <xf numFmtId="0" fontId="7" fillId="0" borderId="0" xfId="0" applyFont="1" applyProtection="1">
      <alignment vertical="center"/>
      <protection hidden="1"/>
    </xf>
    <xf numFmtId="0" fontId="9" fillId="0" borderId="0" xfId="0" applyFont="1" applyProtection="1">
      <alignment vertical="center"/>
      <protection hidden="1"/>
    </xf>
    <xf numFmtId="0" fontId="9" fillId="0" borderId="0" xfId="0" applyFont="1" applyAlignment="1" applyProtection="1">
      <alignment vertical="center" shrinkToFit="1"/>
      <protection hidden="1"/>
    </xf>
    <xf numFmtId="0" fontId="8" fillId="0" borderId="0" xfId="0" applyFont="1" applyBorder="1" applyAlignment="1" applyProtection="1">
      <alignment vertical="center"/>
      <protection hidden="1"/>
    </xf>
    <xf numFmtId="0" fontId="9" fillId="0" borderId="0" xfId="0" applyFont="1" applyFill="1" applyProtection="1">
      <alignment vertical="center"/>
      <protection hidden="1"/>
    </xf>
    <xf numFmtId="0" fontId="10"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alignment vertical="center"/>
      <protection hidden="1"/>
    </xf>
    <xf numFmtId="0" fontId="6" fillId="0" borderId="0" xfId="0" applyFont="1" applyProtection="1">
      <alignment vertical="center"/>
      <protection hidden="1"/>
    </xf>
    <xf numFmtId="0" fontId="4" fillId="0" borderId="0" xfId="0" applyFont="1" applyBorder="1" applyAlignment="1" applyProtection="1">
      <alignment vertical="center"/>
      <protection hidden="1"/>
    </xf>
    <xf numFmtId="0" fontId="7" fillId="0" borderId="0" xfId="0" applyFont="1" applyAlignment="1" applyProtection="1">
      <alignment vertical="center" shrinkToFit="1"/>
      <protection hidden="1"/>
    </xf>
    <xf numFmtId="0" fontId="4"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4" fillId="0" borderId="0" xfId="0" applyFont="1" applyBorder="1" applyProtection="1">
      <alignment vertical="center"/>
      <protection hidden="1"/>
    </xf>
    <xf numFmtId="0" fontId="8" fillId="0" borderId="0" xfId="0" applyFont="1" applyFill="1" applyProtection="1">
      <alignment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Border="1" applyProtection="1">
      <alignment vertical="center"/>
      <protection hidden="1"/>
    </xf>
    <xf numFmtId="0" fontId="12" fillId="0" borderId="0" xfId="0" applyFont="1" applyBorder="1" applyProtection="1">
      <alignment vertical="center"/>
      <protection hidden="1"/>
    </xf>
    <xf numFmtId="0" fontId="12" fillId="0" borderId="0" xfId="0" applyFont="1" applyBorder="1" applyAlignment="1" applyProtection="1">
      <alignment vertical="center"/>
      <protection hidden="1"/>
    </xf>
    <xf numFmtId="0" fontId="12" fillId="0" borderId="0" xfId="0" applyFont="1" applyAlignment="1" applyProtection="1">
      <alignment horizontal="right" vertical="center"/>
      <protection hidden="1"/>
    </xf>
    <xf numFmtId="0" fontId="10" fillId="0" borderId="0" xfId="0" applyFont="1" applyBorder="1" applyAlignment="1" applyProtection="1">
      <alignment horizontal="left" vertical="center"/>
      <protection hidden="1"/>
    </xf>
    <xf numFmtId="0" fontId="2" fillId="0" borderId="0" xfId="0" applyFont="1" applyBorder="1" applyProtection="1">
      <alignment vertical="center"/>
      <protection hidden="1"/>
    </xf>
    <xf numFmtId="0" fontId="2" fillId="0" borderId="11" xfId="0" applyFont="1" applyBorder="1" applyAlignment="1" applyProtection="1">
      <alignment vertical="center" wrapText="1" shrinkToFit="1"/>
      <protection hidden="1"/>
    </xf>
    <xf numFmtId="0" fontId="7" fillId="0" borderId="11" xfId="0" applyFont="1" applyBorder="1" applyProtection="1">
      <alignment vertical="center"/>
      <protection hidden="1"/>
    </xf>
    <xf numFmtId="0" fontId="13" fillId="0" borderId="11" xfId="0" applyFont="1" applyBorder="1" applyProtection="1">
      <alignment vertical="center"/>
      <protection hidden="1"/>
    </xf>
    <xf numFmtId="0" fontId="2" fillId="0" borderId="11" xfId="0" applyFont="1" applyBorder="1" applyProtection="1">
      <alignment vertical="center"/>
      <protection hidden="1"/>
    </xf>
    <xf numFmtId="0" fontId="2" fillId="0" borderId="12"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shrinkToFit="1"/>
      <protection hidden="1"/>
    </xf>
    <xf numFmtId="0" fontId="7" fillId="0" borderId="0" xfId="0" applyFont="1" applyBorder="1" applyProtection="1">
      <alignment vertical="center"/>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4" fillId="0" borderId="0" xfId="0" applyFont="1" applyFill="1" applyBorder="1" applyAlignment="1" applyProtection="1">
      <alignment horizontal="left" vertical="center"/>
      <protection hidden="1"/>
    </xf>
    <xf numFmtId="0" fontId="13" fillId="0" borderId="0" xfId="0" applyFont="1" applyBorder="1" applyProtection="1">
      <alignment vertical="center"/>
      <protection hidden="1"/>
    </xf>
    <xf numFmtId="0" fontId="15" fillId="4" borderId="12" xfId="0" applyFont="1" applyFill="1" applyBorder="1" applyProtection="1">
      <alignment vertical="center"/>
      <protection hidden="1"/>
    </xf>
    <xf numFmtId="0" fontId="9" fillId="4" borderId="0" xfId="0" applyFont="1" applyFill="1" applyBorder="1" applyAlignment="1" applyProtection="1">
      <alignment vertical="center"/>
      <protection hidden="1"/>
    </xf>
    <xf numFmtId="0" fontId="15" fillId="4" borderId="0" xfId="0" applyFont="1" applyFill="1" applyBorder="1" applyProtection="1">
      <alignment vertical="center"/>
      <protection hidden="1"/>
    </xf>
    <xf numFmtId="0" fontId="15" fillId="4" borderId="0" xfId="0" applyFont="1" applyFill="1" applyProtection="1">
      <alignment vertical="center"/>
      <protection hidden="1"/>
    </xf>
    <xf numFmtId="0" fontId="13" fillId="0" borderId="0" xfId="0" applyFont="1" applyBorder="1" applyAlignment="1" applyProtection="1">
      <alignment vertical="center" wrapText="1"/>
      <protection hidden="1"/>
    </xf>
    <xf numFmtId="0" fontId="2" fillId="0" borderId="12" xfId="0" applyFont="1" applyBorder="1" applyAlignment="1" applyProtection="1">
      <alignment vertical="center" wrapText="1" shrinkToFit="1"/>
      <protection hidden="1"/>
    </xf>
    <xf numFmtId="0" fontId="2" fillId="0" borderId="4" xfId="0" applyFont="1" applyBorder="1" applyAlignment="1" applyProtection="1">
      <alignment vertical="center"/>
      <protection hidden="1"/>
    </xf>
    <xf numFmtId="0" fontId="16" fillId="0" borderId="0" xfId="0" applyFont="1" applyBorder="1" applyAlignment="1" applyProtection="1">
      <alignment vertical="top"/>
      <protection hidden="1"/>
    </xf>
    <xf numFmtId="0" fontId="2" fillId="0" borderId="22" xfId="0" applyFont="1" applyBorder="1" applyAlignment="1" applyProtection="1">
      <alignment vertical="center" wrapText="1" shrinkToFit="1"/>
      <protection hidden="1"/>
    </xf>
    <xf numFmtId="0" fontId="2" fillId="0" borderId="23" xfId="0" applyFont="1" applyBorder="1" applyAlignment="1" applyProtection="1">
      <alignment vertical="center" wrapText="1" shrinkToFit="1"/>
      <protection hidden="1"/>
    </xf>
    <xf numFmtId="0" fontId="2" fillId="0" borderId="23" xfId="0" applyFont="1" applyBorder="1" applyAlignment="1" applyProtection="1">
      <alignment vertical="center"/>
      <protection hidden="1"/>
    </xf>
    <xf numFmtId="0" fontId="2" fillId="0" borderId="23" xfId="0" applyFont="1" applyBorder="1" applyProtection="1">
      <alignment vertical="center"/>
      <protection hidden="1"/>
    </xf>
    <xf numFmtId="0" fontId="16" fillId="0" borderId="23" xfId="0" applyFont="1" applyBorder="1" applyAlignment="1" applyProtection="1">
      <alignment vertical="top"/>
      <protection hidden="1"/>
    </xf>
    <xf numFmtId="0" fontId="7" fillId="0" borderId="23" xfId="0" applyFont="1" applyBorder="1" applyProtection="1">
      <alignment vertical="center"/>
      <protection hidden="1"/>
    </xf>
    <xf numFmtId="0" fontId="10" fillId="5" borderId="0" xfId="0" applyFont="1" applyFill="1" applyBorder="1" applyAlignment="1" applyProtection="1">
      <alignment horizontal="left" vertical="center"/>
      <protection hidden="1"/>
    </xf>
    <xf numFmtId="0" fontId="2" fillId="0" borderId="7" xfId="0" applyFont="1" applyBorder="1" applyProtection="1">
      <alignment vertical="center"/>
      <protection hidden="1"/>
    </xf>
    <xf numFmtId="0" fontId="2" fillId="0" borderId="4" xfId="0" applyFont="1" applyBorder="1" applyProtection="1">
      <alignment vertical="center"/>
      <protection hidden="1"/>
    </xf>
    <xf numFmtId="0" fontId="2" fillId="0" borderId="5" xfId="0" applyFont="1" applyBorder="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vertical="center" wrapText="1"/>
      <protection hidden="1"/>
    </xf>
    <xf numFmtId="0" fontId="18" fillId="2" borderId="0" xfId="0" applyFont="1" applyFill="1" applyBorder="1" applyAlignment="1" applyProtection="1">
      <alignment horizontal="left" vertical="center"/>
      <protection hidden="1"/>
    </xf>
    <xf numFmtId="0" fontId="2" fillId="2" borderId="0" xfId="0" applyFont="1" applyFill="1" applyProtection="1">
      <alignment vertical="center"/>
      <protection hidden="1"/>
    </xf>
    <xf numFmtId="0" fontId="7" fillId="0" borderId="0" xfId="0" applyFont="1" applyFill="1" applyBorder="1" applyAlignment="1" applyProtection="1">
      <alignment vertical="center"/>
      <protection hidden="1"/>
    </xf>
    <xf numFmtId="0" fontId="2" fillId="0" borderId="2" xfId="0" applyFont="1" applyFill="1" applyBorder="1" applyProtection="1">
      <alignment vertical="center"/>
      <protection hidden="1"/>
    </xf>
    <xf numFmtId="38" fontId="4" fillId="0" borderId="4" xfId="1" applyFont="1" applyFill="1" applyBorder="1" applyAlignment="1" applyProtection="1">
      <alignment vertical="center"/>
      <protection hidden="1"/>
    </xf>
    <xf numFmtId="0" fontId="4" fillId="0" borderId="4" xfId="0" applyFont="1" applyFill="1" applyBorder="1" applyAlignment="1" applyProtection="1">
      <alignment horizontal="left" vertical="center"/>
      <protection hidden="1"/>
    </xf>
    <xf numFmtId="0" fontId="2" fillId="0" borderId="4"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2" xfId="0" applyFont="1" applyBorder="1" applyProtection="1">
      <alignment vertical="center"/>
      <protection hidden="1"/>
    </xf>
    <xf numFmtId="0" fontId="13" fillId="0" borderId="6" xfId="0" applyFont="1" applyFill="1" applyBorder="1" applyAlignment="1" applyProtection="1">
      <alignment horizontal="left" vertical="top"/>
      <protection hidden="1"/>
    </xf>
    <xf numFmtId="0" fontId="13" fillId="0" borderId="0" xfId="0" applyFont="1" applyFill="1" applyBorder="1" applyAlignment="1" applyProtection="1">
      <alignment vertical="center"/>
      <protection hidden="1"/>
    </xf>
    <xf numFmtId="0" fontId="2" fillId="0" borderId="0" xfId="0" applyFont="1" applyFill="1" applyBorder="1" applyProtection="1">
      <alignment vertical="center"/>
      <protection hidden="1"/>
    </xf>
    <xf numFmtId="0" fontId="2" fillId="0" borderId="0" xfId="0" applyFont="1" applyFill="1" applyBorder="1" applyAlignment="1" applyProtection="1">
      <alignment vertical="top"/>
      <protection hidden="1"/>
    </xf>
    <xf numFmtId="0" fontId="13" fillId="0" borderId="7" xfId="0" applyFont="1" applyFill="1" applyBorder="1" applyAlignment="1" applyProtection="1">
      <alignment horizontal="right" vertical="top"/>
      <protection hidden="1"/>
    </xf>
    <xf numFmtId="0" fontId="2" fillId="0" borderId="6" xfId="0" applyFont="1" applyBorder="1" applyProtection="1">
      <alignment vertical="center"/>
      <protection hidden="1"/>
    </xf>
    <xf numFmtId="0" fontId="2" fillId="0" borderId="6" xfId="0" applyFont="1" applyFill="1" applyBorder="1" applyProtection="1">
      <alignment vertical="center"/>
      <protection hidden="1"/>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38" fontId="2" fillId="0" borderId="0" xfId="1" applyFont="1" applyFill="1" applyBorder="1" applyAlignment="1" applyProtection="1">
      <alignment vertical="center"/>
      <protection hidden="1"/>
    </xf>
    <xf numFmtId="0" fontId="2" fillId="0" borderId="7" xfId="0" applyFont="1" applyFill="1" applyBorder="1" applyProtection="1">
      <alignment vertical="center"/>
      <protection hidden="1"/>
    </xf>
    <xf numFmtId="0" fontId="13" fillId="0" borderId="8" xfId="0" applyFont="1" applyFill="1" applyBorder="1" applyAlignment="1" applyProtection="1">
      <alignment horizontal="left" vertical="center"/>
      <protection hidden="1"/>
    </xf>
    <xf numFmtId="0" fontId="16" fillId="0" borderId="9" xfId="0" applyFont="1" applyFill="1" applyBorder="1" applyProtection="1">
      <alignment vertical="center"/>
      <protection hidden="1"/>
    </xf>
    <xf numFmtId="0" fontId="2" fillId="0" borderId="9" xfId="0" applyFont="1" applyFill="1" applyBorder="1" applyProtection="1">
      <alignment vertical="center"/>
      <protection hidden="1"/>
    </xf>
    <xf numFmtId="0" fontId="13" fillId="0" borderId="9" xfId="0" applyFont="1" applyFill="1" applyBorder="1" applyAlignment="1" applyProtection="1">
      <alignment vertical="top"/>
      <protection hidden="1"/>
    </xf>
    <xf numFmtId="0" fontId="2" fillId="0" borderId="9" xfId="0" applyFont="1" applyFill="1" applyBorder="1" applyAlignment="1" applyProtection="1">
      <alignment vertical="top"/>
      <protection hidden="1"/>
    </xf>
    <xf numFmtId="0" fontId="13" fillId="0" borderId="9" xfId="0" applyFont="1" applyFill="1" applyBorder="1" applyAlignment="1" applyProtection="1">
      <alignment vertical="center"/>
      <protection hidden="1"/>
    </xf>
    <xf numFmtId="0" fontId="2" fillId="0" borderId="10" xfId="0" applyFont="1" applyFill="1" applyBorder="1" applyProtection="1">
      <alignment vertical="center"/>
      <protection hidden="1"/>
    </xf>
    <xf numFmtId="0" fontId="13" fillId="0" borderId="2" xfId="0" applyFont="1" applyFill="1" applyBorder="1" applyAlignment="1" applyProtection="1">
      <alignment horizontal="left" vertical="center"/>
      <protection hidden="1"/>
    </xf>
    <xf numFmtId="0" fontId="13" fillId="0" borderId="4" xfId="0" applyFont="1" applyFill="1" applyBorder="1" applyAlignment="1" applyProtection="1">
      <alignment vertical="top"/>
      <protection hidden="1"/>
    </xf>
    <xf numFmtId="0" fontId="2" fillId="0" borderId="4" xfId="0" applyFont="1" applyFill="1" applyBorder="1" applyAlignment="1" applyProtection="1">
      <alignment vertical="top"/>
      <protection hidden="1"/>
    </xf>
    <xf numFmtId="0" fontId="13" fillId="0" borderId="4" xfId="0" applyFont="1" applyFill="1" applyBorder="1" applyAlignment="1" applyProtection="1">
      <alignment vertical="center"/>
      <protection hidden="1"/>
    </xf>
    <xf numFmtId="0" fontId="2" fillId="0" borderId="5" xfId="0" applyFont="1" applyFill="1" applyBorder="1" applyProtection="1">
      <alignment vertical="center"/>
      <protection hidden="1"/>
    </xf>
    <xf numFmtId="38" fontId="4" fillId="0" borderId="6" xfId="0" applyNumberFormat="1"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4" fillId="0" borderId="9" xfId="0" applyFont="1" applyFill="1" applyBorder="1" applyAlignment="1" applyProtection="1">
      <alignment horizontal="left" vertical="center"/>
      <protection hidden="1"/>
    </xf>
    <xf numFmtId="0" fontId="4" fillId="0" borderId="9"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4" fillId="0" borderId="0" xfId="0" applyFont="1" applyAlignment="1" applyProtection="1">
      <alignment vertical="center" shrinkToFit="1"/>
      <protection hidden="1"/>
    </xf>
    <xf numFmtId="0" fontId="2" fillId="0" borderId="9" xfId="0" applyFont="1" applyBorder="1" applyAlignment="1" applyProtection="1">
      <alignment vertical="center"/>
      <protection hidden="1"/>
    </xf>
    <xf numFmtId="0" fontId="15" fillId="0" borderId="0" xfId="0" applyFont="1" applyProtection="1">
      <alignment vertical="center"/>
      <protection hidden="1"/>
    </xf>
    <xf numFmtId="0" fontId="10" fillId="0" borderId="0" xfId="0" applyFont="1" applyProtection="1">
      <alignment vertical="center"/>
      <protection hidden="1"/>
    </xf>
    <xf numFmtId="0" fontId="15" fillId="0" borderId="0" xfId="0" applyFont="1" applyAlignment="1" applyProtection="1">
      <alignment vertical="center" shrinkToFit="1"/>
      <protection hidden="1"/>
    </xf>
    <xf numFmtId="0" fontId="2" fillId="0" borderId="0" xfId="0" applyFont="1" applyAlignment="1" applyProtection="1">
      <alignment vertical="center" shrinkToFit="1"/>
      <protection hidden="1"/>
    </xf>
    <xf numFmtId="0" fontId="15" fillId="0" borderId="0" xfId="0" applyFont="1" applyAlignment="1" applyProtection="1">
      <alignment vertical="center"/>
      <protection hidden="1"/>
    </xf>
    <xf numFmtId="0" fontId="15" fillId="0" borderId="0" xfId="0" applyFont="1" applyBorder="1" applyAlignment="1" applyProtection="1">
      <alignment vertical="center" shrinkToFit="1"/>
      <protection hidden="1"/>
    </xf>
    <xf numFmtId="0" fontId="10" fillId="0" borderId="0" xfId="0" applyFont="1" applyBorder="1" applyProtection="1">
      <alignment vertical="center"/>
      <protection hidden="1"/>
    </xf>
    <xf numFmtId="0" fontId="20" fillId="0" borderId="0" xfId="0" applyFont="1" applyProtection="1">
      <alignment vertical="center"/>
      <protection hidden="1"/>
    </xf>
    <xf numFmtId="0" fontId="4" fillId="0" borderId="0" xfId="0" applyFont="1" applyAlignment="1" applyProtection="1">
      <alignment horizontal="right" vertical="center"/>
      <protection hidden="1"/>
    </xf>
    <xf numFmtId="0" fontId="8" fillId="0" borderId="0" xfId="0" applyFont="1" applyFill="1" applyBorder="1" applyAlignment="1" applyProtection="1">
      <alignment vertical="center" shrinkToFit="1"/>
      <protection hidden="1"/>
    </xf>
    <xf numFmtId="0" fontId="2" fillId="0" borderId="0" xfId="0" applyFont="1" applyAlignment="1" applyProtection="1">
      <alignment horizontal="left" vertical="center" shrinkToFit="1"/>
      <protection hidden="1"/>
    </xf>
    <xf numFmtId="0" fontId="21" fillId="0" borderId="0" xfId="0" applyFont="1" applyProtection="1">
      <alignment vertical="center"/>
      <protection hidden="1"/>
    </xf>
    <xf numFmtId="0" fontId="4" fillId="0" borderId="0" xfId="0" applyFont="1" applyAlignment="1" applyProtection="1">
      <alignment vertical="top"/>
      <protection hidden="1"/>
    </xf>
    <xf numFmtId="0" fontId="9" fillId="0" borderId="24" xfId="0" applyFont="1" applyBorder="1" applyProtection="1">
      <alignment vertical="center"/>
      <protection hidden="1"/>
    </xf>
    <xf numFmtId="0" fontId="2" fillId="0" borderId="35" xfId="0" applyFont="1" applyBorder="1" applyProtection="1">
      <alignment vertical="center"/>
      <protection hidden="1"/>
    </xf>
    <xf numFmtId="0" fontId="2" fillId="0" borderId="38" xfId="0" applyFont="1" applyBorder="1" applyProtection="1">
      <alignment vertical="center"/>
      <protection hidden="1"/>
    </xf>
    <xf numFmtId="0" fontId="7" fillId="0" borderId="0" xfId="0" applyFont="1" applyFill="1" applyBorder="1" applyProtection="1">
      <alignment vertical="center"/>
      <protection hidden="1"/>
    </xf>
    <xf numFmtId="0" fontId="13" fillId="0" borderId="0" xfId="0" applyFont="1" applyFill="1" applyBorder="1" applyProtection="1">
      <alignment vertical="center"/>
      <protection hidden="1"/>
    </xf>
    <xf numFmtId="0" fontId="2" fillId="0" borderId="0" xfId="0" applyFont="1" applyFill="1" applyBorder="1" applyAlignment="1" applyProtection="1">
      <alignment vertical="center" wrapText="1" shrinkToFit="1"/>
      <protection hidden="1"/>
    </xf>
    <xf numFmtId="0" fontId="5" fillId="0" borderId="0" xfId="0" applyFont="1" applyAlignment="1" applyProtection="1">
      <alignment vertical="center" shrinkToFit="1"/>
      <protection hidden="1"/>
    </xf>
    <xf numFmtId="0" fontId="5" fillId="0" borderId="0" xfId="0" applyFont="1" applyAlignment="1" applyProtection="1">
      <alignment horizontal="center" vertical="center" shrinkToFit="1"/>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7" fillId="0" borderId="0" xfId="0" applyFont="1" applyBorder="1" applyProtection="1">
      <alignment vertical="center"/>
      <protection hidden="1"/>
    </xf>
    <xf numFmtId="0" fontId="28" fillId="0" borderId="0" xfId="0" applyFont="1" applyBorder="1" applyProtection="1">
      <alignment vertical="center"/>
      <protection hidden="1"/>
    </xf>
    <xf numFmtId="0" fontId="29" fillId="4" borderId="0" xfId="0" applyFont="1" applyFill="1" applyBorder="1" applyProtection="1">
      <alignment vertical="center"/>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0" fontId="4" fillId="6" borderId="6"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4" fillId="6" borderId="4"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4" fillId="6" borderId="9"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19" fillId="5" borderId="41" xfId="0" applyFont="1" applyFill="1" applyBorder="1" applyAlignment="1" applyProtection="1">
      <alignment horizontal="center" vertical="center"/>
      <protection hidden="1"/>
    </xf>
    <xf numFmtId="0" fontId="19" fillId="5" borderId="6" xfId="0" applyFont="1" applyFill="1" applyBorder="1" applyAlignment="1" applyProtection="1">
      <alignment horizontal="center" vertical="center"/>
      <protection hidden="1"/>
    </xf>
    <xf numFmtId="0" fontId="19" fillId="5" borderId="0" xfId="0" applyFont="1" applyFill="1" applyBorder="1" applyAlignment="1" applyProtection="1">
      <alignment horizontal="center" vertical="center"/>
      <protection hidden="1"/>
    </xf>
    <xf numFmtId="0" fontId="19" fillId="5" borderId="45" xfId="0" applyFont="1" applyFill="1" applyBorder="1" applyAlignment="1" applyProtection="1">
      <alignment horizontal="center" vertical="center"/>
      <protection hidden="1"/>
    </xf>
    <xf numFmtId="0" fontId="19" fillId="5" borderId="47" xfId="0" applyFont="1" applyFill="1" applyBorder="1" applyAlignment="1" applyProtection="1">
      <alignment horizontal="center" vertical="center"/>
      <protection hidden="1"/>
    </xf>
    <xf numFmtId="0" fontId="19" fillId="5" borderId="48" xfId="0" applyFont="1" applyFill="1" applyBorder="1" applyAlignment="1" applyProtection="1">
      <alignment horizontal="center" vertical="center"/>
      <protection hidden="1"/>
    </xf>
    <xf numFmtId="0" fontId="19" fillId="5" borderId="49" xfId="0" applyFont="1" applyFill="1" applyBorder="1" applyAlignment="1" applyProtection="1">
      <alignment horizontal="center" vertical="center"/>
      <protection hidden="1"/>
    </xf>
    <xf numFmtId="183" fontId="22" fillId="5" borderId="42" xfId="1" applyNumberFormat="1" applyFont="1" applyFill="1" applyBorder="1" applyAlignment="1" applyProtection="1">
      <alignment horizontal="right" vertical="center"/>
      <protection hidden="1"/>
    </xf>
    <xf numFmtId="183" fontId="22" fillId="5" borderId="43" xfId="1" applyNumberFormat="1" applyFont="1" applyFill="1" applyBorder="1" applyAlignment="1" applyProtection="1">
      <alignment horizontal="right" vertical="center"/>
      <protection hidden="1"/>
    </xf>
    <xf numFmtId="183" fontId="22" fillId="5" borderId="46" xfId="1" applyNumberFormat="1" applyFont="1" applyFill="1" applyBorder="1" applyAlignment="1" applyProtection="1">
      <alignment horizontal="right" vertical="center"/>
      <protection hidden="1"/>
    </xf>
    <xf numFmtId="183" fontId="22" fillId="5" borderId="0" xfId="1" applyNumberFormat="1" applyFont="1" applyFill="1" applyBorder="1" applyAlignment="1" applyProtection="1">
      <alignment horizontal="right" vertical="center"/>
      <protection hidden="1"/>
    </xf>
    <xf numFmtId="183" fontId="22" fillId="5" borderId="50" xfId="1" applyNumberFormat="1" applyFont="1" applyFill="1" applyBorder="1" applyAlignment="1" applyProtection="1">
      <alignment horizontal="right" vertical="center"/>
      <protection hidden="1"/>
    </xf>
    <xf numFmtId="183" fontId="22" fillId="5" borderId="51" xfId="1" applyNumberFormat="1" applyFont="1" applyFill="1" applyBorder="1" applyAlignment="1" applyProtection="1">
      <alignment horizontal="right" vertical="center"/>
      <protection hidden="1"/>
    </xf>
    <xf numFmtId="38" fontId="2" fillId="5" borderId="43" xfId="1" applyFont="1" applyFill="1" applyBorder="1" applyAlignment="1" applyProtection="1">
      <alignment horizontal="center" vertical="center"/>
      <protection hidden="1"/>
    </xf>
    <xf numFmtId="38" fontId="2" fillId="5" borderId="44" xfId="1" applyFont="1" applyFill="1" applyBorder="1" applyAlignment="1" applyProtection="1">
      <alignment horizontal="center" vertical="center"/>
      <protection hidden="1"/>
    </xf>
    <xf numFmtId="38" fontId="2" fillId="5" borderId="0" xfId="1" applyFont="1" applyFill="1" applyBorder="1" applyAlignment="1" applyProtection="1">
      <alignment horizontal="center" vertical="center"/>
      <protection hidden="1"/>
    </xf>
    <xf numFmtId="38" fontId="2" fillId="5" borderId="45" xfId="1" applyFont="1" applyFill="1" applyBorder="1" applyAlignment="1" applyProtection="1">
      <alignment horizontal="center" vertical="center"/>
      <protection hidden="1"/>
    </xf>
    <xf numFmtId="38" fontId="2" fillId="5" borderId="51" xfId="1" applyFont="1" applyFill="1" applyBorder="1" applyAlignment="1" applyProtection="1">
      <alignment horizontal="center" vertical="center"/>
      <protection hidden="1"/>
    </xf>
    <xf numFmtId="38" fontId="2" fillId="5" borderId="52" xfId="1"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184" fontId="2" fillId="0" borderId="13" xfId="0" applyNumberFormat="1" applyFont="1" applyFill="1" applyBorder="1" applyAlignment="1" applyProtection="1">
      <alignment horizontal="center" vertical="center" wrapText="1"/>
      <protection hidden="1"/>
    </xf>
    <xf numFmtId="184" fontId="2" fillId="0" borderId="13" xfId="0" applyNumberFormat="1" applyFont="1" applyFill="1" applyBorder="1" applyAlignment="1" applyProtection="1">
      <alignment horizontal="center" vertical="center"/>
      <protection hidden="1"/>
    </xf>
    <xf numFmtId="184" fontId="2" fillId="0" borderId="53" xfId="0" applyNumberFormat="1" applyFont="1" applyFill="1" applyBorder="1" applyAlignment="1" applyProtection="1">
      <alignment horizontal="center" vertical="center"/>
      <protection hidden="1"/>
    </xf>
    <xf numFmtId="184" fontId="2" fillId="0" borderId="1" xfId="0" applyNumberFormat="1" applyFont="1" applyFill="1" applyBorder="1" applyAlignment="1" applyProtection="1">
      <alignment horizontal="center" vertical="center"/>
      <protection hidden="1"/>
    </xf>
    <xf numFmtId="184" fontId="2" fillId="0" borderId="54" xfId="0" applyNumberFormat="1" applyFont="1" applyFill="1" applyBorder="1" applyAlignment="1" applyProtection="1">
      <alignment horizontal="center" vertical="center"/>
      <protection hidden="1"/>
    </xf>
    <xf numFmtId="182" fontId="2" fillId="0" borderId="4" xfId="0" applyNumberFormat="1" applyFont="1" applyBorder="1" applyAlignment="1" applyProtection="1">
      <alignment horizontal="right" vertical="center"/>
      <protection hidden="1"/>
    </xf>
    <xf numFmtId="182" fontId="2" fillId="0" borderId="5" xfId="0" applyNumberFormat="1" applyFont="1" applyBorder="1" applyAlignment="1" applyProtection="1">
      <alignment horizontal="right" vertical="center"/>
      <protection hidden="1"/>
    </xf>
    <xf numFmtId="182" fontId="2" fillId="0" borderId="0" xfId="0" applyNumberFormat="1" applyFont="1" applyBorder="1" applyAlignment="1" applyProtection="1">
      <alignment horizontal="right" vertical="center"/>
      <protection hidden="1"/>
    </xf>
    <xf numFmtId="182" fontId="2" fillId="0" borderId="7" xfId="0" applyNumberFormat="1" applyFont="1" applyBorder="1" applyAlignment="1" applyProtection="1">
      <alignment horizontal="right" vertical="center"/>
      <protection hidden="1"/>
    </xf>
    <xf numFmtId="182" fontId="2" fillId="0" borderId="9" xfId="0" applyNumberFormat="1" applyFont="1" applyBorder="1" applyAlignment="1" applyProtection="1">
      <alignment horizontal="right" vertical="center"/>
      <protection hidden="1"/>
    </xf>
    <xf numFmtId="182" fontId="2" fillId="0" borderId="10" xfId="0" applyNumberFormat="1" applyFont="1" applyBorder="1" applyAlignment="1" applyProtection="1">
      <alignment horizontal="right" vertical="center"/>
      <protection hidden="1"/>
    </xf>
    <xf numFmtId="0" fontId="2"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179" fontId="4" fillId="3" borderId="36" xfId="0" applyNumberFormat="1" applyFont="1" applyFill="1" applyBorder="1" applyAlignment="1" applyProtection="1">
      <alignment horizontal="center" vertical="center"/>
      <protection locked="0"/>
    </xf>
    <xf numFmtId="179" fontId="4" fillId="3" borderId="4" xfId="0" applyNumberFormat="1" applyFont="1" applyFill="1" applyBorder="1" applyAlignment="1" applyProtection="1">
      <alignment horizontal="center" vertical="center"/>
      <protection locked="0"/>
    </xf>
    <xf numFmtId="179" fontId="4" fillId="3" borderId="35" xfId="0" applyNumberFormat="1" applyFont="1" applyFill="1" applyBorder="1" applyAlignment="1" applyProtection="1">
      <alignment horizontal="center" vertical="center"/>
      <protection locked="0"/>
    </xf>
    <xf numFmtId="179" fontId="4" fillId="3" borderId="0" xfId="0" applyNumberFormat="1" applyFont="1" applyFill="1" applyBorder="1" applyAlignment="1" applyProtection="1">
      <alignment horizontal="center" vertical="center"/>
      <protection locked="0"/>
    </xf>
    <xf numFmtId="179" fontId="4" fillId="3" borderId="38" xfId="0" applyNumberFormat="1" applyFont="1" applyFill="1" applyBorder="1" applyAlignment="1" applyProtection="1">
      <alignment horizontal="center" vertical="center"/>
      <protection locked="0"/>
    </xf>
    <xf numFmtId="179" fontId="4" fillId="3" borderId="9" xfId="0" applyNumberFormat="1" applyFont="1" applyFill="1" applyBorder="1" applyAlignment="1" applyProtection="1">
      <alignment horizontal="center" vertical="center"/>
      <protection locked="0"/>
    </xf>
    <xf numFmtId="180" fontId="4" fillId="3" borderId="36" xfId="0" applyNumberFormat="1" applyFont="1" applyFill="1" applyBorder="1" applyAlignment="1" applyProtection="1">
      <alignment horizontal="right" vertical="center" indent="1"/>
      <protection locked="0"/>
    </xf>
    <xf numFmtId="180" fontId="4" fillId="3" borderId="4" xfId="0" applyNumberFormat="1" applyFont="1" applyFill="1" applyBorder="1" applyAlignment="1" applyProtection="1">
      <alignment horizontal="right" vertical="center" indent="1"/>
      <protection locked="0"/>
    </xf>
    <xf numFmtId="180" fontId="4" fillId="3" borderId="25" xfId="0" applyNumberFormat="1" applyFont="1" applyFill="1" applyBorder="1" applyAlignment="1" applyProtection="1">
      <alignment horizontal="right" vertical="center" indent="1"/>
      <protection locked="0"/>
    </xf>
    <xf numFmtId="180" fontId="4" fillId="3" borderId="35" xfId="0" applyNumberFormat="1" applyFont="1" applyFill="1" applyBorder="1" applyAlignment="1" applyProtection="1">
      <alignment horizontal="right" vertical="center" indent="1"/>
      <protection locked="0"/>
    </xf>
    <xf numFmtId="180" fontId="4" fillId="3" borderId="0" xfId="0" applyNumberFormat="1" applyFont="1" applyFill="1" applyBorder="1" applyAlignment="1" applyProtection="1">
      <alignment horizontal="right" vertical="center" indent="1"/>
      <protection locked="0"/>
    </xf>
    <xf numFmtId="180" fontId="4" fillId="3" borderId="34" xfId="0" applyNumberFormat="1" applyFont="1" applyFill="1" applyBorder="1" applyAlignment="1" applyProtection="1">
      <alignment horizontal="right" vertical="center" indent="1"/>
      <protection locked="0"/>
    </xf>
    <xf numFmtId="0" fontId="2" fillId="0" borderId="4" xfId="0" applyNumberFormat="1" applyFont="1" applyBorder="1" applyAlignment="1" applyProtection="1">
      <alignment horizontal="center" vertical="center"/>
      <protection hidden="1"/>
    </xf>
    <xf numFmtId="0" fontId="2" fillId="0" borderId="5" xfId="0" applyNumberFormat="1" applyFont="1" applyBorder="1" applyAlignment="1" applyProtection="1">
      <alignment horizontal="center" vertical="center"/>
      <protection hidden="1"/>
    </xf>
    <xf numFmtId="0" fontId="2" fillId="0" borderId="0" xfId="0" applyNumberFormat="1" applyFont="1" applyBorder="1" applyAlignment="1" applyProtection="1">
      <alignment horizontal="center" vertical="center"/>
      <protection hidden="1"/>
    </xf>
    <xf numFmtId="0" fontId="2" fillId="0" borderId="7" xfId="0" applyNumberFormat="1" applyFont="1" applyBorder="1" applyAlignment="1" applyProtection="1">
      <alignment horizontal="center" vertical="center"/>
      <protection hidden="1"/>
    </xf>
    <xf numFmtId="0" fontId="2" fillId="0" borderId="9" xfId="0" applyNumberFormat="1" applyFont="1" applyBorder="1" applyAlignment="1" applyProtection="1">
      <alignment horizontal="center" vertical="center"/>
      <protection hidden="1"/>
    </xf>
    <xf numFmtId="0" fontId="2" fillId="0" borderId="10" xfId="0" applyNumberFormat="1" applyFont="1" applyBorder="1" applyAlignment="1" applyProtection="1">
      <alignment horizontal="center" vertical="center"/>
      <protection hidden="1"/>
    </xf>
    <xf numFmtId="181" fontId="2" fillId="0" borderId="2" xfId="0" applyNumberFormat="1" applyFont="1" applyBorder="1" applyAlignment="1" applyProtection="1">
      <alignment horizontal="center" vertical="center"/>
      <protection hidden="1"/>
    </xf>
    <xf numFmtId="181" fontId="2" fillId="0" borderId="4" xfId="0" applyNumberFormat="1" applyFont="1" applyBorder="1" applyAlignment="1" applyProtection="1">
      <alignment horizontal="center" vertical="center"/>
      <protection hidden="1"/>
    </xf>
    <xf numFmtId="181" fontId="2" fillId="0" borderId="5" xfId="0" applyNumberFormat="1" applyFont="1" applyBorder="1" applyAlignment="1" applyProtection="1">
      <alignment horizontal="center" vertical="center"/>
      <protection hidden="1"/>
    </xf>
    <xf numFmtId="181" fontId="2" fillId="0" borderId="6" xfId="0" applyNumberFormat="1" applyFont="1" applyBorder="1" applyAlignment="1" applyProtection="1">
      <alignment horizontal="center" vertical="center"/>
      <protection hidden="1"/>
    </xf>
    <xf numFmtId="181" fontId="2" fillId="0" borderId="0" xfId="0" applyNumberFormat="1" applyFont="1" applyBorder="1" applyAlignment="1" applyProtection="1">
      <alignment horizontal="center" vertical="center"/>
      <protection hidden="1"/>
    </xf>
    <xf numFmtId="181" fontId="2" fillId="0" borderId="7" xfId="0" applyNumberFormat="1" applyFont="1" applyBorder="1" applyAlignment="1" applyProtection="1">
      <alignment horizontal="center" vertical="center"/>
      <protection hidden="1"/>
    </xf>
    <xf numFmtId="181" fontId="2" fillId="0" borderId="8" xfId="0" applyNumberFormat="1" applyFont="1" applyBorder="1" applyAlignment="1" applyProtection="1">
      <alignment horizontal="center" vertical="center"/>
      <protection hidden="1"/>
    </xf>
    <xf numFmtId="181" fontId="2" fillId="0" borderId="9" xfId="0" applyNumberFormat="1" applyFont="1" applyBorder="1" applyAlignment="1" applyProtection="1">
      <alignment horizontal="center" vertical="center"/>
      <protection hidden="1"/>
    </xf>
    <xf numFmtId="181" fontId="2" fillId="0" borderId="10" xfId="0" applyNumberFormat="1" applyFont="1" applyBorder="1" applyAlignment="1" applyProtection="1">
      <alignment horizontal="center" vertical="center"/>
      <protection hidden="1"/>
    </xf>
    <xf numFmtId="0" fontId="2" fillId="0" borderId="2" xfId="0" applyNumberFormat="1" applyFont="1" applyBorder="1" applyAlignment="1" applyProtection="1">
      <alignment horizontal="center" vertical="center"/>
      <protection hidden="1"/>
    </xf>
    <xf numFmtId="0" fontId="2" fillId="0" borderId="6" xfId="0" applyNumberFormat="1" applyFont="1" applyBorder="1" applyAlignment="1" applyProtection="1">
      <alignment horizontal="center" vertical="center"/>
      <protection hidden="1"/>
    </xf>
    <xf numFmtId="0" fontId="2" fillId="0" borderId="8" xfId="0" applyNumberFormat="1" applyFont="1" applyBorder="1" applyAlignment="1" applyProtection="1">
      <alignment horizontal="center" vertical="center"/>
      <protection hidden="1"/>
    </xf>
    <xf numFmtId="182" fontId="2" fillId="0" borderId="2" xfId="0" applyNumberFormat="1" applyFont="1" applyBorder="1" applyAlignment="1" applyProtection="1">
      <alignment horizontal="center" vertical="center" shrinkToFit="1"/>
      <protection hidden="1"/>
    </xf>
    <xf numFmtId="182" fontId="2" fillId="0" borderId="4" xfId="0" applyNumberFormat="1" applyFont="1" applyBorder="1" applyAlignment="1" applyProtection="1">
      <alignment horizontal="center" vertical="center" shrinkToFit="1"/>
      <protection hidden="1"/>
    </xf>
    <xf numFmtId="182" fontId="2" fillId="0" borderId="25" xfId="0" applyNumberFormat="1" applyFont="1" applyBorder="1" applyAlignment="1" applyProtection="1">
      <alignment horizontal="center" vertical="center" shrinkToFit="1"/>
      <protection hidden="1"/>
    </xf>
    <xf numFmtId="182" fontId="2" fillId="0" borderId="6" xfId="0" applyNumberFormat="1" applyFont="1" applyBorder="1" applyAlignment="1" applyProtection="1">
      <alignment horizontal="center" vertical="center" shrinkToFit="1"/>
      <protection hidden="1"/>
    </xf>
    <xf numFmtId="182" fontId="2" fillId="0" borderId="0" xfId="0" applyNumberFormat="1" applyFont="1" applyBorder="1" applyAlignment="1" applyProtection="1">
      <alignment horizontal="center" vertical="center" shrinkToFit="1"/>
      <protection hidden="1"/>
    </xf>
    <xf numFmtId="182" fontId="2" fillId="0" borderId="34" xfId="0" applyNumberFormat="1" applyFont="1" applyBorder="1" applyAlignment="1" applyProtection="1">
      <alignment horizontal="center" vertical="center" shrinkToFit="1"/>
      <protection hidden="1"/>
    </xf>
    <xf numFmtId="182" fontId="2" fillId="0" borderId="8" xfId="0" applyNumberFormat="1" applyFont="1" applyBorder="1" applyAlignment="1" applyProtection="1">
      <alignment horizontal="center" vertical="center" shrinkToFit="1"/>
      <protection hidden="1"/>
    </xf>
    <xf numFmtId="182" fontId="2" fillId="0" borderId="9" xfId="0" applyNumberFormat="1" applyFont="1" applyBorder="1" applyAlignment="1" applyProtection="1">
      <alignment horizontal="center" vertical="center" shrinkToFit="1"/>
      <protection hidden="1"/>
    </xf>
    <xf numFmtId="182" fontId="2" fillId="0" borderId="37" xfId="0" applyNumberFormat="1" applyFont="1" applyBorder="1" applyAlignment="1" applyProtection="1">
      <alignment horizontal="center" vertical="center" shrinkToFit="1"/>
      <protection hidden="1"/>
    </xf>
    <xf numFmtId="0" fontId="4" fillId="3" borderId="39" xfId="0" applyFont="1" applyFill="1" applyBorder="1" applyAlignment="1" applyProtection="1">
      <alignment horizontal="right" vertical="center" indent="1"/>
      <protection locked="0"/>
    </xf>
    <xf numFmtId="0" fontId="4" fillId="3" borderId="40" xfId="0" applyFont="1" applyFill="1" applyBorder="1" applyAlignment="1" applyProtection="1">
      <alignment horizontal="right" vertical="center" indent="1"/>
      <protection locked="0"/>
    </xf>
    <xf numFmtId="180" fontId="4" fillId="3" borderId="2" xfId="0" applyNumberFormat="1" applyFont="1" applyFill="1" applyBorder="1" applyAlignment="1" applyProtection="1">
      <alignment horizontal="right" vertical="center" wrapText="1" indent="1"/>
      <protection locked="0"/>
    </xf>
    <xf numFmtId="180" fontId="4" fillId="3" borderId="4" xfId="0" applyNumberFormat="1" applyFont="1" applyFill="1" applyBorder="1" applyAlignment="1" applyProtection="1">
      <alignment horizontal="right" vertical="center" wrapText="1" indent="1"/>
      <protection locked="0"/>
    </xf>
    <xf numFmtId="180" fontId="4" fillId="3" borderId="25" xfId="0" applyNumberFormat="1" applyFont="1" applyFill="1" applyBorder="1" applyAlignment="1" applyProtection="1">
      <alignment horizontal="right" vertical="center" wrapText="1" indent="1"/>
      <protection locked="0"/>
    </xf>
    <xf numFmtId="180" fontId="4" fillId="3" borderId="8" xfId="0" applyNumberFormat="1" applyFont="1" applyFill="1" applyBorder="1" applyAlignment="1" applyProtection="1">
      <alignment horizontal="right" vertical="center" wrapText="1" indent="1"/>
      <protection locked="0"/>
    </xf>
    <xf numFmtId="180" fontId="4" fillId="3" borderId="9" xfId="0" applyNumberFormat="1" applyFont="1" applyFill="1" applyBorder="1" applyAlignment="1" applyProtection="1">
      <alignment horizontal="right" vertical="center" wrapText="1" indent="1"/>
      <protection locked="0"/>
    </xf>
    <xf numFmtId="180" fontId="4" fillId="3" borderId="37" xfId="0" applyNumberFormat="1" applyFont="1" applyFill="1" applyBorder="1" applyAlignment="1" applyProtection="1">
      <alignment horizontal="right" vertical="center" wrapText="1" indent="1"/>
      <protection locked="0"/>
    </xf>
    <xf numFmtId="0" fontId="2" fillId="6" borderId="4" xfId="0" applyFont="1" applyFill="1" applyBorder="1" applyAlignment="1" applyProtection="1">
      <alignment horizontal="center" vertical="center" shrinkToFit="1"/>
      <protection hidden="1"/>
    </xf>
    <xf numFmtId="0" fontId="4" fillId="6" borderId="0" xfId="0" applyFont="1" applyFill="1" applyBorder="1" applyAlignment="1" applyProtection="1">
      <alignment horizontal="center" vertical="center" shrinkToFit="1"/>
      <protection hidden="1"/>
    </xf>
    <xf numFmtId="0" fontId="4" fillId="6" borderId="9" xfId="0" applyFont="1" applyFill="1" applyBorder="1" applyAlignment="1" applyProtection="1">
      <alignment horizontal="center" vertical="center" shrinkToFit="1"/>
      <protection hidden="1"/>
    </xf>
    <xf numFmtId="0" fontId="33" fillId="3" borderId="36"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5" xfId="0" applyFont="1" applyFill="1" applyBorder="1" applyAlignment="1" applyProtection="1">
      <alignment horizontal="center" vertical="center"/>
      <protection locked="0"/>
    </xf>
    <xf numFmtId="0" fontId="33" fillId="3" borderId="35"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0" fontId="33" fillId="3" borderId="7"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10" xfId="0" applyFont="1" applyFill="1" applyBorder="1" applyAlignment="1" applyProtection="1">
      <alignment horizontal="center" vertical="center"/>
      <protection locked="0"/>
    </xf>
    <xf numFmtId="0" fontId="34" fillId="3" borderId="35"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4"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8" fillId="0" borderId="0"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8"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2" fillId="0" borderId="25"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shrinkToFit="1"/>
      <protection hidden="1"/>
    </xf>
    <xf numFmtId="0" fontId="2" fillId="0" borderId="4" xfId="0" applyFont="1" applyBorder="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35"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38"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shrinkToFit="1"/>
      <protection hidden="1"/>
    </xf>
    <xf numFmtId="0" fontId="2" fillId="0" borderId="10"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wrapText="1" shrinkToFit="1"/>
      <protection hidden="1"/>
    </xf>
    <xf numFmtId="0" fontId="2" fillId="0" borderId="25"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34"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37" xfId="0" applyFont="1" applyBorder="1" applyAlignment="1" applyProtection="1">
      <alignment horizontal="center" vertical="center" shrinkToFit="1"/>
      <protection hidden="1"/>
    </xf>
    <xf numFmtId="0" fontId="15" fillId="0" borderId="0" xfId="0" applyFont="1" applyAlignment="1" applyProtection="1">
      <alignment horizontal="left" vertical="center"/>
      <protection hidden="1"/>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38" fontId="32" fillId="3" borderId="4" xfId="1" applyFont="1" applyFill="1" applyBorder="1" applyAlignment="1" applyProtection="1">
      <alignment horizontal="center" vertical="center" shrinkToFit="1"/>
      <protection locked="0"/>
    </xf>
    <xf numFmtId="38" fontId="32" fillId="3" borderId="9" xfId="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hidden="1"/>
    </xf>
    <xf numFmtId="0" fontId="4" fillId="0" borderId="9" xfId="0" applyFont="1" applyFill="1" applyBorder="1" applyAlignment="1" applyProtection="1">
      <alignment horizontal="center" vertical="center" shrinkToFit="1"/>
      <protection hidden="1"/>
    </xf>
    <xf numFmtId="0" fontId="17" fillId="0" borderId="2"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1" fillId="0" borderId="5" xfId="0" applyFont="1" applyBorder="1" applyAlignment="1" applyProtection="1">
      <alignment horizontal="left" vertical="center" wrapText="1"/>
      <protection hidden="1"/>
    </xf>
    <xf numFmtId="0" fontId="11" fillId="0" borderId="6"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1" fillId="0" borderId="7" xfId="0" applyFont="1" applyBorder="1" applyAlignment="1" applyProtection="1">
      <alignment horizontal="left" vertical="center" wrapText="1"/>
      <protection hidden="1"/>
    </xf>
    <xf numFmtId="0" fontId="11" fillId="0" borderId="8"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4" fillId="0" borderId="2" xfId="0" applyFont="1" applyBorder="1" applyAlignment="1" applyProtection="1">
      <alignment horizontal="center" vertical="center" wrapText="1" shrinkToFit="1"/>
      <protection hidden="1"/>
    </xf>
    <xf numFmtId="0" fontId="4" fillId="0" borderId="4" xfId="0" applyFont="1" applyBorder="1" applyAlignment="1" applyProtection="1">
      <alignment horizontal="center" vertical="center" wrapText="1" shrinkToFit="1"/>
      <protection hidden="1"/>
    </xf>
    <xf numFmtId="0" fontId="4" fillId="0" borderId="8" xfId="0" applyFont="1" applyBorder="1" applyAlignment="1" applyProtection="1">
      <alignment horizontal="center" vertical="center" wrapText="1" shrinkToFit="1"/>
      <protection hidden="1"/>
    </xf>
    <xf numFmtId="0" fontId="4" fillId="0" borderId="9" xfId="0" applyFont="1" applyBorder="1" applyAlignment="1" applyProtection="1">
      <alignment horizontal="center" vertical="center" wrapText="1" shrinkToFit="1"/>
      <protection hidden="1"/>
    </xf>
    <xf numFmtId="0" fontId="4" fillId="0" borderId="2"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0" fontId="4" fillId="0" borderId="6"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4" fillId="0" borderId="7" xfId="0" applyFont="1" applyFill="1" applyBorder="1" applyAlignment="1" applyProtection="1">
      <alignment horizontal="center" vertical="center" shrinkToFit="1"/>
      <protection hidden="1"/>
    </xf>
    <xf numFmtId="0" fontId="4" fillId="0" borderId="8" xfId="0" applyFont="1" applyFill="1" applyBorder="1" applyAlignment="1" applyProtection="1">
      <alignment horizontal="center" vertical="center" shrinkToFit="1"/>
      <protection hidden="1"/>
    </xf>
    <xf numFmtId="0" fontId="4" fillId="0" borderId="10"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49" fontId="2" fillId="0" borderId="6" xfId="0" applyNumberFormat="1" applyFont="1" applyBorder="1" applyAlignment="1" applyProtection="1">
      <alignment horizontal="left" vertical="center" wrapText="1"/>
      <protection hidden="1"/>
    </xf>
    <xf numFmtId="49" fontId="2" fillId="0" borderId="0" xfId="0" applyNumberFormat="1" applyFont="1" applyBorder="1" applyAlignment="1" applyProtection="1">
      <alignment horizontal="left" vertical="center" wrapText="1"/>
      <protection hidden="1"/>
    </xf>
    <xf numFmtId="49" fontId="2" fillId="0" borderId="7" xfId="0" applyNumberFormat="1" applyFont="1" applyBorder="1" applyAlignment="1" applyProtection="1">
      <alignment horizontal="left" vertical="center" wrapText="1"/>
      <protection hidden="1"/>
    </xf>
    <xf numFmtId="49" fontId="2" fillId="0" borderId="8" xfId="0" applyNumberFormat="1" applyFont="1" applyBorder="1" applyAlignment="1" applyProtection="1">
      <alignment horizontal="left" vertical="center" wrapText="1"/>
      <protection hidden="1"/>
    </xf>
    <xf numFmtId="49" fontId="2" fillId="0" borderId="9" xfId="0" applyNumberFormat="1" applyFont="1" applyBorder="1" applyAlignment="1" applyProtection="1">
      <alignment horizontal="left" vertical="center" wrapText="1"/>
      <protection hidden="1"/>
    </xf>
    <xf numFmtId="49" fontId="2" fillId="0" borderId="10" xfId="0" applyNumberFormat="1"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56" fontId="2"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14" fillId="4" borderId="6"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7" xfId="0" applyFont="1" applyFill="1" applyBorder="1" applyAlignment="1" applyProtection="1">
      <alignment horizontal="left" vertical="center"/>
      <protection hidden="1"/>
    </xf>
    <xf numFmtId="0" fontId="4" fillId="0" borderId="2" xfId="0" applyFont="1" applyFill="1" applyBorder="1" applyAlignment="1" applyProtection="1">
      <alignment horizontal="center" vertical="center" wrapText="1" shrinkToFit="1"/>
      <protection hidden="1"/>
    </xf>
    <xf numFmtId="0" fontId="4" fillId="0" borderId="4" xfId="0" applyFont="1" applyFill="1" applyBorder="1" applyAlignment="1" applyProtection="1">
      <alignment horizontal="center" vertical="center" wrapText="1" shrinkToFit="1"/>
      <protection hidden="1"/>
    </xf>
    <xf numFmtId="0" fontId="4" fillId="0" borderId="5" xfId="0" applyFont="1" applyFill="1" applyBorder="1" applyAlignment="1" applyProtection="1">
      <alignment horizontal="center" vertical="center" wrapText="1" shrinkToFit="1"/>
      <protection hidden="1"/>
    </xf>
    <xf numFmtId="0" fontId="4" fillId="0" borderId="6" xfId="0" applyFont="1" applyFill="1" applyBorder="1" applyAlignment="1" applyProtection="1">
      <alignment horizontal="center" vertical="center" wrapText="1" shrinkToFit="1"/>
      <protection hidden="1"/>
    </xf>
    <xf numFmtId="0" fontId="4" fillId="0" borderId="0" xfId="0" applyFont="1" applyFill="1" applyBorder="1" applyAlignment="1" applyProtection="1">
      <alignment horizontal="center" vertical="center" wrapText="1" shrinkToFit="1"/>
      <protection hidden="1"/>
    </xf>
    <xf numFmtId="0" fontId="4" fillId="0" borderId="7" xfId="0" applyFont="1" applyFill="1" applyBorder="1" applyAlignment="1" applyProtection="1">
      <alignment horizontal="center" vertical="center" wrapText="1" shrinkToFit="1"/>
      <protection hidden="1"/>
    </xf>
    <xf numFmtId="0" fontId="4" fillId="0" borderId="8" xfId="0" applyFont="1" applyFill="1" applyBorder="1" applyAlignment="1" applyProtection="1">
      <alignment horizontal="center" vertical="center" wrapText="1" shrinkToFit="1"/>
      <protection hidden="1"/>
    </xf>
    <xf numFmtId="0" fontId="4" fillId="0" borderId="9" xfId="0" applyFont="1" applyFill="1" applyBorder="1" applyAlignment="1" applyProtection="1">
      <alignment horizontal="center" vertical="center" wrapText="1" shrinkToFit="1"/>
      <protection hidden="1"/>
    </xf>
    <xf numFmtId="0" fontId="4" fillId="0" borderId="10" xfId="0" applyFont="1" applyFill="1" applyBorder="1" applyAlignment="1" applyProtection="1">
      <alignment horizontal="center" vertical="center" wrapText="1" shrinkToFit="1"/>
      <protection hidden="1"/>
    </xf>
    <xf numFmtId="38" fontId="2" fillId="0" borderId="4" xfId="1" applyFont="1" applyFill="1" applyBorder="1" applyAlignment="1" applyProtection="1">
      <alignment horizontal="center" vertical="center"/>
      <protection hidden="1"/>
    </xf>
    <xf numFmtId="0" fontId="10" fillId="3" borderId="19" xfId="0" applyFont="1" applyFill="1" applyBorder="1" applyAlignment="1" applyProtection="1">
      <alignment horizontal="center" vertical="center" shrinkToFit="1"/>
      <protection locked="0" hidden="1"/>
    </xf>
    <xf numFmtId="0" fontId="10" fillId="3" borderId="20" xfId="0" applyFont="1" applyFill="1" applyBorder="1" applyAlignment="1" applyProtection="1">
      <alignment horizontal="center" vertical="center" shrinkToFit="1"/>
      <protection locked="0" hidden="1"/>
    </xf>
    <xf numFmtId="0" fontId="4" fillId="0" borderId="20" xfId="0" applyFont="1" applyFill="1" applyBorder="1" applyAlignment="1" applyProtection="1">
      <alignment horizontal="left" vertical="top" shrinkToFit="1"/>
      <protection hidden="1"/>
    </xf>
    <xf numFmtId="0" fontId="4" fillId="0" borderId="21" xfId="0" applyFont="1" applyFill="1" applyBorder="1" applyAlignment="1" applyProtection="1">
      <alignment horizontal="left" vertical="top" shrinkToFit="1"/>
      <protection hidden="1"/>
    </xf>
    <xf numFmtId="0" fontId="17" fillId="0" borderId="23" xfId="0" applyFont="1" applyBorder="1" applyAlignment="1" applyProtection="1">
      <alignment horizontal="center" vertical="center" shrinkToFit="1"/>
      <protection hidden="1"/>
    </xf>
    <xf numFmtId="0" fontId="2" fillId="0" borderId="5"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4" fillId="0" borderId="14" xfId="0" applyFont="1" applyFill="1" applyBorder="1" applyAlignment="1" applyProtection="1">
      <alignment horizontal="left" vertical="top" wrapText="1"/>
      <protection hidden="1"/>
    </xf>
    <xf numFmtId="0" fontId="4" fillId="0" borderId="15"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xf numFmtId="0" fontId="2" fillId="0" borderId="4" xfId="0" applyFont="1" applyBorder="1" applyAlignment="1" applyProtection="1">
      <alignment horizontal="center" vertical="center" wrapText="1" shrinkToFit="1"/>
      <protection hidden="1"/>
    </xf>
    <xf numFmtId="0" fontId="2" fillId="0" borderId="5" xfId="0" applyFont="1" applyBorder="1" applyAlignment="1" applyProtection="1">
      <alignment horizontal="center" vertical="center" wrapText="1" shrinkToFit="1"/>
      <protection hidden="1"/>
    </xf>
    <xf numFmtId="0" fontId="2" fillId="0" borderId="8" xfId="0" applyFont="1" applyBorder="1" applyAlignment="1" applyProtection="1">
      <alignment horizontal="center" vertical="center" wrapText="1" shrinkToFit="1"/>
      <protection hidden="1"/>
    </xf>
    <xf numFmtId="0" fontId="2" fillId="0" borderId="9" xfId="0" applyFont="1" applyBorder="1" applyAlignment="1" applyProtection="1">
      <alignment horizontal="center" vertical="center" wrapText="1" shrinkToFit="1"/>
      <protection hidden="1"/>
    </xf>
    <xf numFmtId="0" fontId="2" fillId="0" borderId="10" xfId="0" applyFont="1" applyBorder="1" applyAlignment="1" applyProtection="1">
      <alignment horizontal="center" vertical="center" wrapText="1" shrinkToFit="1"/>
      <protection hidden="1"/>
    </xf>
    <xf numFmtId="177" fontId="14" fillId="0" borderId="2" xfId="1" applyNumberFormat="1" applyFont="1" applyFill="1" applyBorder="1" applyAlignment="1" applyProtection="1">
      <alignment horizontal="center" vertical="center"/>
      <protection hidden="1"/>
    </xf>
    <xf numFmtId="177" fontId="14" fillId="0" borderId="4" xfId="1" applyNumberFormat="1" applyFont="1" applyFill="1" applyBorder="1" applyAlignment="1" applyProtection="1">
      <alignment horizontal="center" vertical="center"/>
      <protection hidden="1"/>
    </xf>
    <xf numFmtId="177" fontId="14" fillId="0" borderId="5" xfId="1" applyNumberFormat="1" applyFont="1" applyFill="1" applyBorder="1" applyAlignment="1" applyProtection="1">
      <alignment horizontal="center" vertical="center"/>
      <protection hidden="1"/>
    </xf>
    <xf numFmtId="177" fontId="14" fillId="0" borderId="8" xfId="1" applyNumberFormat="1" applyFont="1" applyFill="1" applyBorder="1" applyAlignment="1" applyProtection="1">
      <alignment horizontal="center" vertical="center"/>
      <protection hidden="1"/>
    </xf>
    <xf numFmtId="177" fontId="14" fillId="0" borderId="9" xfId="1" applyNumberFormat="1" applyFont="1" applyFill="1" applyBorder="1" applyAlignment="1" applyProtection="1">
      <alignment horizontal="center" vertical="center"/>
      <protection hidden="1"/>
    </xf>
    <xf numFmtId="177" fontId="14" fillId="0" borderId="10" xfId="1" applyNumberFormat="1" applyFont="1" applyFill="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178" fontId="15" fillId="0" borderId="0" xfId="1" applyNumberFormat="1" applyFont="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15" fillId="0" borderId="0" xfId="0" applyFont="1" applyBorder="1" applyAlignment="1" applyProtection="1">
      <alignment horizontal="center" vertical="center"/>
      <protection hidden="1"/>
    </xf>
    <xf numFmtId="176" fontId="14" fillId="0" borderId="2" xfId="0" applyNumberFormat="1" applyFont="1" applyFill="1" applyBorder="1" applyAlignment="1" applyProtection="1">
      <alignment horizontal="center" vertical="center" shrinkToFit="1"/>
      <protection hidden="1"/>
    </xf>
    <xf numFmtId="176" fontId="14" fillId="0" borderId="4" xfId="0" applyNumberFormat="1" applyFont="1" applyFill="1" applyBorder="1" applyAlignment="1" applyProtection="1">
      <alignment horizontal="center" vertical="center" shrinkToFit="1"/>
      <protection hidden="1"/>
    </xf>
    <xf numFmtId="176" fontId="14" fillId="0" borderId="8" xfId="0" applyNumberFormat="1" applyFont="1" applyFill="1" applyBorder="1" applyAlignment="1" applyProtection="1">
      <alignment horizontal="center" vertical="center" shrinkToFit="1"/>
      <protection hidden="1"/>
    </xf>
    <xf numFmtId="176" fontId="14" fillId="0" borderId="9" xfId="0" applyNumberFormat="1"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textRotation="255"/>
      <protection hidden="1"/>
    </xf>
    <xf numFmtId="0" fontId="2" fillId="0" borderId="9" xfId="0" applyFont="1" applyFill="1" applyBorder="1" applyAlignment="1" applyProtection="1">
      <alignment horizontal="center" vertical="center" textRotation="255"/>
      <protection hidden="1"/>
    </xf>
    <xf numFmtId="176" fontId="14" fillId="3" borderId="2" xfId="0" applyNumberFormat="1" applyFont="1" applyFill="1" applyBorder="1" applyAlignment="1" applyProtection="1">
      <alignment horizontal="center" vertical="center" shrinkToFit="1"/>
      <protection locked="0" hidden="1"/>
    </xf>
    <xf numFmtId="176" fontId="14" fillId="3" borderId="4" xfId="0" applyNumberFormat="1" applyFont="1" applyFill="1" applyBorder="1" applyAlignment="1" applyProtection="1">
      <alignment horizontal="center" vertical="center" shrinkToFit="1"/>
      <protection locked="0" hidden="1"/>
    </xf>
    <xf numFmtId="176" fontId="14" fillId="3" borderId="8" xfId="0" applyNumberFormat="1" applyFont="1" applyFill="1" applyBorder="1" applyAlignment="1" applyProtection="1">
      <alignment horizontal="center" vertical="center" shrinkToFit="1"/>
      <protection locked="0" hidden="1"/>
    </xf>
    <xf numFmtId="176" fontId="14" fillId="3" borderId="9" xfId="0" applyNumberFormat="1" applyFont="1" applyFill="1" applyBorder="1" applyAlignment="1" applyProtection="1">
      <alignment horizontal="center" vertical="center" shrinkToFit="1"/>
      <protection locked="0" hidden="1"/>
    </xf>
    <xf numFmtId="0" fontId="2" fillId="0" borderId="2"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textRotation="255"/>
      <protection hidden="1"/>
    </xf>
    <xf numFmtId="0" fontId="2" fillId="0" borderId="2"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176" fontId="35" fillId="3" borderId="2" xfId="0" applyNumberFormat="1" applyFont="1" applyFill="1" applyBorder="1" applyAlignment="1" applyProtection="1">
      <alignment horizontal="center" vertical="center" shrinkToFit="1"/>
      <protection hidden="1"/>
    </xf>
    <xf numFmtId="176" fontId="35" fillId="3" borderId="4" xfId="0" applyNumberFormat="1" applyFont="1" applyFill="1" applyBorder="1" applyAlignment="1" applyProtection="1">
      <alignment horizontal="center" vertical="center" shrinkToFit="1"/>
      <protection hidden="1"/>
    </xf>
    <xf numFmtId="176" fontId="35" fillId="3" borderId="8" xfId="0" applyNumberFormat="1" applyFont="1" applyFill="1" applyBorder="1" applyAlignment="1" applyProtection="1">
      <alignment horizontal="center" vertical="center" shrinkToFit="1"/>
      <protection hidden="1"/>
    </xf>
    <xf numFmtId="176" fontId="35" fillId="3" borderId="9" xfId="0" applyNumberFormat="1" applyFont="1" applyFill="1" applyBorder="1" applyAlignment="1" applyProtection="1">
      <alignment horizontal="center" vertical="center" shrinkToFit="1"/>
      <protection hidden="1"/>
    </xf>
    <xf numFmtId="0" fontId="31" fillId="3" borderId="19" xfId="0" applyFont="1" applyFill="1" applyBorder="1" applyAlignment="1" applyProtection="1">
      <alignment horizontal="center" vertical="center" shrinkToFit="1"/>
      <protection locked="0" hidden="1"/>
    </xf>
    <xf numFmtId="0" fontId="31" fillId="3" borderId="20" xfId="0" applyFont="1" applyFill="1" applyBorder="1" applyAlignment="1" applyProtection="1">
      <alignment horizontal="center" vertical="center" shrinkToFit="1"/>
      <protection locked="0" hidden="1"/>
    </xf>
    <xf numFmtId="176" fontId="35" fillId="7" borderId="4" xfId="0" applyNumberFormat="1" applyFont="1" applyFill="1" applyBorder="1" applyAlignment="1" applyProtection="1">
      <alignment horizontal="center" vertical="center" shrinkToFit="1"/>
      <protection hidden="1"/>
    </xf>
    <xf numFmtId="176" fontId="35" fillId="7" borderId="9" xfId="0" applyNumberFormat="1" applyFont="1" applyFill="1" applyBorder="1" applyAlignment="1" applyProtection="1">
      <alignment horizontal="center" vertical="center" shrinkToFit="1"/>
      <protection hidden="1"/>
    </xf>
    <xf numFmtId="0" fontId="24" fillId="0" borderId="57" xfId="0" applyFont="1" applyBorder="1" applyAlignment="1" applyProtection="1">
      <alignment horizontal="center" vertical="center" shrinkToFit="1"/>
      <protection hidden="1"/>
    </xf>
    <xf numFmtId="0" fontId="23" fillId="0" borderId="1" xfId="0" applyFont="1" applyBorder="1" applyAlignment="1" applyProtection="1">
      <alignment horizontal="center" vertical="center" shrinkToFit="1"/>
      <protection hidden="1"/>
    </xf>
    <xf numFmtId="0" fontId="23" fillId="0" borderId="58" xfId="0" applyFont="1" applyBorder="1" applyAlignment="1" applyProtection="1">
      <alignment horizontal="center" vertical="center" shrinkToFit="1"/>
      <protection hidden="1"/>
    </xf>
    <xf numFmtId="0" fontId="23" fillId="0" borderId="61" xfId="0" applyFont="1" applyBorder="1" applyAlignment="1" applyProtection="1">
      <alignment horizontal="center" vertical="center" shrinkToFit="1"/>
      <protection hidden="1"/>
    </xf>
    <xf numFmtId="0" fontId="30" fillId="7" borderId="1" xfId="0" applyFont="1" applyFill="1" applyBorder="1" applyAlignment="1" applyProtection="1">
      <alignment horizontal="center" vertical="center" shrinkToFit="1"/>
      <protection hidden="1"/>
    </xf>
    <xf numFmtId="0" fontId="30" fillId="7" borderId="54" xfId="0" applyFont="1" applyFill="1" applyBorder="1" applyAlignment="1" applyProtection="1">
      <alignment horizontal="center" vertical="center" shrinkToFit="1"/>
      <protection hidden="1"/>
    </xf>
    <xf numFmtId="0" fontId="30" fillId="7" borderId="61" xfId="0" applyFont="1" applyFill="1" applyBorder="1" applyAlignment="1" applyProtection="1">
      <alignment horizontal="center" vertical="center" shrinkToFit="1"/>
      <protection hidden="1"/>
    </xf>
    <xf numFmtId="0" fontId="30" fillId="7" borderId="59" xfId="0" applyFont="1" applyFill="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23" fillId="0" borderId="55" xfId="0" applyFont="1" applyBorder="1" applyAlignment="1" applyProtection="1">
      <alignment horizontal="center" vertical="center" wrapText="1" shrinkToFit="1"/>
      <protection hidden="1"/>
    </xf>
    <xf numFmtId="0" fontId="23" fillId="0" borderId="60" xfId="0" applyFont="1" applyBorder="1" applyAlignment="1" applyProtection="1">
      <alignment horizontal="center" vertical="center" shrinkToFit="1"/>
      <protection hidden="1"/>
    </xf>
    <xf numFmtId="0" fontId="23" fillId="0" borderId="57" xfId="0" applyFont="1" applyBorder="1" applyAlignment="1" applyProtection="1">
      <alignment horizontal="center" vertical="center" shrinkToFit="1"/>
      <protection hidden="1"/>
    </xf>
    <xf numFmtId="0" fontId="30" fillId="7" borderId="60" xfId="0" applyFont="1" applyFill="1" applyBorder="1" applyAlignment="1" applyProtection="1">
      <alignment horizontal="center" vertical="center" shrinkToFit="1"/>
      <protection hidden="1"/>
    </xf>
    <xf numFmtId="0" fontId="30" fillId="7" borderId="56" xfId="0" applyFont="1" applyFill="1" applyBorder="1" applyAlignment="1" applyProtection="1">
      <alignment horizontal="center" vertical="center" shrinkToFit="1"/>
      <protection hidden="1"/>
    </xf>
    <xf numFmtId="0" fontId="2" fillId="3" borderId="39" xfId="0" applyFont="1" applyFill="1" applyBorder="1" applyAlignment="1" applyProtection="1">
      <alignment horizontal="right" vertical="center" indent="1"/>
      <protection locked="0"/>
    </xf>
    <xf numFmtId="0" fontId="2" fillId="3" borderId="40" xfId="0" applyFont="1" applyFill="1" applyBorder="1" applyAlignment="1" applyProtection="1">
      <alignment horizontal="right" vertical="center" indent="1"/>
      <protection locked="0"/>
    </xf>
    <xf numFmtId="180" fontId="2" fillId="3" borderId="2" xfId="0" applyNumberFormat="1" applyFont="1" applyFill="1" applyBorder="1" applyAlignment="1" applyProtection="1">
      <alignment horizontal="right" vertical="center" wrapText="1" indent="1"/>
      <protection locked="0"/>
    </xf>
    <xf numFmtId="180" fontId="2" fillId="3" borderId="4" xfId="0" applyNumberFormat="1" applyFont="1" applyFill="1" applyBorder="1" applyAlignment="1" applyProtection="1">
      <alignment horizontal="right" vertical="center" wrapText="1" indent="1"/>
      <protection locked="0"/>
    </xf>
    <xf numFmtId="180" fontId="2" fillId="3" borderId="25" xfId="0" applyNumberFormat="1" applyFont="1" applyFill="1" applyBorder="1" applyAlignment="1" applyProtection="1">
      <alignment horizontal="right" vertical="center" wrapText="1" indent="1"/>
      <protection locked="0"/>
    </xf>
    <xf numFmtId="180" fontId="2" fillId="3" borderId="8" xfId="0" applyNumberFormat="1" applyFont="1" applyFill="1" applyBorder="1" applyAlignment="1" applyProtection="1">
      <alignment horizontal="right" vertical="center" wrapText="1" indent="1"/>
      <protection locked="0"/>
    </xf>
    <xf numFmtId="180" fontId="2" fillId="3" borderId="9" xfId="0" applyNumberFormat="1" applyFont="1" applyFill="1" applyBorder="1" applyAlignment="1" applyProtection="1">
      <alignment horizontal="right" vertical="center" wrapText="1" indent="1"/>
      <protection locked="0"/>
    </xf>
    <xf numFmtId="180" fontId="2" fillId="3" borderId="37" xfId="0" applyNumberFormat="1" applyFont="1" applyFill="1" applyBorder="1" applyAlignment="1" applyProtection="1">
      <alignment horizontal="right" vertical="center" wrapText="1" indent="1"/>
      <protection locked="0"/>
    </xf>
    <xf numFmtId="0" fontId="2" fillId="3" borderId="36"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179" fontId="2" fillId="3" borderId="36"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179" fontId="2" fillId="3" borderId="0" xfId="0" applyNumberFormat="1" applyFont="1" applyFill="1" applyBorder="1" applyAlignment="1" applyProtection="1">
      <alignment horizontal="center" vertical="center"/>
      <protection locked="0"/>
    </xf>
    <xf numFmtId="179" fontId="2" fillId="3" borderId="38" xfId="0" applyNumberFormat="1" applyFont="1" applyFill="1" applyBorder="1" applyAlignment="1" applyProtection="1">
      <alignment horizontal="center" vertical="center"/>
      <protection locked="0"/>
    </xf>
    <xf numFmtId="179" fontId="2" fillId="3" borderId="9" xfId="0" applyNumberFormat="1" applyFont="1" applyFill="1" applyBorder="1" applyAlignment="1" applyProtection="1">
      <alignment horizontal="center" vertical="center"/>
      <protection locked="0"/>
    </xf>
    <xf numFmtId="180" fontId="2" fillId="3" borderId="36" xfId="0" applyNumberFormat="1" applyFont="1" applyFill="1" applyBorder="1" applyAlignment="1" applyProtection="1">
      <alignment horizontal="right" vertical="center" indent="1"/>
      <protection locked="0"/>
    </xf>
    <xf numFmtId="180" fontId="2" fillId="3" borderId="4" xfId="0" applyNumberFormat="1" applyFont="1" applyFill="1" applyBorder="1" applyAlignment="1" applyProtection="1">
      <alignment horizontal="right" vertical="center" indent="1"/>
      <protection locked="0"/>
    </xf>
    <xf numFmtId="180" fontId="2" fillId="3" borderId="25" xfId="0" applyNumberFormat="1" applyFont="1" applyFill="1" applyBorder="1" applyAlignment="1" applyProtection="1">
      <alignment horizontal="right" vertical="center" indent="1"/>
      <protection locked="0"/>
    </xf>
    <xf numFmtId="180" fontId="2" fillId="3" borderId="35" xfId="0" applyNumberFormat="1" applyFont="1" applyFill="1" applyBorder="1" applyAlignment="1" applyProtection="1">
      <alignment horizontal="right" vertical="center" indent="1"/>
      <protection locked="0"/>
    </xf>
    <xf numFmtId="180" fontId="2" fillId="3" borderId="0" xfId="0" applyNumberFormat="1" applyFont="1" applyFill="1" applyBorder="1" applyAlignment="1" applyProtection="1">
      <alignment horizontal="right" vertical="center" indent="1"/>
      <protection locked="0"/>
    </xf>
    <xf numFmtId="180" fontId="2" fillId="3" borderId="34" xfId="0" applyNumberFormat="1" applyFont="1" applyFill="1" applyBorder="1" applyAlignment="1" applyProtection="1">
      <alignment horizontal="right" vertical="center" indent="1"/>
      <protection locked="0"/>
    </xf>
    <xf numFmtId="184" fontId="2" fillId="0" borderId="2" xfId="0" applyNumberFormat="1" applyFont="1" applyFill="1" applyBorder="1" applyAlignment="1" applyProtection="1">
      <alignment horizontal="center" vertical="center" wrapText="1"/>
      <protection hidden="1"/>
    </xf>
    <xf numFmtId="184" fontId="2" fillId="0" borderId="4" xfId="0" applyNumberFormat="1" applyFont="1" applyFill="1" applyBorder="1" applyAlignment="1" applyProtection="1">
      <alignment horizontal="center" vertical="center" wrapText="1"/>
      <protection hidden="1"/>
    </xf>
    <xf numFmtId="184" fontId="2" fillId="0" borderId="25" xfId="0" applyNumberFormat="1" applyFont="1" applyFill="1" applyBorder="1" applyAlignment="1" applyProtection="1">
      <alignment horizontal="center" vertical="center" wrapText="1"/>
      <protection hidden="1"/>
    </xf>
    <xf numFmtId="184" fontId="2" fillId="0" borderId="6" xfId="0" applyNumberFormat="1" applyFont="1" applyFill="1" applyBorder="1" applyAlignment="1" applyProtection="1">
      <alignment horizontal="center" vertical="center" wrapText="1"/>
      <protection hidden="1"/>
    </xf>
    <xf numFmtId="184" fontId="2" fillId="0" borderId="0" xfId="0" applyNumberFormat="1" applyFont="1" applyFill="1" applyBorder="1" applyAlignment="1" applyProtection="1">
      <alignment horizontal="center" vertical="center" wrapText="1"/>
      <protection hidden="1"/>
    </xf>
    <xf numFmtId="184" fontId="2" fillId="0" borderId="34" xfId="0" applyNumberFormat="1" applyFont="1" applyFill="1" applyBorder="1" applyAlignment="1" applyProtection="1">
      <alignment horizontal="center" vertical="center" wrapText="1"/>
      <protection hidden="1"/>
    </xf>
    <xf numFmtId="184" fontId="2" fillId="0" borderId="8" xfId="0" applyNumberFormat="1" applyFont="1" applyFill="1" applyBorder="1" applyAlignment="1" applyProtection="1">
      <alignment horizontal="center" vertical="center" wrapText="1"/>
      <protection hidden="1"/>
    </xf>
    <xf numFmtId="184" fontId="2" fillId="0" borderId="9" xfId="0" applyNumberFormat="1" applyFont="1" applyFill="1" applyBorder="1" applyAlignment="1" applyProtection="1">
      <alignment horizontal="center" vertical="center" wrapText="1"/>
      <protection hidden="1"/>
    </xf>
    <xf numFmtId="184" fontId="2" fillId="0" borderId="37" xfId="0" applyNumberFormat="1" applyFont="1" applyFill="1" applyBorder="1" applyAlignment="1" applyProtection="1">
      <alignment horizontal="center" vertical="center" wrapText="1"/>
      <protection hidden="1"/>
    </xf>
    <xf numFmtId="182" fontId="2" fillId="0" borderId="36" xfId="0" applyNumberFormat="1" applyFont="1" applyBorder="1" applyAlignment="1" applyProtection="1">
      <alignment horizontal="right" vertical="center"/>
      <protection hidden="1"/>
    </xf>
    <xf numFmtId="182" fontId="2" fillId="0" borderId="35" xfId="0" applyNumberFormat="1" applyFont="1" applyBorder="1" applyAlignment="1" applyProtection="1">
      <alignment horizontal="right" vertical="center"/>
      <protection hidden="1"/>
    </xf>
    <xf numFmtId="182" fontId="2" fillId="0" borderId="38" xfId="0" applyNumberFormat="1" applyFont="1" applyBorder="1" applyAlignment="1" applyProtection="1">
      <alignment horizontal="right" vertical="center"/>
      <protection hidden="1"/>
    </xf>
    <xf numFmtId="179" fontId="2" fillId="3" borderId="25"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37" xfId="0" applyNumberFormat="1" applyFont="1" applyFill="1" applyBorder="1" applyAlignment="1" applyProtection="1">
      <alignment horizontal="center" vertical="center"/>
      <protection locked="0"/>
    </xf>
    <xf numFmtId="0" fontId="2" fillId="0" borderId="36" xfId="0" applyNumberFormat="1" applyFont="1" applyBorder="1" applyAlignment="1" applyProtection="1">
      <alignment horizontal="center" vertical="center"/>
      <protection hidden="1"/>
    </xf>
    <xf numFmtId="0" fontId="2" fillId="0" borderId="35" xfId="0" applyNumberFormat="1" applyFont="1" applyBorder="1" applyAlignment="1" applyProtection="1">
      <alignment horizontal="center" vertical="center"/>
      <protection hidden="1"/>
    </xf>
    <xf numFmtId="0" fontId="2" fillId="0" borderId="38" xfId="0" applyNumberFormat="1" applyFont="1" applyBorder="1" applyAlignment="1" applyProtection="1">
      <alignment horizontal="center" vertical="center"/>
      <protection hidden="1"/>
    </xf>
    <xf numFmtId="0" fontId="2" fillId="6" borderId="6" xfId="0" applyFont="1" applyFill="1" applyBorder="1" applyAlignment="1" applyProtection="1">
      <alignment horizontal="center" vertical="center"/>
      <protection hidden="1"/>
    </xf>
    <xf numFmtId="0" fontId="2" fillId="6" borderId="8" xfId="0" applyFont="1" applyFill="1" applyBorder="1" applyAlignment="1" applyProtection="1">
      <alignment horizontal="center" vertical="center"/>
      <protection hidden="1"/>
    </xf>
    <xf numFmtId="0" fontId="2" fillId="6" borderId="0" xfId="0" applyFont="1" applyFill="1" applyBorder="1" applyAlignment="1" applyProtection="1">
      <alignment horizontal="center" vertical="center" shrinkToFit="1"/>
      <protection hidden="1"/>
    </xf>
    <xf numFmtId="0" fontId="2" fillId="6" borderId="9" xfId="0" applyFont="1" applyFill="1" applyBorder="1" applyAlignment="1" applyProtection="1">
      <alignment horizontal="center" vertical="center" shrinkToFit="1"/>
      <protection hidden="1"/>
    </xf>
    <xf numFmtId="0" fontId="4" fillId="6" borderId="5"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0" xfId="0" applyFont="1" applyFill="1" applyBorder="1" applyAlignment="1" applyProtection="1">
      <alignment horizontal="center" vertical="center"/>
      <protection hidden="1"/>
    </xf>
    <xf numFmtId="0" fontId="2" fillId="3" borderId="25"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38" fontId="19" fillId="3" borderId="4" xfId="1" applyFont="1" applyFill="1" applyBorder="1" applyAlignment="1" applyProtection="1">
      <alignment horizontal="center" vertical="center" shrinkToFit="1"/>
      <protection locked="0"/>
    </xf>
    <xf numFmtId="38" fontId="19" fillId="3" borderId="9" xfId="1" applyFont="1" applyFill="1" applyBorder="1" applyAlignment="1" applyProtection="1">
      <alignment horizontal="center" vertical="center" shrinkToFit="1"/>
      <protection locked="0"/>
    </xf>
    <xf numFmtId="0" fontId="26" fillId="7" borderId="60" xfId="0" applyFont="1" applyFill="1" applyBorder="1" applyAlignment="1" applyProtection="1">
      <alignment horizontal="center" vertical="center" shrinkToFit="1"/>
      <protection locked="0"/>
    </xf>
    <xf numFmtId="0" fontId="26" fillId="7" borderId="56" xfId="0" applyFont="1" applyFill="1" applyBorder="1" applyAlignment="1" applyProtection="1">
      <alignment horizontal="center" vertical="center" shrinkToFit="1"/>
      <protection locked="0"/>
    </xf>
    <xf numFmtId="0" fontId="26" fillId="7" borderId="1" xfId="0" applyFont="1" applyFill="1" applyBorder="1" applyAlignment="1" applyProtection="1">
      <alignment horizontal="center" vertical="center" shrinkToFit="1"/>
      <protection locked="0"/>
    </xf>
    <xf numFmtId="0" fontId="26" fillId="7" borderId="54" xfId="0" applyFont="1" applyFill="1" applyBorder="1" applyAlignment="1" applyProtection="1">
      <alignment horizontal="center" vertical="center" shrinkToFit="1"/>
      <protection locked="0"/>
    </xf>
    <xf numFmtId="0" fontId="26" fillId="7" borderId="61" xfId="0" applyFont="1" applyFill="1" applyBorder="1" applyAlignment="1" applyProtection="1">
      <alignment horizontal="center" vertical="center" shrinkToFit="1"/>
      <protection locked="0"/>
    </xf>
    <xf numFmtId="0" fontId="26" fillId="7" borderId="59"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4" name="下矢印 23">
          <a:extLst>
            <a:ext uri="{FF2B5EF4-FFF2-40B4-BE49-F238E27FC236}">
              <a16:creationId xmlns="" xmlns:a16="http://schemas.microsoft.com/office/drawing/2014/main" id="{4781A28B-7563-417B-BCDD-9659E544E726}"/>
            </a:ext>
          </a:extLst>
        </xdr:cNvPr>
        <xdr:cNvSpPr/>
      </xdr:nvSpPr>
      <xdr:spPr>
        <a:xfrm>
          <a:off x="5703094" y="74104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25" name="下矢印 1">
          <a:extLst>
            <a:ext uri="{FF2B5EF4-FFF2-40B4-BE49-F238E27FC236}">
              <a16:creationId xmlns="" xmlns:a16="http://schemas.microsoft.com/office/drawing/2014/main" id="{74B25E11-DB52-4F7F-B56B-FA354AA10742}"/>
            </a:ext>
          </a:extLst>
        </xdr:cNvPr>
        <xdr:cNvSpPr/>
      </xdr:nvSpPr>
      <xdr:spPr>
        <a:xfrm>
          <a:off x="5703094" y="133159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26" name="下矢印 1">
          <a:extLst>
            <a:ext uri="{FF2B5EF4-FFF2-40B4-BE49-F238E27FC236}">
              <a16:creationId xmlns="" xmlns:a16="http://schemas.microsoft.com/office/drawing/2014/main" id="{D357FE10-BE1C-4F29-B305-A411EB065E3D}"/>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27" name="下矢印 1">
          <a:extLst>
            <a:ext uri="{FF2B5EF4-FFF2-40B4-BE49-F238E27FC236}">
              <a16:creationId xmlns="" xmlns:a16="http://schemas.microsoft.com/office/drawing/2014/main" id="{2C417268-EB22-4200-9C18-05EDB838666E}"/>
            </a:ext>
          </a:extLst>
        </xdr:cNvPr>
        <xdr:cNvSpPr/>
      </xdr:nvSpPr>
      <xdr:spPr>
        <a:xfrm>
          <a:off x="5703094" y="74104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28" name="下矢印 1">
          <a:extLst>
            <a:ext uri="{FF2B5EF4-FFF2-40B4-BE49-F238E27FC236}">
              <a16:creationId xmlns="" xmlns:a16="http://schemas.microsoft.com/office/drawing/2014/main" id="{64EC5F3F-E7E4-4318-BA0D-5E87635EAB90}"/>
            </a:ext>
          </a:extLst>
        </xdr:cNvPr>
        <xdr:cNvSpPr/>
      </xdr:nvSpPr>
      <xdr:spPr>
        <a:xfrm>
          <a:off x="5703094" y="133159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29" name="下矢印 1">
          <a:extLst>
            <a:ext uri="{FF2B5EF4-FFF2-40B4-BE49-F238E27FC236}">
              <a16:creationId xmlns="" xmlns:a16="http://schemas.microsoft.com/office/drawing/2014/main" id="{DF1ADF11-624E-46E2-87B7-7D617686207E}"/>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30" name="下矢印 1">
          <a:extLst>
            <a:ext uri="{FF2B5EF4-FFF2-40B4-BE49-F238E27FC236}">
              <a16:creationId xmlns="" xmlns:a16="http://schemas.microsoft.com/office/drawing/2014/main" id="{D625FE0E-9E63-46E0-885F-EEE1BD673C46}"/>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31" name="下矢印 1">
          <a:extLst>
            <a:ext uri="{FF2B5EF4-FFF2-40B4-BE49-F238E27FC236}">
              <a16:creationId xmlns="" xmlns:a16="http://schemas.microsoft.com/office/drawing/2014/main" id="{C50F8C56-D141-4E27-88EC-6D854B287730}"/>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32" name="下矢印 1">
          <a:extLst>
            <a:ext uri="{FF2B5EF4-FFF2-40B4-BE49-F238E27FC236}">
              <a16:creationId xmlns="" xmlns:a16="http://schemas.microsoft.com/office/drawing/2014/main" id="{B67193ED-92D8-41B2-AF9A-2B7695DB0B74}"/>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33" name="下矢印 1">
          <a:extLst>
            <a:ext uri="{FF2B5EF4-FFF2-40B4-BE49-F238E27FC236}">
              <a16:creationId xmlns="" xmlns:a16="http://schemas.microsoft.com/office/drawing/2014/main" id="{24D9407A-2CD5-4C67-A14A-45D54A089F26}"/>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34" name="下矢印 1">
          <a:extLst>
            <a:ext uri="{FF2B5EF4-FFF2-40B4-BE49-F238E27FC236}">
              <a16:creationId xmlns="" xmlns:a16="http://schemas.microsoft.com/office/drawing/2014/main" id="{4D1424F1-AC17-4D73-9B22-84D444854AB9}"/>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35" name="下矢印 1">
          <a:extLst>
            <a:ext uri="{FF2B5EF4-FFF2-40B4-BE49-F238E27FC236}">
              <a16:creationId xmlns="" xmlns:a16="http://schemas.microsoft.com/office/drawing/2014/main" id="{CB71177D-45D6-4DD5-9C4E-28DE589740C5}"/>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36" name="下矢印 1">
          <a:extLst>
            <a:ext uri="{FF2B5EF4-FFF2-40B4-BE49-F238E27FC236}">
              <a16:creationId xmlns="" xmlns:a16="http://schemas.microsoft.com/office/drawing/2014/main" id="{1E4B6C7A-FFF6-4F1C-A2C7-FE273BB8380C}"/>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37" name="下矢印 1">
          <a:extLst>
            <a:ext uri="{FF2B5EF4-FFF2-40B4-BE49-F238E27FC236}">
              <a16:creationId xmlns="" xmlns:a16="http://schemas.microsoft.com/office/drawing/2014/main" id="{F93CDE38-93DD-4348-B336-BBDB6C30FC24}"/>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38" name="下矢印 1">
          <a:extLst>
            <a:ext uri="{FF2B5EF4-FFF2-40B4-BE49-F238E27FC236}">
              <a16:creationId xmlns="" xmlns:a16="http://schemas.microsoft.com/office/drawing/2014/main" id="{7CA25F93-465D-41A4-B471-26C7210B53DA}"/>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39" name="下矢印 1">
          <a:extLst>
            <a:ext uri="{FF2B5EF4-FFF2-40B4-BE49-F238E27FC236}">
              <a16:creationId xmlns="" xmlns:a16="http://schemas.microsoft.com/office/drawing/2014/main" id="{07066B38-6DF9-4A97-A713-E117F9D61273}"/>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40" name="下矢印 1">
          <a:extLst>
            <a:ext uri="{FF2B5EF4-FFF2-40B4-BE49-F238E27FC236}">
              <a16:creationId xmlns="" xmlns:a16="http://schemas.microsoft.com/office/drawing/2014/main" id="{DAA23968-6BA3-43D3-9390-4A36208D841C}"/>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41" name="下矢印 1">
          <a:extLst>
            <a:ext uri="{FF2B5EF4-FFF2-40B4-BE49-F238E27FC236}">
              <a16:creationId xmlns="" xmlns:a16="http://schemas.microsoft.com/office/drawing/2014/main" id="{4702733E-9AD1-4896-9047-BB9C2EE5B82B}"/>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42" name="下矢印 1">
          <a:extLst>
            <a:ext uri="{FF2B5EF4-FFF2-40B4-BE49-F238E27FC236}">
              <a16:creationId xmlns="" xmlns:a16="http://schemas.microsoft.com/office/drawing/2014/main" id="{B53A4791-D7AB-453B-B6EB-CF6F0E23578A}"/>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43" name="下矢印 1">
          <a:extLst>
            <a:ext uri="{FF2B5EF4-FFF2-40B4-BE49-F238E27FC236}">
              <a16:creationId xmlns="" xmlns:a16="http://schemas.microsoft.com/office/drawing/2014/main" id="{5AA56635-69B3-4831-B112-D4617C5511F7}"/>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44" name="下矢印 1">
          <a:extLst>
            <a:ext uri="{FF2B5EF4-FFF2-40B4-BE49-F238E27FC236}">
              <a16:creationId xmlns="" xmlns:a16="http://schemas.microsoft.com/office/drawing/2014/main" id="{DA593CEA-9AC5-4353-8637-D349C250A0AD}"/>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225137</xdr:colOff>
      <xdr:row>8</xdr:row>
      <xdr:rowOff>90921</xdr:rowOff>
    </xdr:from>
    <xdr:to>
      <xdr:col>43</xdr:col>
      <xdr:colOff>176068</xdr:colOff>
      <xdr:row>12</xdr:row>
      <xdr:rowOff>56284</xdr:rowOff>
    </xdr:to>
    <xdr:sp macro="" textlink="">
      <xdr:nvSpPr>
        <xdr:cNvPr id="45" name="正方形/長方形 44">
          <a:extLst>
            <a:ext uri="{FF2B5EF4-FFF2-40B4-BE49-F238E27FC236}">
              <a16:creationId xmlns="" xmlns:a16="http://schemas.microsoft.com/office/drawing/2014/main" id="{687333D9-4FAA-4A40-83B3-DA8E79BFAECA}"/>
            </a:ext>
          </a:extLst>
        </xdr:cNvPr>
        <xdr:cNvSpPr/>
      </xdr:nvSpPr>
      <xdr:spPr>
        <a:xfrm>
          <a:off x="5844887" y="3094471"/>
          <a:ext cx="5767531" cy="924213"/>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入力が必要な欄はすべて朱色で表示されて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います。それ以外の欄は入力できません。</a:t>
          </a:r>
        </a:p>
      </xdr:txBody>
    </xdr:sp>
    <xdr:clientData/>
  </xdr:twoCellAnchor>
  <xdr:twoCellAnchor>
    <xdr:from>
      <xdr:col>23</xdr:col>
      <xdr:colOff>11469</xdr:colOff>
      <xdr:row>8</xdr:row>
      <xdr:rowOff>262659</xdr:rowOff>
    </xdr:from>
    <xdr:to>
      <xdr:col>26</xdr:col>
      <xdr:colOff>69275</xdr:colOff>
      <xdr:row>10</xdr:row>
      <xdr:rowOff>124113</xdr:rowOff>
    </xdr:to>
    <xdr:sp macro="" textlink="">
      <xdr:nvSpPr>
        <xdr:cNvPr id="46" name="正方形/長方形 45">
          <a:extLst>
            <a:ext uri="{FF2B5EF4-FFF2-40B4-BE49-F238E27FC236}">
              <a16:creationId xmlns="" xmlns:a16="http://schemas.microsoft.com/office/drawing/2014/main" id="{DE40970E-9E0E-4591-808C-C8549C5E6529}"/>
            </a:ext>
          </a:extLst>
        </xdr:cNvPr>
        <xdr:cNvSpPr/>
      </xdr:nvSpPr>
      <xdr:spPr>
        <a:xfrm>
          <a:off x="6139219" y="3266209"/>
          <a:ext cx="819806" cy="572654"/>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200" b="1"/>
        </a:p>
      </xdr:txBody>
    </xdr:sp>
    <xdr:clientData/>
  </xdr:twoCellAnchor>
  <xdr:twoCellAnchor>
    <xdr:from>
      <xdr:col>35</xdr:col>
      <xdr:colOff>238126</xdr:colOff>
      <xdr:row>1</xdr:row>
      <xdr:rowOff>121228</xdr:rowOff>
    </xdr:from>
    <xdr:to>
      <xdr:col>43</xdr:col>
      <xdr:colOff>157308</xdr:colOff>
      <xdr:row>3</xdr:row>
      <xdr:rowOff>259773</xdr:rowOff>
    </xdr:to>
    <xdr:sp macro="" textlink="">
      <xdr:nvSpPr>
        <xdr:cNvPr id="47" name="テキスト ボックス 46">
          <a:extLst>
            <a:ext uri="{FF2B5EF4-FFF2-40B4-BE49-F238E27FC236}">
              <a16:creationId xmlns="" xmlns:a16="http://schemas.microsoft.com/office/drawing/2014/main" id="{DEBA073E-7610-44AC-9059-3C4D5EF837F8}"/>
            </a:ext>
          </a:extLst>
        </xdr:cNvPr>
        <xdr:cNvSpPr txBox="1"/>
      </xdr:nvSpPr>
      <xdr:spPr>
        <a:xfrm>
          <a:off x="9509126" y="295853"/>
          <a:ext cx="2078182" cy="102754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16</xdr:col>
      <xdr:colOff>34637</xdr:colOff>
      <xdr:row>247</xdr:row>
      <xdr:rowOff>86592</xdr:rowOff>
    </xdr:from>
    <xdr:to>
      <xdr:col>33</xdr:col>
      <xdr:colOff>51953</xdr:colOff>
      <xdr:row>255</xdr:row>
      <xdr:rowOff>103912</xdr:rowOff>
    </xdr:to>
    <xdr:sp macro="" textlink="">
      <xdr:nvSpPr>
        <xdr:cNvPr id="48" name="吹き出し: 四角形 28">
          <a:extLst>
            <a:ext uri="{FF2B5EF4-FFF2-40B4-BE49-F238E27FC236}">
              <a16:creationId xmlns="" xmlns:a16="http://schemas.microsoft.com/office/drawing/2014/main" id="{4F35AEB2-31F3-48F1-BA77-6479CD5C8FFC}"/>
            </a:ext>
          </a:extLst>
        </xdr:cNvPr>
        <xdr:cNvSpPr/>
      </xdr:nvSpPr>
      <xdr:spPr>
        <a:xfrm>
          <a:off x="4384387" y="36560992"/>
          <a:ext cx="4373416" cy="1439720"/>
        </a:xfrm>
        <a:prstGeom prst="wedgeRectCallout">
          <a:avLst>
            <a:gd name="adj1" fmla="val -53518"/>
            <a:gd name="adj2" fmla="val -1339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休業等面積、テナント等数、うち特定百貨店等店舗は、前ページで入力した数値が自動入力されます。日によって変更がある場合は、ここに直接入力して変更してください。</a:t>
          </a:r>
        </a:p>
      </xdr:txBody>
    </xdr:sp>
    <xdr:clientData/>
  </xdr:twoCellAnchor>
  <xdr:twoCellAnchor>
    <xdr:from>
      <xdr:col>26</xdr:col>
      <xdr:colOff>207817</xdr:colOff>
      <xdr:row>211</xdr:row>
      <xdr:rowOff>121228</xdr:rowOff>
    </xdr:from>
    <xdr:to>
      <xdr:col>43</xdr:col>
      <xdr:colOff>86590</xdr:colOff>
      <xdr:row>217</xdr:row>
      <xdr:rowOff>34637</xdr:rowOff>
    </xdr:to>
    <xdr:sp macro="" textlink="">
      <xdr:nvSpPr>
        <xdr:cNvPr id="50" name="吹き出し: 四角形 30">
          <a:extLst>
            <a:ext uri="{FF2B5EF4-FFF2-40B4-BE49-F238E27FC236}">
              <a16:creationId xmlns="" xmlns:a16="http://schemas.microsoft.com/office/drawing/2014/main" id="{7281404D-6E6F-4FEA-8EB5-2BCA60C7EF74}"/>
            </a:ext>
          </a:extLst>
        </xdr:cNvPr>
        <xdr:cNvSpPr/>
      </xdr:nvSpPr>
      <xdr:spPr>
        <a:xfrm>
          <a:off x="7097567" y="26702328"/>
          <a:ext cx="4425373" cy="1354859"/>
        </a:xfrm>
        <a:prstGeom prst="wedgeRectCallout">
          <a:avLst>
            <a:gd name="adj1" fmla="val -28381"/>
            <a:gd name="adj2" fmla="val 7013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latin typeface="ＭＳ ゴシック" panose="020B0609070205080204" pitchFamily="49" charset="-128"/>
              <a:ea typeface="ＭＳ ゴシック" panose="020B0609070205080204" pitchFamily="49" charset="-128"/>
            </a:rPr>
            <a:t>各期間の途中から、自己利用部分にテナント店舗を出店させたなど、特別な事情により期間内で自己利用面積が変わる場合は、下表の休業等面積を直接編集してください。</a:t>
          </a:r>
        </a:p>
      </xdr:txBody>
    </xdr:sp>
    <xdr:clientData/>
  </xdr:twoCellAnchor>
  <xdr:twoCellAnchor>
    <xdr:from>
      <xdr:col>25</xdr:col>
      <xdr:colOff>103909</xdr:colOff>
      <xdr:row>224</xdr:row>
      <xdr:rowOff>155863</xdr:rowOff>
    </xdr:from>
    <xdr:to>
      <xdr:col>41</xdr:col>
      <xdr:colOff>138546</xdr:colOff>
      <xdr:row>227</xdr:row>
      <xdr:rowOff>86592</xdr:rowOff>
    </xdr:to>
    <xdr:sp macro="" textlink="">
      <xdr:nvSpPr>
        <xdr:cNvPr id="51" name="吹き出し: 四角形 31">
          <a:extLst>
            <a:ext uri="{FF2B5EF4-FFF2-40B4-BE49-F238E27FC236}">
              <a16:creationId xmlns="" xmlns:a16="http://schemas.microsoft.com/office/drawing/2014/main" id="{B3A75B31-3F5B-4D22-8418-338DE622167D}"/>
            </a:ext>
          </a:extLst>
        </xdr:cNvPr>
        <xdr:cNvSpPr/>
      </xdr:nvSpPr>
      <xdr:spPr>
        <a:xfrm>
          <a:off x="6739659" y="31105763"/>
          <a:ext cx="4289137" cy="826079"/>
        </a:xfrm>
        <a:prstGeom prst="wedgeRectCallout">
          <a:avLst>
            <a:gd name="adj1" fmla="val -49919"/>
            <a:gd name="adj2" fmla="val -7923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日によって店舗数が異なる場合は、一番稼働パターンが多い店舗数を記入してください。</a:t>
          </a:r>
        </a:p>
      </xdr:txBody>
    </xdr:sp>
    <xdr:clientData/>
  </xdr:twoCellAnchor>
  <xdr:twoCellAnchor>
    <xdr:from>
      <xdr:col>5</xdr:col>
      <xdr:colOff>69274</xdr:colOff>
      <xdr:row>47</xdr:row>
      <xdr:rowOff>34636</xdr:rowOff>
    </xdr:from>
    <xdr:to>
      <xdr:col>21</xdr:col>
      <xdr:colOff>62057</xdr:colOff>
      <xdr:row>51</xdr:row>
      <xdr:rowOff>131473</xdr:rowOff>
    </xdr:to>
    <xdr:sp macro="" textlink="">
      <xdr:nvSpPr>
        <xdr:cNvPr id="52" name="吹き出し: 四角形 32">
          <a:extLst>
            <a:ext uri="{FF2B5EF4-FFF2-40B4-BE49-F238E27FC236}">
              <a16:creationId xmlns="" xmlns:a16="http://schemas.microsoft.com/office/drawing/2014/main" id="{1FDE65D9-DCFB-4B7E-9E1C-799568F8BE55}"/>
            </a:ext>
          </a:extLst>
        </xdr:cNvPr>
        <xdr:cNvSpPr/>
      </xdr:nvSpPr>
      <xdr:spPr>
        <a:xfrm>
          <a:off x="1625024" y="15249236"/>
          <a:ext cx="4056783" cy="1512887"/>
        </a:xfrm>
        <a:prstGeom prst="wedgeRectCallout">
          <a:avLst>
            <a:gd name="adj1" fmla="val -59686"/>
            <a:gd name="adj2" fmla="val 476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屋内運動施設で大会等</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イベント開催時の営業</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パターンとなる場合、</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チェックを入れて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ください。</a:t>
          </a:r>
        </a:p>
      </xdr:txBody>
    </xdr:sp>
    <xdr:clientData/>
  </xdr:twoCellAnchor>
  <xdr:twoCellAnchor editAs="oneCell">
    <xdr:from>
      <xdr:col>14</xdr:col>
      <xdr:colOff>147494</xdr:colOff>
      <xdr:row>47</xdr:row>
      <xdr:rowOff>100857</xdr:rowOff>
    </xdr:from>
    <xdr:to>
      <xdr:col>20</xdr:col>
      <xdr:colOff>181499</xdr:colOff>
      <xdr:row>52</xdr:row>
      <xdr:rowOff>133678</xdr:rowOff>
    </xdr:to>
    <xdr:pic>
      <xdr:nvPicPr>
        <xdr:cNvPr id="53" name="図 52">
          <a:extLst>
            <a:ext uri="{FF2B5EF4-FFF2-40B4-BE49-F238E27FC236}">
              <a16:creationId xmlns="" xmlns:a16="http://schemas.microsoft.com/office/drawing/2014/main" id="{615EFB31-069A-426F-A996-63FFBA81AEC8}"/>
            </a:ext>
          </a:extLst>
        </xdr:cNvPr>
        <xdr:cNvPicPr>
          <a:picLocks noChangeAspect="1"/>
        </xdr:cNvPicPr>
      </xdr:nvPicPr>
      <xdr:blipFill>
        <a:blip xmlns:r="http://schemas.openxmlformats.org/officeDocument/2006/relationships" r:embed="rId1"/>
        <a:stretch>
          <a:fillRect/>
        </a:stretch>
      </xdr:blipFill>
      <xdr:spPr>
        <a:xfrm>
          <a:off x="3975637" y="15213857"/>
          <a:ext cx="1558005" cy="1783607"/>
        </a:xfrm>
        <a:prstGeom prst="rect">
          <a:avLst/>
        </a:prstGeom>
      </xdr:spPr>
    </xdr:pic>
    <xdr:clientData/>
  </xdr:twoCellAnchor>
  <xdr:twoCellAnchor>
    <xdr:from>
      <xdr:col>25</xdr:col>
      <xdr:colOff>225136</xdr:colOff>
      <xdr:row>263</xdr:row>
      <xdr:rowOff>138546</xdr:rowOff>
    </xdr:from>
    <xdr:to>
      <xdr:col>42</xdr:col>
      <xdr:colOff>9482</xdr:colOff>
      <xdr:row>267</xdr:row>
      <xdr:rowOff>153389</xdr:rowOff>
    </xdr:to>
    <xdr:sp macro="" textlink="">
      <xdr:nvSpPr>
        <xdr:cNvPr id="54" name="吹き出し: 四角形 34">
          <a:extLst>
            <a:ext uri="{FF2B5EF4-FFF2-40B4-BE49-F238E27FC236}">
              <a16:creationId xmlns="" xmlns:a16="http://schemas.microsoft.com/office/drawing/2014/main" id="{2BEEFE15-0468-4A72-8989-D498D9238211}"/>
            </a:ext>
          </a:extLst>
        </xdr:cNvPr>
        <xdr:cNvSpPr/>
      </xdr:nvSpPr>
      <xdr:spPr>
        <a:xfrm>
          <a:off x="6860886" y="39457746"/>
          <a:ext cx="4311896" cy="726043"/>
        </a:xfrm>
        <a:prstGeom prst="wedgeRectCallout">
          <a:avLst>
            <a:gd name="adj1" fmla="val 8634"/>
            <a:gd name="adj2" fmla="val -10472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パターン１以外の場合は、変更してください。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 name="下矢印 1">
          <a:extLst>
            <a:ext uri="{FF2B5EF4-FFF2-40B4-BE49-F238E27FC236}">
              <a16:creationId xmlns="" xmlns:a16="http://schemas.microsoft.com/office/drawing/2014/main" id="{0F8F1372-D0B9-4928-B43F-68218D5BCB97}"/>
            </a:ext>
          </a:extLst>
        </xdr:cNvPr>
        <xdr:cNvSpPr/>
      </xdr:nvSpPr>
      <xdr:spPr>
        <a:xfrm>
          <a:off x="5769769" y="71247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3" name="下矢印 1">
          <a:extLst>
            <a:ext uri="{FF2B5EF4-FFF2-40B4-BE49-F238E27FC236}">
              <a16:creationId xmlns="" xmlns:a16="http://schemas.microsoft.com/office/drawing/2014/main" id="{D9D8F2E5-61C9-4B0C-84DD-AC04237C3F12}"/>
            </a:ext>
          </a:extLst>
        </xdr:cNvPr>
        <xdr:cNvSpPr/>
      </xdr:nvSpPr>
      <xdr:spPr>
        <a:xfrm>
          <a:off x="5769769" y="129444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4" name="下矢印 1">
          <a:extLst>
            <a:ext uri="{FF2B5EF4-FFF2-40B4-BE49-F238E27FC236}">
              <a16:creationId xmlns="" xmlns:a16="http://schemas.microsoft.com/office/drawing/2014/main" id="{BFB76178-ECB6-4B8D-B32F-EB58439D71F0}"/>
            </a:ext>
          </a:extLst>
        </xdr:cNvPr>
        <xdr:cNvSpPr/>
      </xdr:nvSpPr>
      <xdr:spPr>
        <a:xfrm>
          <a:off x="5769769" y="187737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6" name="下矢印 1">
          <a:extLst>
            <a:ext uri="{FF2B5EF4-FFF2-40B4-BE49-F238E27FC236}">
              <a16:creationId xmlns="" xmlns:a16="http://schemas.microsoft.com/office/drawing/2014/main" id="{1E05D2B2-148F-4FA8-8343-5FAEA3D32B83}"/>
            </a:ext>
          </a:extLst>
        </xdr:cNvPr>
        <xdr:cNvSpPr/>
      </xdr:nvSpPr>
      <xdr:spPr>
        <a:xfrm>
          <a:off x="5769769" y="96012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2" name="下矢印 1">
          <a:extLst>
            <a:ext uri="{FF2B5EF4-FFF2-40B4-BE49-F238E27FC236}">
              <a16:creationId xmlns="" xmlns:a16="http://schemas.microsoft.com/office/drawing/2014/main" id="{735DA601-FB10-440E-8E01-F2C56B6C40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3" name="下矢印 1">
          <a:extLst>
            <a:ext uri="{FF2B5EF4-FFF2-40B4-BE49-F238E27FC236}">
              <a16:creationId xmlns="" xmlns:a16="http://schemas.microsoft.com/office/drawing/2014/main" id="{6FA190F5-CFFF-4270-B56C-ECF622505FF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4" name="下矢印 1">
          <a:extLst>
            <a:ext uri="{FF2B5EF4-FFF2-40B4-BE49-F238E27FC236}">
              <a16:creationId xmlns="" xmlns:a16="http://schemas.microsoft.com/office/drawing/2014/main" id="{EFB616BE-8612-4907-852C-DA6A0BCBBA0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5" name="下矢印 1">
          <a:extLst>
            <a:ext uri="{FF2B5EF4-FFF2-40B4-BE49-F238E27FC236}">
              <a16:creationId xmlns="" xmlns:a16="http://schemas.microsoft.com/office/drawing/2014/main" id="{68047F6A-431A-4991-AC23-52BD6163323A}"/>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6" name="下矢印 1">
          <a:extLst>
            <a:ext uri="{FF2B5EF4-FFF2-40B4-BE49-F238E27FC236}">
              <a16:creationId xmlns="" xmlns:a16="http://schemas.microsoft.com/office/drawing/2014/main" id="{B1F64169-61A7-426C-A79E-FA5FE61E09B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7" name="下矢印 1">
          <a:extLst>
            <a:ext uri="{FF2B5EF4-FFF2-40B4-BE49-F238E27FC236}">
              <a16:creationId xmlns="" xmlns:a16="http://schemas.microsoft.com/office/drawing/2014/main" id="{B42F9B2E-8D7B-4A17-8EB3-A509149B64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8" name="下矢印 1">
          <a:extLst>
            <a:ext uri="{FF2B5EF4-FFF2-40B4-BE49-F238E27FC236}">
              <a16:creationId xmlns="" xmlns:a16="http://schemas.microsoft.com/office/drawing/2014/main" id="{2223F3EA-B870-4615-B722-21FBB4CA6750}"/>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9" name="下矢印 1">
          <a:extLst>
            <a:ext uri="{FF2B5EF4-FFF2-40B4-BE49-F238E27FC236}">
              <a16:creationId xmlns="" xmlns:a16="http://schemas.microsoft.com/office/drawing/2014/main" id="{55005369-163D-4CF7-8E15-7AD0DDD6CC7D}"/>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0" name="下矢印 1">
          <a:extLst>
            <a:ext uri="{FF2B5EF4-FFF2-40B4-BE49-F238E27FC236}">
              <a16:creationId xmlns="" xmlns:a16="http://schemas.microsoft.com/office/drawing/2014/main" id="{F827F769-3BDE-4D1E-A0B6-C67DB4F4FF4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1" name="下矢印 1">
          <a:extLst>
            <a:ext uri="{FF2B5EF4-FFF2-40B4-BE49-F238E27FC236}">
              <a16:creationId xmlns="" xmlns:a16="http://schemas.microsoft.com/office/drawing/2014/main" id="{2D450D4B-7685-4483-8ED4-EF01309C5035}"/>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2" name="下矢印 1">
          <a:extLst>
            <a:ext uri="{FF2B5EF4-FFF2-40B4-BE49-F238E27FC236}">
              <a16:creationId xmlns="" xmlns:a16="http://schemas.microsoft.com/office/drawing/2014/main" id="{FC48D921-89E8-4C86-BEE5-93BF2D7E43B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3" name="下矢印 1">
          <a:extLst>
            <a:ext uri="{FF2B5EF4-FFF2-40B4-BE49-F238E27FC236}">
              <a16:creationId xmlns="" xmlns:a16="http://schemas.microsoft.com/office/drawing/2014/main" id="{94FEAEFC-DBC3-4567-B62F-5E61F1EF6244}"/>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4" name="下矢印 1">
          <a:extLst>
            <a:ext uri="{FF2B5EF4-FFF2-40B4-BE49-F238E27FC236}">
              <a16:creationId xmlns="" xmlns:a16="http://schemas.microsoft.com/office/drawing/2014/main" id="{22892E13-5BFD-43AF-BD12-C2EB4A3F07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5" name="下矢印 1">
          <a:extLst>
            <a:ext uri="{FF2B5EF4-FFF2-40B4-BE49-F238E27FC236}">
              <a16:creationId xmlns="" xmlns:a16="http://schemas.microsoft.com/office/drawing/2014/main" id="{940D88FA-DAE2-4240-B416-17FF6114C61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6" name="下矢印 1">
          <a:extLst>
            <a:ext uri="{FF2B5EF4-FFF2-40B4-BE49-F238E27FC236}">
              <a16:creationId xmlns="" xmlns:a16="http://schemas.microsoft.com/office/drawing/2014/main" id="{A46DCA0D-3188-434D-8DAF-C64AA29B6D5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7" name="下矢印 1">
          <a:extLst>
            <a:ext uri="{FF2B5EF4-FFF2-40B4-BE49-F238E27FC236}">
              <a16:creationId xmlns="" xmlns:a16="http://schemas.microsoft.com/office/drawing/2014/main" id="{F379AD59-AAA0-440E-8EDF-D2828ED396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8" name="下矢印 1">
          <a:extLst>
            <a:ext uri="{FF2B5EF4-FFF2-40B4-BE49-F238E27FC236}">
              <a16:creationId xmlns="" xmlns:a16="http://schemas.microsoft.com/office/drawing/2014/main" id="{24E26AEA-C4BF-4EB6-A034-5BB72953A30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9" name="下矢印 1">
          <a:extLst>
            <a:ext uri="{FF2B5EF4-FFF2-40B4-BE49-F238E27FC236}">
              <a16:creationId xmlns="" xmlns:a16="http://schemas.microsoft.com/office/drawing/2014/main" id="{4DAD2E77-85BC-461F-86DA-D07AAF82E62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311"/>
  <sheetViews>
    <sheetView view="pageBreakPreview" zoomScale="55" zoomScaleNormal="40" zoomScaleSheetLayoutView="55" workbookViewId="0">
      <selection activeCell="A2" sqref="A2:H2"/>
    </sheetView>
  </sheetViews>
  <sheetFormatPr defaultColWidth="9" defaultRowHeight="14" x14ac:dyDescent="0.2"/>
  <cols>
    <col min="1" max="5" width="4.08203125" customWidth="1"/>
    <col min="6" max="31" width="3.33203125" customWidth="1"/>
    <col min="32" max="43" width="3.58203125" customWidth="1"/>
    <col min="44" max="44" width="4" customWidth="1"/>
    <col min="45" max="51" width="0" hidden="1" customWidth="1"/>
    <col min="52" max="52" width="2.75" hidden="1" customWidth="1"/>
    <col min="53" max="53" width="17.25" hidden="1" customWidth="1"/>
    <col min="54" max="54" width="27.75" hidden="1" customWidth="1"/>
    <col min="55" max="55" width="19.08203125" hidden="1" customWidth="1"/>
    <col min="56" max="56" width="9" customWidth="1"/>
  </cols>
  <sheetData>
    <row r="2" spans="1:59" s="1" customFormat="1" ht="35.15" customHeight="1" x14ac:dyDescent="0.2">
      <c r="A2" s="433" t="s">
        <v>132</v>
      </c>
      <c r="B2" s="433"/>
      <c r="C2" s="433"/>
      <c r="D2" s="433"/>
      <c r="E2" s="433"/>
      <c r="F2" s="433"/>
      <c r="G2" s="433"/>
      <c r="H2" s="433"/>
      <c r="I2" s="434" t="s">
        <v>134</v>
      </c>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124"/>
      <c r="AT2" s="135"/>
      <c r="AU2" s="3"/>
      <c r="AV2" s="3"/>
      <c r="AW2" s="3"/>
      <c r="AX2" s="3"/>
      <c r="AY2" s="3"/>
      <c r="AZ2" s="3"/>
      <c r="BA2" s="3"/>
      <c r="BB2" s="3"/>
      <c r="BC2" s="3"/>
      <c r="BD2" s="3"/>
      <c r="BE2" s="3"/>
      <c r="BF2" s="3"/>
      <c r="BG2" s="3"/>
    </row>
    <row r="3" spans="1:59" s="1" customFormat="1" ht="35.15" customHeight="1" x14ac:dyDescent="0.2">
      <c r="A3" s="434" t="s">
        <v>139</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124"/>
      <c r="AT3" s="135"/>
      <c r="AU3" s="3"/>
      <c r="AV3" s="3"/>
      <c r="AW3" s="3"/>
      <c r="AX3" s="3"/>
      <c r="AY3" s="3"/>
      <c r="AZ3" s="3"/>
      <c r="BA3" s="3"/>
      <c r="BB3" s="3"/>
      <c r="BC3" s="3"/>
      <c r="BD3" s="3"/>
      <c r="BE3" s="3"/>
      <c r="BF3" s="3"/>
      <c r="BG3" s="3"/>
    </row>
    <row r="4" spans="1:59" s="1" customFormat="1" ht="27.75" customHeight="1" thickBo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24"/>
      <c r="AT4" s="135"/>
      <c r="AU4" s="3"/>
      <c r="AV4" s="3"/>
      <c r="AW4" s="3"/>
      <c r="AX4" s="3"/>
      <c r="AY4" s="3"/>
      <c r="AZ4" s="3"/>
      <c r="BA4" s="3"/>
      <c r="BB4" s="3"/>
      <c r="BC4" s="3"/>
      <c r="BD4" s="3"/>
      <c r="BE4" s="3"/>
      <c r="BF4" s="3"/>
      <c r="BG4" s="3"/>
    </row>
    <row r="5" spans="1:59" s="1" customFormat="1" ht="27.75" customHeight="1" x14ac:dyDescent="0.2">
      <c r="A5" s="135"/>
      <c r="B5" s="124"/>
      <c r="C5" s="435" t="s">
        <v>110</v>
      </c>
      <c r="D5" s="436"/>
      <c r="E5" s="436"/>
      <c r="F5" s="436"/>
      <c r="G5" s="436"/>
      <c r="H5" s="436"/>
      <c r="I5" s="436"/>
      <c r="J5" s="436"/>
      <c r="K5" s="436"/>
      <c r="L5" s="438" t="s">
        <v>129</v>
      </c>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9"/>
      <c r="AQ5" s="135"/>
      <c r="AR5" s="135"/>
      <c r="AS5" s="124"/>
      <c r="AT5" s="135"/>
      <c r="AU5" s="3"/>
      <c r="AV5" s="3"/>
      <c r="AW5" s="3"/>
      <c r="AX5" s="3"/>
      <c r="AY5" s="3"/>
      <c r="AZ5" s="3"/>
      <c r="BA5" s="3"/>
      <c r="BB5" s="3"/>
      <c r="BC5" s="3"/>
      <c r="BD5" s="3"/>
      <c r="BE5" s="3"/>
      <c r="BF5" s="3"/>
      <c r="BG5" s="3"/>
    </row>
    <row r="6" spans="1:59" s="1" customFormat="1" ht="27.75" customHeight="1" x14ac:dyDescent="0.2">
      <c r="A6" s="135"/>
      <c r="B6" s="124"/>
      <c r="C6" s="437"/>
      <c r="D6" s="426"/>
      <c r="E6" s="426"/>
      <c r="F6" s="426"/>
      <c r="G6" s="426"/>
      <c r="H6" s="426"/>
      <c r="I6" s="426"/>
      <c r="J6" s="426"/>
      <c r="K6" s="426"/>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30"/>
      <c r="AQ6" s="135"/>
      <c r="AR6" s="135"/>
      <c r="AS6" s="124"/>
      <c r="AT6" s="135"/>
      <c r="AU6" s="3"/>
      <c r="AV6" s="3"/>
      <c r="AW6" s="3"/>
      <c r="AX6" s="3"/>
      <c r="AY6" s="3"/>
      <c r="AZ6" s="3"/>
      <c r="BA6" s="3"/>
      <c r="BB6" s="3"/>
      <c r="BC6" s="3"/>
      <c r="BD6" s="3"/>
      <c r="BE6" s="3"/>
      <c r="BF6" s="3"/>
      <c r="BG6" s="3"/>
    </row>
    <row r="7" spans="1:59" s="1" customFormat="1" ht="27.75" customHeight="1" x14ac:dyDescent="0.2">
      <c r="A7" s="135"/>
      <c r="B7" s="135"/>
      <c r="C7" s="425" t="s">
        <v>109</v>
      </c>
      <c r="D7" s="426"/>
      <c r="E7" s="426"/>
      <c r="F7" s="426"/>
      <c r="G7" s="426"/>
      <c r="H7" s="426"/>
      <c r="I7" s="426"/>
      <c r="J7" s="426"/>
      <c r="K7" s="426"/>
      <c r="L7" s="429" t="s">
        <v>130</v>
      </c>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30"/>
      <c r="AQ7" s="135"/>
      <c r="AR7" s="135"/>
      <c r="AS7" s="124"/>
      <c r="AT7" s="135"/>
      <c r="AU7" s="3"/>
      <c r="AV7" s="3"/>
      <c r="AW7" s="3"/>
      <c r="AX7" s="3"/>
      <c r="AY7" s="3"/>
      <c r="AZ7" s="3"/>
      <c r="BA7" s="3"/>
      <c r="BB7" s="3"/>
      <c r="BC7" s="3"/>
      <c r="BD7" s="3"/>
      <c r="BE7" s="3"/>
      <c r="BF7" s="3"/>
      <c r="BG7" s="3"/>
    </row>
    <row r="8" spans="1:59" s="1" customFormat="1" ht="27.75" customHeight="1" thickBot="1" x14ac:dyDescent="0.25">
      <c r="A8" s="135"/>
      <c r="B8" s="135"/>
      <c r="C8" s="427"/>
      <c r="D8" s="428"/>
      <c r="E8" s="428"/>
      <c r="F8" s="428"/>
      <c r="G8" s="428"/>
      <c r="H8" s="428"/>
      <c r="I8" s="428"/>
      <c r="J8" s="428"/>
      <c r="K8" s="428"/>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2"/>
      <c r="AQ8" s="135"/>
      <c r="AR8" s="135"/>
      <c r="AS8" s="124"/>
      <c r="AT8" s="135"/>
      <c r="AU8" s="3"/>
      <c r="AV8" s="3"/>
      <c r="AW8" s="3"/>
      <c r="AX8" s="3"/>
      <c r="AY8" s="3"/>
      <c r="AZ8" s="3"/>
      <c r="BA8" s="3"/>
      <c r="BB8" s="3"/>
      <c r="BC8" s="3"/>
      <c r="BD8" s="3"/>
      <c r="BE8" s="3"/>
      <c r="BF8" s="3"/>
      <c r="BG8" s="3"/>
    </row>
    <row r="9" spans="1:59" s="1" customFormat="1" ht="27.75" customHeight="1" x14ac:dyDescent="0.2">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24"/>
      <c r="AT9" s="135"/>
      <c r="AU9" s="3"/>
      <c r="AV9" s="3"/>
      <c r="AW9" s="3"/>
      <c r="AX9" s="3"/>
      <c r="AY9" s="3"/>
      <c r="AZ9" s="3"/>
      <c r="BA9" s="3"/>
      <c r="BB9" s="3"/>
      <c r="BC9" s="3"/>
      <c r="BD9" s="3"/>
      <c r="BE9" s="3"/>
      <c r="BF9" s="3"/>
      <c r="BG9" s="3"/>
    </row>
    <row r="10" spans="1:59" s="9" customFormat="1" ht="28.5" customHeight="1" x14ac:dyDescent="0.2">
      <c r="A10" s="4" t="s">
        <v>107</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2">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2">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2">
      <c r="A13" s="17"/>
      <c r="B13" s="18" t="s">
        <v>0</v>
      </c>
      <c r="D13" s="19"/>
      <c r="X13" s="12"/>
      <c r="AU13" s="8"/>
      <c r="AV13" s="8"/>
      <c r="AW13" s="8"/>
      <c r="AX13" s="8"/>
      <c r="AY13" s="8"/>
      <c r="AZ13" s="8"/>
      <c r="BA13" s="8"/>
      <c r="BB13" s="8"/>
      <c r="BC13" s="8"/>
      <c r="BD13" s="8"/>
      <c r="BE13" s="8"/>
      <c r="BF13" s="8"/>
      <c r="BG13" s="8"/>
    </row>
    <row r="14" spans="1:59" s="9" customFormat="1" ht="28.5" customHeight="1" x14ac:dyDescent="0.2">
      <c r="A14" s="17"/>
      <c r="B14" s="18" t="s">
        <v>1</v>
      </c>
      <c r="D14" s="19"/>
      <c r="X14" s="12"/>
    </row>
    <row r="15" spans="1:59" s="9" customFormat="1" ht="28.5" customHeight="1" x14ac:dyDescent="0.2">
      <c r="A15" s="17"/>
      <c r="B15" s="18" t="s">
        <v>2</v>
      </c>
      <c r="D15" s="19"/>
      <c r="X15" s="12"/>
    </row>
    <row r="16" spans="1:59" s="21" customFormat="1" ht="28.5" customHeight="1" x14ac:dyDescent="0.2">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2">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s="1" customFormat="1" ht="25.5" customHeight="1" x14ac:dyDescent="0.2">
      <c r="A18" s="411" t="s">
        <v>3</v>
      </c>
      <c r="B18" s="412"/>
      <c r="C18" s="412"/>
      <c r="D18" s="412"/>
      <c r="E18" s="412"/>
      <c r="F18" s="412"/>
      <c r="G18" s="412"/>
      <c r="H18" s="412"/>
      <c r="I18" s="413"/>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2"/>
      <c r="BF18" s="132"/>
      <c r="BG18" s="132"/>
      <c r="BH18" s="133"/>
    </row>
    <row r="19" spans="1:60" s="1" customFormat="1" ht="17.25" customHeight="1" x14ac:dyDescent="0.2">
      <c r="A19" s="414"/>
      <c r="B19" s="415"/>
      <c r="C19" s="415"/>
      <c r="D19" s="415"/>
      <c r="E19" s="415"/>
      <c r="F19" s="415"/>
      <c r="G19" s="415"/>
      <c r="H19" s="415"/>
      <c r="I19" s="416"/>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3"/>
      <c r="BF19" s="133"/>
      <c r="BG19" s="133"/>
      <c r="BH19" s="133"/>
    </row>
    <row r="20" spans="1:60" s="1" customFormat="1" ht="28.5" customHeight="1" x14ac:dyDescent="0.2">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38"/>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3"/>
      <c r="BF20" s="133"/>
      <c r="BG20" s="133"/>
      <c r="BH20" s="133"/>
    </row>
    <row r="21" spans="1:60" s="1" customFormat="1" ht="25.5" customHeight="1" x14ac:dyDescent="0.2">
      <c r="A21" s="36"/>
      <c r="B21" s="282" t="s">
        <v>124</v>
      </c>
      <c r="C21" s="376"/>
      <c r="D21" s="376"/>
      <c r="E21" s="377"/>
      <c r="F21" s="407" t="s">
        <v>9</v>
      </c>
      <c r="G21" s="407"/>
      <c r="H21" s="418">
        <v>10</v>
      </c>
      <c r="I21" s="418"/>
      <c r="J21" s="395" t="s">
        <v>10</v>
      </c>
      <c r="K21" s="395"/>
      <c r="L21" s="418">
        <v>0</v>
      </c>
      <c r="M21" s="418"/>
      <c r="N21" s="395" t="s">
        <v>11</v>
      </c>
      <c r="O21" s="397"/>
      <c r="P21" s="408" t="s">
        <v>12</v>
      </c>
      <c r="Q21" s="397"/>
      <c r="R21" s="399" t="s">
        <v>13</v>
      </c>
      <c r="S21" s="399"/>
      <c r="T21" s="418">
        <v>22</v>
      </c>
      <c r="U21" s="418"/>
      <c r="V21" s="395" t="s">
        <v>10</v>
      </c>
      <c r="W21" s="395"/>
      <c r="X21" s="418">
        <v>0</v>
      </c>
      <c r="Y21" s="418"/>
      <c r="Z21" s="395" t="s">
        <v>11</v>
      </c>
      <c r="AA21" s="397"/>
      <c r="AB21" s="31"/>
      <c r="AC21" s="31"/>
      <c r="AD21" s="31"/>
      <c r="AE21" s="282" t="s">
        <v>14</v>
      </c>
      <c r="AF21" s="274"/>
      <c r="AG21" s="274"/>
      <c r="AH21" s="274"/>
      <c r="AI21" s="275"/>
      <c r="AJ21" s="392">
        <v>12</v>
      </c>
      <c r="AK21" s="392"/>
      <c r="AL21" s="409" t="s">
        <v>15</v>
      </c>
      <c r="AM21" s="409"/>
      <c r="AN21" s="392">
        <v>0</v>
      </c>
      <c r="AO21" s="392"/>
      <c r="AP21" s="395" t="s">
        <v>11</v>
      </c>
      <c r="AQ21" s="397"/>
      <c r="AR21" s="40"/>
      <c r="AS21" s="31"/>
      <c r="AT21" s="31"/>
      <c r="AU21" s="387"/>
      <c r="AV21" s="387" t="s">
        <v>16</v>
      </c>
      <c r="AW21" s="390">
        <v>1320</v>
      </c>
      <c r="AX21" s="31"/>
      <c r="AY21" s="387" t="s">
        <v>17</v>
      </c>
      <c r="AZ21" s="390">
        <v>720</v>
      </c>
      <c r="BA21" s="31"/>
      <c r="BB21" s="31"/>
      <c r="BC21" s="31"/>
      <c r="BD21" s="31"/>
      <c r="BE21" s="133"/>
      <c r="BF21" s="133"/>
      <c r="BG21" s="133"/>
      <c r="BH21" s="133"/>
    </row>
    <row r="22" spans="1:60" s="1" customFormat="1" ht="35.25" customHeight="1" x14ac:dyDescent="0.2">
      <c r="A22" s="36"/>
      <c r="B22" s="378"/>
      <c r="C22" s="379"/>
      <c r="D22" s="379"/>
      <c r="E22" s="380"/>
      <c r="F22" s="407"/>
      <c r="G22" s="407"/>
      <c r="H22" s="420"/>
      <c r="I22" s="420"/>
      <c r="J22" s="396"/>
      <c r="K22" s="396"/>
      <c r="L22" s="420"/>
      <c r="M22" s="420"/>
      <c r="N22" s="396"/>
      <c r="O22" s="398"/>
      <c r="P22" s="406"/>
      <c r="Q22" s="398"/>
      <c r="R22" s="400"/>
      <c r="S22" s="400"/>
      <c r="T22" s="420"/>
      <c r="U22" s="420"/>
      <c r="V22" s="396"/>
      <c r="W22" s="396"/>
      <c r="X22" s="420"/>
      <c r="Y22" s="420"/>
      <c r="Z22" s="396"/>
      <c r="AA22" s="398"/>
      <c r="AB22" s="31"/>
      <c r="AC22" s="31"/>
      <c r="AD22" s="31"/>
      <c r="AE22" s="286"/>
      <c r="AF22" s="280"/>
      <c r="AG22" s="280"/>
      <c r="AH22" s="280"/>
      <c r="AI22" s="281"/>
      <c r="AJ22" s="394"/>
      <c r="AK22" s="394"/>
      <c r="AL22" s="410"/>
      <c r="AM22" s="410"/>
      <c r="AN22" s="394"/>
      <c r="AO22" s="394"/>
      <c r="AP22" s="396"/>
      <c r="AQ22" s="398"/>
      <c r="AR22" s="40"/>
      <c r="AS22" s="31"/>
      <c r="AT22" s="31"/>
      <c r="AU22" s="387"/>
      <c r="AV22" s="387"/>
      <c r="AW22" s="390"/>
      <c r="AX22" s="31"/>
      <c r="AY22" s="387"/>
      <c r="AZ22" s="390"/>
      <c r="BA22" s="31"/>
      <c r="BB22" s="31"/>
      <c r="BC22" s="31"/>
      <c r="BD22" s="31"/>
      <c r="BE22" s="133"/>
      <c r="BF22" s="133"/>
      <c r="BG22" s="133"/>
      <c r="BH22" s="133"/>
    </row>
    <row r="23" spans="1:60" s="1" customFormat="1" ht="17.25" customHeight="1" x14ac:dyDescent="0.2">
      <c r="A23" s="36"/>
      <c r="B23" s="41"/>
      <c r="C23" s="41"/>
      <c r="D23" s="41"/>
      <c r="E23" s="41"/>
      <c r="F23" s="42"/>
      <c r="G23" s="42"/>
      <c r="H23" s="137"/>
      <c r="I23" s="42"/>
      <c r="J23" s="42"/>
      <c r="K23" s="42"/>
      <c r="L23" s="42"/>
      <c r="M23" s="42"/>
      <c r="N23" s="42"/>
      <c r="O23" s="42"/>
      <c r="P23" s="42"/>
      <c r="Q23" s="42"/>
      <c r="R23" s="42"/>
      <c r="S23" s="42"/>
      <c r="T23" s="42"/>
      <c r="U23" s="42"/>
      <c r="V23" s="42"/>
      <c r="W23" s="42"/>
      <c r="X23" s="40"/>
      <c r="Y23" s="40"/>
      <c r="Z23" s="39"/>
      <c r="AA23" s="138"/>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3"/>
      <c r="BF23" s="133"/>
      <c r="BG23" s="133"/>
      <c r="BH23" s="133"/>
    </row>
    <row r="24" spans="1:60" s="31" customFormat="1" ht="25.5" customHeight="1" x14ac:dyDescent="0.2">
      <c r="A24" s="36"/>
      <c r="B24" s="37"/>
      <c r="C24" s="38"/>
      <c r="D24" s="38"/>
      <c r="E24" s="38"/>
      <c r="F24" s="39"/>
      <c r="G24" s="39"/>
      <c r="H24" s="39"/>
      <c r="I24" s="39"/>
      <c r="J24" s="39"/>
      <c r="K24" s="39"/>
      <c r="L24" s="39"/>
      <c r="M24" s="39"/>
      <c r="N24" s="39"/>
      <c r="O24" s="39"/>
      <c r="P24" s="39"/>
      <c r="Q24" s="39"/>
      <c r="R24" s="39"/>
      <c r="S24" s="39"/>
      <c r="T24" s="39"/>
      <c r="U24" s="39"/>
      <c r="V24" s="39"/>
      <c r="W24" s="138"/>
      <c r="X24" s="40"/>
      <c r="Y24" s="40"/>
      <c r="Z24" s="39"/>
      <c r="AA24" s="138"/>
      <c r="AB24" s="40"/>
      <c r="AC24" s="40"/>
      <c r="AD24" s="40"/>
      <c r="AE24" s="40"/>
      <c r="AF24" s="40"/>
      <c r="AG24" s="40"/>
      <c r="AH24" s="40"/>
      <c r="AI24" s="40"/>
      <c r="AJ24" s="121"/>
      <c r="AK24" s="121"/>
      <c r="AL24" s="121"/>
      <c r="AM24" s="121"/>
      <c r="AN24" s="121"/>
      <c r="AO24" s="121"/>
      <c r="AP24" s="40"/>
      <c r="AQ24" s="40"/>
      <c r="AR24" s="40"/>
      <c r="AW24" s="47" t="s">
        <v>19</v>
      </c>
      <c r="AZ24" s="31" t="s">
        <v>20</v>
      </c>
      <c r="BC24" s="31" t="s">
        <v>119</v>
      </c>
      <c r="BE24" s="133"/>
      <c r="BF24" s="133"/>
      <c r="BG24" s="133"/>
      <c r="BH24" s="133"/>
    </row>
    <row r="25" spans="1:60" s="48" customFormat="1" ht="25.5" customHeight="1" x14ac:dyDescent="0.2">
      <c r="A25" s="45"/>
      <c r="B25" s="46" t="s">
        <v>118</v>
      </c>
      <c r="C25" s="46"/>
      <c r="D25" s="46"/>
      <c r="E25" s="46"/>
      <c r="F25" s="46"/>
      <c r="G25" s="46"/>
      <c r="H25" s="46"/>
      <c r="I25" s="46"/>
      <c r="J25" s="46"/>
      <c r="K25" s="46"/>
      <c r="L25" s="46"/>
      <c r="M25" s="46"/>
      <c r="N25" s="46"/>
      <c r="O25" s="47"/>
      <c r="P25" s="46"/>
      <c r="Q25" s="46"/>
      <c r="R25" s="46"/>
      <c r="S25" s="46"/>
      <c r="T25" s="46"/>
      <c r="U25" s="12"/>
      <c r="V25" s="46"/>
      <c r="W25" s="46"/>
      <c r="X25" s="40"/>
      <c r="Y25" s="40"/>
      <c r="Z25" s="39"/>
      <c r="AA25" s="138"/>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120</v>
      </c>
      <c r="BD25" s="47"/>
      <c r="BE25" s="133"/>
      <c r="BF25" s="134"/>
      <c r="BG25" s="134"/>
      <c r="BH25" s="134"/>
    </row>
    <row r="26" spans="1:60" s="1" customFormat="1" ht="25.5" customHeight="1" x14ac:dyDescent="0.2">
      <c r="A26" s="36"/>
      <c r="B26" s="282" t="s">
        <v>124</v>
      </c>
      <c r="C26" s="376"/>
      <c r="D26" s="376"/>
      <c r="E26" s="377"/>
      <c r="F26" s="407" t="s">
        <v>9</v>
      </c>
      <c r="G26" s="407"/>
      <c r="H26" s="417">
        <v>10</v>
      </c>
      <c r="I26" s="418"/>
      <c r="J26" s="395" t="s">
        <v>10</v>
      </c>
      <c r="K26" s="395"/>
      <c r="L26" s="423">
        <v>0</v>
      </c>
      <c r="M26" s="423"/>
      <c r="N26" s="395" t="s">
        <v>11</v>
      </c>
      <c r="O26" s="397"/>
      <c r="P26" s="408" t="s">
        <v>12</v>
      </c>
      <c r="Q26" s="397"/>
      <c r="R26" s="399" t="s">
        <v>13</v>
      </c>
      <c r="S26" s="399"/>
      <c r="T26" s="417">
        <v>19</v>
      </c>
      <c r="U26" s="418"/>
      <c r="V26" s="395" t="s">
        <v>10</v>
      </c>
      <c r="W26" s="395"/>
      <c r="X26" s="418">
        <v>0</v>
      </c>
      <c r="Y26" s="418"/>
      <c r="Z26" s="395" t="s">
        <v>11</v>
      </c>
      <c r="AA26" s="397"/>
      <c r="AB26" s="40"/>
      <c r="AC26" s="40"/>
      <c r="AD26" s="40"/>
      <c r="AE26" s="405" t="s">
        <v>24</v>
      </c>
      <c r="AF26" s="395"/>
      <c r="AG26" s="395"/>
      <c r="AH26" s="395"/>
      <c r="AI26" s="397"/>
      <c r="AJ26" s="391">
        <v>2</v>
      </c>
      <c r="AK26" s="392"/>
      <c r="AL26" s="395" t="s">
        <v>10</v>
      </c>
      <c r="AM26" s="395"/>
      <c r="AN26" s="392">
        <v>0</v>
      </c>
      <c r="AO26" s="392"/>
      <c r="AP26" s="395" t="s">
        <v>11</v>
      </c>
      <c r="AQ26" s="397"/>
      <c r="AR26" s="40"/>
      <c r="AS26" s="49"/>
      <c r="AT26" s="49"/>
      <c r="AU26" s="31"/>
      <c r="AV26" s="387" t="s">
        <v>25</v>
      </c>
      <c r="AW26" s="390">
        <v>1200</v>
      </c>
      <c r="AX26" s="184"/>
      <c r="AY26" s="387" t="s">
        <v>26</v>
      </c>
      <c r="AZ26" s="390">
        <v>1140</v>
      </c>
      <c r="BA26" s="184"/>
      <c r="BB26" s="387" t="s">
        <v>27</v>
      </c>
      <c r="BC26" s="390">
        <v>1200</v>
      </c>
      <c r="BD26" s="31"/>
      <c r="BE26" s="133"/>
      <c r="BF26" s="133"/>
      <c r="BG26" s="133"/>
      <c r="BH26" s="133"/>
    </row>
    <row r="27" spans="1:60" s="1" customFormat="1" ht="35.25" customHeight="1" x14ac:dyDescent="0.2">
      <c r="A27" s="36"/>
      <c r="B27" s="378"/>
      <c r="C27" s="379"/>
      <c r="D27" s="379"/>
      <c r="E27" s="380"/>
      <c r="F27" s="407"/>
      <c r="G27" s="407"/>
      <c r="H27" s="419"/>
      <c r="I27" s="420"/>
      <c r="J27" s="396"/>
      <c r="K27" s="396"/>
      <c r="L27" s="424"/>
      <c r="M27" s="424"/>
      <c r="N27" s="396"/>
      <c r="O27" s="398"/>
      <c r="P27" s="406"/>
      <c r="Q27" s="398"/>
      <c r="R27" s="400"/>
      <c r="S27" s="400"/>
      <c r="T27" s="419"/>
      <c r="U27" s="420"/>
      <c r="V27" s="396"/>
      <c r="W27" s="396"/>
      <c r="X27" s="420"/>
      <c r="Y27" s="420"/>
      <c r="Z27" s="396"/>
      <c r="AA27" s="398"/>
      <c r="AB27" s="31"/>
      <c r="AC27" s="31"/>
      <c r="AD27" s="31"/>
      <c r="AE27" s="406"/>
      <c r="AF27" s="396"/>
      <c r="AG27" s="396"/>
      <c r="AH27" s="396"/>
      <c r="AI27" s="398"/>
      <c r="AJ27" s="393"/>
      <c r="AK27" s="394"/>
      <c r="AL27" s="396"/>
      <c r="AM27" s="396"/>
      <c r="AN27" s="394"/>
      <c r="AO27" s="394"/>
      <c r="AP27" s="396"/>
      <c r="AQ27" s="398"/>
      <c r="AR27" s="40"/>
      <c r="AS27" s="49"/>
      <c r="AT27" s="49"/>
      <c r="AU27" s="31"/>
      <c r="AV27" s="387"/>
      <c r="AW27" s="390"/>
      <c r="AX27" s="184"/>
      <c r="AY27" s="387"/>
      <c r="AZ27" s="390"/>
      <c r="BA27" s="184"/>
      <c r="BB27" s="387"/>
      <c r="BC27" s="390"/>
      <c r="BD27" s="31"/>
      <c r="BE27" s="133"/>
      <c r="BF27" s="133"/>
      <c r="BG27" s="133"/>
      <c r="BH27" s="133"/>
    </row>
    <row r="28" spans="1:60" s="1" customFormat="1" ht="17.25" customHeight="1" x14ac:dyDescent="0.2">
      <c r="A28" s="50"/>
      <c r="B28" s="41"/>
      <c r="C28" s="41"/>
      <c r="D28" s="41"/>
      <c r="E28" s="41"/>
      <c r="F28" s="31"/>
      <c r="G28" s="41"/>
      <c r="H28" s="137"/>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28</v>
      </c>
      <c r="BA28" s="31"/>
      <c r="BB28" s="31"/>
      <c r="BC28" s="31"/>
      <c r="BD28" s="31"/>
      <c r="BE28" s="133"/>
      <c r="BF28" s="133"/>
      <c r="BG28" s="133"/>
      <c r="BH28" s="133"/>
    </row>
    <row r="29" spans="1:60" s="1" customFormat="1" ht="25.5" customHeight="1" x14ac:dyDescent="0.3">
      <c r="A29" s="50"/>
      <c r="B29" s="31"/>
      <c r="C29" s="370" t="s">
        <v>123</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2"/>
      <c r="AD29" s="31"/>
      <c r="AE29" s="31"/>
      <c r="AF29" s="31"/>
      <c r="AG29" s="31"/>
      <c r="AH29" s="31"/>
      <c r="AI29" s="31"/>
      <c r="AJ29" s="31"/>
      <c r="AK29" s="31"/>
      <c r="AL29" s="31"/>
      <c r="AM29" s="31"/>
      <c r="AN29" s="31"/>
      <c r="AO29" s="31"/>
      <c r="AP29" s="31"/>
      <c r="AQ29" s="31"/>
      <c r="AR29" s="31"/>
      <c r="AS29" s="31"/>
      <c r="AT29" s="31"/>
      <c r="AU29" s="31"/>
      <c r="AV29" s="31"/>
      <c r="AW29" s="31"/>
      <c r="AX29" s="31"/>
      <c r="AY29" s="31"/>
      <c r="AZ29" s="129" t="s">
        <v>29</v>
      </c>
      <c r="BA29" s="31"/>
      <c r="BB29" s="31"/>
      <c r="BC29" s="31"/>
      <c r="BD29" s="31"/>
      <c r="BE29" s="133"/>
      <c r="BF29" s="133"/>
      <c r="BG29" s="133"/>
      <c r="BH29" s="133"/>
    </row>
    <row r="30" spans="1:60" s="1" customFormat="1" ht="25.5" customHeight="1" x14ac:dyDescent="0.2">
      <c r="A30" s="50"/>
      <c r="B30" s="31"/>
      <c r="C30" s="373"/>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5"/>
      <c r="AD30" s="31"/>
      <c r="AE30" s="37" t="s">
        <v>30</v>
      </c>
      <c r="AF30" s="31"/>
      <c r="AG30" s="31"/>
      <c r="AH30" s="31"/>
      <c r="AI30" s="31"/>
      <c r="AJ30" s="31"/>
      <c r="AK30" s="31"/>
      <c r="AL30" s="31"/>
      <c r="AM30" s="31"/>
      <c r="AN30" s="31"/>
      <c r="AO30" s="31"/>
      <c r="AP30" s="31"/>
      <c r="AQ30" s="31"/>
      <c r="AR30" s="31"/>
      <c r="AS30" s="31"/>
      <c r="AT30" s="31"/>
      <c r="AU30" s="31"/>
      <c r="AV30" s="31"/>
      <c r="AW30" s="31" t="s">
        <v>31</v>
      </c>
      <c r="AX30" s="31"/>
      <c r="AY30" s="31"/>
      <c r="AZ30" s="31" t="s">
        <v>32</v>
      </c>
      <c r="BA30" s="64"/>
      <c r="BB30" s="31"/>
      <c r="BC30" s="31"/>
      <c r="BD30" s="31"/>
      <c r="BE30" s="133"/>
      <c r="BF30" s="133"/>
      <c r="BG30" s="133"/>
      <c r="BH30" s="133"/>
    </row>
    <row r="31" spans="1:60" s="48" customFormat="1" ht="25.5" customHeight="1" x14ac:dyDescent="0.2">
      <c r="A31" s="50"/>
      <c r="B31" s="31"/>
      <c r="C31" s="373"/>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5"/>
      <c r="AC31" s="1"/>
      <c r="AD31" s="31"/>
      <c r="AE31" s="282" t="s">
        <v>33</v>
      </c>
      <c r="AF31" s="376"/>
      <c r="AG31" s="376"/>
      <c r="AH31" s="376"/>
      <c r="AI31" s="376"/>
      <c r="AJ31" s="376"/>
      <c r="AK31" s="377"/>
      <c r="AL31" s="381">
        <v>0.16700000000000001</v>
      </c>
      <c r="AM31" s="382"/>
      <c r="AN31" s="382"/>
      <c r="AO31" s="382"/>
      <c r="AP31" s="382"/>
      <c r="AQ31" s="383"/>
      <c r="AR31" s="31"/>
      <c r="AS31" s="31"/>
      <c r="AT31" s="31"/>
      <c r="AU31" s="47"/>
      <c r="AV31" s="387" t="s">
        <v>34</v>
      </c>
      <c r="AW31" s="388">
        <v>120</v>
      </c>
      <c r="AX31" s="389" t="s">
        <v>35</v>
      </c>
      <c r="AY31" s="389"/>
      <c r="AZ31" s="64"/>
      <c r="BA31" s="64"/>
      <c r="BB31" s="47"/>
      <c r="BC31" s="47"/>
      <c r="BD31" s="47"/>
      <c r="BE31" s="134"/>
      <c r="BF31" s="134"/>
      <c r="BG31" s="134"/>
      <c r="BH31" s="134"/>
    </row>
    <row r="32" spans="1:60" s="1" customFormat="1" ht="35.25" customHeight="1" x14ac:dyDescent="0.2">
      <c r="A32" s="50"/>
      <c r="B32" s="31"/>
      <c r="C32" s="373"/>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5"/>
      <c r="AD32" s="31"/>
      <c r="AE32" s="378"/>
      <c r="AF32" s="379"/>
      <c r="AG32" s="379"/>
      <c r="AH32" s="379"/>
      <c r="AI32" s="379"/>
      <c r="AJ32" s="379"/>
      <c r="AK32" s="380"/>
      <c r="AL32" s="384"/>
      <c r="AM32" s="385"/>
      <c r="AN32" s="385"/>
      <c r="AO32" s="385"/>
      <c r="AP32" s="385"/>
      <c r="AQ32" s="386"/>
      <c r="AR32" s="31"/>
      <c r="AS32" s="31"/>
      <c r="AT32" s="31"/>
      <c r="AU32" s="387"/>
      <c r="AV32" s="387"/>
      <c r="AW32" s="388"/>
      <c r="AX32" s="389"/>
      <c r="AY32" s="389"/>
      <c r="AZ32" s="31"/>
      <c r="BA32" s="31"/>
      <c r="BB32" s="31"/>
      <c r="BC32" s="31"/>
      <c r="BD32" s="31"/>
      <c r="BE32" s="133"/>
      <c r="BF32" s="133"/>
      <c r="BG32" s="133"/>
      <c r="BH32" s="133"/>
    </row>
    <row r="33" spans="1:60" s="1" customFormat="1" ht="25.5" customHeight="1" x14ac:dyDescent="0.2">
      <c r="A33" s="50"/>
      <c r="B33" s="31"/>
      <c r="C33" s="373"/>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5"/>
      <c r="AD33" s="31"/>
      <c r="AE33" s="31"/>
      <c r="AF33" s="31"/>
      <c r="AG33" s="31"/>
      <c r="AH33" s="31"/>
      <c r="AI33" s="31"/>
      <c r="AJ33" s="31"/>
      <c r="AK33" s="44" t="s">
        <v>18</v>
      </c>
      <c r="AL33" s="31"/>
      <c r="AM33" s="40"/>
      <c r="AN33" s="40"/>
      <c r="AO33" s="40"/>
      <c r="AP33" s="31"/>
      <c r="AQ33" s="31"/>
      <c r="AR33" s="31"/>
      <c r="AS33" s="31"/>
      <c r="AT33" s="31"/>
      <c r="AU33" s="387"/>
      <c r="AV33" s="31"/>
      <c r="AW33" s="31"/>
      <c r="AX33" s="31"/>
      <c r="AY33" s="31"/>
      <c r="AZ33" s="31"/>
      <c r="BA33" s="31"/>
      <c r="BB33" s="31"/>
      <c r="BC33" s="31"/>
      <c r="BD33" s="31"/>
      <c r="BE33" s="133"/>
      <c r="BF33" s="133"/>
      <c r="BG33" s="133"/>
      <c r="BH33" s="133"/>
    </row>
    <row r="34" spans="1:60" s="1" customFormat="1" ht="25.5" customHeight="1" x14ac:dyDescent="0.2">
      <c r="A34" s="50"/>
      <c r="B34" s="31"/>
      <c r="C34" s="363" t="s">
        <v>121</v>
      </c>
      <c r="D34" s="364"/>
      <c r="E34" s="365" t="s">
        <v>122</v>
      </c>
      <c r="F34" s="365"/>
      <c r="G34" s="365"/>
      <c r="H34" s="365"/>
      <c r="I34" s="365"/>
      <c r="J34" s="365"/>
      <c r="K34" s="365"/>
      <c r="L34" s="365"/>
      <c r="M34" s="365"/>
      <c r="N34" s="365"/>
      <c r="O34" s="365"/>
      <c r="P34" s="365"/>
      <c r="Q34" s="365"/>
      <c r="R34" s="365"/>
      <c r="S34" s="365"/>
      <c r="T34" s="365"/>
      <c r="U34" s="365"/>
      <c r="V34" s="365"/>
      <c r="W34" s="365"/>
      <c r="X34" s="365"/>
      <c r="Y34" s="365"/>
      <c r="Z34" s="365"/>
      <c r="AA34" s="365"/>
      <c r="AB34" s="366"/>
      <c r="AD34" s="31"/>
      <c r="AE34" s="31"/>
      <c r="AF34" s="31"/>
      <c r="AG34" s="31"/>
      <c r="AJ34" s="31"/>
      <c r="AK34" s="52" t="s">
        <v>36</v>
      </c>
      <c r="AL34" s="31"/>
      <c r="AM34" s="40"/>
      <c r="AN34" s="40"/>
      <c r="AO34" s="40"/>
      <c r="AP34" s="31"/>
      <c r="AQ34" s="31"/>
      <c r="AR34" s="31"/>
      <c r="AS34" s="31"/>
      <c r="AT34" s="31"/>
      <c r="AU34" s="31"/>
      <c r="AV34" s="31"/>
      <c r="AW34" s="31"/>
      <c r="AX34" s="31"/>
      <c r="AY34" s="31"/>
      <c r="AZ34" s="31"/>
      <c r="BA34" s="31"/>
      <c r="BB34" s="31"/>
      <c r="BC34" s="31"/>
      <c r="BD34" s="31"/>
      <c r="BE34" s="133"/>
      <c r="BF34" s="133"/>
      <c r="BG34" s="133"/>
      <c r="BH34" s="133"/>
    </row>
    <row r="35" spans="1:60" s="1" customFormat="1" ht="25.5" customHeight="1" x14ac:dyDescent="0.2">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s="1" customFormat="1" ht="25.5" customHeight="1" x14ac:dyDescent="0.2">
      <c r="A36" s="411" t="s">
        <v>37</v>
      </c>
      <c r="B36" s="412"/>
      <c r="C36" s="412"/>
      <c r="D36" s="412"/>
      <c r="E36" s="412"/>
      <c r="F36" s="412"/>
      <c r="G36" s="412"/>
      <c r="H36" s="412"/>
      <c r="I36" s="413"/>
      <c r="J36" s="30"/>
      <c r="K36" s="59" t="s">
        <v>38</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s="1" customFormat="1" ht="17.25" customHeight="1" x14ac:dyDescent="0.2">
      <c r="A37" s="414"/>
      <c r="B37" s="415"/>
      <c r="C37" s="415"/>
      <c r="D37" s="415"/>
      <c r="E37" s="415"/>
      <c r="F37" s="415"/>
      <c r="G37" s="415"/>
      <c r="H37" s="415"/>
      <c r="I37" s="416"/>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s="1" customFormat="1" ht="28.5" customHeight="1" x14ac:dyDescent="0.2">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38"/>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3"/>
      <c r="BF38" s="133"/>
      <c r="BG38" s="133"/>
      <c r="BH38" s="133"/>
    </row>
    <row r="39" spans="1:60" s="1" customFormat="1" ht="25.5" customHeight="1" x14ac:dyDescent="0.2">
      <c r="A39" s="36"/>
      <c r="B39" s="282" t="s">
        <v>124</v>
      </c>
      <c r="C39" s="376"/>
      <c r="D39" s="376"/>
      <c r="E39" s="377"/>
      <c r="F39" s="407" t="s">
        <v>9</v>
      </c>
      <c r="G39" s="407"/>
      <c r="H39" s="418">
        <v>10</v>
      </c>
      <c r="I39" s="418"/>
      <c r="J39" s="395" t="s">
        <v>10</v>
      </c>
      <c r="K39" s="395"/>
      <c r="L39" s="418">
        <v>0</v>
      </c>
      <c r="M39" s="418"/>
      <c r="N39" s="395" t="s">
        <v>11</v>
      </c>
      <c r="O39" s="397"/>
      <c r="P39" s="408" t="s">
        <v>12</v>
      </c>
      <c r="Q39" s="397"/>
      <c r="R39" s="399" t="s">
        <v>13</v>
      </c>
      <c r="S39" s="399"/>
      <c r="T39" s="418">
        <v>23</v>
      </c>
      <c r="U39" s="418"/>
      <c r="V39" s="395" t="s">
        <v>10</v>
      </c>
      <c r="W39" s="395"/>
      <c r="X39" s="418">
        <v>0</v>
      </c>
      <c r="Y39" s="418"/>
      <c r="Z39" s="395" t="s">
        <v>11</v>
      </c>
      <c r="AA39" s="397"/>
      <c r="AB39" s="31"/>
      <c r="AC39" s="31"/>
      <c r="AD39" s="31"/>
      <c r="AE39" s="282" t="s">
        <v>14</v>
      </c>
      <c r="AF39" s="274"/>
      <c r="AG39" s="274"/>
      <c r="AH39" s="274"/>
      <c r="AI39" s="275"/>
      <c r="AJ39" s="392">
        <v>13</v>
      </c>
      <c r="AK39" s="392"/>
      <c r="AL39" s="409" t="s">
        <v>15</v>
      </c>
      <c r="AM39" s="409"/>
      <c r="AN39" s="392">
        <v>0</v>
      </c>
      <c r="AO39" s="392"/>
      <c r="AP39" s="395" t="s">
        <v>11</v>
      </c>
      <c r="AQ39" s="397"/>
      <c r="AR39" s="40"/>
      <c r="AS39" s="31"/>
      <c r="AT39" s="31"/>
      <c r="AU39" s="387"/>
      <c r="AV39" s="387" t="s">
        <v>16</v>
      </c>
      <c r="AW39" s="390">
        <v>1380</v>
      </c>
      <c r="AX39" s="31"/>
      <c r="AY39" s="387" t="s">
        <v>17</v>
      </c>
      <c r="AZ39" s="390">
        <v>780</v>
      </c>
      <c r="BA39" s="31"/>
      <c r="BB39" s="31"/>
      <c r="BC39" s="31"/>
      <c r="BD39" s="31"/>
      <c r="BE39" s="133"/>
      <c r="BF39" s="133"/>
      <c r="BG39" s="133"/>
      <c r="BH39" s="133"/>
    </row>
    <row r="40" spans="1:60" s="1" customFormat="1" ht="35.25" customHeight="1" x14ac:dyDescent="0.2">
      <c r="A40" s="36"/>
      <c r="B40" s="378"/>
      <c r="C40" s="379"/>
      <c r="D40" s="379"/>
      <c r="E40" s="380"/>
      <c r="F40" s="407"/>
      <c r="G40" s="407"/>
      <c r="H40" s="420"/>
      <c r="I40" s="420"/>
      <c r="J40" s="396"/>
      <c r="K40" s="396"/>
      <c r="L40" s="420"/>
      <c r="M40" s="420"/>
      <c r="N40" s="396"/>
      <c r="O40" s="398"/>
      <c r="P40" s="406"/>
      <c r="Q40" s="398"/>
      <c r="R40" s="400"/>
      <c r="S40" s="400"/>
      <c r="T40" s="420"/>
      <c r="U40" s="420"/>
      <c r="V40" s="396"/>
      <c r="W40" s="396"/>
      <c r="X40" s="420"/>
      <c r="Y40" s="420"/>
      <c r="Z40" s="396"/>
      <c r="AA40" s="398"/>
      <c r="AB40" s="31"/>
      <c r="AC40" s="31"/>
      <c r="AD40" s="31"/>
      <c r="AE40" s="286"/>
      <c r="AF40" s="280"/>
      <c r="AG40" s="280"/>
      <c r="AH40" s="280"/>
      <c r="AI40" s="281"/>
      <c r="AJ40" s="394"/>
      <c r="AK40" s="394"/>
      <c r="AL40" s="410"/>
      <c r="AM40" s="410"/>
      <c r="AN40" s="394"/>
      <c r="AO40" s="394"/>
      <c r="AP40" s="396"/>
      <c r="AQ40" s="398"/>
      <c r="AR40" s="40"/>
      <c r="AS40" s="31"/>
      <c r="AT40" s="31"/>
      <c r="AU40" s="387"/>
      <c r="AV40" s="387"/>
      <c r="AW40" s="390"/>
      <c r="AX40" s="31"/>
      <c r="AY40" s="387"/>
      <c r="AZ40" s="390"/>
      <c r="BA40" s="31"/>
      <c r="BB40" s="31"/>
      <c r="BC40" s="31"/>
      <c r="BD40" s="31"/>
      <c r="BE40" s="133"/>
      <c r="BF40" s="133"/>
      <c r="BG40" s="133"/>
      <c r="BH40" s="133"/>
    </row>
    <row r="41" spans="1:60" s="1" customFormat="1" ht="17.25" customHeight="1" x14ac:dyDescent="0.2">
      <c r="A41" s="36"/>
      <c r="B41" s="41"/>
      <c r="C41" s="41"/>
      <c r="D41" s="41"/>
      <c r="E41" s="41"/>
      <c r="F41" s="42"/>
      <c r="G41" s="42"/>
      <c r="H41" s="137"/>
      <c r="I41" s="42"/>
      <c r="J41" s="42"/>
      <c r="K41" s="42"/>
      <c r="L41" s="42"/>
      <c r="M41" s="42"/>
      <c r="N41" s="42"/>
      <c r="O41" s="42"/>
      <c r="P41" s="42"/>
      <c r="Q41" s="42"/>
      <c r="R41" s="42"/>
      <c r="S41" s="42"/>
      <c r="T41" s="42"/>
      <c r="U41" s="42"/>
      <c r="V41" s="42"/>
      <c r="W41" s="42"/>
      <c r="X41" s="40"/>
      <c r="Y41" s="40"/>
      <c r="Z41" s="39"/>
      <c r="AA41" s="138"/>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3"/>
      <c r="BF41" s="133"/>
      <c r="BG41" s="133"/>
      <c r="BH41" s="133"/>
    </row>
    <row r="42" spans="1:60" s="31" customFormat="1" ht="25.5" customHeight="1" x14ac:dyDescent="0.2">
      <c r="A42" s="36"/>
      <c r="B42" s="37"/>
      <c r="C42" s="38"/>
      <c r="D42" s="38"/>
      <c r="E42" s="38"/>
      <c r="F42" s="39"/>
      <c r="G42" s="39"/>
      <c r="H42" s="39"/>
      <c r="I42" s="39"/>
      <c r="J42" s="39"/>
      <c r="K42" s="39"/>
      <c r="L42" s="39"/>
      <c r="M42" s="39"/>
      <c r="N42" s="39"/>
      <c r="O42" s="39"/>
      <c r="P42" s="39"/>
      <c r="Q42" s="39"/>
      <c r="R42" s="39"/>
      <c r="S42" s="39"/>
      <c r="T42" s="39"/>
      <c r="U42" s="39"/>
      <c r="V42" s="39"/>
      <c r="W42" s="138"/>
      <c r="X42" s="40"/>
      <c r="Y42" s="40"/>
      <c r="Z42" s="39"/>
      <c r="AA42" s="138"/>
      <c r="AB42" s="40"/>
      <c r="AC42" s="40"/>
      <c r="AD42" s="40"/>
      <c r="AE42" s="40"/>
      <c r="AF42" s="40"/>
      <c r="AG42" s="40"/>
      <c r="AH42" s="40"/>
      <c r="AI42" s="40"/>
      <c r="AJ42" s="121"/>
      <c r="AK42" s="121"/>
      <c r="AL42" s="121"/>
      <c r="AM42" s="121"/>
      <c r="AN42" s="121"/>
      <c r="AO42" s="121"/>
      <c r="AP42" s="40"/>
      <c r="AQ42" s="40"/>
      <c r="AR42" s="40"/>
      <c r="AW42" s="47" t="s">
        <v>19</v>
      </c>
      <c r="AZ42" s="31" t="s">
        <v>20</v>
      </c>
      <c r="BC42" s="31" t="s">
        <v>119</v>
      </c>
      <c r="BE42" s="133"/>
      <c r="BF42" s="133"/>
      <c r="BG42" s="133"/>
      <c r="BH42" s="133"/>
    </row>
    <row r="43" spans="1:60" s="48" customFormat="1" ht="25.5" customHeight="1" x14ac:dyDescent="0.2">
      <c r="A43" s="45"/>
      <c r="B43" s="46" t="s">
        <v>118</v>
      </c>
      <c r="C43" s="46"/>
      <c r="D43" s="46"/>
      <c r="E43" s="46"/>
      <c r="F43" s="46"/>
      <c r="G43" s="46"/>
      <c r="H43" s="46"/>
      <c r="I43" s="46"/>
      <c r="J43" s="46"/>
      <c r="K43" s="46"/>
      <c r="L43" s="46"/>
      <c r="M43" s="46"/>
      <c r="N43" s="46"/>
      <c r="O43" s="47"/>
      <c r="P43" s="46"/>
      <c r="Q43" s="46"/>
      <c r="R43" s="46"/>
      <c r="S43" s="46"/>
      <c r="T43" s="46"/>
      <c r="U43" s="12"/>
      <c r="V43" s="46"/>
      <c r="W43" s="46"/>
      <c r="X43" s="40"/>
      <c r="Y43" s="40"/>
      <c r="Z43" s="39"/>
      <c r="AA43" s="138"/>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120</v>
      </c>
      <c r="BD43" s="47"/>
      <c r="BE43" s="133"/>
      <c r="BF43" s="134"/>
      <c r="BG43" s="134"/>
      <c r="BH43" s="134"/>
    </row>
    <row r="44" spans="1:60" s="1" customFormat="1" ht="25.5" customHeight="1" x14ac:dyDescent="0.2">
      <c r="A44" s="36"/>
      <c r="B44" s="282" t="s">
        <v>124</v>
      </c>
      <c r="C44" s="376"/>
      <c r="D44" s="376"/>
      <c r="E44" s="377"/>
      <c r="F44" s="407" t="s">
        <v>9</v>
      </c>
      <c r="G44" s="407"/>
      <c r="H44" s="417">
        <v>10</v>
      </c>
      <c r="I44" s="418"/>
      <c r="J44" s="395" t="s">
        <v>10</v>
      </c>
      <c r="K44" s="395"/>
      <c r="L44" s="418">
        <v>0</v>
      </c>
      <c r="M44" s="418"/>
      <c r="N44" s="395" t="s">
        <v>11</v>
      </c>
      <c r="O44" s="397"/>
      <c r="P44" s="408" t="s">
        <v>12</v>
      </c>
      <c r="Q44" s="397"/>
      <c r="R44" s="399" t="s">
        <v>13</v>
      </c>
      <c r="S44" s="399"/>
      <c r="T44" s="417">
        <v>20</v>
      </c>
      <c r="U44" s="418"/>
      <c r="V44" s="395" t="s">
        <v>10</v>
      </c>
      <c r="W44" s="395"/>
      <c r="X44" s="418">
        <v>0</v>
      </c>
      <c r="Y44" s="418"/>
      <c r="Z44" s="395" t="s">
        <v>11</v>
      </c>
      <c r="AA44" s="397"/>
      <c r="AB44" s="40"/>
      <c r="AC44" s="40"/>
      <c r="AD44" s="40"/>
      <c r="AE44" s="405" t="s">
        <v>24</v>
      </c>
      <c r="AF44" s="395"/>
      <c r="AG44" s="395"/>
      <c r="AH44" s="395"/>
      <c r="AI44" s="397"/>
      <c r="AJ44" s="391">
        <v>3</v>
      </c>
      <c r="AK44" s="392"/>
      <c r="AL44" s="395" t="s">
        <v>10</v>
      </c>
      <c r="AM44" s="395"/>
      <c r="AN44" s="392">
        <v>0</v>
      </c>
      <c r="AO44" s="392"/>
      <c r="AP44" s="395" t="s">
        <v>11</v>
      </c>
      <c r="AQ44" s="397"/>
      <c r="AR44" s="40"/>
      <c r="AS44" s="49"/>
      <c r="AT44" s="49"/>
      <c r="AU44" s="31"/>
      <c r="AV44" s="387" t="s">
        <v>25</v>
      </c>
      <c r="AW44" s="390">
        <v>1260</v>
      </c>
      <c r="AX44" s="184"/>
      <c r="AY44" s="387" t="s">
        <v>26</v>
      </c>
      <c r="AZ44" s="390">
        <v>1260</v>
      </c>
      <c r="BA44" s="184"/>
      <c r="BB44" s="387" t="s">
        <v>27</v>
      </c>
      <c r="BC44" s="390">
        <v>1260</v>
      </c>
      <c r="BD44" s="31"/>
      <c r="BE44" s="133"/>
      <c r="BF44" s="133"/>
      <c r="BG44" s="133"/>
      <c r="BH44" s="133"/>
    </row>
    <row r="45" spans="1:60" s="1" customFormat="1" ht="35.25" customHeight="1" x14ac:dyDescent="0.2">
      <c r="A45" s="36"/>
      <c r="B45" s="378"/>
      <c r="C45" s="379"/>
      <c r="D45" s="379"/>
      <c r="E45" s="380"/>
      <c r="F45" s="407"/>
      <c r="G45" s="407"/>
      <c r="H45" s="419"/>
      <c r="I45" s="420"/>
      <c r="J45" s="396"/>
      <c r="K45" s="396"/>
      <c r="L45" s="420"/>
      <c r="M45" s="420"/>
      <c r="N45" s="396"/>
      <c r="O45" s="398"/>
      <c r="P45" s="406"/>
      <c r="Q45" s="398"/>
      <c r="R45" s="400"/>
      <c r="S45" s="400"/>
      <c r="T45" s="419"/>
      <c r="U45" s="420"/>
      <c r="V45" s="396"/>
      <c r="W45" s="396"/>
      <c r="X45" s="420"/>
      <c r="Y45" s="420"/>
      <c r="Z45" s="396"/>
      <c r="AA45" s="398"/>
      <c r="AB45" s="31"/>
      <c r="AC45" s="31"/>
      <c r="AD45" s="31"/>
      <c r="AE45" s="406"/>
      <c r="AF45" s="396"/>
      <c r="AG45" s="396"/>
      <c r="AH45" s="396"/>
      <c r="AI45" s="398"/>
      <c r="AJ45" s="393"/>
      <c r="AK45" s="394"/>
      <c r="AL45" s="396"/>
      <c r="AM45" s="396"/>
      <c r="AN45" s="394"/>
      <c r="AO45" s="394"/>
      <c r="AP45" s="396"/>
      <c r="AQ45" s="398"/>
      <c r="AR45" s="40"/>
      <c r="AS45" s="49"/>
      <c r="AT45" s="49"/>
      <c r="AU45" s="31"/>
      <c r="AV45" s="387"/>
      <c r="AW45" s="390"/>
      <c r="AX45" s="184"/>
      <c r="AY45" s="387"/>
      <c r="AZ45" s="390"/>
      <c r="BA45" s="184"/>
      <c r="BB45" s="387"/>
      <c r="BC45" s="390"/>
      <c r="BD45" s="31"/>
      <c r="BE45" s="133"/>
      <c r="BF45" s="133"/>
      <c r="BG45" s="133"/>
      <c r="BH45" s="133"/>
    </row>
    <row r="46" spans="1:60" s="1" customFormat="1" ht="17.25" customHeight="1" x14ac:dyDescent="0.2">
      <c r="A46" s="50"/>
      <c r="B46" s="41"/>
      <c r="C46" s="41"/>
      <c r="D46" s="41"/>
      <c r="E46" s="41"/>
      <c r="F46" s="31"/>
      <c r="G46" s="41"/>
      <c r="H46" s="137"/>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28</v>
      </c>
      <c r="BA46" s="31"/>
      <c r="BB46" s="31"/>
      <c r="BC46" s="31"/>
      <c r="BD46" s="31"/>
      <c r="BE46" s="133"/>
      <c r="BF46" s="133"/>
      <c r="BG46" s="133"/>
      <c r="BH46" s="133"/>
    </row>
    <row r="47" spans="1:60" s="1" customFormat="1" ht="25.5" customHeight="1" x14ac:dyDescent="0.3">
      <c r="A47" s="50"/>
      <c r="B47" s="31"/>
      <c r="C47" s="370" t="s">
        <v>123</v>
      </c>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2"/>
      <c r="AD47" s="31"/>
      <c r="AE47" s="31"/>
      <c r="AF47" s="31"/>
      <c r="AG47" s="31"/>
      <c r="AH47" s="31"/>
      <c r="AI47" s="31"/>
      <c r="AJ47" s="31"/>
      <c r="AK47" s="31"/>
      <c r="AL47" s="31"/>
      <c r="AM47" s="31"/>
      <c r="AN47" s="31"/>
      <c r="AO47" s="31"/>
      <c r="AP47" s="31"/>
      <c r="AQ47" s="31"/>
      <c r="AR47" s="31"/>
      <c r="AS47" s="31"/>
      <c r="AT47" s="31"/>
      <c r="AU47" s="31"/>
      <c r="AV47" s="31"/>
      <c r="AW47" s="31"/>
      <c r="AX47" s="31"/>
      <c r="AY47" s="31"/>
      <c r="AZ47" s="129" t="s">
        <v>29</v>
      </c>
      <c r="BA47" s="31"/>
      <c r="BB47" s="31"/>
      <c r="BC47" s="31"/>
      <c r="BD47" s="31"/>
      <c r="BE47" s="133"/>
      <c r="BF47" s="133"/>
      <c r="BG47" s="133"/>
      <c r="BH47" s="133"/>
    </row>
    <row r="48" spans="1:60" s="1" customFormat="1" ht="25.5" customHeight="1" x14ac:dyDescent="0.2">
      <c r="A48" s="50"/>
      <c r="B48" s="31"/>
      <c r="C48" s="373"/>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5"/>
      <c r="AD48" s="31"/>
      <c r="AE48" s="37" t="s">
        <v>30</v>
      </c>
      <c r="AF48" s="31"/>
      <c r="AG48" s="31"/>
      <c r="AH48" s="31"/>
      <c r="AI48" s="31"/>
      <c r="AJ48" s="31"/>
      <c r="AK48" s="31"/>
      <c r="AL48" s="31"/>
      <c r="AM48" s="31"/>
      <c r="AN48" s="31"/>
      <c r="AO48" s="31"/>
      <c r="AP48" s="31"/>
      <c r="AQ48" s="31"/>
      <c r="AR48" s="31"/>
      <c r="AS48" s="31"/>
      <c r="AT48" s="31"/>
      <c r="AU48" s="31"/>
      <c r="AV48" s="31"/>
      <c r="AW48" s="31" t="s">
        <v>31</v>
      </c>
      <c r="AX48" s="31"/>
      <c r="AY48" s="31"/>
      <c r="AZ48" s="31" t="s">
        <v>32</v>
      </c>
      <c r="BA48" s="64"/>
      <c r="BB48" s="31"/>
      <c r="BC48" s="31"/>
      <c r="BD48" s="31"/>
      <c r="BE48" s="133"/>
      <c r="BF48" s="133"/>
      <c r="BG48" s="133"/>
      <c r="BH48" s="133"/>
    </row>
    <row r="49" spans="1:60" s="48" customFormat="1" ht="25.5" customHeight="1" x14ac:dyDescent="0.2">
      <c r="A49" s="50"/>
      <c r="B49" s="31"/>
      <c r="C49" s="373"/>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5"/>
      <c r="AC49" s="1"/>
      <c r="AD49" s="31"/>
      <c r="AE49" s="282" t="s">
        <v>33</v>
      </c>
      <c r="AF49" s="376"/>
      <c r="AG49" s="376"/>
      <c r="AH49" s="376"/>
      <c r="AI49" s="376"/>
      <c r="AJ49" s="376"/>
      <c r="AK49" s="377"/>
      <c r="AL49" s="381">
        <v>0.23100000000000001</v>
      </c>
      <c r="AM49" s="382"/>
      <c r="AN49" s="382"/>
      <c r="AO49" s="382"/>
      <c r="AP49" s="382"/>
      <c r="AQ49" s="383"/>
      <c r="AR49" s="31"/>
      <c r="AS49" s="31"/>
      <c r="AT49" s="31"/>
      <c r="AU49" s="47"/>
      <c r="AV49" s="387" t="s">
        <v>34</v>
      </c>
      <c r="AW49" s="388">
        <v>120</v>
      </c>
      <c r="AX49" s="389" t="s">
        <v>35</v>
      </c>
      <c r="AY49" s="389"/>
      <c r="AZ49" s="64"/>
      <c r="BA49" s="64"/>
      <c r="BB49" s="47"/>
      <c r="BC49" s="47"/>
      <c r="BD49" s="47"/>
      <c r="BE49" s="134"/>
      <c r="BF49" s="134"/>
      <c r="BG49" s="134"/>
      <c r="BH49" s="134"/>
    </row>
    <row r="50" spans="1:60" s="1" customFormat="1" ht="35.25" customHeight="1" x14ac:dyDescent="0.2">
      <c r="A50" s="50"/>
      <c r="B50" s="31"/>
      <c r="C50" s="373"/>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5"/>
      <c r="AD50" s="31"/>
      <c r="AE50" s="378"/>
      <c r="AF50" s="379"/>
      <c r="AG50" s="379"/>
      <c r="AH50" s="379"/>
      <c r="AI50" s="379"/>
      <c r="AJ50" s="379"/>
      <c r="AK50" s="380"/>
      <c r="AL50" s="384"/>
      <c r="AM50" s="385"/>
      <c r="AN50" s="385"/>
      <c r="AO50" s="385"/>
      <c r="AP50" s="385"/>
      <c r="AQ50" s="386"/>
      <c r="AR50" s="31"/>
      <c r="AS50" s="31"/>
      <c r="AT50" s="31"/>
      <c r="AU50" s="387"/>
      <c r="AV50" s="387"/>
      <c r="AW50" s="388"/>
      <c r="AX50" s="389"/>
      <c r="AY50" s="389"/>
      <c r="AZ50" s="31"/>
      <c r="BA50" s="31"/>
      <c r="BB50" s="31"/>
      <c r="BC50" s="31"/>
      <c r="BD50" s="31"/>
      <c r="BE50" s="133"/>
      <c r="BF50" s="133"/>
      <c r="BG50" s="133"/>
      <c r="BH50" s="133"/>
    </row>
    <row r="51" spans="1:60" s="1" customFormat="1" ht="25.5" customHeight="1" x14ac:dyDescent="0.2">
      <c r="A51" s="50"/>
      <c r="B51" s="31"/>
      <c r="C51" s="373"/>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5"/>
      <c r="AD51" s="31"/>
      <c r="AE51" s="31"/>
      <c r="AF51" s="31"/>
      <c r="AG51" s="31"/>
      <c r="AH51" s="31"/>
      <c r="AI51" s="31"/>
      <c r="AJ51" s="31"/>
      <c r="AK51" s="44" t="s">
        <v>18</v>
      </c>
      <c r="AL51" s="31"/>
      <c r="AM51" s="40"/>
      <c r="AN51" s="40"/>
      <c r="AO51" s="40"/>
      <c r="AP51" s="31"/>
      <c r="AQ51" s="31"/>
      <c r="AR51" s="31"/>
      <c r="AS51" s="31"/>
      <c r="AT51" s="31"/>
      <c r="AU51" s="387"/>
      <c r="AV51" s="31"/>
      <c r="AW51" s="31"/>
      <c r="AX51" s="31"/>
      <c r="AY51" s="31"/>
      <c r="AZ51" s="31"/>
      <c r="BA51" s="31"/>
      <c r="BB51" s="31"/>
      <c r="BC51" s="31"/>
      <c r="BD51" s="31"/>
      <c r="BE51" s="133"/>
      <c r="BF51" s="133"/>
      <c r="BG51" s="133"/>
      <c r="BH51" s="133"/>
    </row>
    <row r="52" spans="1:60" s="1" customFormat="1" ht="25.5" customHeight="1" x14ac:dyDescent="0.2">
      <c r="A52" s="50"/>
      <c r="B52" s="31"/>
      <c r="C52" s="421" t="s">
        <v>125</v>
      </c>
      <c r="D52" s="422"/>
      <c r="E52" s="365" t="s">
        <v>122</v>
      </c>
      <c r="F52" s="365"/>
      <c r="G52" s="365"/>
      <c r="H52" s="365"/>
      <c r="I52" s="365"/>
      <c r="J52" s="365"/>
      <c r="K52" s="365"/>
      <c r="L52" s="365"/>
      <c r="M52" s="365"/>
      <c r="N52" s="365"/>
      <c r="O52" s="365"/>
      <c r="P52" s="365"/>
      <c r="Q52" s="365"/>
      <c r="R52" s="365"/>
      <c r="S52" s="365"/>
      <c r="T52" s="365"/>
      <c r="U52" s="365"/>
      <c r="V52" s="365"/>
      <c r="W52" s="365"/>
      <c r="X52" s="365"/>
      <c r="Y52" s="365"/>
      <c r="Z52" s="365"/>
      <c r="AA52" s="365"/>
      <c r="AB52" s="366"/>
      <c r="AD52" s="31"/>
      <c r="AE52" s="31"/>
      <c r="AF52" s="31"/>
      <c r="AG52" s="31"/>
      <c r="AJ52" s="31"/>
      <c r="AK52" s="52" t="s">
        <v>36</v>
      </c>
      <c r="AL52" s="31"/>
      <c r="AM52" s="40"/>
      <c r="AN52" s="40"/>
      <c r="AO52" s="40"/>
      <c r="AP52" s="31"/>
      <c r="AQ52" s="31"/>
      <c r="AR52" s="31"/>
      <c r="AS52" s="31"/>
      <c r="AT52" s="31"/>
      <c r="AU52" s="31"/>
      <c r="AV52" s="31"/>
      <c r="AW52" s="31"/>
      <c r="AX52" s="31"/>
      <c r="AY52" s="31"/>
      <c r="AZ52" s="31"/>
      <c r="BA52" s="31"/>
      <c r="BB52" s="31"/>
      <c r="BC52" s="31"/>
      <c r="BD52" s="31"/>
      <c r="BE52" s="133"/>
      <c r="BF52" s="133"/>
      <c r="BG52" s="133"/>
      <c r="BH52" s="133"/>
    </row>
    <row r="53" spans="1:60" s="21" customFormat="1" ht="13.5" customHeight="1" x14ac:dyDescent="0.2">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2">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s="1" customFormat="1" ht="25.5" customHeight="1" x14ac:dyDescent="0.2">
      <c r="A55" s="411" t="s">
        <v>39</v>
      </c>
      <c r="B55" s="412"/>
      <c r="C55" s="412"/>
      <c r="D55" s="412"/>
      <c r="E55" s="412"/>
      <c r="F55" s="412"/>
      <c r="G55" s="412"/>
      <c r="H55" s="412"/>
      <c r="I55" s="413"/>
      <c r="J55" s="30"/>
      <c r="K55" s="59" t="s">
        <v>40</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s="1" customFormat="1" ht="17.25" customHeight="1" x14ac:dyDescent="0.2">
      <c r="A56" s="414"/>
      <c r="B56" s="415"/>
      <c r="C56" s="415"/>
      <c r="D56" s="415"/>
      <c r="E56" s="415"/>
      <c r="F56" s="415"/>
      <c r="G56" s="415"/>
      <c r="H56" s="415"/>
      <c r="I56" s="416"/>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s="1" customFormat="1" ht="28.5" customHeight="1" x14ac:dyDescent="0.2">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38"/>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3"/>
      <c r="BF57" s="133"/>
      <c r="BG57" s="133"/>
      <c r="BH57" s="133"/>
    </row>
    <row r="58" spans="1:60" s="1" customFormat="1" ht="25.5" customHeight="1" x14ac:dyDescent="0.2">
      <c r="A58" s="36"/>
      <c r="B58" s="282" t="s">
        <v>124</v>
      </c>
      <c r="C58" s="376"/>
      <c r="D58" s="376"/>
      <c r="E58" s="377"/>
      <c r="F58" s="407" t="s">
        <v>9</v>
      </c>
      <c r="G58" s="407"/>
      <c r="H58" s="402"/>
      <c r="I58" s="402"/>
      <c r="J58" s="395" t="s">
        <v>10</v>
      </c>
      <c r="K58" s="395"/>
      <c r="L58" s="402"/>
      <c r="M58" s="402"/>
      <c r="N58" s="395" t="s">
        <v>11</v>
      </c>
      <c r="O58" s="397"/>
      <c r="P58" s="408" t="s">
        <v>12</v>
      </c>
      <c r="Q58" s="397"/>
      <c r="R58" s="399" t="s">
        <v>13</v>
      </c>
      <c r="S58" s="399"/>
      <c r="T58" s="402"/>
      <c r="U58" s="402"/>
      <c r="V58" s="395" t="s">
        <v>10</v>
      </c>
      <c r="W58" s="395"/>
      <c r="X58" s="402"/>
      <c r="Y58" s="402"/>
      <c r="Z58" s="395" t="s">
        <v>11</v>
      </c>
      <c r="AA58" s="397"/>
      <c r="AB58" s="31"/>
      <c r="AC58" s="31"/>
      <c r="AD58" s="31"/>
      <c r="AE58" s="282" t="s">
        <v>14</v>
      </c>
      <c r="AF58" s="274"/>
      <c r="AG58" s="274"/>
      <c r="AH58" s="274"/>
      <c r="AI58" s="275"/>
      <c r="AJ58" s="392">
        <v>0</v>
      </c>
      <c r="AK58" s="392"/>
      <c r="AL58" s="409" t="s">
        <v>15</v>
      </c>
      <c r="AM58" s="409"/>
      <c r="AN58" s="392">
        <v>0</v>
      </c>
      <c r="AO58" s="392"/>
      <c r="AP58" s="395" t="s">
        <v>11</v>
      </c>
      <c r="AQ58" s="397"/>
      <c r="AR58" s="40"/>
      <c r="AS58" s="31"/>
      <c r="AT58" s="31"/>
      <c r="AU58" s="387"/>
      <c r="AV58" s="387" t="s">
        <v>16</v>
      </c>
      <c r="AW58" s="390">
        <v>0</v>
      </c>
      <c r="AX58" s="31"/>
      <c r="AY58" s="387" t="s">
        <v>17</v>
      </c>
      <c r="AZ58" s="390">
        <v>0</v>
      </c>
      <c r="BA58" s="31"/>
      <c r="BB58" s="31"/>
      <c r="BC58" s="31"/>
      <c r="BD58" s="31"/>
      <c r="BE58" s="133"/>
      <c r="BF58" s="133"/>
      <c r="BG58" s="133"/>
      <c r="BH58" s="133"/>
    </row>
    <row r="59" spans="1:60" s="1" customFormat="1" ht="35.25" customHeight="1" x14ac:dyDescent="0.2">
      <c r="A59" s="36"/>
      <c r="B59" s="378"/>
      <c r="C59" s="379"/>
      <c r="D59" s="379"/>
      <c r="E59" s="380"/>
      <c r="F59" s="407"/>
      <c r="G59" s="407"/>
      <c r="H59" s="404"/>
      <c r="I59" s="404"/>
      <c r="J59" s="396"/>
      <c r="K59" s="396"/>
      <c r="L59" s="404"/>
      <c r="M59" s="404"/>
      <c r="N59" s="396"/>
      <c r="O59" s="398"/>
      <c r="P59" s="406"/>
      <c r="Q59" s="398"/>
      <c r="R59" s="400"/>
      <c r="S59" s="400"/>
      <c r="T59" s="404"/>
      <c r="U59" s="404"/>
      <c r="V59" s="396"/>
      <c r="W59" s="396"/>
      <c r="X59" s="404"/>
      <c r="Y59" s="404"/>
      <c r="Z59" s="396"/>
      <c r="AA59" s="398"/>
      <c r="AB59" s="31"/>
      <c r="AC59" s="31"/>
      <c r="AD59" s="31"/>
      <c r="AE59" s="286"/>
      <c r="AF59" s="280"/>
      <c r="AG59" s="280"/>
      <c r="AH59" s="280"/>
      <c r="AI59" s="281"/>
      <c r="AJ59" s="394"/>
      <c r="AK59" s="394"/>
      <c r="AL59" s="410"/>
      <c r="AM59" s="410"/>
      <c r="AN59" s="394"/>
      <c r="AO59" s="394"/>
      <c r="AP59" s="396"/>
      <c r="AQ59" s="398"/>
      <c r="AR59" s="40"/>
      <c r="AS59" s="31"/>
      <c r="AT59" s="31"/>
      <c r="AU59" s="387"/>
      <c r="AV59" s="387"/>
      <c r="AW59" s="390"/>
      <c r="AX59" s="31"/>
      <c r="AY59" s="387"/>
      <c r="AZ59" s="390"/>
      <c r="BA59" s="31"/>
      <c r="BB59" s="31"/>
      <c r="BC59" s="31"/>
      <c r="BD59" s="31"/>
      <c r="BE59" s="133"/>
      <c r="BF59" s="133"/>
      <c r="BG59" s="133"/>
      <c r="BH59" s="133"/>
    </row>
    <row r="60" spans="1:60" s="1" customFormat="1" ht="17.25" customHeight="1" x14ac:dyDescent="0.2">
      <c r="A60" s="36"/>
      <c r="B60" s="41"/>
      <c r="C60" s="41"/>
      <c r="D60" s="41"/>
      <c r="E60" s="41"/>
      <c r="F60" s="42"/>
      <c r="G60" s="42"/>
      <c r="H60" s="137"/>
      <c r="I60" s="42"/>
      <c r="J60" s="42"/>
      <c r="K60" s="42"/>
      <c r="L60" s="42"/>
      <c r="M60" s="42"/>
      <c r="N60" s="42"/>
      <c r="O60" s="42"/>
      <c r="P60" s="42"/>
      <c r="Q60" s="42"/>
      <c r="R60" s="42"/>
      <c r="S60" s="42"/>
      <c r="T60" s="42"/>
      <c r="U60" s="42"/>
      <c r="V60" s="42"/>
      <c r="W60" s="42"/>
      <c r="X60" s="40"/>
      <c r="Y60" s="40"/>
      <c r="Z60" s="39"/>
      <c r="AA60" s="138"/>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3"/>
      <c r="BF60" s="133"/>
      <c r="BG60" s="133"/>
      <c r="BH60" s="133"/>
    </row>
    <row r="61" spans="1:60" s="31" customFormat="1" ht="25.5" customHeight="1" x14ac:dyDescent="0.2">
      <c r="A61" s="36"/>
      <c r="B61" s="37"/>
      <c r="C61" s="38"/>
      <c r="D61" s="38"/>
      <c r="E61" s="38"/>
      <c r="F61" s="39"/>
      <c r="G61" s="39"/>
      <c r="H61" s="39"/>
      <c r="I61" s="39"/>
      <c r="J61" s="39"/>
      <c r="K61" s="39"/>
      <c r="L61" s="39"/>
      <c r="M61" s="39"/>
      <c r="N61" s="39"/>
      <c r="O61" s="39"/>
      <c r="P61" s="39"/>
      <c r="Q61" s="39"/>
      <c r="R61" s="39"/>
      <c r="S61" s="39"/>
      <c r="T61" s="39"/>
      <c r="U61" s="39"/>
      <c r="V61" s="39"/>
      <c r="W61" s="138"/>
      <c r="X61" s="40"/>
      <c r="Y61" s="40"/>
      <c r="Z61" s="39"/>
      <c r="AA61" s="138"/>
      <c r="AB61" s="40"/>
      <c r="AC61" s="40"/>
      <c r="AD61" s="40"/>
      <c r="AE61" s="40"/>
      <c r="AF61" s="40"/>
      <c r="AG61" s="40"/>
      <c r="AH61" s="40"/>
      <c r="AI61" s="40"/>
      <c r="AJ61" s="121"/>
      <c r="AK61" s="121"/>
      <c r="AL61" s="121"/>
      <c r="AM61" s="121"/>
      <c r="AN61" s="121"/>
      <c r="AO61" s="121"/>
      <c r="AP61" s="40"/>
      <c r="AQ61" s="40"/>
      <c r="AR61" s="40"/>
      <c r="AW61" s="47" t="s">
        <v>19</v>
      </c>
      <c r="AZ61" s="31" t="s">
        <v>20</v>
      </c>
      <c r="BC61" s="31" t="s">
        <v>119</v>
      </c>
      <c r="BE61" s="133"/>
      <c r="BF61" s="133"/>
      <c r="BG61" s="133"/>
      <c r="BH61" s="133"/>
    </row>
    <row r="62" spans="1:60" s="48" customFormat="1" ht="25.5" customHeight="1" x14ac:dyDescent="0.2">
      <c r="A62" s="45"/>
      <c r="B62" s="46" t="s">
        <v>118</v>
      </c>
      <c r="C62" s="46"/>
      <c r="D62" s="46"/>
      <c r="E62" s="46"/>
      <c r="F62" s="46"/>
      <c r="G62" s="46"/>
      <c r="H62" s="46"/>
      <c r="I62" s="46"/>
      <c r="J62" s="46"/>
      <c r="K62" s="46"/>
      <c r="L62" s="46"/>
      <c r="M62" s="46"/>
      <c r="N62" s="46"/>
      <c r="O62" s="47"/>
      <c r="P62" s="46"/>
      <c r="Q62" s="46"/>
      <c r="R62" s="46"/>
      <c r="S62" s="46"/>
      <c r="T62" s="46"/>
      <c r="U62" s="12"/>
      <c r="V62" s="46"/>
      <c r="W62" s="46"/>
      <c r="X62" s="40"/>
      <c r="Y62" s="40"/>
      <c r="Z62" s="39"/>
      <c r="AA62" s="138"/>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120</v>
      </c>
      <c r="BD62" s="47"/>
      <c r="BE62" s="133"/>
      <c r="BF62" s="134"/>
      <c r="BG62" s="134"/>
      <c r="BH62" s="134"/>
    </row>
    <row r="63" spans="1:60" s="1" customFormat="1" ht="25.5" customHeight="1" x14ac:dyDescent="0.2">
      <c r="A63" s="36"/>
      <c r="B63" s="282" t="s">
        <v>124</v>
      </c>
      <c r="C63" s="376"/>
      <c r="D63" s="376"/>
      <c r="E63" s="377"/>
      <c r="F63" s="407" t="s">
        <v>9</v>
      </c>
      <c r="G63" s="407"/>
      <c r="H63" s="402"/>
      <c r="I63" s="402"/>
      <c r="J63" s="395" t="s">
        <v>10</v>
      </c>
      <c r="K63" s="395"/>
      <c r="L63" s="402"/>
      <c r="M63" s="402"/>
      <c r="N63" s="395" t="s">
        <v>11</v>
      </c>
      <c r="O63" s="397"/>
      <c r="P63" s="408" t="s">
        <v>12</v>
      </c>
      <c r="Q63" s="397"/>
      <c r="R63" s="399" t="s">
        <v>13</v>
      </c>
      <c r="S63" s="399"/>
      <c r="T63" s="401"/>
      <c r="U63" s="402"/>
      <c r="V63" s="395" t="s">
        <v>10</v>
      </c>
      <c r="W63" s="395"/>
      <c r="X63" s="402"/>
      <c r="Y63" s="402"/>
      <c r="Z63" s="395" t="s">
        <v>11</v>
      </c>
      <c r="AA63" s="397"/>
      <c r="AB63" s="40"/>
      <c r="AC63" s="40"/>
      <c r="AD63" s="40"/>
      <c r="AE63" s="405" t="s">
        <v>24</v>
      </c>
      <c r="AF63" s="395"/>
      <c r="AG63" s="395"/>
      <c r="AH63" s="395"/>
      <c r="AI63" s="397"/>
      <c r="AJ63" s="391">
        <v>0</v>
      </c>
      <c r="AK63" s="392"/>
      <c r="AL63" s="395" t="s">
        <v>10</v>
      </c>
      <c r="AM63" s="395"/>
      <c r="AN63" s="392">
        <v>0</v>
      </c>
      <c r="AO63" s="392"/>
      <c r="AP63" s="395" t="s">
        <v>11</v>
      </c>
      <c r="AQ63" s="397"/>
      <c r="AR63" s="40"/>
      <c r="AS63" s="49"/>
      <c r="AT63" s="49"/>
      <c r="AU63" s="31"/>
      <c r="AV63" s="387" t="s">
        <v>25</v>
      </c>
      <c r="AW63" s="390">
        <v>1200</v>
      </c>
      <c r="AX63" s="184"/>
      <c r="AY63" s="387" t="s">
        <v>26</v>
      </c>
      <c r="AZ63" s="390">
        <v>0</v>
      </c>
      <c r="BA63" s="184"/>
      <c r="BB63" s="387" t="s">
        <v>27</v>
      </c>
      <c r="BC63" s="390">
        <v>1200</v>
      </c>
      <c r="BD63" s="31"/>
      <c r="BE63" s="133"/>
      <c r="BF63" s="133"/>
      <c r="BG63" s="133"/>
      <c r="BH63" s="133"/>
    </row>
    <row r="64" spans="1:60" s="1" customFormat="1" ht="35.25" customHeight="1" x14ac:dyDescent="0.2">
      <c r="A64" s="36"/>
      <c r="B64" s="378"/>
      <c r="C64" s="379"/>
      <c r="D64" s="379"/>
      <c r="E64" s="380"/>
      <c r="F64" s="407"/>
      <c r="G64" s="407"/>
      <c r="H64" s="404"/>
      <c r="I64" s="404"/>
      <c r="J64" s="396"/>
      <c r="K64" s="396"/>
      <c r="L64" s="404"/>
      <c r="M64" s="404"/>
      <c r="N64" s="396"/>
      <c r="O64" s="398"/>
      <c r="P64" s="406"/>
      <c r="Q64" s="398"/>
      <c r="R64" s="400"/>
      <c r="S64" s="400"/>
      <c r="T64" s="403"/>
      <c r="U64" s="404"/>
      <c r="V64" s="396"/>
      <c r="W64" s="396"/>
      <c r="X64" s="404"/>
      <c r="Y64" s="404"/>
      <c r="Z64" s="396"/>
      <c r="AA64" s="398"/>
      <c r="AB64" s="31"/>
      <c r="AC64" s="31"/>
      <c r="AD64" s="31"/>
      <c r="AE64" s="406"/>
      <c r="AF64" s="396"/>
      <c r="AG64" s="396"/>
      <c r="AH64" s="396"/>
      <c r="AI64" s="398"/>
      <c r="AJ64" s="393"/>
      <c r="AK64" s="394"/>
      <c r="AL64" s="396"/>
      <c r="AM64" s="396"/>
      <c r="AN64" s="394"/>
      <c r="AO64" s="394"/>
      <c r="AP64" s="396"/>
      <c r="AQ64" s="398"/>
      <c r="AR64" s="40"/>
      <c r="AS64" s="49"/>
      <c r="AT64" s="49"/>
      <c r="AU64" s="31"/>
      <c r="AV64" s="387"/>
      <c r="AW64" s="390"/>
      <c r="AX64" s="184"/>
      <c r="AY64" s="387"/>
      <c r="AZ64" s="390"/>
      <c r="BA64" s="184"/>
      <c r="BB64" s="387"/>
      <c r="BC64" s="390"/>
      <c r="BD64" s="31"/>
      <c r="BE64" s="133"/>
      <c r="BF64" s="133"/>
      <c r="BG64" s="133"/>
      <c r="BH64" s="133"/>
    </row>
    <row r="65" spans="1:60" s="1" customFormat="1" ht="17.25" customHeight="1" x14ac:dyDescent="0.2">
      <c r="A65" s="50"/>
      <c r="B65" s="41"/>
      <c r="C65" s="41"/>
      <c r="D65" s="41"/>
      <c r="E65" s="41"/>
      <c r="F65" s="31"/>
      <c r="G65" s="41"/>
      <c r="H65" s="137"/>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28</v>
      </c>
      <c r="BA65" s="31"/>
      <c r="BB65" s="31"/>
      <c r="BC65" s="31"/>
      <c r="BD65" s="31"/>
      <c r="BE65" s="133"/>
      <c r="BF65" s="133"/>
      <c r="BG65" s="133"/>
      <c r="BH65" s="133"/>
    </row>
    <row r="66" spans="1:60" s="1" customFormat="1" ht="25.5" customHeight="1" x14ac:dyDescent="0.3">
      <c r="A66" s="50"/>
      <c r="B66" s="31"/>
      <c r="C66" s="370" t="s">
        <v>123</v>
      </c>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2"/>
      <c r="AD66" s="31"/>
      <c r="AE66" s="31"/>
      <c r="AF66" s="31"/>
      <c r="AG66" s="31"/>
      <c r="AH66" s="31"/>
      <c r="AI66" s="31"/>
      <c r="AJ66" s="31"/>
      <c r="AK66" s="31"/>
      <c r="AL66" s="31"/>
      <c r="AM66" s="31"/>
      <c r="AN66" s="31"/>
      <c r="AO66" s="31"/>
      <c r="AP66" s="31"/>
      <c r="AQ66" s="31"/>
      <c r="AR66" s="31"/>
      <c r="AS66" s="31"/>
      <c r="AT66" s="31"/>
      <c r="AU66" s="31"/>
      <c r="AV66" s="31"/>
      <c r="AW66" s="31"/>
      <c r="AX66" s="31"/>
      <c r="AY66" s="31"/>
      <c r="AZ66" s="129" t="s">
        <v>29</v>
      </c>
      <c r="BA66" s="31"/>
      <c r="BB66" s="31"/>
      <c r="BC66" s="31"/>
      <c r="BD66" s="31"/>
      <c r="BE66" s="133"/>
      <c r="BF66" s="133"/>
      <c r="BG66" s="133"/>
      <c r="BH66" s="133"/>
    </row>
    <row r="67" spans="1:60" s="1" customFormat="1" ht="25.5" customHeight="1" x14ac:dyDescent="0.2">
      <c r="A67" s="50"/>
      <c r="B67" s="31"/>
      <c r="C67" s="373"/>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5"/>
      <c r="AD67" s="31"/>
      <c r="AE67" s="37" t="s">
        <v>30</v>
      </c>
      <c r="AF67" s="31"/>
      <c r="AG67" s="31"/>
      <c r="AH67" s="31"/>
      <c r="AI67" s="31"/>
      <c r="AJ67" s="31"/>
      <c r="AK67" s="31"/>
      <c r="AL67" s="31"/>
      <c r="AM67" s="31"/>
      <c r="AN67" s="31"/>
      <c r="AO67" s="31"/>
      <c r="AP67" s="31"/>
      <c r="AQ67" s="31"/>
      <c r="AR67" s="31"/>
      <c r="AS67" s="31"/>
      <c r="AT67" s="31"/>
      <c r="AU67" s="31"/>
      <c r="AV67" s="31"/>
      <c r="AW67" s="31" t="s">
        <v>31</v>
      </c>
      <c r="AX67" s="31"/>
      <c r="AY67" s="31"/>
      <c r="AZ67" s="31" t="s">
        <v>32</v>
      </c>
      <c r="BA67" s="64"/>
      <c r="BB67" s="31"/>
      <c r="BC67" s="31"/>
      <c r="BD67" s="31"/>
      <c r="BE67" s="133"/>
      <c r="BF67" s="133"/>
      <c r="BG67" s="133"/>
      <c r="BH67" s="133"/>
    </row>
    <row r="68" spans="1:60" s="48" customFormat="1" ht="25.5" customHeight="1" x14ac:dyDescent="0.2">
      <c r="A68" s="50"/>
      <c r="B68" s="31"/>
      <c r="C68" s="373"/>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5"/>
      <c r="AC68" s="1"/>
      <c r="AD68" s="31"/>
      <c r="AE68" s="282" t="s">
        <v>33</v>
      </c>
      <c r="AF68" s="376"/>
      <c r="AG68" s="376"/>
      <c r="AH68" s="376"/>
      <c r="AI68" s="376"/>
      <c r="AJ68" s="376"/>
      <c r="AK68" s="377"/>
      <c r="AL68" s="381">
        <v>0</v>
      </c>
      <c r="AM68" s="382"/>
      <c r="AN68" s="382"/>
      <c r="AO68" s="382"/>
      <c r="AP68" s="382"/>
      <c r="AQ68" s="383"/>
      <c r="AR68" s="31"/>
      <c r="AS68" s="31"/>
      <c r="AT68" s="31"/>
      <c r="AU68" s="47"/>
      <c r="AV68" s="387" t="s">
        <v>34</v>
      </c>
      <c r="AW68" s="388">
        <v>0</v>
      </c>
      <c r="AX68" s="389" t="s">
        <v>35</v>
      </c>
      <c r="AY68" s="389"/>
      <c r="AZ68" s="64"/>
      <c r="BA68" s="64"/>
      <c r="BB68" s="47"/>
      <c r="BC68" s="47"/>
      <c r="BD68" s="47"/>
      <c r="BE68" s="134"/>
      <c r="BF68" s="134"/>
      <c r="BG68" s="134"/>
      <c r="BH68" s="134"/>
    </row>
    <row r="69" spans="1:60" s="1" customFormat="1" ht="35.25" customHeight="1" x14ac:dyDescent="0.2">
      <c r="A69" s="50"/>
      <c r="B69" s="31"/>
      <c r="C69" s="373"/>
      <c r="D69" s="374"/>
      <c r="E69" s="374"/>
      <c r="F69" s="374"/>
      <c r="G69" s="374"/>
      <c r="H69" s="374"/>
      <c r="I69" s="374"/>
      <c r="J69" s="374"/>
      <c r="K69" s="374"/>
      <c r="L69" s="374"/>
      <c r="M69" s="374"/>
      <c r="N69" s="374"/>
      <c r="O69" s="374"/>
      <c r="P69" s="374"/>
      <c r="Q69" s="374"/>
      <c r="R69" s="374"/>
      <c r="S69" s="374"/>
      <c r="T69" s="374"/>
      <c r="U69" s="374"/>
      <c r="V69" s="374"/>
      <c r="W69" s="374"/>
      <c r="X69" s="374"/>
      <c r="Y69" s="374"/>
      <c r="Z69" s="374"/>
      <c r="AA69" s="374"/>
      <c r="AB69" s="375"/>
      <c r="AD69" s="31"/>
      <c r="AE69" s="378"/>
      <c r="AF69" s="379"/>
      <c r="AG69" s="379"/>
      <c r="AH69" s="379"/>
      <c r="AI69" s="379"/>
      <c r="AJ69" s="379"/>
      <c r="AK69" s="380"/>
      <c r="AL69" s="384"/>
      <c r="AM69" s="385"/>
      <c r="AN69" s="385"/>
      <c r="AO69" s="385"/>
      <c r="AP69" s="385"/>
      <c r="AQ69" s="386"/>
      <c r="AR69" s="31"/>
      <c r="AS69" s="31"/>
      <c r="AT69" s="31"/>
      <c r="AU69" s="387"/>
      <c r="AV69" s="387"/>
      <c r="AW69" s="388"/>
      <c r="AX69" s="389"/>
      <c r="AY69" s="389"/>
      <c r="AZ69" s="31"/>
      <c r="BA69" s="31"/>
      <c r="BB69" s="31"/>
      <c r="BC69" s="31"/>
      <c r="BD69" s="31"/>
      <c r="BE69" s="133"/>
      <c r="BF69" s="133"/>
      <c r="BG69" s="133"/>
      <c r="BH69" s="133"/>
    </row>
    <row r="70" spans="1:60" s="1" customFormat="1" ht="25.5" customHeight="1" x14ac:dyDescent="0.2">
      <c r="A70" s="50"/>
      <c r="B70" s="31"/>
      <c r="C70" s="373"/>
      <c r="D70" s="374"/>
      <c r="E70" s="374"/>
      <c r="F70" s="374"/>
      <c r="G70" s="374"/>
      <c r="H70" s="374"/>
      <c r="I70" s="374"/>
      <c r="J70" s="374"/>
      <c r="K70" s="374"/>
      <c r="L70" s="374"/>
      <c r="M70" s="374"/>
      <c r="N70" s="374"/>
      <c r="O70" s="374"/>
      <c r="P70" s="374"/>
      <c r="Q70" s="374"/>
      <c r="R70" s="374"/>
      <c r="S70" s="374"/>
      <c r="T70" s="374"/>
      <c r="U70" s="374"/>
      <c r="V70" s="374"/>
      <c r="W70" s="374"/>
      <c r="X70" s="374"/>
      <c r="Y70" s="374"/>
      <c r="Z70" s="374"/>
      <c r="AA70" s="374"/>
      <c r="AB70" s="375"/>
      <c r="AD70" s="31"/>
      <c r="AE70" s="31"/>
      <c r="AF70" s="31"/>
      <c r="AG70" s="31"/>
      <c r="AH70" s="31"/>
      <c r="AI70" s="31"/>
      <c r="AJ70" s="31"/>
      <c r="AK70" s="44" t="s">
        <v>18</v>
      </c>
      <c r="AL70" s="31"/>
      <c r="AM70" s="40"/>
      <c r="AN70" s="40"/>
      <c r="AO70" s="40"/>
      <c r="AP70" s="31"/>
      <c r="AQ70" s="31"/>
      <c r="AR70" s="31"/>
      <c r="AS70" s="31"/>
      <c r="AT70" s="31"/>
      <c r="AU70" s="387"/>
      <c r="AV70" s="31"/>
      <c r="AW70" s="31"/>
      <c r="AX70" s="31"/>
      <c r="AY70" s="31"/>
      <c r="AZ70" s="31"/>
      <c r="BA70" s="31"/>
      <c r="BB70" s="31"/>
      <c r="BC70" s="31"/>
      <c r="BD70" s="31"/>
      <c r="BE70" s="133"/>
      <c r="BF70" s="133"/>
      <c r="BG70" s="133"/>
      <c r="BH70" s="133"/>
    </row>
    <row r="71" spans="1:60" s="1" customFormat="1" ht="25.5" customHeight="1" x14ac:dyDescent="0.2">
      <c r="A71" s="50"/>
      <c r="B71" s="31"/>
      <c r="C71" s="363" t="s">
        <v>121</v>
      </c>
      <c r="D71" s="364"/>
      <c r="E71" s="365" t="s">
        <v>122</v>
      </c>
      <c r="F71" s="365"/>
      <c r="G71" s="365"/>
      <c r="H71" s="365"/>
      <c r="I71" s="365"/>
      <c r="J71" s="365"/>
      <c r="K71" s="365"/>
      <c r="L71" s="365"/>
      <c r="M71" s="365"/>
      <c r="N71" s="365"/>
      <c r="O71" s="365"/>
      <c r="P71" s="365"/>
      <c r="Q71" s="365"/>
      <c r="R71" s="365"/>
      <c r="S71" s="365"/>
      <c r="T71" s="365"/>
      <c r="U71" s="365"/>
      <c r="V71" s="365"/>
      <c r="W71" s="365"/>
      <c r="X71" s="365"/>
      <c r="Y71" s="365"/>
      <c r="Z71" s="365"/>
      <c r="AA71" s="365"/>
      <c r="AB71" s="366"/>
      <c r="AD71" s="31"/>
      <c r="AE71" s="31"/>
      <c r="AF71" s="31"/>
      <c r="AG71" s="31"/>
      <c r="AJ71" s="31"/>
      <c r="AK71" s="52" t="s">
        <v>36</v>
      </c>
      <c r="AL71" s="31"/>
      <c r="AM71" s="40"/>
      <c r="AN71" s="40"/>
      <c r="AO71" s="40"/>
      <c r="AP71" s="31"/>
      <c r="AQ71" s="31"/>
      <c r="AR71" s="31"/>
      <c r="AS71" s="31"/>
      <c r="AT71" s="31"/>
      <c r="AU71" s="31"/>
      <c r="AV71" s="31"/>
      <c r="AW71" s="31"/>
      <c r="AX71" s="31"/>
      <c r="AY71" s="31"/>
      <c r="AZ71" s="31"/>
      <c r="BA71" s="31"/>
      <c r="BB71" s="31"/>
      <c r="BC71" s="31"/>
      <c r="BD71" s="31"/>
      <c r="BE71" s="133"/>
      <c r="BF71" s="133"/>
      <c r="BG71" s="133"/>
      <c r="BH71" s="133"/>
    </row>
    <row r="72" spans="1:60" s="1" customFormat="1" ht="17.25" customHeight="1" x14ac:dyDescent="0.2">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s="1" customFormat="1" ht="25.5" hidden="1" customHeight="1" x14ac:dyDescent="0.2">
      <c r="A73" s="411" t="s">
        <v>41</v>
      </c>
      <c r="B73" s="412"/>
      <c r="C73" s="412"/>
      <c r="D73" s="412"/>
      <c r="E73" s="412"/>
      <c r="F73" s="412"/>
      <c r="G73" s="412"/>
      <c r="H73" s="412"/>
      <c r="I73" s="413"/>
      <c r="J73" s="30"/>
      <c r="K73" s="59" t="s">
        <v>40</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s="1" customFormat="1" ht="17.25" hidden="1" customHeight="1" x14ac:dyDescent="0.2">
      <c r="A74" s="414"/>
      <c r="B74" s="415"/>
      <c r="C74" s="415"/>
      <c r="D74" s="415"/>
      <c r="E74" s="415"/>
      <c r="F74" s="415"/>
      <c r="G74" s="415"/>
      <c r="H74" s="415"/>
      <c r="I74" s="416"/>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s="1" customFormat="1" ht="28.5" hidden="1" customHeight="1" x14ac:dyDescent="0.2">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38"/>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3"/>
      <c r="BF75" s="133"/>
      <c r="BG75" s="133"/>
      <c r="BH75" s="133"/>
    </row>
    <row r="76" spans="1:60" s="1" customFormat="1" ht="25.5" hidden="1" customHeight="1" x14ac:dyDescent="0.2">
      <c r="A76" s="36"/>
      <c r="B76" s="282" t="s">
        <v>124</v>
      </c>
      <c r="C76" s="376"/>
      <c r="D76" s="376"/>
      <c r="E76" s="377"/>
      <c r="F76" s="407" t="s">
        <v>9</v>
      </c>
      <c r="G76" s="407"/>
      <c r="H76" s="402"/>
      <c r="I76" s="402"/>
      <c r="J76" s="395" t="s">
        <v>10</v>
      </c>
      <c r="K76" s="395"/>
      <c r="L76" s="402"/>
      <c r="M76" s="402"/>
      <c r="N76" s="395" t="s">
        <v>11</v>
      </c>
      <c r="O76" s="397"/>
      <c r="P76" s="408" t="s">
        <v>12</v>
      </c>
      <c r="Q76" s="397"/>
      <c r="R76" s="399" t="s">
        <v>13</v>
      </c>
      <c r="S76" s="399"/>
      <c r="T76" s="402"/>
      <c r="U76" s="402"/>
      <c r="V76" s="395" t="s">
        <v>10</v>
      </c>
      <c r="W76" s="395"/>
      <c r="X76" s="402"/>
      <c r="Y76" s="402"/>
      <c r="Z76" s="395" t="s">
        <v>11</v>
      </c>
      <c r="AA76" s="397"/>
      <c r="AB76" s="31"/>
      <c r="AC76" s="31"/>
      <c r="AD76" s="31"/>
      <c r="AE76" s="282" t="s">
        <v>14</v>
      </c>
      <c r="AF76" s="274"/>
      <c r="AG76" s="274"/>
      <c r="AH76" s="274"/>
      <c r="AI76" s="275"/>
      <c r="AJ76" s="392">
        <v>0</v>
      </c>
      <c r="AK76" s="392"/>
      <c r="AL76" s="409" t="s">
        <v>15</v>
      </c>
      <c r="AM76" s="409"/>
      <c r="AN76" s="392">
        <v>0</v>
      </c>
      <c r="AO76" s="392"/>
      <c r="AP76" s="395" t="s">
        <v>11</v>
      </c>
      <c r="AQ76" s="397"/>
      <c r="AR76" s="40"/>
      <c r="AS76" s="31"/>
      <c r="AT76" s="31"/>
      <c r="AU76" s="387"/>
      <c r="AV76" s="387" t="s">
        <v>16</v>
      </c>
      <c r="AW76" s="390">
        <v>0</v>
      </c>
      <c r="AX76" s="31"/>
      <c r="AY76" s="387" t="s">
        <v>17</v>
      </c>
      <c r="AZ76" s="390">
        <v>0</v>
      </c>
      <c r="BA76" s="31"/>
      <c r="BB76" s="31"/>
      <c r="BC76" s="31"/>
      <c r="BD76" s="31"/>
      <c r="BE76" s="133"/>
      <c r="BF76" s="133"/>
      <c r="BG76" s="133"/>
      <c r="BH76" s="133"/>
    </row>
    <row r="77" spans="1:60" s="1" customFormat="1" ht="35.25" hidden="1" customHeight="1" x14ac:dyDescent="0.2">
      <c r="A77" s="36"/>
      <c r="B77" s="378"/>
      <c r="C77" s="379"/>
      <c r="D77" s="379"/>
      <c r="E77" s="380"/>
      <c r="F77" s="407"/>
      <c r="G77" s="407"/>
      <c r="H77" s="404"/>
      <c r="I77" s="404"/>
      <c r="J77" s="396"/>
      <c r="K77" s="396"/>
      <c r="L77" s="404"/>
      <c r="M77" s="404"/>
      <c r="N77" s="396"/>
      <c r="O77" s="398"/>
      <c r="P77" s="406"/>
      <c r="Q77" s="398"/>
      <c r="R77" s="400"/>
      <c r="S77" s="400"/>
      <c r="T77" s="404"/>
      <c r="U77" s="404"/>
      <c r="V77" s="396"/>
      <c r="W77" s="396"/>
      <c r="X77" s="404"/>
      <c r="Y77" s="404"/>
      <c r="Z77" s="396"/>
      <c r="AA77" s="398"/>
      <c r="AB77" s="31"/>
      <c r="AC77" s="31"/>
      <c r="AD77" s="31"/>
      <c r="AE77" s="286"/>
      <c r="AF77" s="280"/>
      <c r="AG77" s="280"/>
      <c r="AH77" s="280"/>
      <c r="AI77" s="281"/>
      <c r="AJ77" s="394"/>
      <c r="AK77" s="394"/>
      <c r="AL77" s="410"/>
      <c r="AM77" s="410"/>
      <c r="AN77" s="394"/>
      <c r="AO77" s="394"/>
      <c r="AP77" s="396"/>
      <c r="AQ77" s="398"/>
      <c r="AR77" s="40"/>
      <c r="AS77" s="31"/>
      <c r="AT77" s="31"/>
      <c r="AU77" s="387"/>
      <c r="AV77" s="387"/>
      <c r="AW77" s="390"/>
      <c r="AX77" s="31"/>
      <c r="AY77" s="387"/>
      <c r="AZ77" s="390"/>
      <c r="BA77" s="31"/>
      <c r="BB77" s="31"/>
      <c r="BC77" s="31"/>
      <c r="BD77" s="31"/>
      <c r="BE77" s="133"/>
      <c r="BF77" s="133"/>
      <c r="BG77" s="133"/>
      <c r="BH77" s="133"/>
    </row>
    <row r="78" spans="1:60" s="1" customFormat="1" ht="17.25" hidden="1" customHeight="1" x14ac:dyDescent="0.2">
      <c r="A78" s="36"/>
      <c r="B78" s="41"/>
      <c r="C78" s="41"/>
      <c r="D78" s="41"/>
      <c r="E78" s="41"/>
      <c r="F78" s="42"/>
      <c r="G78" s="42"/>
      <c r="H78" s="137"/>
      <c r="I78" s="42"/>
      <c r="J78" s="42"/>
      <c r="K78" s="42"/>
      <c r="L78" s="42"/>
      <c r="M78" s="42"/>
      <c r="N78" s="42"/>
      <c r="O78" s="42"/>
      <c r="P78" s="42"/>
      <c r="Q78" s="42"/>
      <c r="R78" s="42"/>
      <c r="S78" s="42"/>
      <c r="T78" s="42"/>
      <c r="U78" s="42"/>
      <c r="V78" s="42"/>
      <c r="W78" s="42"/>
      <c r="X78" s="40"/>
      <c r="Y78" s="40"/>
      <c r="Z78" s="39"/>
      <c r="AA78" s="138"/>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3"/>
      <c r="BF78" s="133"/>
      <c r="BG78" s="133"/>
      <c r="BH78" s="133"/>
    </row>
    <row r="79" spans="1:60" s="31" customFormat="1" ht="25.5" hidden="1" customHeight="1" x14ac:dyDescent="0.2">
      <c r="A79" s="36"/>
      <c r="B79" s="37"/>
      <c r="C79" s="38"/>
      <c r="D79" s="38"/>
      <c r="E79" s="38"/>
      <c r="F79" s="39"/>
      <c r="G79" s="39"/>
      <c r="H79" s="39"/>
      <c r="I79" s="39"/>
      <c r="J79" s="39"/>
      <c r="K79" s="39"/>
      <c r="L79" s="39"/>
      <c r="M79" s="39"/>
      <c r="N79" s="39"/>
      <c r="O79" s="39"/>
      <c r="P79" s="39"/>
      <c r="Q79" s="39"/>
      <c r="R79" s="39"/>
      <c r="S79" s="39"/>
      <c r="T79" s="39"/>
      <c r="U79" s="39"/>
      <c r="V79" s="39"/>
      <c r="W79" s="138"/>
      <c r="X79" s="40"/>
      <c r="Y79" s="40"/>
      <c r="Z79" s="39"/>
      <c r="AA79" s="138"/>
      <c r="AB79" s="40"/>
      <c r="AC79" s="40"/>
      <c r="AD79" s="40"/>
      <c r="AE79" s="40"/>
      <c r="AF79" s="40"/>
      <c r="AG79" s="40"/>
      <c r="AH79" s="40"/>
      <c r="AI79" s="40"/>
      <c r="AJ79" s="121"/>
      <c r="AK79" s="121"/>
      <c r="AL79" s="121"/>
      <c r="AM79" s="121"/>
      <c r="AN79" s="121"/>
      <c r="AO79" s="121"/>
      <c r="AP79" s="40"/>
      <c r="AQ79" s="40"/>
      <c r="AR79" s="40"/>
      <c r="AW79" s="47" t="s">
        <v>19</v>
      </c>
      <c r="AZ79" s="31" t="s">
        <v>20</v>
      </c>
      <c r="BC79" s="31" t="s">
        <v>119</v>
      </c>
      <c r="BE79" s="133"/>
      <c r="BF79" s="133"/>
      <c r="BG79" s="133"/>
      <c r="BH79" s="133"/>
    </row>
    <row r="80" spans="1:60" s="48" customFormat="1" ht="25.5" hidden="1" customHeight="1" x14ac:dyDescent="0.2">
      <c r="A80" s="45"/>
      <c r="B80" s="46" t="s">
        <v>118</v>
      </c>
      <c r="C80" s="46"/>
      <c r="D80" s="46"/>
      <c r="E80" s="46"/>
      <c r="F80" s="46"/>
      <c r="G80" s="46"/>
      <c r="H80" s="46"/>
      <c r="I80" s="46"/>
      <c r="J80" s="46"/>
      <c r="K80" s="46"/>
      <c r="L80" s="46"/>
      <c r="M80" s="46"/>
      <c r="N80" s="46"/>
      <c r="O80" s="47"/>
      <c r="P80" s="46"/>
      <c r="Q80" s="46"/>
      <c r="R80" s="46"/>
      <c r="S80" s="46"/>
      <c r="T80" s="46"/>
      <c r="U80" s="12"/>
      <c r="V80" s="46"/>
      <c r="W80" s="46"/>
      <c r="X80" s="40"/>
      <c r="Y80" s="40"/>
      <c r="Z80" s="39"/>
      <c r="AA80" s="138"/>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120</v>
      </c>
      <c r="BD80" s="47"/>
      <c r="BE80" s="133"/>
      <c r="BF80" s="134"/>
      <c r="BG80" s="134"/>
      <c r="BH80" s="134"/>
    </row>
    <row r="81" spans="1:60" s="1" customFormat="1" ht="25.5" hidden="1" customHeight="1" x14ac:dyDescent="0.2">
      <c r="A81" s="36"/>
      <c r="B81" s="282" t="s">
        <v>124</v>
      </c>
      <c r="C81" s="376"/>
      <c r="D81" s="376"/>
      <c r="E81" s="377"/>
      <c r="F81" s="407" t="s">
        <v>9</v>
      </c>
      <c r="G81" s="407"/>
      <c r="H81" s="402"/>
      <c r="I81" s="402"/>
      <c r="J81" s="395" t="s">
        <v>10</v>
      </c>
      <c r="K81" s="395"/>
      <c r="L81" s="402"/>
      <c r="M81" s="402"/>
      <c r="N81" s="395" t="s">
        <v>11</v>
      </c>
      <c r="O81" s="397"/>
      <c r="P81" s="408" t="s">
        <v>12</v>
      </c>
      <c r="Q81" s="397"/>
      <c r="R81" s="399" t="s">
        <v>13</v>
      </c>
      <c r="S81" s="399"/>
      <c r="T81" s="401"/>
      <c r="U81" s="402"/>
      <c r="V81" s="395" t="s">
        <v>10</v>
      </c>
      <c r="W81" s="395"/>
      <c r="X81" s="402"/>
      <c r="Y81" s="402"/>
      <c r="Z81" s="395" t="s">
        <v>11</v>
      </c>
      <c r="AA81" s="397"/>
      <c r="AB81" s="40"/>
      <c r="AC81" s="40"/>
      <c r="AD81" s="40"/>
      <c r="AE81" s="405" t="s">
        <v>24</v>
      </c>
      <c r="AF81" s="395"/>
      <c r="AG81" s="395"/>
      <c r="AH81" s="395"/>
      <c r="AI81" s="397"/>
      <c r="AJ81" s="391">
        <v>0</v>
      </c>
      <c r="AK81" s="392"/>
      <c r="AL81" s="395" t="s">
        <v>10</v>
      </c>
      <c r="AM81" s="395"/>
      <c r="AN81" s="392">
        <v>0</v>
      </c>
      <c r="AO81" s="392"/>
      <c r="AP81" s="395" t="s">
        <v>11</v>
      </c>
      <c r="AQ81" s="397"/>
      <c r="AR81" s="40"/>
      <c r="AS81" s="49"/>
      <c r="AT81" s="49"/>
      <c r="AU81" s="31"/>
      <c r="AV81" s="387" t="s">
        <v>25</v>
      </c>
      <c r="AW81" s="390">
        <v>1200</v>
      </c>
      <c r="AX81" s="184"/>
      <c r="AY81" s="387" t="s">
        <v>26</v>
      </c>
      <c r="AZ81" s="390">
        <v>0</v>
      </c>
      <c r="BA81" s="184"/>
      <c r="BB81" s="387" t="s">
        <v>27</v>
      </c>
      <c r="BC81" s="390">
        <v>1200</v>
      </c>
      <c r="BD81" s="31"/>
      <c r="BE81" s="133"/>
      <c r="BF81" s="133"/>
      <c r="BG81" s="133"/>
      <c r="BH81" s="133"/>
    </row>
    <row r="82" spans="1:60" s="1" customFormat="1" ht="35.25" hidden="1" customHeight="1" x14ac:dyDescent="0.2">
      <c r="A82" s="36"/>
      <c r="B82" s="378"/>
      <c r="C82" s="379"/>
      <c r="D82" s="379"/>
      <c r="E82" s="380"/>
      <c r="F82" s="407"/>
      <c r="G82" s="407"/>
      <c r="H82" s="404"/>
      <c r="I82" s="404"/>
      <c r="J82" s="396"/>
      <c r="K82" s="396"/>
      <c r="L82" s="404"/>
      <c r="M82" s="404"/>
      <c r="N82" s="396"/>
      <c r="O82" s="398"/>
      <c r="P82" s="406"/>
      <c r="Q82" s="398"/>
      <c r="R82" s="400"/>
      <c r="S82" s="400"/>
      <c r="T82" s="403"/>
      <c r="U82" s="404"/>
      <c r="V82" s="396"/>
      <c r="W82" s="396"/>
      <c r="X82" s="404"/>
      <c r="Y82" s="404"/>
      <c r="Z82" s="396"/>
      <c r="AA82" s="398"/>
      <c r="AB82" s="31"/>
      <c r="AC82" s="31"/>
      <c r="AD82" s="31"/>
      <c r="AE82" s="406"/>
      <c r="AF82" s="396"/>
      <c r="AG82" s="396"/>
      <c r="AH82" s="396"/>
      <c r="AI82" s="398"/>
      <c r="AJ82" s="393"/>
      <c r="AK82" s="394"/>
      <c r="AL82" s="396"/>
      <c r="AM82" s="396"/>
      <c r="AN82" s="394"/>
      <c r="AO82" s="394"/>
      <c r="AP82" s="396"/>
      <c r="AQ82" s="398"/>
      <c r="AR82" s="40"/>
      <c r="AS82" s="49"/>
      <c r="AT82" s="49"/>
      <c r="AU82" s="31"/>
      <c r="AV82" s="387"/>
      <c r="AW82" s="390"/>
      <c r="AX82" s="184"/>
      <c r="AY82" s="387"/>
      <c r="AZ82" s="390"/>
      <c r="BA82" s="184"/>
      <c r="BB82" s="387"/>
      <c r="BC82" s="390"/>
      <c r="BD82" s="31"/>
      <c r="BE82" s="133"/>
      <c r="BF82" s="133"/>
      <c r="BG82" s="133"/>
      <c r="BH82" s="133"/>
    </row>
    <row r="83" spans="1:60" s="1" customFormat="1" ht="17.25" hidden="1" customHeight="1" x14ac:dyDescent="0.2">
      <c r="A83" s="50"/>
      <c r="B83" s="41"/>
      <c r="C83" s="41"/>
      <c r="D83" s="41"/>
      <c r="E83" s="41"/>
      <c r="F83" s="31"/>
      <c r="G83" s="41"/>
      <c r="H83" s="137"/>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28</v>
      </c>
      <c r="BA83" s="31"/>
      <c r="BB83" s="31"/>
      <c r="BC83" s="31"/>
      <c r="BD83" s="31"/>
      <c r="BE83" s="133"/>
      <c r="BF83" s="133"/>
      <c r="BG83" s="133"/>
      <c r="BH83" s="133"/>
    </row>
    <row r="84" spans="1:60" s="1" customFormat="1" ht="25.5" hidden="1" customHeight="1" x14ac:dyDescent="0.3">
      <c r="A84" s="50"/>
      <c r="B84" s="31"/>
      <c r="C84" s="370" t="s">
        <v>123</v>
      </c>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2"/>
      <c r="AD84" s="31"/>
      <c r="AE84" s="31"/>
      <c r="AF84" s="31"/>
      <c r="AG84" s="31"/>
      <c r="AH84" s="31"/>
      <c r="AI84" s="31"/>
      <c r="AJ84" s="31"/>
      <c r="AK84" s="31"/>
      <c r="AL84" s="31"/>
      <c r="AM84" s="31"/>
      <c r="AN84" s="31"/>
      <c r="AO84" s="31"/>
      <c r="AP84" s="31"/>
      <c r="AQ84" s="31"/>
      <c r="AR84" s="31"/>
      <c r="AS84" s="31"/>
      <c r="AT84" s="31"/>
      <c r="AU84" s="31"/>
      <c r="AV84" s="31"/>
      <c r="AW84" s="31"/>
      <c r="AX84" s="31"/>
      <c r="AY84" s="31"/>
      <c r="AZ84" s="129" t="s">
        <v>29</v>
      </c>
      <c r="BA84" s="31"/>
      <c r="BB84" s="31"/>
      <c r="BC84" s="31"/>
      <c r="BD84" s="31"/>
      <c r="BE84" s="133"/>
      <c r="BF84" s="133"/>
      <c r="BG84" s="133"/>
      <c r="BH84" s="133"/>
    </row>
    <row r="85" spans="1:60" s="1" customFormat="1" ht="25.5" hidden="1" customHeight="1" x14ac:dyDescent="0.2">
      <c r="A85" s="50"/>
      <c r="B85" s="31"/>
      <c r="C85" s="373"/>
      <c r="D85" s="374"/>
      <c r="E85" s="374"/>
      <c r="F85" s="374"/>
      <c r="G85" s="374"/>
      <c r="H85" s="374"/>
      <c r="I85" s="374"/>
      <c r="J85" s="374"/>
      <c r="K85" s="374"/>
      <c r="L85" s="374"/>
      <c r="M85" s="374"/>
      <c r="N85" s="374"/>
      <c r="O85" s="374"/>
      <c r="P85" s="374"/>
      <c r="Q85" s="374"/>
      <c r="R85" s="374"/>
      <c r="S85" s="374"/>
      <c r="T85" s="374"/>
      <c r="U85" s="374"/>
      <c r="V85" s="374"/>
      <c r="W85" s="374"/>
      <c r="X85" s="374"/>
      <c r="Y85" s="374"/>
      <c r="Z85" s="374"/>
      <c r="AA85" s="374"/>
      <c r="AB85" s="375"/>
      <c r="AD85" s="31"/>
      <c r="AE85" s="37" t="s">
        <v>30</v>
      </c>
      <c r="AF85" s="31"/>
      <c r="AG85" s="31"/>
      <c r="AH85" s="31"/>
      <c r="AI85" s="31"/>
      <c r="AJ85" s="31"/>
      <c r="AK85" s="31"/>
      <c r="AL85" s="31"/>
      <c r="AM85" s="31"/>
      <c r="AN85" s="31"/>
      <c r="AO85" s="31"/>
      <c r="AP85" s="31"/>
      <c r="AQ85" s="31"/>
      <c r="AR85" s="31"/>
      <c r="AS85" s="31"/>
      <c r="AT85" s="31"/>
      <c r="AU85" s="31"/>
      <c r="AV85" s="31"/>
      <c r="AW85" s="31" t="s">
        <v>31</v>
      </c>
      <c r="AX85" s="31"/>
      <c r="AY85" s="31"/>
      <c r="AZ85" s="31" t="s">
        <v>32</v>
      </c>
      <c r="BA85" s="64"/>
      <c r="BB85" s="31"/>
      <c r="BC85" s="31"/>
      <c r="BD85" s="31"/>
      <c r="BE85" s="133"/>
      <c r="BF85" s="133"/>
      <c r="BG85" s="133"/>
      <c r="BH85" s="133"/>
    </row>
    <row r="86" spans="1:60" s="48" customFormat="1" ht="25.5" hidden="1" customHeight="1" x14ac:dyDescent="0.2">
      <c r="A86" s="50"/>
      <c r="B86" s="31"/>
      <c r="C86" s="373"/>
      <c r="D86" s="374"/>
      <c r="E86" s="374"/>
      <c r="F86" s="374"/>
      <c r="G86" s="374"/>
      <c r="H86" s="374"/>
      <c r="I86" s="374"/>
      <c r="J86" s="374"/>
      <c r="K86" s="374"/>
      <c r="L86" s="374"/>
      <c r="M86" s="374"/>
      <c r="N86" s="374"/>
      <c r="O86" s="374"/>
      <c r="P86" s="374"/>
      <c r="Q86" s="374"/>
      <c r="R86" s="374"/>
      <c r="S86" s="374"/>
      <c r="T86" s="374"/>
      <c r="U86" s="374"/>
      <c r="V86" s="374"/>
      <c r="W86" s="374"/>
      <c r="X86" s="374"/>
      <c r="Y86" s="374"/>
      <c r="Z86" s="374"/>
      <c r="AA86" s="374"/>
      <c r="AB86" s="375"/>
      <c r="AC86" s="1"/>
      <c r="AD86" s="31"/>
      <c r="AE86" s="282" t="s">
        <v>33</v>
      </c>
      <c r="AF86" s="376"/>
      <c r="AG86" s="376"/>
      <c r="AH86" s="376"/>
      <c r="AI86" s="376"/>
      <c r="AJ86" s="376"/>
      <c r="AK86" s="377"/>
      <c r="AL86" s="381">
        <v>0</v>
      </c>
      <c r="AM86" s="382"/>
      <c r="AN86" s="382"/>
      <c r="AO86" s="382"/>
      <c r="AP86" s="382"/>
      <c r="AQ86" s="383"/>
      <c r="AR86" s="31"/>
      <c r="AS86" s="31"/>
      <c r="AT86" s="31"/>
      <c r="AU86" s="47"/>
      <c r="AV86" s="387" t="s">
        <v>34</v>
      </c>
      <c r="AW86" s="388">
        <v>0</v>
      </c>
      <c r="AX86" s="389" t="s">
        <v>35</v>
      </c>
      <c r="AY86" s="389"/>
      <c r="AZ86" s="64"/>
      <c r="BA86" s="64"/>
      <c r="BB86" s="47"/>
      <c r="BC86" s="47"/>
      <c r="BD86" s="47"/>
      <c r="BE86" s="134"/>
      <c r="BF86" s="134"/>
      <c r="BG86" s="134"/>
      <c r="BH86" s="134"/>
    </row>
    <row r="87" spans="1:60" s="1" customFormat="1" ht="35.25" hidden="1" customHeight="1" x14ac:dyDescent="0.2">
      <c r="A87" s="50"/>
      <c r="B87" s="31"/>
      <c r="C87" s="373"/>
      <c r="D87" s="374"/>
      <c r="E87" s="374"/>
      <c r="F87" s="374"/>
      <c r="G87" s="374"/>
      <c r="H87" s="374"/>
      <c r="I87" s="374"/>
      <c r="J87" s="374"/>
      <c r="K87" s="374"/>
      <c r="L87" s="374"/>
      <c r="M87" s="374"/>
      <c r="N87" s="374"/>
      <c r="O87" s="374"/>
      <c r="P87" s="374"/>
      <c r="Q87" s="374"/>
      <c r="R87" s="374"/>
      <c r="S87" s="374"/>
      <c r="T87" s="374"/>
      <c r="U87" s="374"/>
      <c r="V87" s="374"/>
      <c r="W87" s="374"/>
      <c r="X87" s="374"/>
      <c r="Y87" s="374"/>
      <c r="Z87" s="374"/>
      <c r="AA87" s="374"/>
      <c r="AB87" s="375"/>
      <c r="AD87" s="31"/>
      <c r="AE87" s="378"/>
      <c r="AF87" s="379"/>
      <c r="AG87" s="379"/>
      <c r="AH87" s="379"/>
      <c r="AI87" s="379"/>
      <c r="AJ87" s="379"/>
      <c r="AK87" s="380"/>
      <c r="AL87" s="384"/>
      <c r="AM87" s="385"/>
      <c r="AN87" s="385"/>
      <c r="AO87" s="385"/>
      <c r="AP87" s="385"/>
      <c r="AQ87" s="386"/>
      <c r="AR87" s="31"/>
      <c r="AS87" s="31"/>
      <c r="AT87" s="31"/>
      <c r="AU87" s="387"/>
      <c r="AV87" s="387"/>
      <c r="AW87" s="388"/>
      <c r="AX87" s="389"/>
      <c r="AY87" s="389"/>
      <c r="AZ87" s="31"/>
      <c r="BA87" s="31"/>
      <c r="BB87" s="31"/>
      <c r="BC87" s="31"/>
      <c r="BD87" s="31"/>
      <c r="BE87" s="133"/>
      <c r="BF87" s="133"/>
      <c r="BG87" s="133"/>
      <c r="BH87" s="133"/>
    </row>
    <row r="88" spans="1:60" s="1" customFormat="1" ht="25.5" hidden="1" customHeight="1" x14ac:dyDescent="0.2">
      <c r="A88" s="50"/>
      <c r="B88" s="31"/>
      <c r="C88" s="373"/>
      <c r="D88" s="374"/>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5"/>
      <c r="AD88" s="31"/>
      <c r="AE88" s="31"/>
      <c r="AF88" s="31"/>
      <c r="AG88" s="31"/>
      <c r="AH88" s="31"/>
      <c r="AI88" s="31"/>
      <c r="AJ88" s="31"/>
      <c r="AK88" s="44" t="s">
        <v>18</v>
      </c>
      <c r="AL88" s="31"/>
      <c r="AM88" s="40"/>
      <c r="AN88" s="40"/>
      <c r="AO88" s="40"/>
      <c r="AP88" s="31"/>
      <c r="AQ88" s="31"/>
      <c r="AR88" s="31"/>
      <c r="AS88" s="31"/>
      <c r="AT88" s="31"/>
      <c r="AU88" s="387"/>
      <c r="AV88" s="31"/>
      <c r="AW88" s="31"/>
      <c r="AX88" s="31"/>
      <c r="AY88" s="31"/>
      <c r="AZ88" s="31"/>
      <c r="BA88" s="31"/>
      <c r="BB88" s="31"/>
      <c r="BC88" s="31"/>
      <c r="BD88" s="31"/>
      <c r="BE88" s="133"/>
      <c r="BF88" s="133"/>
      <c r="BG88" s="133"/>
      <c r="BH88" s="133"/>
    </row>
    <row r="89" spans="1:60" s="1" customFormat="1" ht="25.5" hidden="1" customHeight="1" x14ac:dyDescent="0.2">
      <c r="A89" s="50"/>
      <c r="B89" s="31"/>
      <c r="C89" s="363" t="s">
        <v>121</v>
      </c>
      <c r="D89" s="364"/>
      <c r="E89" s="365" t="s">
        <v>122</v>
      </c>
      <c r="F89" s="365"/>
      <c r="G89" s="365"/>
      <c r="H89" s="365"/>
      <c r="I89" s="365"/>
      <c r="J89" s="365"/>
      <c r="K89" s="365"/>
      <c r="L89" s="365"/>
      <c r="M89" s="365"/>
      <c r="N89" s="365"/>
      <c r="O89" s="365"/>
      <c r="P89" s="365"/>
      <c r="Q89" s="365"/>
      <c r="R89" s="365"/>
      <c r="S89" s="365"/>
      <c r="T89" s="365"/>
      <c r="U89" s="365"/>
      <c r="V89" s="365"/>
      <c r="W89" s="365"/>
      <c r="X89" s="365"/>
      <c r="Y89" s="365"/>
      <c r="Z89" s="365"/>
      <c r="AA89" s="365"/>
      <c r="AB89" s="366"/>
      <c r="AD89" s="31"/>
      <c r="AE89" s="31"/>
      <c r="AF89" s="31"/>
      <c r="AG89" s="31"/>
      <c r="AJ89" s="31"/>
      <c r="AK89" s="52" t="s">
        <v>36</v>
      </c>
      <c r="AL89" s="31"/>
      <c r="AM89" s="40"/>
      <c r="AN89" s="40"/>
      <c r="AO89" s="40"/>
      <c r="AP89" s="31"/>
      <c r="AQ89" s="31"/>
      <c r="AR89" s="31"/>
      <c r="AS89" s="31"/>
      <c r="AT89" s="31"/>
      <c r="AU89" s="31"/>
      <c r="AV89" s="31"/>
      <c r="AW89" s="31"/>
      <c r="AX89" s="31"/>
      <c r="AY89" s="31"/>
      <c r="AZ89" s="31"/>
      <c r="BA89" s="31"/>
      <c r="BB89" s="31"/>
      <c r="BC89" s="31"/>
      <c r="BD89" s="31"/>
      <c r="BE89" s="133"/>
      <c r="BF89" s="133"/>
      <c r="BG89" s="133"/>
      <c r="BH89" s="133"/>
    </row>
    <row r="90" spans="1:60" s="1" customFormat="1" ht="17.25" hidden="1" customHeight="1" x14ac:dyDescent="0.2">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s="1" customFormat="1" ht="25.5" hidden="1" customHeight="1" x14ac:dyDescent="0.2">
      <c r="A91" s="411" t="s">
        <v>42</v>
      </c>
      <c r="B91" s="412"/>
      <c r="C91" s="412"/>
      <c r="D91" s="412"/>
      <c r="E91" s="412"/>
      <c r="F91" s="412"/>
      <c r="G91" s="412"/>
      <c r="H91" s="412"/>
      <c r="I91" s="413"/>
      <c r="J91" s="30"/>
      <c r="K91" s="59" t="s">
        <v>38</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s="1" customFormat="1" ht="17.25" hidden="1" customHeight="1" x14ac:dyDescent="0.2">
      <c r="A92" s="414"/>
      <c r="B92" s="415"/>
      <c r="C92" s="415"/>
      <c r="D92" s="415"/>
      <c r="E92" s="415"/>
      <c r="F92" s="415"/>
      <c r="G92" s="415"/>
      <c r="H92" s="415"/>
      <c r="I92" s="416"/>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s="1" customFormat="1" ht="28.5" hidden="1" customHeight="1" x14ac:dyDescent="0.2">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38"/>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3"/>
      <c r="BF93" s="133"/>
      <c r="BG93" s="133"/>
      <c r="BH93" s="133"/>
    </row>
    <row r="94" spans="1:60" s="1" customFormat="1" ht="25.5" hidden="1" customHeight="1" x14ac:dyDescent="0.2">
      <c r="A94" s="36"/>
      <c r="B94" s="282" t="s">
        <v>124</v>
      </c>
      <c r="C94" s="376"/>
      <c r="D94" s="376"/>
      <c r="E94" s="377"/>
      <c r="F94" s="407" t="s">
        <v>9</v>
      </c>
      <c r="G94" s="407"/>
      <c r="H94" s="402"/>
      <c r="I94" s="402"/>
      <c r="J94" s="395" t="s">
        <v>10</v>
      </c>
      <c r="K94" s="395"/>
      <c r="L94" s="402"/>
      <c r="M94" s="402"/>
      <c r="N94" s="395" t="s">
        <v>11</v>
      </c>
      <c r="O94" s="397"/>
      <c r="P94" s="408" t="s">
        <v>12</v>
      </c>
      <c r="Q94" s="397"/>
      <c r="R94" s="399" t="s">
        <v>13</v>
      </c>
      <c r="S94" s="399"/>
      <c r="T94" s="402"/>
      <c r="U94" s="402"/>
      <c r="V94" s="395" t="s">
        <v>10</v>
      </c>
      <c r="W94" s="395"/>
      <c r="X94" s="402"/>
      <c r="Y94" s="402"/>
      <c r="Z94" s="395" t="s">
        <v>11</v>
      </c>
      <c r="AA94" s="397"/>
      <c r="AB94" s="31"/>
      <c r="AC94" s="31"/>
      <c r="AD94" s="31"/>
      <c r="AE94" s="282" t="s">
        <v>14</v>
      </c>
      <c r="AF94" s="274"/>
      <c r="AG94" s="274"/>
      <c r="AH94" s="274"/>
      <c r="AI94" s="275"/>
      <c r="AJ94" s="392">
        <v>0</v>
      </c>
      <c r="AK94" s="392"/>
      <c r="AL94" s="409" t="s">
        <v>15</v>
      </c>
      <c r="AM94" s="409"/>
      <c r="AN94" s="392">
        <v>0</v>
      </c>
      <c r="AO94" s="392"/>
      <c r="AP94" s="395" t="s">
        <v>11</v>
      </c>
      <c r="AQ94" s="397"/>
      <c r="AR94" s="40"/>
      <c r="AS94" s="31"/>
      <c r="AT94" s="31"/>
      <c r="AU94" s="387"/>
      <c r="AV94" s="387" t="s">
        <v>16</v>
      </c>
      <c r="AW94" s="390">
        <v>0</v>
      </c>
      <c r="AX94" s="31"/>
      <c r="AY94" s="387" t="s">
        <v>17</v>
      </c>
      <c r="AZ94" s="390">
        <v>0</v>
      </c>
      <c r="BA94" s="31"/>
      <c r="BB94" s="31"/>
      <c r="BC94" s="31"/>
      <c r="BD94" s="31"/>
      <c r="BE94" s="133"/>
      <c r="BF94" s="133"/>
      <c r="BG94" s="133"/>
      <c r="BH94" s="133"/>
    </row>
    <row r="95" spans="1:60" s="1" customFormat="1" ht="35.25" hidden="1" customHeight="1" x14ac:dyDescent="0.2">
      <c r="A95" s="36"/>
      <c r="B95" s="378"/>
      <c r="C95" s="379"/>
      <c r="D95" s="379"/>
      <c r="E95" s="380"/>
      <c r="F95" s="407"/>
      <c r="G95" s="407"/>
      <c r="H95" s="404"/>
      <c r="I95" s="404"/>
      <c r="J95" s="396"/>
      <c r="K95" s="396"/>
      <c r="L95" s="404"/>
      <c r="M95" s="404"/>
      <c r="N95" s="396"/>
      <c r="O95" s="398"/>
      <c r="P95" s="406"/>
      <c r="Q95" s="398"/>
      <c r="R95" s="400"/>
      <c r="S95" s="400"/>
      <c r="T95" s="404"/>
      <c r="U95" s="404"/>
      <c r="V95" s="396"/>
      <c r="W95" s="396"/>
      <c r="X95" s="404"/>
      <c r="Y95" s="404"/>
      <c r="Z95" s="396"/>
      <c r="AA95" s="398"/>
      <c r="AB95" s="31"/>
      <c r="AC95" s="31"/>
      <c r="AD95" s="31"/>
      <c r="AE95" s="286"/>
      <c r="AF95" s="280"/>
      <c r="AG95" s="280"/>
      <c r="AH95" s="280"/>
      <c r="AI95" s="281"/>
      <c r="AJ95" s="394"/>
      <c r="AK95" s="394"/>
      <c r="AL95" s="410"/>
      <c r="AM95" s="410"/>
      <c r="AN95" s="394"/>
      <c r="AO95" s="394"/>
      <c r="AP95" s="396"/>
      <c r="AQ95" s="398"/>
      <c r="AR95" s="40"/>
      <c r="AS95" s="31"/>
      <c r="AT95" s="31"/>
      <c r="AU95" s="387"/>
      <c r="AV95" s="387"/>
      <c r="AW95" s="390"/>
      <c r="AX95" s="31"/>
      <c r="AY95" s="387"/>
      <c r="AZ95" s="390"/>
      <c r="BA95" s="31"/>
      <c r="BB95" s="31"/>
      <c r="BC95" s="31"/>
      <c r="BD95" s="31"/>
      <c r="BE95" s="133"/>
      <c r="BF95" s="133"/>
      <c r="BG95" s="133"/>
      <c r="BH95" s="133"/>
    </row>
    <row r="96" spans="1:60" s="1" customFormat="1" ht="17.25" hidden="1" customHeight="1" x14ac:dyDescent="0.2">
      <c r="A96" s="36"/>
      <c r="B96" s="41"/>
      <c r="C96" s="41"/>
      <c r="D96" s="41"/>
      <c r="E96" s="41"/>
      <c r="F96" s="42"/>
      <c r="G96" s="42"/>
      <c r="H96" s="137"/>
      <c r="I96" s="42"/>
      <c r="J96" s="42"/>
      <c r="K96" s="42"/>
      <c r="L96" s="42"/>
      <c r="M96" s="42"/>
      <c r="N96" s="42"/>
      <c r="O96" s="42"/>
      <c r="P96" s="42"/>
      <c r="Q96" s="42"/>
      <c r="R96" s="42"/>
      <c r="S96" s="42"/>
      <c r="T96" s="42"/>
      <c r="U96" s="42"/>
      <c r="V96" s="42"/>
      <c r="W96" s="42"/>
      <c r="X96" s="40"/>
      <c r="Y96" s="40"/>
      <c r="Z96" s="39"/>
      <c r="AA96" s="138"/>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3"/>
      <c r="BF96" s="133"/>
      <c r="BG96" s="133"/>
      <c r="BH96" s="133"/>
    </row>
    <row r="97" spans="1:60" s="31" customFormat="1" ht="25.5" hidden="1" customHeight="1" x14ac:dyDescent="0.2">
      <c r="A97" s="36"/>
      <c r="B97" s="37"/>
      <c r="C97" s="38"/>
      <c r="D97" s="38"/>
      <c r="E97" s="38"/>
      <c r="F97" s="39"/>
      <c r="G97" s="39"/>
      <c r="H97" s="39"/>
      <c r="I97" s="39"/>
      <c r="J97" s="39"/>
      <c r="K97" s="39"/>
      <c r="L97" s="39"/>
      <c r="M97" s="39"/>
      <c r="N97" s="39"/>
      <c r="O97" s="39"/>
      <c r="P97" s="39"/>
      <c r="Q97" s="39"/>
      <c r="R97" s="39"/>
      <c r="S97" s="39"/>
      <c r="T97" s="39"/>
      <c r="U97" s="39"/>
      <c r="V97" s="39"/>
      <c r="W97" s="138"/>
      <c r="X97" s="40"/>
      <c r="Y97" s="40"/>
      <c r="Z97" s="39"/>
      <c r="AA97" s="138"/>
      <c r="AB97" s="40"/>
      <c r="AC97" s="40"/>
      <c r="AD97" s="40"/>
      <c r="AE97" s="40"/>
      <c r="AF97" s="40"/>
      <c r="AG97" s="40"/>
      <c r="AH97" s="40"/>
      <c r="AI97" s="40"/>
      <c r="AJ97" s="121"/>
      <c r="AK97" s="121"/>
      <c r="AL97" s="121"/>
      <c r="AM97" s="121"/>
      <c r="AN97" s="121"/>
      <c r="AO97" s="121"/>
      <c r="AP97" s="40"/>
      <c r="AQ97" s="40"/>
      <c r="AR97" s="40"/>
      <c r="AW97" s="47" t="s">
        <v>19</v>
      </c>
      <c r="AZ97" s="31" t="s">
        <v>20</v>
      </c>
      <c r="BC97" s="31" t="s">
        <v>119</v>
      </c>
      <c r="BE97" s="133"/>
      <c r="BF97" s="133"/>
      <c r="BG97" s="133"/>
      <c r="BH97" s="133"/>
    </row>
    <row r="98" spans="1:60" s="48" customFormat="1" ht="25.5" hidden="1" customHeight="1" x14ac:dyDescent="0.2">
      <c r="A98" s="45"/>
      <c r="B98" s="46" t="s">
        <v>118</v>
      </c>
      <c r="C98" s="46"/>
      <c r="D98" s="46"/>
      <c r="E98" s="46"/>
      <c r="F98" s="46"/>
      <c r="G98" s="46"/>
      <c r="H98" s="46"/>
      <c r="I98" s="46"/>
      <c r="J98" s="46"/>
      <c r="K98" s="46"/>
      <c r="L98" s="46"/>
      <c r="M98" s="46"/>
      <c r="N98" s="46"/>
      <c r="O98" s="47"/>
      <c r="P98" s="46"/>
      <c r="Q98" s="46"/>
      <c r="R98" s="46"/>
      <c r="S98" s="46"/>
      <c r="T98" s="46"/>
      <c r="U98" s="12"/>
      <c r="V98" s="46"/>
      <c r="W98" s="46"/>
      <c r="X98" s="40"/>
      <c r="Y98" s="40"/>
      <c r="Z98" s="39"/>
      <c r="AA98" s="138"/>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120</v>
      </c>
      <c r="BD98" s="47"/>
      <c r="BE98" s="133"/>
      <c r="BF98" s="134"/>
      <c r="BG98" s="134"/>
      <c r="BH98" s="134"/>
    </row>
    <row r="99" spans="1:60" s="1" customFormat="1" ht="25.5" hidden="1" customHeight="1" x14ac:dyDescent="0.2">
      <c r="A99" s="36"/>
      <c r="B99" s="282" t="s">
        <v>124</v>
      </c>
      <c r="C99" s="376"/>
      <c r="D99" s="376"/>
      <c r="E99" s="377"/>
      <c r="F99" s="407" t="s">
        <v>9</v>
      </c>
      <c r="G99" s="407"/>
      <c r="H99" s="402"/>
      <c r="I99" s="402"/>
      <c r="J99" s="395" t="s">
        <v>10</v>
      </c>
      <c r="K99" s="395"/>
      <c r="L99" s="402"/>
      <c r="M99" s="402"/>
      <c r="N99" s="395" t="s">
        <v>11</v>
      </c>
      <c r="O99" s="397"/>
      <c r="P99" s="408" t="s">
        <v>12</v>
      </c>
      <c r="Q99" s="397"/>
      <c r="R99" s="399" t="s">
        <v>13</v>
      </c>
      <c r="S99" s="399"/>
      <c r="T99" s="401"/>
      <c r="U99" s="402"/>
      <c r="V99" s="395" t="s">
        <v>10</v>
      </c>
      <c r="W99" s="395"/>
      <c r="X99" s="402"/>
      <c r="Y99" s="402"/>
      <c r="Z99" s="395" t="s">
        <v>11</v>
      </c>
      <c r="AA99" s="397"/>
      <c r="AB99" s="40"/>
      <c r="AC99" s="40"/>
      <c r="AD99" s="40"/>
      <c r="AE99" s="405" t="s">
        <v>24</v>
      </c>
      <c r="AF99" s="395"/>
      <c r="AG99" s="395"/>
      <c r="AH99" s="395"/>
      <c r="AI99" s="397"/>
      <c r="AJ99" s="391">
        <v>0</v>
      </c>
      <c r="AK99" s="392"/>
      <c r="AL99" s="395" t="s">
        <v>10</v>
      </c>
      <c r="AM99" s="395"/>
      <c r="AN99" s="392">
        <v>0</v>
      </c>
      <c r="AO99" s="392"/>
      <c r="AP99" s="395" t="s">
        <v>11</v>
      </c>
      <c r="AQ99" s="397"/>
      <c r="AR99" s="40"/>
      <c r="AS99" s="49"/>
      <c r="AT99" s="49"/>
      <c r="AU99" s="31"/>
      <c r="AV99" s="387" t="s">
        <v>25</v>
      </c>
      <c r="AW99" s="390">
        <v>1200</v>
      </c>
      <c r="AX99" s="184"/>
      <c r="AY99" s="387" t="s">
        <v>26</v>
      </c>
      <c r="AZ99" s="390">
        <v>0</v>
      </c>
      <c r="BA99" s="184"/>
      <c r="BB99" s="387" t="s">
        <v>27</v>
      </c>
      <c r="BC99" s="390">
        <v>1200</v>
      </c>
      <c r="BD99" s="31"/>
      <c r="BE99" s="133"/>
      <c r="BF99" s="133"/>
      <c r="BG99" s="133"/>
      <c r="BH99" s="133"/>
    </row>
    <row r="100" spans="1:60" s="1" customFormat="1" ht="35.25" hidden="1" customHeight="1" x14ac:dyDescent="0.2">
      <c r="A100" s="36"/>
      <c r="B100" s="378"/>
      <c r="C100" s="379"/>
      <c r="D100" s="379"/>
      <c r="E100" s="380"/>
      <c r="F100" s="407"/>
      <c r="G100" s="407"/>
      <c r="H100" s="404"/>
      <c r="I100" s="404"/>
      <c r="J100" s="396"/>
      <c r="K100" s="396"/>
      <c r="L100" s="404"/>
      <c r="M100" s="404"/>
      <c r="N100" s="396"/>
      <c r="O100" s="398"/>
      <c r="P100" s="406"/>
      <c r="Q100" s="398"/>
      <c r="R100" s="400"/>
      <c r="S100" s="400"/>
      <c r="T100" s="403"/>
      <c r="U100" s="404"/>
      <c r="V100" s="396"/>
      <c r="W100" s="396"/>
      <c r="X100" s="404"/>
      <c r="Y100" s="404"/>
      <c r="Z100" s="396"/>
      <c r="AA100" s="398"/>
      <c r="AB100" s="31"/>
      <c r="AC100" s="31"/>
      <c r="AD100" s="31"/>
      <c r="AE100" s="406"/>
      <c r="AF100" s="396"/>
      <c r="AG100" s="396"/>
      <c r="AH100" s="396"/>
      <c r="AI100" s="398"/>
      <c r="AJ100" s="393"/>
      <c r="AK100" s="394"/>
      <c r="AL100" s="396"/>
      <c r="AM100" s="396"/>
      <c r="AN100" s="394"/>
      <c r="AO100" s="394"/>
      <c r="AP100" s="396"/>
      <c r="AQ100" s="398"/>
      <c r="AR100" s="40"/>
      <c r="AS100" s="49"/>
      <c r="AT100" s="49"/>
      <c r="AU100" s="31"/>
      <c r="AV100" s="387"/>
      <c r="AW100" s="390"/>
      <c r="AX100" s="184"/>
      <c r="AY100" s="387"/>
      <c r="AZ100" s="390"/>
      <c r="BA100" s="184"/>
      <c r="BB100" s="387"/>
      <c r="BC100" s="390"/>
      <c r="BD100" s="31"/>
      <c r="BE100" s="133"/>
      <c r="BF100" s="133"/>
      <c r="BG100" s="133"/>
      <c r="BH100" s="133"/>
    </row>
    <row r="101" spans="1:60" s="1" customFormat="1" ht="17.25" hidden="1" customHeight="1" x14ac:dyDescent="0.2">
      <c r="A101" s="50"/>
      <c r="B101" s="41"/>
      <c r="C101" s="41"/>
      <c r="D101" s="41"/>
      <c r="E101" s="41"/>
      <c r="F101" s="31"/>
      <c r="G101" s="41"/>
      <c r="H101" s="137"/>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28</v>
      </c>
      <c r="BA101" s="31"/>
      <c r="BB101" s="31"/>
      <c r="BC101" s="31"/>
      <c r="BD101" s="31"/>
      <c r="BE101" s="133"/>
      <c r="BF101" s="133"/>
      <c r="BG101" s="133"/>
      <c r="BH101" s="133"/>
    </row>
    <row r="102" spans="1:60" s="1" customFormat="1" ht="25.5" hidden="1" customHeight="1" x14ac:dyDescent="0.3">
      <c r="A102" s="50"/>
      <c r="B102" s="31"/>
      <c r="C102" s="370" t="s">
        <v>123</v>
      </c>
      <c r="D102" s="371"/>
      <c r="E102" s="371"/>
      <c r="F102" s="371"/>
      <c r="G102" s="371"/>
      <c r="H102" s="371"/>
      <c r="I102" s="371"/>
      <c r="J102" s="371"/>
      <c r="K102" s="371"/>
      <c r="L102" s="371"/>
      <c r="M102" s="371"/>
      <c r="N102" s="371"/>
      <c r="O102" s="371"/>
      <c r="P102" s="371"/>
      <c r="Q102" s="371"/>
      <c r="R102" s="371"/>
      <c r="S102" s="371"/>
      <c r="T102" s="371"/>
      <c r="U102" s="371"/>
      <c r="V102" s="371"/>
      <c r="W102" s="371"/>
      <c r="X102" s="371"/>
      <c r="Y102" s="371"/>
      <c r="Z102" s="371"/>
      <c r="AA102" s="371"/>
      <c r="AB102" s="372"/>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9" t="s">
        <v>29</v>
      </c>
      <c r="BA102" s="31"/>
      <c r="BB102" s="31"/>
      <c r="BC102" s="31"/>
      <c r="BD102" s="31"/>
      <c r="BE102" s="133"/>
      <c r="BF102" s="133"/>
      <c r="BG102" s="133"/>
      <c r="BH102" s="133"/>
    </row>
    <row r="103" spans="1:60" s="1" customFormat="1" ht="25.5" hidden="1" customHeight="1" x14ac:dyDescent="0.2">
      <c r="A103" s="50"/>
      <c r="B103" s="31"/>
      <c r="C103" s="373"/>
      <c r="D103" s="374"/>
      <c r="E103" s="374"/>
      <c r="F103" s="374"/>
      <c r="G103" s="374"/>
      <c r="H103" s="374"/>
      <c r="I103" s="374"/>
      <c r="J103" s="374"/>
      <c r="K103" s="374"/>
      <c r="L103" s="374"/>
      <c r="M103" s="374"/>
      <c r="N103" s="374"/>
      <c r="O103" s="374"/>
      <c r="P103" s="374"/>
      <c r="Q103" s="374"/>
      <c r="R103" s="374"/>
      <c r="S103" s="374"/>
      <c r="T103" s="374"/>
      <c r="U103" s="374"/>
      <c r="V103" s="374"/>
      <c r="W103" s="374"/>
      <c r="X103" s="374"/>
      <c r="Y103" s="374"/>
      <c r="Z103" s="374"/>
      <c r="AA103" s="374"/>
      <c r="AB103" s="375"/>
      <c r="AD103" s="31"/>
      <c r="AE103" s="37" t="s">
        <v>30</v>
      </c>
      <c r="AF103" s="31"/>
      <c r="AG103" s="31"/>
      <c r="AH103" s="31"/>
      <c r="AI103" s="31"/>
      <c r="AJ103" s="31"/>
      <c r="AK103" s="31"/>
      <c r="AL103" s="31"/>
      <c r="AM103" s="31"/>
      <c r="AN103" s="31"/>
      <c r="AO103" s="31"/>
      <c r="AP103" s="31"/>
      <c r="AQ103" s="31"/>
      <c r="AR103" s="31"/>
      <c r="AS103" s="31"/>
      <c r="AT103" s="31"/>
      <c r="AU103" s="31"/>
      <c r="AV103" s="31"/>
      <c r="AW103" s="31" t="s">
        <v>31</v>
      </c>
      <c r="AX103" s="31"/>
      <c r="AY103" s="31"/>
      <c r="AZ103" s="31" t="s">
        <v>32</v>
      </c>
      <c r="BA103" s="64"/>
      <c r="BB103" s="31"/>
      <c r="BC103" s="31"/>
      <c r="BD103" s="31"/>
      <c r="BE103" s="133"/>
      <c r="BF103" s="133"/>
      <c r="BG103" s="133"/>
      <c r="BH103" s="133"/>
    </row>
    <row r="104" spans="1:60" s="48" customFormat="1" ht="25.5" hidden="1" customHeight="1" x14ac:dyDescent="0.2">
      <c r="A104" s="50"/>
      <c r="B104" s="31"/>
      <c r="C104" s="373"/>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5"/>
      <c r="AC104" s="1"/>
      <c r="AD104" s="31"/>
      <c r="AE104" s="282" t="s">
        <v>33</v>
      </c>
      <c r="AF104" s="376"/>
      <c r="AG104" s="376"/>
      <c r="AH104" s="376"/>
      <c r="AI104" s="376"/>
      <c r="AJ104" s="376"/>
      <c r="AK104" s="377"/>
      <c r="AL104" s="381">
        <v>0</v>
      </c>
      <c r="AM104" s="382"/>
      <c r="AN104" s="382"/>
      <c r="AO104" s="382"/>
      <c r="AP104" s="382"/>
      <c r="AQ104" s="383"/>
      <c r="AR104" s="31"/>
      <c r="AS104" s="31"/>
      <c r="AT104" s="31"/>
      <c r="AU104" s="47"/>
      <c r="AV104" s="387" t="s">
        <v>34</v>
      </c>
      <c r="AW104" s="388">
        <v>0</v>
      </c>
      <c r="AX104" s="389" t="s">
        <v>35</v>
      </c>
      <c r="AY104" s="389"/>
      <c r="AZ104" s="64"/>
      <c r="BA104" s="64"/>
      <c r="BB104" s="47"/>
      <c r="BC104" s="47"/>
      <c r="BD104" s="47"/>
      <c r="BE104" s="134"/>
      <c r="BF104" s="134"/>
      <c r="BG104" s="134"/>
      <c r="BH104" s="134"/>
    </row>
    <row r="105" spans="1:60" s="1" customFormat="1" ht="35.25" hidden="1" customHeight="1" x14ac:dyDescent="0.2">
      <c r="A105" s="50"/>
      <c r="B105" s="31"/>
      <c r="C105" s="373"/>
      <c r="D105" s="374"/>
      <c r="E105" s="374"/>
      <c r="F105" s="374"/>
      <c r="G105" s="374"/>
      <c r="H105" s="374"/>
      <c r="I105" s="374"/>
      <c r="J105" s="374"/>
      <c r="K105" s="374"/>
      <c r="L105" s="374"/>
      <c r="M105" s="374"/>
      <c r="N105" s="374"/>
      <c r="O105" s="374"/>
      <c r="P105" s="374"/>
      <c r="Q105" s="374"/>
      <c r="R105" s="374"/>
      <c r="S105" s="374"/>
      <c r="T105" s="374"/>
      <c r="U105" s="374"/>
      <c r="V105" s="374"/>
      <c r="W105" s="374"/>
      <c r="X105" s="374"/>
      <c r="Y105" s="374"/>
      <c r="Z105" s="374"/>
      <c r="AA105" s="374"/>
      <c r="AB105" s="375"/>
      <c r="AD105" s="31"/>
      <c r="AE105" s="378"/>
      <c r="AF105" s="379"/>
      <c r="AG105" s="379"/>
      <c r="AH105" s="379"/>
      <c r="AI105" s="379"/>
      <c r="AJ105" s="379"/>
      <c r="AK105" s="380"/>
      <c r="AL105" s="384"/>
      <c r="AM105" s="385"/>
      <c r="AN105" s="385"/>
      <c r="AO105" s="385"/>
      <c r="AP105" s="385"/>
      <c r="AQ105" s="386"/>
      <c r="AR105" s="31"/>
      <c r="AS105" s="31"/>
      <c r="AT105" s="31"/>
      <c r="AU105" s="387"/>
      <c r="AV105" s="387"/>
      <c r="AW105" s="388"/>
      <c r="AX105" s="389"/>
      <c r="AY105" s="389"/>
      <c r="AZ105" s="31"/>
      <c r="BA105" s="31"/>
      <c r="BB105" s="31"/>
      <c r="BC105" s="31"/>
      <c r="BD105" s="31"/>
      <c r="BE105" s="133"/>
      <c r="BF105" s="133"/>
      <c r="BG105" s="133"/>
      <c r="BH105" s="133"/>
    </row>
    <row r="106" spans="1:60" s="1" customFormat="1" ht="25.5" hidden="1" customHeight="1" x14ac:dyDescent="0.2">
      <c r="A106" s="50"/>
      <c r="B106" s="31"/>
      <c r="C106" s="373"/>
      <c r="D106" s="374"/>
      <c r="E106" s="374"/>
      <c r="F106" s="374"/>
      <c r="G106" s="374"/>
      <c r="H106" s="374"/>
      <c r="I106" s="374"/>
      <c r="J106" s="374"/>
      <c r="K106" s="374"/>
      <c r="L106" s="374"/>
      <c r="M106" s="374"/>
      <c r="N106" s="374"/>
      <c r="O106" s="374"/>
      <c r="P106" s="374"/>
      <c r="Q106" s="374"/>
      <c r="R106" s="374"/>
      <c r="S106" s="374"/>
      <c r="T106" s="374"/>
      <c r="U106" s="374"/>
      <c r="V106" s="374"/>
      <c r="W106" s="374"/>
      <c r="X106" s="374"/>
      <c r="Y106" s="374"/>
      <c r="Z106" s="374"/>
      <c r="AA106" s="374"/>
      <c r="AB106" s="375"/>
      <c r="AD106" s="31"/>
      <c r="AE106" s="31"/>
      <c r="AF106" s="31"/>
      <c r="AG106" s="31"/>
      <c r="AH106" s="31"/>
      <c r="AI106" s="31"/>
      <c r="AJ106" s="31"/>
      <c r="AK106" s="44" t="s">
        <v>18</v>
      </c>
      <c r="AL106" s="31"/>
      <c r="AM106" s="40"/>
      <c r="AN106" s="40"/>
      <c r="AO106" s="40"/>
      <c r="AP106" s="31"/>
      <c r="AQ106" s="31"/>
      <c r="AR106" s="31"/>
      <c r="AS106" s="31"/>
      <c r="AT106" s="31"/>
      <c r="AU106" s="387"/>
      <c r="AV106" s="31"/>
      <c r="AW106" s="31"/>
      <c r="AX106" s="31"/>
      <c r="AY106" s="31"/>
      <c r="AZ106" s="31"/>
      <c r="BA106" s="31"/>
      <c r="BB106" s="31"/>
      <c r="BC106" s="31"/>
      <c r="BD106" s="31"/>
      <c r="BE106" s="133"/>
      <c r="BF106" s="133"/>
      <c r="BG106" s="133"/>
      <c r="BH106" s="133"/>
    </row>
    <row r="107" spans="1:60" s="1" customFormat="1" ht="25.5" hidden="1" customHeight="1" x14ac:dyDescent="0.2">
      <c r="A107" s="50"/>
      <c r="B107" s="31"/>
      <c r="C107" s="363" t="s">
        <v>121</v>
      </c>
      <c r="D107" s="364"/>
      <c r="E107" s="365" t="s">
        <v>122</v>
      </c>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6"/>
      <c r="AD107" s="31"/>
      <c r="AE107" s="31"/>
      <c r="AF107" s="31"/>
      <c r="AG107" s="31"/>
      <c r="AJ107" s="31"/>
      <c r="AK107" s="52" t="s">
        <v>36</v>
      </c>
      <c r="AL107" s="31"/>
      <c r="AM107" s="40"/>
      <c r="AN107" s="40"/>
      <c r="AO107" s="40"/>
      <c r="AP107" s="31"/>
      <c r="AQ107" s="31"/>
      <c r="AR107" s="31"/>
      <c r="AS107" s="31"/>
      <c r="AT107" s="31"/>
      <c r="AU107" s="31"/>
      <c r="AV107" s="31"/>
      <c r="AW107" s="31"/>
      <c r="AX107" s="31"/>
      <c r="AY107" s="31"/>
      <c r="AZ107" s="31"/>
      <c r="BA107" s="31"/>
      <c r="BB107" s="31"/>
      <c r="BC107" s="31"/>
      <c r="BD107" s="31"/>
      <c r="BE107" s="133"/>
      <c r="BF107" s="133"/>
      <c r="BG107" s="133"/>
      <c r="BH107" s="133"/>
    </row>
    <row r="108" spans="1:60" s="21" customFormat="1" ht="13.5" hidden="1" customHeight="1" x14ac:dyDescent="0.2">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2">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s="1" customFormat="1" ht="25.5" hidden="1" customHeight="1" x14ac:dyDescent="0.2">
      <c r="A110" s="411" t="s">
        <v>43</v>
      </c>
      <c r="B110" s="412"/>
      <c r="C110" s="412"/>
      <c r="D110" s="412"/>
      <c r="E110" s="412"/>
      <c r="F110" s="412"/>
      <c r="G110" s="412"/>
      <c r="H110" s="412"/>
      <c r="I110" s="413"/>
      <c r="J110" s="30"/>
      <c r="K110" s="59" t="s">
        <v>40</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s="1" customFormat="1" ht="17.25" hidden="1" customHeight="1" x14ac:dyDescent="0.2">
      <c r="A111" s="414"/>
      <c r="B111" s="415"/>
      <c r="C111" s="415"/>
      <c r="D111" s="415"/>
      <c r="E111" s="415"/>
      <c r="F111" s="415"/>
      <c r="G111" s="415"/>
      <c r="H111" s="415"/>
      <c r="I111" s="416"/>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s="1" customFormat="1" ht="28.5" hidden="1" customHeight="1" x14ac:dyDescent="0.2">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38"/>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3"/>
      <c r="BF112" s="133"/>
      <c r="BG112" s="133"/>
      <c r="BH112" s="133"/>
    </row>
    <row r="113" spans="1:60" s="1" customFormat="1" ht="25.5" hidden="1" customHeight="1" x14ac:dyDescent="0.2">
      <c r="A113" s="36"/>
      <c r="B113" s="282" t="s">
        <v>124</v>
      </c>
      <c r="C113" s="376"/>
      <c r="D113" s="376"/>
      <c r="E113" s="377"/>
      <c r="F113" s="407" t="s">
        <v>9</v>
      </c>
      <c r="G113" s="407"/>
      <c r="H113" s="402"/>
      <c r="I113" s="402"/>
      <c r="J113" s="395" t="s">
        <v>10</v>
      </c>
      <c r="K113" s="395"/>
      <c r="L113" s="402"/>
      <c r="M113" s="402"/>
      <c r="N113" s="395" t="s">
        <v>11</v>
      </c>
      <c r="O113" s="397"/>
      <c r="P113" s="408" t="s">
        <v>12</v>
      </c>
      <c r="Q113" s="397"/>
      <c r="R113" s="399" t="s">
        <v>13</v>
      </c>
      <c r="S113" s="399"/>
      <c r="T113" s="402"/>
      <c r="U113" s="402"/>
      <c r="V113" s="395" t="s">
        <v>10</v>
      </c>
      <c r="W113" s="395"/>
      <c r="X113" s="402"/>
      <c r="Y113" s="402"/>
      <c r="Z113" s="395" t="s">
        <v>11</v>
      </c>
      <c r="AA113" s="397"/>
      <c r="AB113" s="31"/>
      <c r="AC113" s="31"/>
      <c r="AD113" s="31"/>
      <c r="AE113" s="282" t="s">
        <v>14</v>
      </c>
      <c r="AF113" s="274"/>
      <c r="AG113" s="274"/>
      <c r="AH113" s="274"/>
      <c r="AI113" s="275"/>
      <c r="AJ113" s="392">
        <v>0</v>
      </c>
      <c r="AK113" s="392"/>
      <c r="AL113" s="409" t="s">
        <v>15</v>
      </c>
      <c r="AM113" s="409"/>
      <c r="AN113" s="392">
        <v>0</v>
      </c>
      <c r="AO113" s="392"/>
      <c r="AP113" s="395" t="s">
        <v>11</v>
      </c>
      <c r="AQ113" s="397"/>
      <c r="AR113" s="40"/>
      <c r="AS113" s="31"/>
      <c r="AT113" s="31"/>
      <c r="AU113" s="387"/>
      <c r="AV113" s="387" t="s">
        <v>16</v>
      </c>
      <c r="AW113" s="390">
        <v>0</v>
      </c>
      <c r="AX113" s="31"/>
      <c r="AY113" s="387" t="s">
        <v>17</v>
      </c>
      <c r="AZ113" s="390">
        <v>0</v>
      </c>
      <c r="BA113" s="31"/>
      <c r="BB113" s="31"/>
      <c r="BC113" s="31"/>
      <c r="BD113" s="31"/>
      <c r="BE113" s="133"/>
      <c r="BF113" s="133"/>
      <c r="BG113" s="133"/>
      <c r="BH113" s="133"/>
    </row>
    <row r="114" spans="1:60" s="1" customFormat="1" ht="35.25" hidden="1" customHeight="1" x14ac:dyDescent="0.2">
      <c r="A114" s="36"/>
      <c r="B114" s="378"/>
      <c r="C114" s="379"/>
      <c r="D114" s="379"/>
      <c r="E114" s="380"/>
      <c r="F114" s="407"/>
      <c r="G114" s="407"/>
      <c r="H114" s="404"/>
      <c r="I114" s="404"/>
      <c r="J114" s="396"/>
      <c r="K114" s="396"/>
      <c r="L114" s="404"/>
      <c r="M114" s="404"/>
      <c r="N114" s="396"/>
      <c r="O114" s="398"/>
      <c r="P114" s="406"/>
      <c r="Q114" s="398"/>
      <c r="R114" s="400"/>
      <c r="S114" s="400"/>
      <c r="T114" s="404"/>
      <c r="U114" s="404"/>
      <c r="V114" s="396"/>
      <c r="W114" s="396"/>
      <c r="X114" s="404"/>
      <c r="Y114" s="404"/>
      <c r="Z114" s="396"/>
      <c r="AA114" s="398"/>
      <c r="AB114" s="31"/>
      <c r="AC114" s="31"/>
      <c r="AD114" s="31"/>
      <c r="AE114" s="286"/>
      <c r="AF114" s="280"/>
      <c r="AG114" s="280"/>
      <c r="AH114" s="280"/>
      <c r="AI114" s="281"/>
      <c r="AJ114" s="394"/>
      <c r="AK114" s="394"/>
      <c r="AL114" s="410"/>
      <c r="AM114" s="410"/>
      <c r="AN114" s="394"/>
      <c r="AO114" s="394"/>
      <c r="AP114" s="396"/>
      <c r="AQ114" s="398"/>
      <c r="AR114" s="40"/>
      <c r="AS114" s="31"/>
      <c r="AT114" s="31"/>
      <c r="AU114" s="387"/>
      <c r="AV114" s="387"/>
      <c r="AW114" s="390"/>
      <c r="AX114" s="31"/>
      <c r="AY114" s="387"/>
      <c r="AZ114" s="390"/>
      <c r="BA114" s="31"/>
      <c r="BB114" s="31"/>
      <c r="BC114" s="31"/>
      <c r="BD114" s="31"/>
      <c r="BE114" s="133"/>
      <c r="BF114" s="133"/>
      <c r="BG114" s="133"/>
      <c r="BH114" s="133"/>
    </row>
    <row r="115" spans="1:60" s="1" customFormat="1" ht="17.25" hidden="1" customHeight="1" x14ac:dyDescent="0.2">
      <c r="A115" s="36"/>
      <c r="B115" s="41"/>
      <c r="C115" s="41"/>
      <c r="D115" s="41"/>
      <c r="E115" s="41"/>
      <c r="F115" s="42"/>
      <c r="G115" s="42"/>
      <c r="H115" s="137"/>
      <c r="I115" s="42"/>
      <c r="J115" s="42"/>
      <c r="K115" s="42"/>
      <c r="L115" s="42"/>
      <c r="M115" s="42"/>
      <c r="N115" s="42"/>
      <c r="O115" s="42"/>
      <c r="P115" s="42"/>
      <c r="Q115" s="42"/>
      <c r="R115" s="42"/>
      <c r="S115" s="42"/>
      <c r="T115" s="42"/>
      <c r="U115" s="42"/>
      <c r="V115" s="42"/>
      <c r="W115" s="42"/>
      <c r="X115" s="40"/>
      <c r="Y115" s="40"/>
      <c r="Z115" s="39"/>
      <c r="AA115" s="138"/>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3"/>
      <c r="BF115" s="133"/>
      <c r="BG115" s="133"/>
      <c r="BH115" s="133"/>
    </row>
    <row r="116" spans="1:60" s="31" customFormat="1" ht="25.5" hidden="1" customHeight="1" x14ac:dyDescent="0.2">
      <c r="A116" s="36"/>
      <c r="B116" s="37"/>
      <c r="C116" s="38"/>
      <c r="D116" s="38"/>
      <c r="E116" s="38"/>
      <c r="F116" s="39"/>
      <c r="G116" s="39"/>
      <c r="H116" s="39"/>
      <c r="I116" s="39"/>
      <c r="J116" s="39"/>
      <c r="K116" s="39"/>
      <c r="L116" s="39"/>
      <c r="M116" s="39"/>
      <c r="N116" s="39"/>
      <c r="O116" s="39"/>
      <c r="P116" s="39"/>
      <c r="Q116" s="39"/>
      <c r="R116" s="39"/>
      <c r="S116" s="39"/>
      <c r="T116" s="39"/>
      <c r="U116" s="39"/>
      <c r="V116" s="39"/>
      <c r="W116" s="138"/>
      <c r="X116" s="40"/>
      <c r="Y116" s="40"/>
      <c r="Z116" s="39"/>
      <c r="AA116" s="138"/>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119</v>
      </c>
      <c r="BE116" s="133"/>
      <c r="BF116" s="133"/>
      <c r="BG116" s="133"/>
      <c r="BH116" s="133"/>
    </row>
    <row r="117" spans="1:60" s="48" customFormat="1" ht="25.5" hidden="1" customHeight="1" x14ac:dyDescent="0.2">
      <c r="A117" s="45"/>
      <c r="B117" s="46" t="s">
        <v>118</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38"/>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120</v>
      </c>
      <c r="BD117" s="47"/>
      <c r="BE117" s="133"/>
      <c r="BF117" s="134"/>
      <c r="BG117" s="134"/>
      <c r="BH117" s="134"/>
    </row>
    <row r="118" spans="1:60" s="1" customFormat="1" ht="25.5" hidden="1" customHeight="1" x14ac:dyDescent="0.2">
      <c r="A118" s="36"/>
      <c r="B118" s="282" t="s">
        <v>124</v>
      </c>
      <c r="C118" s="376"/>
      <c r="D118" s="376"/>
      <c r="E118" s="377"/>
      <c r="F118" s="407" t="s">
        <v>9</v>
      </c>
      <c r="G118" s="407"/>
      <c r="H118" s="402"/>
      <c r="I118" s="402"/>
      <c r="J118" s="395" t="s">
        <v>10</v>
      </c>
      <c r="K118" s="395"/>
      <c r="L118" s="402"/>
      <c r="M118" s="402"/>
      <c r="N118" s="395" t="s">
        <v>11</v>
      </c>
      <c r="O118" s="397"/>
      <c r="P118" s="408" t="s">
        <v>12</v>
      </c>
      <c r="Q118" s="397"/>
      <c r="R118" s="399" t="s">
        <v>13</v>
      </c>
      <c r="S118" s="399"/>
      <c r="T118" s="401"/>
      <c r="U118" s="402"/>
      <c r="V118" s="395" t="s">
        <v>10</v>
      </c>
      <c r="W118" s="395"/>
      <c r="X118" s="402"/>
      <c r="Y118" s="402"/>
      <c r="Z118" s="395" t="s">
        <v>11</v>
      </c>
      <c r="AA118" s="397"/>
      <c r="AB118" s="40"/>
      <c r="AC118" s="40"/>
      <c r="AD118" s="40"/>
      <c r="AE118" s="405" t="s">
        <v>24</v>
      </c>
      <c r="AF118" s="395"/>
      <c r="AG118" s="395"/>
      <c r="AH118" s="395"/>
      <c r="AI118" s="397"/>
      <c r="AJ118" s="391">
        <v>0</v>
      </c>
      <c r="AK118" s="392"/>
      <c r="AL118" s="395" t="s">
        <v>10</v>
      </c>
      <c r="AM118" s="395"/>
      <c r="AN118" s="392">
        <v>0</v>
      </c>
      <c r="AO118" s="392"/>
      <c r="AP118" s="395" t="s">
        <v>11</v>
      </c>
      <c r="AQ118" s="397"/>
      <c r="AR118" s="40"/>
      <c r="AS118" s="49"/>
      <c r="AT118" s="49"/>
      <c r="AU118" s="31"/>
      <c r="AV118" s="387" t="s">
        <v>25</v>
      </c>
      <c r="AW118" s="390">
        <v>1200</v>
      </c>
      <c r="AX118" s="184"/>
      <c r="AY118" s="387" t="s">
        <v>26</v>
      </c>
      <c r="AZ118" s="390">
        <v>0</v>
      </c>
      <c r="BA118" s="184"/>
      <c r="BB118" s="387" t="s">
        <v>27</v>
      </c>
      <c r="BC118" s="390">
        <v>1200</v>
      </c>
      <c r="BD118" s="31"/>
      <c r="BE118" s="133"/>
      <c r="BF118" s="133"/>
      <c r="BG118" s="133"/>
      <c r="BH118" s="133"/>
    </row>
    <row r="119" spans="1:60" s="1" customFormat="1" ht="35.25" hidden="1" customHeight="1" x14ac:dyDescent="0.2">
      <c r="A119" s="36"/>
      <c r="B119" s="378"/>
      <c r="C119" s="379"/>
      <c r="D119" s="379"/>
      <c r="E119" s="380"/>
      <c r="F119" s="407"/>
      <c r="G119" s="407"/>
      <c r="H119" s="404"/>
      <c r="I119" s="404"/>
      <c r="J119" s="396"/>
      <c r="K119" s="396"/>
      <c r="L119" s="404"/>
      <c r="M119" s="404"/>
      <c r="N119" s="396"/>
      <c r="O119" s="398"/>
      <c r="P119" s="406"/>
      <c r="Q119" s="398"/>
      <c r="R119" s="400"/>
      <c r="S119" s="400"/>
      <c r="T119" s="403"/>
      <c r="U119" s="404"/>
      <c r="V119" s="396"/>
      <c r="W119" s="396"/>
      <c r="X119" s="404"/>
      <c r="Y119" s="404"/>
      <c r="Z119" s="396"/>
      <c r="AA119" s="398"/>
      <c r="AB119" s="31"/>
      <c r="AC119" s="31"/>
      <c r="AD119" s="31"/>
      <c r="AE119" s="406"/>
      <c r="AF119" s="396"/>
      <c r="AG119" s="396"/>
      <c r="AH119" s="396"/>
      <c r="AI119" s="398"/>
      <c r="AJ119" s="393"/>
      <c r="AK119" s="394"/>
      <c r="AL119" s="396"/>
      <c r="AM119" s="396"/>
      <c r="AN119" s="394"/>
      <c r="AO119" s="394"/>
      <c r="AP119" s="396"/>
      <c r="AQ119" s="398"/>
      <c r="AR119" s="40"/>
      <c r="AS119" s="49"/>
      <c r="AT119" s="49"/>
      <c r="AU119" s="31"/>
      <c r="AV119" s="387"/>
      <c r="AW119" s="390"/>
      <c r="AX119" s="184"/>
      <c r="AY119" s="387"/>
      <c r="AZ119" s="390"/>
      <c r="BA119" s="184"/>
      <c r="BB119" s="387"/>
      <c r="BC119" s="390"/>
      <c r="BD119" s="31"/>
      <c r="BE119" s="133"/>
      <c r="BF119" s="133"/>
      <c r="BG119" s="133"/>
      <c r="BH119" s="133"/>
    </row>
    <row r="120" spans="1:60" s="1" customFormat="1" ht="17.25" hidden="1" customHeight="1" x14ac:dyDescent="0.2">
      <c r="A120" s="50"/>
      <c r="B120" s="41"/>
      <c r="C120" s="41"/>
      <c r="D120" s="41"/>
      <c r="E120" s="41"/>
      <c r="F120" s="31"/>
      <c r="G120" s="41"/>
      <c r="H120" s="137"/>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28</v>
      </c>
      <c r="BA120" s="31"/>
      <c r="BB120" s="31"/>
      <c r="BC120" s="31"/>
      <c r="BD120" s="31"/>
      <c r="BE120" s="133"/>
      <c r="BF120" s="133"/>
      <c r="BG120" s="133"/>
      <c r="BH120" s="133"/>
    </row>
    <row r="121" spans="1:60" s="1" customFormat="1" ht="25.5" hidden="1" customHeight="1" x14ac:dyDescent="0.3">
      <c r="A121" s="50"/>
      <c r="B121" s="31"/>
      <c r="C121" s="370" t="s">
        <v>123</v>
      </c>
      <c r="D121" s="371"/>
      <c r="E121" s="371"/>
      <c r="F121" s="371"/>
      <c r="G121" s="371"/>
      <c r="H121" s="371"/>
      <c r="I121" s="371"/>
      <c r="J121" s="371"/>
      <c r="K121" s="371"/>
      <c r="L121" s="371"/>
      <c r="M121" s="371"/>
      <c r="N121" s="371"/>
      <c r="O121" s="371"/>
      <c r="P121" s="371"/>
      <c r="Q121" s="371"/>
      <c r="R121" s="371"/>
      <c r="S121" s="371"/>
      <c r="T121" s="371"/>
      <c r="U121" s="371"/>
      <c r="V121" s="371"/>
      <c r="W121" s="371"/>
      <c r="X121" s="371"/>
      <c r="Y121" s="371"/>
      <c r="Z121" s="371"/>
      <c r="AA121" s="371"/>
      <c r="AB121" s="372"/>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9" t="s">
        <v>29</v>
      </c>
      <c r="BA121" s="31"/>
      <c r="BB121" s="31"/>
      <c r="BC121" s="31"/>
      <c r="BD121" s="31"/>
      <c r="BE121" s="133"/>
      <c r="BF121" s="133"/>
      <c r="BG121" s="133"/>
      <c r="BH121" s="133"/>
    </row>
    <row r="122" spans="1:60" s="1" customFormat="1" ht="25.5" hidden="1" customHeight="1" x14ac:dyDescent="0.2">
      <c r="A122" s="50"/>
      <c r="B122" s="31"/>
      <c r="C122" s="373"/>
      <c r="D122" s="374"/>
      <c r="E122" s="374"/>
      <c r="F122" s="374"/>
      <c r="G122" s="374"/>
      <c r="H122" s="374"/>
      <c r="I122" s="374"/>
      <c r="J122" s="374"/>
      <c r="K122" s="374"/>
      <c r="L122" s="374"/>
      <c r="M122" s="374"/>
      <c r="N122" s="374"/>
      <c r="O122" s="374"/>
      <c r="P122" s="374"/>
      <c r="Q122" s="374"/>
      <c r="R122" s="374"/>
      <c r="S122" s="374"/>
      <c r="T122" s="374"/>
      <c r="U122" s="374"/>
      <c r="V122" s="374"/>
      <c r="W122" s="374"/>
      <c r="X122" s="374"/>
      <c r="Y122" s="374"/>
      <c r="Z122" s="374"/>
      <c r="AA122" s="374"/>
      <c r="AB122" s="375"/>
      <c r="AD122" s="31"/>
      <c r="AE122" s="37" t="s">
        <v>30</v>
      </c>
      <c r="AF122" s="31"/>
      <c r="AG122" s="31"/>
      <c r="AH122" s="31"/>
      <c r="AI122" s="31"/>
      <c r="AJ122" s="31"/>
      <c r="AK122" s="31"/>
      <c r="AL122" s="31"/>
      <c r="AM122" s="31"/>
      <c r="AN122" s="31"/>
      <c r="AO122" s="31"/>
      <c r="AP122" s="31"/>
      <c r="AQ122" s="31"/>
      <c r="AR122" s="31"/>
      <c r="AS122" s="31"/>
      <c r="AT122" s="31"/>
      <c r="AU122" s="31"/>
      <c r="AV122" s="31"/>
      <c r="AW122" s="31" t="s">
        <v>31</v>
      </c>
      <c r="AX122" s="31"/>
      <c r="AY122" s="31"/>
      <c r="AZ122" s="31" t="s">
        <v>32</v>
      </c>
      <c r="BA122" s="64"/>
      <c r="BB122" s="31"/>
      <c r="BC122" s="31"/>
      <c r="BD122" s="31"/>
      <c r="BE122" s="133"/>
      <c r="BF122" s="133"/>
      <c r="BG122" s="133"/>
      <c r="BH122" s="133"/>
    </row>
    <row r="123" spans="1:60" s="48" customFormat="1" ht="25.5" hidden="1" customHeight="1" x14ac:dyDescent="0.2">
      <c r="A123" s="50"/>
      <c r="B123" s="31"/>
      <c r="C123" s="373"/>
      <c r="D123" s="374"/>
      <c r="E123" s="374"/>
      <c r="F123" s="374"/>
      <c r="G123" s="374"/>
      <c r="H123" s="374"/>
      <c r="I123" s="374"/>
      <c r="J123" s="374"/>
      <c r="K123" s="374"/>
      <c r="L123" s="374"/>
      <c r="M123" s="374"/>
      <c r="N123" s="374"/>
      <c r="O123" s="374"/>
      <c r="P123" s="374"/>
      <c r="Q123" s="374"/>
      <c r="R123" s="374"/>
      <c r="S123" s="374"/>
      <c r="T123" s="374"/>
      <c r="U123" s="374"/>
      <c r="V123" s="374"/>
      <c r="W123" s="374"/>
      <c r="X123" s="374"/>
      <c r="Y123" s="374"/>
      <c r="Z123" s="374"/>
      <c r="AA123" s="374"/>
      <c r="AB123" s="375"/>
      <c r="AC123" s="1"/>
      <c r="AD123" s="31"/>
      <c r="AE123" s="282" t="s">
        <v>33</v>
      </c>
      <c r="AF123" s="376"/>
      <c r="AG123" s="376"/>
      <c r="AH123" s="376"/>
      <c r="AI123" s="376"/>
      <c r="AJ123" s="376"/>
      <c r="AK123" s="377"/>
      <c r="AL123" s="381">
        <v>0</v>
      </c>
      <c r="AM123" s="382"/>
      <c r="AN123" s="382"/>
      <c r="AO123" s="382"/>
      <c r="AP123" s="382"/>
      <c r="AQ123" s="383"/>
      <c r="AR123" s="31"/>
      <c r="AS123" s="31"/>
      <c r="AT123" s="31"/>
      <c r="AU123" s="47"/>
      <c r="AV123" s="387" t="s">
        <v>34</v>
      </c>
      <c r="AW123" s="388">
        <v>0</v>
      </c>
      <c r="AX123" s="389" t="s">
        <v>35</v>
      </c>
      <c r="AY123" s="389"/>
      <c r="AZ123" s="64"/>
      <c r="BA123" s="64"/>
      <c r="BB123" s="47"/>
      <c r="BC123" s="47"/>
      <c r="BD123" s="47"/>
      <c r="BE123" s="134"/>
      <c r="BF123" s="134"/>
      <c r="BG123" s="134"/>
      <c r="BH123" s="134"/>
    </row>
    <row r="124" spans="1:60" s="1" customFormat="1" ht="35.25" hidden="1" customHeight="1" x14ac:dyDescent="0.2">
      <c r="A124" s="50"/>
      <c r="B124" s="31"/>
      <c r="C124" s="373"/>
      <c r="D124" s="374"/>
      <c r="E124" s="374"/>
      <c r="F124" s="374"/>
      <c r="G124" s="374"/>
      <c r="H124" s="374"/>
      <c r="I124" s="374"/>
      <c r="J124" s="374"/>
      <c r="K124" s="374"/>
      <c r="L124" s="374"/>
      <c r="M124" s="374"/>
      <c r="N124" s="374"/>
      <c r="O124" s="374"/>
      <c r="P124" s="374"/>
      <c r="Q124" s="374"/>
      <c r="R124" s="374"/>
      <c r="S124" s="374"/>
      <c r="T124" s="374"/>
      <c r="U124" s="374"/>
      <c r="V124" s="374"/>
      <c r="W124" s="374"/>
      <c r="X124" s="374"/>
      <c r="Y124" s="374"/>
      <c r="Z124" s="374"/>
      <c r="AA124" s="374"/>
      <c r="AB124" s="375"/>
      <c r="AD124" s="31"/>
      <c r="AE124" s="378"/>
      <c r="AF124" s="379"/>
      <c r="AG124" s="379"/>
      <c r="AH124" s="379"/>
      <c r="AI124" s="379"/>
      <c r="AJ124" s="379"/>
      <c r="AK124" s="380"/>
      <c r="AL124" s="384"/>
      <c r="AM124" s="385"/>
      <c r="AN124" s="385"/>
      <c r="AO124" s="385"/>
      <c r="AP124" s="385"/>
      <c r="AQ124" s="386"/>
      <c r="AR124" s="31"/>
      <c r="AS124" s="31"/>
      <c r="AT124" s="31"/>
      <c r="AU124" s="387"/>
      <c r="AV124" s="387"/>
      <c r="AW124" s="388"/>
      <c r="AX124" s="389"/>
      <c r="AY124" s="389"/>
      <c r="AZ124" s="31"/>
      <c r="BA124" s="31"/>
      <c r="BB124" s="31"/>
      <c r="BC124" s="31"/>
      <c r="BD124" s="31"/>
      <c r="BE124" s="133"/>
      <c r="BF124" s="133"/>
      <c r="BG124" s="133"/>
      <c r="BH124" s="133"/>
    </row>
    <row r="125" spans="1:60" s="1" customFormat="1" ht="25.5" hidden="1" customHeight="1" x14ac:dyDescent="0.2">
      <c r="A125" s="50"/>
      <c r="B125" s="31"/>
      <c r="C125" s="373"/>
      <c r="D125" s="374"/>
      <c r="E125" s="374"/>
      <c r="F125" s="374"/>
      <c r="G125" s="374"/>
      <c r="H125" s="374"/>
      <c r="I125" s="374"/>
      <c r="J125" s="374"/>
      <c r="K125" s="374"/>
      <c r="L125" s="374"/>
      <c r="M125" s="374"/>
      <c r="N125" s="374"/>
      <c r="O125" s="374"/>
      <c r="P125" s="374"/>
      <c r="Q125" s="374"/>
      <c r="R125" s="374"/>
      <c r="S125" s="374"/>
      <c r="T125" s="374"/>
      <c r="U125" s="374"/>
      <c r="V125" s="374"/>
      <c r="W125" s="374"/>
      <c r="X125" s="374"/>
      <c r="Y125" s="374"/>
      <c r="Z125" s="374"/>
      <c r="AA125" s="374"/>
      <c r="AB125" s="375"/>
      <c r="AD125" s="31"/>
      <c r="AE125" s="31"/>
      <c r="AF125" s="31"/>
      <c r="AG125" s="31"/>
      <c r="AH125" s="31"/>
      <c r="AI125" s="31"/>
      <c r="AJ125" s="31"/>
      <c r="AK125" s="44" t="s">
        <v>18</v>
      </c>
      <c r="AL125" s="31"/>
      <c r="AM125" s="40"/>
      <c r="AN125" s="40"/>
      <c r="AO125" s="40"/>
      <c r="AP125" s="31"/>
      <c r="AQ125" s="31"/>
      <c r="AR125" s="31"/>
      <c r="AS125" s="31"/>
      <c r="AT125" s="31"/>
      <c r="AU125" s="387"/>
      <c r="AV125" s="31"/>
      <c r="AW125" s="31"/>
      <c r="AX125" s="31"/>
      <c r="AY125" s="31"/>
      <c r="AZ125" s="31"/>
      <c r="BA125" s="31"/>
      <c r="BB125" s="31"/>
      <c r="BC125" s="31"/>
      <c r="BD125" s="31"/>
      <c r="BE125" s="133"/>
      <c r="BF125" s="133"/>
      <c r="BG125" s="133"/>
      <c r="BH125" s="133"/>
    </row>
    <row r="126" spans="1:60" s="1" customFormat="1" ht="25.5" hidden="1" customHeight="1" x14ac:dyDescent="0.2">
      <c r="A126" s="50"/>
      <c r="B126" s="31"/>
      <c r="C126" s="363" t="s">
        <v>121</v>
      </c>
      <c r="D126" s="364"/>
      <c r="E126" s="365" t="s">
        <v>122</v>
      </c>
      <c r="F126" s="365"/>
      <c r="G126" s="365"/>
      <c r="H126" s="365"/>
      <c r="I126" s="365"/>
      <c r="J126" s="365"/>
      <c r="K126" s="365"/>
      <c r="L126" s="365"/>
      <c r="M126" s="365"/>
      <c r="N126" s="365"/>
      <c r="O126" s="365"/>
      <c r="P126" s="365"/>
      <c r="Q126" s="365"/>
      <c r="R126" s="365"/>
      <c r="S126" s="365"/>
      <c r="T126" s="365"/>
      <c r="U126" s="365"/>
      <c r="V126" s="365"/>
      <c r="W126" s="365"/>
      <c r="X126" s="365"/>
      <c r="Y126" s="365"/>
      <c r="Z126" s="365"/>
      <c r="AA126" s="365"/>
      <c r="AB126" s="366"/>
      <c r="AD126" s="31"/>
      <c r="AE126" s="31"/>
      <c r="AF126" s="31"/>
      <c r="AG126" s="31"/>
      <c r="AJ126" s="31"/>
      <c r="AK126" s="52" t="s">
        <v>36</v>
      </c>
      <c r="AL126" s="31"/>
      <c r="AM126" s="40"/>
      <c r="AN126" s="40"/>
      <c r="AO126" s="40"/>
      <c r="AP126" s="31"/>
      <c r="AQ126" s="31"/>
      <c r="AR126" s="31"/>
      <c r="AS126" s="31"/>
      <c r="AT126" s="31"/>
      <c r="AU126" s="31"/>
      <c r="AV126" s="31"/>
      <c r="AW126" s="31"/>
      <c r="AX126" s="31"/>
      <c r="AY126" s="31"/>
      <c r="AZ126" s="31"/>
      <c r="BA126" s="31"/>
      <c r="BB126" s="31"/>
      <c r="BC126" s="31"/>
      <c r="BD126" s="31"/>
      <c r="BE126" s="133"/>
      <c r="BF126" s="133"/>
      <c r="BG126" s="133"/>
      <c r="BH126" s="133"/>
    </row>
    <row r="127" spans="1:60" s="1" customFormat="1" ht="17.25" hidden="1" customHeight="1" x14ac:dyDescent="0.2">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s="1" customFormat="1" ht="25.5" hidden="1" customHeight="1" x14ac:dyDescent="0.2">
      <c r="A128" s="411" t="s">
        <v>44</v>
      </c>
      <c r="B128" s="412"/>
      <c r="C128" s="412"/>
      <c r="D128" s="412"/>
      <c r="E128" s="412"/>
      <c r="F128" s="412"/>
      <c r="G128" s="412"/>
      <c r="H128" s="412"/>
      <c r="I128" s="413"/>
      <c r="J128" s="30"/>
      <c r="K128" s="59" t="s">
        <v>40</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s="1" customFormat="1" ht="17.25" hidden="1" customHeight="1" x14ac:dyDescent="0.2">
      <c r="A129" s="414"/>
      <c r="B129" s="415"/>
      <c r="C129" s="415"/>
      <c r="D129" s="415"/>
      <c r="E129" s="415"/>
      <c r="F129" s="415"/>
      <c r="G129" s="415"/>
      <c r="H129" s="415"/>
      <c r="I129" s="416"/>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s="1" customFormat="1" ht="28.5" hidden="1" customHeight="1" x14ac:dyDescent="0.2">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38"/>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3"/>
      <c r="BF130" s="133"/>
      <c r="BG130" s="133"/>
      <c r="BH130" s="133"/>
    </row>
    <row r="131" spans="1:60" s="1" customFormat="1" ht="25.5" hidden="1" customHeight="1" x14ac:dyDescent="0.2">
      <c r="A131" s="36"/>
      <c r="B131" s="282" t="s">
        <v>124</v>
      </c>
      <c r="C131" s="376"/>
      <c r="D131" s="376"/>
      <c r="E131" s="377"/>
      <c r="F131" s="407" t="s">
        <v>9</v>
      </c>
      <c r="G131" s="407"/>
      <c r="H131" s="402"/>
      <c r="I131" s="402"/>
      <c r="J131" s="395" t="s">
        <v>10</v>
      </c>
      <c r="K131" s="395"/>
      <c r="L131" s="402"/>
      <c r="M131" s="402"/>
      <c r="N131" s="395" t="s">
        <v>11</v>
      </c>
      <c r="O131" s="397"/>
      <c r="P131" s="408" t="s">
        <v>12</v>
      </c>
      <c r="Q131" s="397"/>
      <c r="R131" s="399" t="s">
        <v>13</v>
      </c>
      <c r="S131" s="399"/>
      <c r="T131" s="402"/>
      <c r="U131" s="402"/>
      <c r="V131" s="395" t="s">
        <v>10</v>
      </c>
      <c r="W131" s="395"/>
      <c r="X131" s="402"/>
      <c r="Y131" s="402"/>
      <c r="Z131" s="395" t="s">
        <v>11</v>
      </c>
      <c r="AA131" s="397"/>
      <c r="AB131" s="31"/>
      <c r="AC131" s="31"/>
      <c r="AD131" s="31"/>
      <c r="AE131" s="282" t="s">
        <v>14</v>
      </c>
      <c r="AF131" s="274"/>
      <c r="AG131" s="274"/>
      <c r="AH131" s="274"/>
      <c r="AI131" s="275"/>
      <c r="AJ131" s="392">
        <v>0</v>
      </c>
      <c r="AK131" s="392"/>
      <c r="AL131" s="409" t="s">
        <v>15</v>
      </c>
      <c r="AM131" s="409"/>
      <c r="AN131" s="392">
        <v>0</v>
      </c>
      <c r="AO131" s="392"/>
      <c r="AP131" s="395" t="s">
        <v>11</v>
      </c>
      <c r="AQ131" s="397"/>
      <c r="AR131" s="40"/>
      <c r="AS131" s="31"/>
      <c r="AT131" s="31"/>
      <c r="AU131" s="387"/>
      <c r="AV131" s="387" t="s">
        <v>16</v>
      </c>
      <c r="AW131" s="390">
        <v>0</v>
      </c>
      <c r="AX131" s="31"/>
      <c r="AY131" s="387" t="s">
        <v>17</v>
      </c>
      <c r="AZ131" s="390">
        <v>0</v>
      </c>
      <c r="BA131" s="31"/>
      <c r="BB131" s="31"/>
      <c r="BC131" s="31"/>
      <c r="BD131" s="31"/>
      <c r="BE131" s="133"/>
      <c r="BF131" s="133"/>
      <c r="BG131" s="133"/>
      <c r="BH131" s="133"/>
    </row>
    <row r="132" spans="1:60" s="1" customFormat="1" ht="35.25" hidden="1" customHeight="1" x14ac:dyDescent="0.2">
      <c r="A132" s="36"/>
      <c r="B132" s="378"/>
      <c r="C132" s="379"/>
      <c r="D132" s="379"/>
      <c r="E132" s="380"/>
      <c r="F132" s="407"/>
      <c r="G132" s="407"/>
      <c r="H132" s="404"/>
      <c r="I132" s="404"/>
      <c r="J132" s="396"/>
      <c r="K132" s="396"/>
      <c r="L132" s="404"/>
      <c r="M132" s="404"/>
      <c r="N132" s="396"/>
      <c r="O132" s="398"/>
      <c r="P132" s="406"/>
      <c r="Q132" s="398"/>
      <c r="R132" s="400"/>
      <c r="S132" s="400"/>
      <c r="T132" s="404"/>
      <c r="U132" s="404"/>
      <c r="V132" s="396"/>
      <c r="W132" s="396"/>
      <c r="X132" s="404"/>
      <c r="Y132" s="404"/>
      <c r="Z132" s="396"/>
      <c r="AA132" s="398"/>
      <c r="AB132" s="31"/>
      <c r="AC132" s="31"/>
      <c r="AD132" s="31"/>
      <c r="AE132" s="286"/>
      <c r="AF132" s="280"/>
      <c r="AG132" s="280"/>
      <c r="AH132" s="280"/>
      <c r="AI132" s="281"/>
      <c r="AJ132" s="394"/>
      <c r="AK132" s="394"/>
      <c r="AL132" s="410"/>
      <c r="AM132" s="410"/>
      <c r="AN132" s="394"/>
      <c r="AO132" s="394"/>
      <c r="AP132" s="396"/>
      <c r="AQ132" s="398"/>
      <c r="AR132" s="40"/>
      <c r="AS132" s="31"/>
      <c r="AT132" s="31"/>
      <c r="AU132" s="387"/>
      <c r="AV132" s="387"/>
      <c r="AW132" s="390"/>
      <c r="AX132" s="31"/>
      <c r="AY132" s="387"/>
      <c r="AZ132" s="390"/>
      <c r="BA132" s="31"/>
      <c r="BB132" s="31"/>
      <c r="BC132" s="31"/>
      <c r="BD132" s="31"/>
      <c r="BE132" s="133"/>
      <c r="BF132" s="133"/>
      <c r="BG132" s="133"/>
      <c r="BH132" s="133"/>
    </row>
    <row r="133" spans="1:60" s="1" customFormat="1" ht="17.25" hidden="1" customHeight="1" x14ac:dyDescent="0.2">
      <c r="A133" s="36"/>
      <c r="B133" s="41"/>
      <c r="C133" s="41"/>
      <c r="D133" s="41"/>
      <c r="E133" s="41"/>
      <c r="F133" s="42"/>
      <c r="G133" s="42"/>
      <c r="H133" s="137"/>
      <c r="I133" s="42"/>
      <c r="J133" s="42"/>
      <c r="K133" s="42"/>
      <c r="L133" s="42"/>
      <c r="M133" s="42"/>
      <c r="N133" s="42"/>
      <c r="O133" s="42"/>
      <c r="P133" s="42"/>
      <c r="Q133" s="42"/>
      <c r="R133" s="42"/>
      <c r="S133" s="42"/>
      <c r="T133" s="42"/>
      <c r="U133" s="42"/>
      <c r="V133" s="42"/>
      <c r="W133" s="42"/>
      <c r="X133" s="40"/>
      <c r="Y133" s="40"/>
      <c r="Z133" s="39"/>
      <c r="AA133" s="138"/>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3"/>
      <c r="BF133" s="133"/>
      <c r="BG133" s="133"/>
      <c r="BH133" s="133"/>
    </row>
    <row r="134" spans="1:60" s="31" customFormat="1" ht="25.5" hidden="1" customHeight="1" x14ac:dyDescent="0.2">
      <c r="A134" s="36"/>
      <c r="B134" s="37"/>
      <c r="C134" s="38"/>
      <c r="D134" s="38"/>
      <c r="E134" s="38"/>
      <c r="F134" s="39"/>
      <c r="G134" s="39"/>
      <c r="H134" s="39"/>
      <c r="I134" s="39"/>
      <c r="J134" s="39"/>
      <c r="K134" s="39"/>
      <c r="L134" s="39"/>
      <c r="M134" s="39"/>
      <c r="N134" s="39"/>
      <c r="O134" s="39"/>
      <c r="P134" s="39"/>
      <c r="Q134" s="39"/>
      <c r="R134" s="39"/>
      <c r="S134" s="39"/>
      <c r="T134" s="39"/>
      <c r="U134" s="39"/>
      <c r="V134" s="39"/>
      <c r="W134" s="138"/>
      <c r="X134" s="40"/>
      <c r="Y134" s="40"/>
      <c r="Z134" s="39"/>
      <c r="AA134" s="138"/>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119</v>
      </c>
      <c r="BE134" s="133"/>
      <c r="BF134" s="133"/>
      <c r="BG134" s="133"/>
      <c r="BH134" s="133"/>
    </row>
    <row r="135" spans="1:60" s="48" customFormat="1" ht="25.5" hidden="1" customHeight="1" x14ac:dyDescent="0.2">
      <c r="A135" s="45"/>
      <c r="B135" s="46" t="s">
        <v>118</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38"/>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120</v>
      </c>
      <c r="BD135" s="47"/>
      <c r="BE135" s="133"/>
      <c r="BF135" s="134"/>
      <c r="BG135" s="134"/>
      <c r="BH135" s="134"/>
    </row>
    <row r="136" spans="1:60" s="1" customFormat="1" ht="25.5" hidden="1" customHeight="1" x14ac:dyDescent="0.2">
      <c r="A136" s="36"/>
      <c r="B136" s="282" t="s">
        <v>124</v>
      </c>
      <c r="C136" s="376"/>
      <c r="D136" s="376"/>
      <c r="E136" s="377"/>
      <c r="F136" s="407" t="s">
        <v>9</v>
      </c>
      <c r="G136" s="407"/>
      <c r="H136" s="402"/>
      <c r="I136" s="402"/>
      <c r="J136" s="395" t="s">
        <v>10</v>
      </c>
      <c r="K136" s="395"/>
      <c r="L136" s="402"/>
      <c r="M136" s="402"/>
      <c r="N136" s="395" t="s">
        <v>11</v>
      </c>
      <c r="O136" s="397"/>
      <c r="P136" s="408" t="s">
        <v>12</v>
      </c>
      <c r="Q136" s="397"/>
      <c r="R136" s="399" t="s">
        <v>13</v>
      </c>
      <c r="S136" s="399"/>
      <c r="T136" s="401"/>
      <c r="U136" s="402"/>
      <c r="V136" s="395" t="s">
        <v>10</v>
      </c>
      <c r="W136" s="395"/>
      <c r="X136" s="402"/>
      <c r="Y136" s="402"/>
      <c r="Z136" s="395" t="s">
        <v>11</v>
      </c>
      <c r="AA136" s="397"/>
      <c r="AB136" s="40"/>
      <c r="AC136" s="40"/>
      <c r="AD136" s="40"/>
      <c r="AE136" s="405" t="s">
        <v>24</v>
      </c>
      <c r="AF136" s="395"/>
      <c r="AG136" s="395"/>
      <c r="AH136" s="395"/>
      <c r="AI136" s="397"/>
      <c r="AJ136" s="391">
        <v>0</v>
      </c>
      <c r="AK136" s="392"/>
      <c r="AL136" s="395" t="s">
        <v>10</v>
      </c>
      <c r="AM136" s="395"/>
      <c r="AN136" s="392">
        <v>0</v>
      </c>
      <c r="AO136" s="392"/>
      <c r="AP136" s="395" t="s">
        <v>11</v>
      </c>
      <c r="AQ136" s="397"/>
      <c r="AR136" s="40"/>
      <c r="AS136" s="49"/>
      <c r="AT136" s="49"/>
      <c r="AU136" s="31"/>
      <c r="AV136" s="387" t="s">
        <v>25</v>
      </c>
      <c r="AW136" s="390">
        <v>1200</v>
      </c>
      <c r="AX136" s="184"/>
      <c r="AY136" s="387" t="s">
        <v>26</v>
      </c>
      <c r="AZ136" s="390">
        <v>0</v>
      </c>
      <c r="BA136" s="184"/>
      <c r="BB136" s="387" t="s">
        <v>27</v>
      </c>
      <c r="BC136" s="390">
        <v>1200</v>
      </c>
      <c r="BD136" s="31"/>
      <c r="BE136" s="133"/>
      <c r="BF136" s="133"/>
      <c r="BG136" s="133"/>
      <c r="BH136" s="133"/>
    </row>
    <row r="137" spans="1:60" s="1" customFormat="1" ht="35.25" hidden="1" customHeight="1" x14ac:dyDescent="0.2">
      <c r="A137" s="36"/>
      <c r="B137" s="378"/>
      <c r="C137" s="379"/>
      <c r="D137" s="379"/>
      <c r="E137" s="380"/>
      <c r="F137" s="407"/>
      <c r="G137" s="407"/>
      <c r="H137" s="404"/>
      <c r="I137" s="404"/>
      <c r="J137" s="396"/>
      <c r="K137" s="396"/>
      <c r="L137" s="404"/>
      <c r="M137" s="404"/>
      <c r="N137" s="396"/>
      <c r="O137" s="398"/>
      <c r="P137" s="406"/>
      <c r="Q137" s="398"/>
      <c r="R137" s="400"/>
      <c r="S137" s="400"/>
      <c r="T137" s="403"/>
      <c r="U137" s="404"/>
      <c r="V137" s="396"/>
      <c r="W137" s="396"/>
      <c r="X137" s="404"/>
      <c r="Y137" s="404"/>
      <c r="Z137" s="396"/>
      <c r="AA137" s="398"/>
      <c r="AB137" s="31"/>
      <c r="AC137" s="31"/>
      <c r="AD137" s="31"/>
      <c r="AE137" s="406"/>
      <c r="AF137" s="396"/>
      <c r="AG137" s="396"/>
      <c r="AH137" s="396"/>
      <c r="AI137" s="398"/>
      <c r="AJ137" s="393"/>
      <c r="AK137" s="394"/>
      <c r="AL137" s="396"/>
      <c r="AM137" s="396"/>
      <c r="AN137" s="394"/>
      <c r="AO137" s="394"/>
      <c r="AP137" s="396"/>
      <c r="AQ137" s="398"/>
      <c r="AR137" s="40"/>
      <c r="AS137" s="49"/>
      <c r="AT137" s="49"/>
      <c r="AU137" s="31"/>
      <c r="AV137" s="387"/>
      <c r="AW137" s="390"/>
      <c r="AX137" s="184"/>
      <c r="AY137" s="387"/>
      <c r="AZ137" s="390"/>
      <c r="BA137" s="184"/>
      <c r="BB137" s="387"/>
      <c r="BC137" s="390"/>
      <c r="BD137" s="31"/>
      <c r="BE137" s="133"/>
      <c r="BF137" s="133"/>
      <c r="BG137" s="133"/>
      <c r="BH137" s="133"/>
    </row>
    <row r="138" spans="1:60" s="1" customFormat="1" ht="17.25" hidden="1" customHeight="1" x14ac:dyDescent="0.2">
      <c r="A138" s="50"/>
      <c r="B138" s="41"/>
      <c r="C138" s="41"/>
      <c r="D138" s="41"/>
      <c r="E138" s="41"/>
      <c r="F138" s="31"/>
      <c r="G138" s="41"/>
      <c r="H138" s="137"/>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28</v>
      </c>
      <c r="BA138" s="31"/>
      <c r="BB138" s="31"/>
      <c r="BC138" s="31"/>
      <c r="BD138" s="31"/>
      <c r="BE138" s="133"/>
      <c r="BF138" s="133"/>
      <c r="BG138" s="133"/>
      <c r="BH138" s="133"/>
    </row>
    <row r="139" spans="1:60" s="1" customFormat="1" ht="25.5" hidden="1" customHeight="1" x14ac:dyDescent="0.3">
      <c r="A139" s="50"/>
      <c r="B139" s="31"/>
      <c r="C139" s="370" t="s">
        <v>123</v>
      </c>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2"/>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9" t="s">
        <v>29</v>
      </c>
      <c r="BA139" s="31"/>
      <c r="BB139" s="31"/>
      <c r="BC139" s="31"/>
      <c r="BD139" s="31"/>
      <c r="BE139" s="133"/>
      <c r="BF139" s="133"/>
      <c r="BG139" s="133"/>
      <c r="BH139" s="133"/>
    </row>
    <row r="140" spans="1:60" s="1" customFormat="1" ht="25.5" hidden="1" customHeight="1" x14ac:dyDescent="0.2">
      <c r="A140" s="50"/>
      <c r="B140" s="31"/>
      <c r="C140" s="373"/>
      <c r="D140" s="374"/>
      <c r="E140" s="374"/>
      <c r="F140" s="374"/>
      <c r="G140" s="374"/>
      <c r="H140" s="374"/>
      <c r="I140" s="374"/>
      <c r="J140" s="374"/>
      <c r="K140" s="374"/>
      <c r="L140" s="374"/>
      <c r="M140" s="374"/>
      <c r="N140" s="374"/>
      <c r="O140" s="374"/>
      <c r="P140" s="374"/>
      <c r="Q140" s="374"/>
      <c r="R140" s="374"/>
      <c r="S140" s="374"/>
      <c r="T140" s="374"/>
      <c r="U140" s="374"/>
      <c r="V140" s="374"/>
      <c r="W140" s="374"/>
      <c r="X140" s="374"/>
      <c r="Y140" s="374"/>
      <c r="Z140" s="374"/>
      <c r="AA140" s="374"/>
      <c r="AB140" s="375"/>
      <c r="AD140" s="31"/>
      <c r="AE140" s="37" t="s">
        <v>30</v>
      </c>
      <c r="AF140" s="31"/>
      <c r="AG140" s="31"/>
      <c r="AH140" s="31"/>
      <c r="AI140" s="31"/>
      <c r="AJ140" s="31"/>
      <c r="AK140" s="31"/>
      <c r="AL140" s="31"/>
      <c r="AM140" s="31"/>
      <c r="AN140" s="31"/>
      <c r="AO140" s="31"/>
      <c r="AP140" s="31"/>
      <c r="AQ140" s="31"/>
      <c r="AR140" s="31"/>
      <c r="AS140" s="31"/>
      <c r="AT140" s="31"/>
      <c r="AU140" s="31"/>
      <c r="AV140" s="31"/>
      <c r="AW140" s="31" t="s">
        <v>31</v>
      </c>
      <c r="AX140" s="31"/>
      <c r="AY140" s="31"/>
      <c r="AZ140" s="31" t="s">
        <v>32</v>
      </c>
      <c r="BA140" s="64"/>
      <c r="BB140" s="31"/>
      <c r="BC140" s="31"/>
      <c r="BD140" s="31"/>
      <c r="BE140" s="133"/>
      <c r="BF140" s="133"/>
      <c r="BG140" s="133"/>
      <c r="BH140" s="133"/>
    </row>
    <row r="141" spans="1:60" s="48" customFormat="1" ht="25.5" hidden="1" customHeight="1" x14ac:dyDescent="0.2">
      <c r="A141" s="50"/>
      <c r="B141" s="31"/>
      <c r="C141" s="373"/>
      <c r="D141" s="374"/>
      <c r="E141" s="374"/>
      <c r="F141" s="374"/>
      <c r="G141" s="374"/>
      <c r="H141" s="374"/>
      <c r="I141" s="374"/>
      <c r="J141" s="374"/>
      <c r="K141" s="374"/>
      <c r="L141" s="374"/>
      <c r="M141" s="374"/>
      <c r="N141" s="374"/>
      <c r="O141" s="374"/>
      <c r="P141" s="374"/>
      <c r="Q141" s="374"/>
      <c r="R141" s="374"/>
      <c r="S141" s="374"/>
      <c r="T141" s="374"/>
      <c r="U141" s="374"/>
      <c r="V141" s="374"/>
      <c r="W141" s="374"/>
      <c r="X141" s="374"/>
      <c r="Y141" s="374"/>
      <c r="Z141" s="374"/>
      <c r="AA141" s="374"/>
      <c r="AB141" s="375"/>
      <c r="AC141" s="1"/>
      <c r="AD141" s="31"/>
      <c r="AE141" s="282" t="s">
        <v>33</v>
      </c>
      <c r="AF141" s="376"/>
      <c r="AG141" s="376"/>
      <c r="AH141" s="376"/>
      <c r="AI141" s="376"/>
      <c r="AJ141" s="376"/>
      <c r="AK141" s="377"/>
      <c r="AL141" s="381">
        <v>0</v>
      </c>
      <c r="AM141" s="382"/>
      <c r="AN141" s="382"/>
      <c r="AO141" s="382"/>
      <c r="AP141" s="382"/>
      <c r="AQ141" s="383"/>
      <c r="AR141" s="31"/>
      <c r="AS141" s="31"/>
      <c r="AT141" s="31"/>
      <c r="AU141" s="47"/>
      <c r="AV141" s="387" t="s">
        <v>34</v>
      </c>
      <c r="AW141" s="388">
        <v>0</v>
      </c>
      <c r="AX141" s="389" t="s">
        <v>35</v>
      </c>
      <c r="AY141" s="389"/>
      <c r="AZ141" s="64"/>
      <c r="BA141" s="64"/>
      <c r="BB141" s="47"/>
      <c r="BC141" s="47"/>
      <c r="BD141" s="47"/>
      <c r="BE141" s="134"/>
      <c r="BF141" s="134"/>
      <c r="BG141" s="134"/>
      <c r="BH141" s="134"/>
    </row>
    <row r="142" spans="1:60" s="1" customFormat="1" ht="35.25" hidden="1" customHeight="1" x14ac:dyDescent="0.2">
      <c r="A142" s="50"/>
      <c r="B142" s="31"/>
      <c r="C142" s="373"/>
      <c r="D142" s="374"/>
      <c r="E142" s="374"/>
      <c r="F142" s="374"/>
      <c r="G142" s="374"/>
      <c r="H142" s="374"/>
      <c r="I142" s="374"/>
      <c r="J142" s="374"/>
      <c r="K142" s="374"/>
      <c r="L142" s="374"/>
      <c r="M142" s="374"/>
      <c r="N142" s="374"/>
      <c r="O142" s="374"/>
      <c r="P142" s="374"/>
      <c r="Q142" s="374"/>
      <c r="R142" s="374"/>
      <c r="S142" s="374"/>
      <c r="T142" s="374"/>
      <c r="U142" s="374"/>
      <c r="V142" s="374"/>
      <c r="W142" s="374"/>
      <c r="X142" s="374"/>
      <c r="Y142" s="374"/>
      <c r="Z142" s="374"/>
      <c r="AA142" s="374"/>
      <c r="AB142" s="375"/>
      <c r="AD142" s="31"/>
      <c r="AE142" s="378"/>
      <c r="AF142" s="379"/>
      <c r="AG142" s="379"/>
      <c r="AH142" s="379"/>
      <c r="AI142" s="379"/>
      <c r="AJ142" s="379"/>
      <c r="AK142" s="380"/>
      <c r="AL142" s="384"/>
      <c r="AM142" s="385"/>
      <c r="AN142" s="385"/>
      <c r="AO142" s="385"/>
      <c r="AP142" s="385"/>
      <c r="AQ142" s="386"/>
      <c r="AR142" s="31"/>
      <c r="AS142" s="31"/>
      <c r="AT142" s="31"/>
      <c r="AU142" s="387"/>
      <c r="AV142" s="387"/>
      <c r="AW142" s="388"/>
      <c r="AX142" s="389"/>
      <c r="AY142" s="389"/>
      <c r="AZ142" s="31"/>
      <c r="BA142" s="31"/>
      <c r="BB142" s="31"/>
      <c r="BC142" s="31"/>
      <c r="BD142" s="31"/>
      <c r="BE142" s="133"/>
      <c r="BF142" s="133"/>
      <c r="BG142" s="133"/>
      <c r="BH142" s="133"/>
    </row>
    <row r="143" spans="1:60" s="1" customFormat="1" ht="25.5" hidden="1" customHeight="1" x14ac:dyDescent="0.2">
      <c r="A143" s="50"/>
      <c r="B143" s="31"/>
      <c r="C143" s="373"/>
      <c r="D143" s="374"/>
      <c r="E143" s="374"/>
      <c r="F143" s="374"/>
      <c r="G143" s="374"/>
      <c r="H143" s="374"/>
      <c r="I143" s="374"/>
      <c r="J143" s="374"/>
      <c r="K143" s="374"/>
      <c r="L143" s="374"/>
      <c r="M143" s="374"/>
      <c r="N143" s="374"/>
      <c r="O143" s="374"/>
      <c r="P143" s="374"/>
      <c r="Q143" s="374"/>
      <c r="R143" s="374"/>
      <c r="S143" s="374"/>
      <c r="T143" s="374"/>
      <c r="U143" s="374"/>
      <c r="V143" s="374"/>
      <c r="W143" s="374"/>
      <c r="X143" s="374"/>
      <c r="Y143" s="374"/>
      <c r="Z143" s="374"/>
      <c r="AA143" s="374"/>
      <c r="AB143" s="375"/>
      <c r="AD143" s="31"/>
      <c r="AE143" s="31"/>
      <c r="AF143" s="31"/>
      <c r="AG143" s="31"/>
      <c r="AH143" s="31"/>
      <c r="AI143" s="31"/>
      <c r="AJ143" s="31"/>
      <c r="AK143" s="44" t="s">
        <v>18</v>
      </c>
      <c r="AL143" s="31"/>
      <c r="AM143" s="40"/>
      <c r="AN143" s="40"/>
      <c r="AO143" s="40"/>
      <c r="AP143" s="31"/>
      <c r="AQ143" s="31"/>
      <c r="AR143" s="31"/>
      <c r="AS143" s="31"/>
      <c r="AT143" s="31"/>
      <c r="AU143" s="387"/>
      <c r="AV143" s="31"/>
      <c r="AW143" s="31"/>
      <c r="AX143" s="31"/>
      <c r="AY143" s="31"/>
      <c r="AZ143" s="31"/>
      <c r="BA143" s="31"/>
      <c r="BB143" s="31"/>
      <c r="BC143" s="31"/>
      <c r="BD143" s="31"/>
      <c r="BE143" s="133"/>
      <c r="BF143" s="133"/>
      <c r="BG143" s="133"/>
      <c r="BH143" s="133"/>
    </row>
    <row r="144" spans="1:60" s="1" customFormat="1" ht="25.5" hidden="1" customHeight="1" x14ac:dyDescent="0.2">
      <c r="A144" s="50"/>
      <c r="B144" s="31"/>
      <c r="C144" s="363" t="s">
        <v>121</v>
      </c>
      <c r="D144" s="364"/>
      <c r="E144" s="365" t="s">
        <v>122</v>
      </c>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6"/>
      <c r="AD144" s="31"/>
      <c r="AE144" s="31"/>
      <c r="AF144" s="31"/>
      <c r="AG144" s="31"/>
      <c r="AJ144" s="31"/>
      <c r="AK144" s="52" t="s">
        <v>36</v>
      </c>
      <c r="AL144" s="31"/>
      <c r="AM144" s="40"/>
      <c r="AN144" s="40"/>
      <c r="AO144" s="40"/>
      <c r="AP144" s="31"/>
      <c r="AQ144" s="31"/>
      <c r="AR144" s="31"/>
      <c r="AS144" s="31"/>
      <c r="AT144" s="31"/>
      <c r="AU144" s="31"/>
      <c r="AV144" s="31"/>
      <c r="AW144" s="31"/>
      <c r="AX144" s="31"/>
      <c r="AY144" s="31"/>
      <c r="AZ144" s="31"/>
      <c r="BA144" s="31"/>
      <c r="BB144" s="31"/>
      <c r="BC144" s="31"/>
      <c r="BD144" s="31"/>
      <c r="BE144" s="133"/>
      <c r="BF144" s="133"/>
      <c r="BG144" s="133"/>
      <c r="BH144" s="133"/>
    </row>
    <row r="145" spans="1:60" s="21" customFormat="1" ht="13.5" hidden="1" customHeight="1" x14ac:dyDescent="0.2">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2">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s="1" customFormat="1" ht="25.5" hidden="1" customHeight="1" x14ac:dyDescent="0.2">
      <c r="A147" s="411" t="s">
        <v>45</v>
      </c>
      <c r="B147" s="412"/>
      <c r="C147" s="412"/>
      <c r="D147" s="412"/>
      <c r="E147" s="412"/>
      <c r="F147" s="412"/>
      <c r="G147" s="412"/>
      <c r="H147" s="412"/>
      <c r="I147" s="413"/>
      <c r="J147" s="30"/>
      <c r="K147" s="59" t="s">
        <v>40</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s="1" customFormat="1" ht="17.25" hidden="1" customHeight="1" x14ac:dyDescent="0.2">
      <c r="A148" s="414"/>
      <c r="B148" s="415"/>
      <c r="C148" s="415"/>
      <c r="D148" s="415"/>
      <c r="E148" s="415"/>
      <c r="F148" s="415"/>
      <c r="G148" s="415"/>
      <c r="H148" s="415"/>
      <c r="I148" s="416"/>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s="1" customFormat="1" ht="28.5" hidden="1" customHeight="1" x14ac:dyDescent="0.2">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38"/>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3"/>
      <c r="BF149" s="133"/>
      <c r="BG149" s="133"/>
      <c r="BH149" s="133"/>
    </row>
    <row r="150" spans="1:60" s="1" customFormat="1" ht="25.5" hidden="1" customHeight="1" x14ac:dyDescent="0.2">
      <c r="A150" s="36"/>
      <c r="B150" s="282" t="s">
        <v>124</v>
      </c>
      <c r="C150" s="376"/>
      <c r="D150" s="376"/>
      <c r="E150" s="377"/>
      <c r="F150" s="407" t="s">
        <v>9</v>
      </c>
      <c r="G150" s="407"/>
      <c r="H150" s="402"/>
      <c r="I150" s="402"/>
      <c r="J150" s="395" t="s">
        <v>10</v>
      </c>
      <c r="K150" s="395"/>
      <c r="L150" s="402"/>
      <c r="M150" s="402"/>
      <c r="N150" s="395" t="s">
        <v>11</v>
      </c>
      <c r="O150" s="397"/>
      <c r="P150" s="408" t="s">
        <v>12</v>
      </c>
      <c r="Q150" s="397"/>
      <c r="R150" s="399" t="s">
        <v>13</v>
      </c>
      <c r="S150" s="399"/>
      <c r="T150" s="402"/>
      <c r="U150" s="402"/>
      <c r="V150" s="395" t="s">
        <v>10</v>
      </c>
      <c r="W150" s="395"/>
      <c r="X150" s="402"/>
      <c r="Y150" s="402"/>
      <c r="Z150" s="395" t="s">
        <v>11</v>
      </c>
      <c r="AA150" s="397"/>
      <c r="AB150" s="31"/>
      <c r="AC150" s="31"/>
      <c r="AD150" s="31"/>
      <c r="AE150" s="282" t="s">
        <v>14</v>
      </c>
      <c r="AF150" s="274"/>
      <c r="AG150" s="274"/>
      <c r="AH150" s="274"/>
      <c r="AI150" s="275"/>
      <c r="AJ150" s="392">
        <v>0</v>
      </c>
      <c r="AK150" s="392"/>
      <c r="AL150" s="409" t="s">
        <v>15</v>
      </c>
      <c r="AM150" s="409"/>
      <c r="AN150" s="392">
        <v>0</v>
      </c>
      <c r="AO150" s="392"/>
      <c r="AP150" s="395" t="s">
        <v>11</v>
      </c>
      <c r="AQ150" s="397"/>
      <c r="AR150" s="40"/>
      <c r="AS150" s="31"/>
      <c r="AT150" s="31"/>
      <c r="AU150" s="387"/>
      <c r="AV150" s="387" t="s">
        <v>16</v>
      </c>
      <c r="AW150" s="390">
        <v>0</v>
      </c>
      <c r="AX150" s="31"/>
      <c r="AY150" s="387" t="s">
        <v>17</v>
      </c>
      <c r="AZ150" s="390">
        <v>0</v>
      </c>
      <c r="BA150" s="31"/>
      <c r="BB150" s="31"/>
      <c r="BC150" s="31"/>
      <c r="BD150" s="31"/>
      <c r="BE150" s="133"/>
      <c r="BF150" s="133"/>
      <c r="BG150" s="133"/>
      <c r="BH150" s="133"/>
    </row>
    <row r="151" spans="1:60" s="1" customFormat="1" ht="35.25" hidden="1" customHeight="1" x14ac:dyDescent="0.2">
      <c r="A151" s="36"/>
      <c r="B151" s="378"/>
      <c r="C151" s="379"/>
      <c r="D151" s="379"/>
      <c r="E151" s="380"/>
      <c r="F151" s="407"/>
      <c r="G151" s="407"/>
      <c r="H151" s="404"/>
      <c r="I151" s="404"/>
      <c r="J151" s="396"/>
      <c r="K151" s="396"/>
      <c r="L151" s="404"/>
      <c r="M151" s="404"/>
      <c r="N151" s="396"/>
      <c r="O151" s="398"/>
      <c r="P151" s="406"/>
      <c r="Q151" s="398"/>
      <c r="R151" s="400"/>
      <c r="S151" s="400"/>
      <c r="T151" s="404"/>
      <c r="U151" s="404"/>
      <c r="V151" s="396"/>
      <c r="W151" s="396"/>
      <c r="X151" s="404"/>
      <c r="Y151" s="404"/>
      <c r="Z151" s="396"/>
      <c r="AA151" s="398"/>
      <c r="AB151" s="31"/>
      <c r="AC151" s="31"/>
      <c r="AD151" s="31"/>
      <c r="AE151" s="286"/>
      <c r="AF151" s="280"/>
      <c r="AG151" s="280"/>
      <c r="AH151" s="280"/>
      <c r="AI151" s="281"/>
      <c r="AJ151" s="394"/>
      <c r="AK151" s="394"/>
      <c r="AL151" s="410"/>
      <c r="AM151" s="410"/>
      <c r="AN151" s="394"/>
      <c r="AO151" s="394"/>
      <c r="AP151" s="396"/>
      <c r="AQ151" s="398"/>
      <c r="AR151" s="40"/>
      <c r="AS151" s="31"/>
      <c r="AT151" s="31"/>
      <c r="AU151" s="387"/>
      <c r="AV151" s="387"/>
      <c r="AW151" s="390"/>
      <c r="AX151" s="31"/>
      <c r="AY151" s="387"/>
      <c r="AZ151" s="390"/>
      <c r="BA151" s="31"/>
      <c r="BB151" s="31"/>
      <c r="BC151" s="31"/>
      <c r="BD151" s="31"/>
      <c r="BE151" s="133"/>
      <c r="BF151" s="133"/>
      <c r="BG151" s="133"/>
      <c r="BH151" s="133"/>
    </row>
    <row r="152" spans="1:60" s="1" customFormat="1" ht="17.25" hidden="1" customHeight="1" x14ac:dyDescent="0.2">
      <c r="A152" s="36"/>
      <c r="B152" s="41"/>
      <c r="C152" s="41"/>
      <c r="D152" s="41"/>
      <c r="E152" s="41"/>
      <c r="F152" s="42"/>
      <c r="G152" s="42"/>
      <c r="H152" s="137"/>
      <c r="I152" s="42"/>
      <c r="J152" s="42"/>
      <c r="K152" s="42"/>
      <c r="L152" s="42"/>
      <c r="M152" s="42"/>
      <c r="N152" s="42"/>
      <c r="O152" s="42"/>
      <c r="P152" s="42"/>
      <c r="Q152" s="42"/>
      <c r="R152" s="42"/>
      <c r="S152" s="42"/>
      <c r="T152" s="42"/>
      <c r="U152" s="42"/>
      <c r="V152" s="42"/>
      <c r="W152" s="42"/>
      <c r="X152" s="40"/>
      <c r="Y152" s="40"/>
      <c r="Z152" s="39"/>
      <c r="AA152" s="138"/>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3"/>
      <c r="BF152" s="133"/>
      <c r="BG152" s="133"/>
      <c r="BH152" s="133"/>
    </row>
    <row r="153" spans="1:60" s="31" customFormat="1" ht="25.5" hidden="1" customHeight="1" x14ac:dyDescent="0.2">
      <c r="A153" s="36"/>
      <c r="B153" s="37"/>
      <c r="C153" s="38"/>
      <c r="D153" s="38"/>
      <c r="E153" s="38"/>
      <c r="F153" s="39"/>
      <c r="G153" s="39"/>
      <c r="H153" s="39"/>
      <c r="I153" s="39"/>
      <c r="J153" s="39"/>
      <c r="K153" s="39"/>
      <c r="L153" s="39"/>
      <c r="M153" s="39"/>
      <c r="N153" s="39"/>
      <c r="O153" s="39"/>
      <c r="P153" s="39"/>
      <c r="Q153" s="39"/>
      <c r="R153" s="39"/>
      <c r="S153" s="39"/>
      <c r="T153" s="39"/>
      <c r="U153" s="39"/>
      <c r="V153" s="39"/>
      <c r="W153" s="138"/>
      <c r="X153" s="40"/>
      <c r="Y153" s="40"/>
      <c r="Z153" s="39"/>
      <c r="AA153" s="138"/>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119</v>
      </c>
      <c r="BE153" s="133"/>
      <c r="BF153" s="133"/>
      <c r="BG153" s="133"/>
      <c r="BH153" s="133"/>
    </row>
    <row r="154" spans="1:60" s="48" customFormat="1" ht="25.5" hidden="1" customHeight="1" x14ac:dyDescent="0.2">
      <c r="A154" s="45"/>
      <c r="B154" s="46" t="s">
        <v>118</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38"/>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120</v>
      </c>
      <c r="BD154" s="47"/>
      <c r="BE154" s="133"/>
      <c r="BF154" s="134"/>
      <c r="BG154" s="134"/>
      <c r="BH154" s="134"/>
    </row>
    <row r="155" spans="1:60" s="1" customFormat="1" ht="25.5" hidden="1" customHeight="1" x14ac:dyDescent="0.2">
      <c r="A155" s="36"/>
      <c r="B155" s="282" t="s">
        <v>124</v>
      </c>
      <c r="C155" s="376"/>
      <c r="D155" s="376"/>
      <c r="E155" s="377"/>
      <c r="F155" s="407" t="s">
        <v>9</v>
      </c>
      <c r="G155" s="407"/>
      <c r="H155" s="402"/>
      <c r="I155" s="402"/>
      <c r="J155" s="395" t="s">
        <v>10</v>
      </c>
      <c r="K155" s="395"/>
      <c r="L155" s="402"/>
      <c r="M155" s="402"/>
      <c r="N155" s="395" t="s">
        <v>11</v>
      </c>
      <c r="O155" s="397"/>
      <c r="P155" s="408" t="s">
        <v>12</v>
      </c>
      <c r="Q155" s="397"/>
      <c r="R155" s="399" t="s">
        <v>13</v>
      </c>
      <c r="S155" s="399"/>
      <c r="T155" s="401"/>
      <c r="U155" s="402"/>
      <c r="V155" s="395" t="s">
        <v>10</v>
      </c>
      <c r="W155" s="395"/>
      <c r="X155" s="402"/>
      <c r="Y155" s="402"/>
      <c r="Z155" s="395" t="s">
        <v>11</v>
      </c>
      <c r="AA155" s="397"/>
      <c r="AB155" s="40"/>
      <c r="AC155" s="40"/>
      <c r="AD155" s="40"/>
      <c r="AE155" s="405" t="s">
        <v>24</v>
      </c>
      <c r="AF155" s="395"/>
      <c r="AG155" s="395"/>
      <c r="AH155" s="395"/>
      <c r="AI155" s="397"/>
      <c r="AJ155" s="391">
        <v>0</v>
      </c>
      <c r="AK155" s="392"/>
      <c r="AL155" s="395" t="s">
        <v>10</v>
      </c>
      <c r="AM155" s="395"/>
      <c r="AN155" s="392">
        <v>0</v>
      </c>
      <c r="AO155" s="392"/>
      <c r="AP155" s="395" t="s">
        <v>11</v>
      </c>
      <c r="AQ155" s="397"/>
      <c r="AR155" s="40"/>
      <c r="AS155" s="49"/>
      <c r="AT155" s="49"/>
      <c r="AU155" s="31"/>
      <c r="AV155" s="387" t="s">
        <v>25</v>
      </c>
      <c r="AW155" s="390">
        <v>1200</v>
      </c>
      <c r="AX155" s="184"/>
      <c r="AY155" s="387" t="s">
        <v>26</v>
      </c>
      <c r="AZ155" s="390">
        <v>0</v>
      </c>
      <c r="BA155" s="184"/>
      <c r="BB155" s="387" t="s">
        <v>27</v>
      </c>
      <c r="BC155" s="390">
        <v>1200</v>
      </c>
      <c r="BD155" s="31"/>
      <c r="BE155" s="133"/>
      <c r="BF155" s="133"/>
      <c r="BG155" s="133"/>
      <c r="BH155" s="133"/>
    </row>
    <row r="156" spans="1:60" s="1" customFormat="1" ht="35.25" hidden="1" customHeight="1" x14ac:dyDescent="0.2">
      <c r="A156" s="36"/>
      <c r="B156" s="378"/>
      <c r="C156" s="379"/>
      <c r="D156" s="379"/>
      <c r="E156" s="380"/>
      <c r="F156" s="407"/>
      <c r="G156" s="407"/>
      <c r="H156" s="404"/>
      <c r="I156" s="404"/>
      <c r="J156" s="396"/>
      <c r="K156" s="396"/>
      <c r="L156" s="404"/>
      <c r="M156" s="404"/>
      <c r="N156" s="396"/>
      <c r="O156" s="398"/>
      <c r="P156" s="406"/>
      <c r="Q156" s="398"/>
      <c r="R156" s="400"/>
      <c r="S156" s="400"/>
      <c r="T156" s="403"/>
      <c r="U156" s="404"/>
      <c r="V156" s="396"/>
      <c r="W156" s="396"/>
      <c r="X156" s="404"/>
      <c r="Y156" s="404"/>
      <c r="Z156" s="396"/>
      <c r="AA156" s="398"/>
      <c r="AB156" s="31"/>
      <c r="AC156" s="31"/>
      <c r="AD156" s="31"/>
      <c r="AE156" s="406"/>
      <c r="AF156" s="396"/>
      <c r="AG156" s="396"/>
      <c r="AH156" s="396"/>
      <c r="AI156" s="398"/>
      <c r="AJ156" s="393"/>
      <c r="AK156" s="394"/>
      <c r="AL156" s="396"/>
      <c r="AM156" s="396"/>
      <c r="AN156" s="394"/>
      <c r="AO156" s="394"/>
      <c r="AP156" s="396"/>
      <c r="AQ156" s="398"/>
      <c r="AR156" s="40"/>
      <c r="AS156" s="49"/>
      <c r="AT156" s="49"/>
      <c r="AU156" s="31"/>
      <c r="AV156" s="387"/>
      <c r="AW156" s="390"/>
      <c r="AX156" s="184"/>
      <c r="AY156" s="387"/>
      <c r="AZ156" s="390"/>
      <c r="BA156" s="184"/>
      <c r="BB156" s="387"/>
      <c r="BC156" s="390"/>
      <c r="BD156" s="31"/>
      <c r="BE156" s="133"/>
      <c r="BF156" s="133"/>
      <c r="BG156" s="133"/>
      <c r="BH156" s="133"/>
    </row>
    <row r="157" spans="1:60" s="1" customFormat="1" ht="17.25" hidden="1" customHeight="1" x14ac:dyDescent="0.2">
      <c r="A157" s="50"/>
      <c r="B157" s="41"/>
      <c r="C157" s="41"/>
      <c r="D157" s="41"/>
      <c r="E157" s="41"/>
      <c r="F157" s="31"/>
      <c r="G157" s="41"/>
      <c r="H157" s="137"/>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28</v>
      </c>
      <c r="BA157" s="31"/>
      <c r="BB157" s="31"/>
      <c r="BC157" s="31"/>
      <c r="BD157" s="31"/>
      <c r="BE157" s="133"/>
      <c r="BF157" s="133"/>
      <c r="BG157" s="133"/>
      <c r="BH157" s="133"/>
    </row>
    <row r="158" spans="1:60" s="1" customFormat="1" ht="25.5" hidden="1" customHeight="1" x14ac:dyDescent="0.3">
      <c r="A158" s="50"/>
      <c r="B158" s="31"/>
      <c r="C158" s="370" t="s">
        <v>123</v>
      </c>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2"/>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9" t="s">
        <v>29</v>
      </c>
      <c r="BA158" s="31"/>
      <c r="BB158" s="31"/>
      <c r="BC158" s="31"/>
      <c r="BD158" s="31"/>
      <c r="BE158" s="133"/>
      <c r="BF158" s="133"/>
      <c r="BG158" s="133"/>
      <c r="BH158" s="133"/>
    </row>
    <row r="159" spans="1:60" s="1" customFormat="1" ht="25.5" hidden="1" customHeight="1" x14ac:dyDescent="0.2">
      <c r="A159" s="50"/>
      <c r="B159" s="31"/>
      <c r="C159" s="373"/>
      <c r="D159" s="374"/>
      <c r="E159" s="374"/>
      <c r="F159" s="374"/>
      <c r="G159" s="374"/>
      <c r="H159" s="374"/>
      <c r="I159" s="374"/>
      <c r="J159" s="374"/>
      <c r="K159" s="374"/>
      <c r="L159" s="374"/>
      <c r="M159" s="374"/>
      <c r="N159" s="374"/>
      <c r="O159" s="374"/>
      <c r="P159" s="374"/>
      <c r="Q159" s="374"/>
      <c r="R159" s="374"/>
      <c r="S159" s="374"/>
      <c r="T159" s="374"/>
      <c r="U159" s="374"/>
      <c r="V159" s="374"/>
      <c r="W159" s="374"/>
      <c r="X159" s="374"/>
      <c r="Y159" s="374"/>
      <c r="Z159" s="374"/>
      <c r="AA159" s="374"/>
      <c r="AB159" s="375"/>
      <c r="AD159" s="31"/>
      <c r="AE159" s="37" t="s">
        <v>30</v>
      </c>
      <c r="AF159" s="31"/>
      <c r="AG159" s="31"/>
      <c r="AH159" s="31"/>
      <c r="AI159" s="31"/>
      <c r="AJ159" s="31"/>
      <c r="AK159" s="31"/>
      <c r="AL159" s="31"/>
      <c r="AM159" s="31"/>
      <c r="AN159" s="31"/>
      <c r="AO159" s="31"/>
      <c r="AP159" s="31"/>
      <c r="AQ159" s="31"/>
      <c r="AR159" s="31"/>
      <c r="AS159" s="31"/>
      <c r="AT159" s="31"/>
      <c r="AU159" s="31"/>
      <c r="AV159" s="31"/>
      <c r="AW159" s="31" t="s">
        <v>31</v>
      </c>
      <c r="AX159" s="31"/>
      <c r="AY159" s="31"/>
      <c r="AZ159" s="31" t="s">
        <v>32</v>
      </c>
      <c r="BA159" s="64"/>
      <c r="BB159" s="31"/>
      <c r="BC159" s="31"/>
      <c r="BD159" s="31"/>
      <c r="BE159" s="133"/>
      <c r="BF159" s="133"/>
      <c r="BG159" s="133"/>
      <c r="BH159" s="133"/>
    </row>
    <row r="160" spans="1:60" s="48" customFormat="1" ht="25.5" hidden="1" customHeight="1" x14ac:dyDescent="0.2">
      <c r="A160" s="50"/>
      <c r="B160" s="31"/>
      <c r="C160" s="373"/>
      <c r="D160" s="374"/>
      <c r="E160" s="374"/>
      <c r="F160" s="374"/>
      <c r="G160" s="374"/>
      <c r="H160" s="374"/>
      <c r="I160" s="374"/>
      <c r="J160" s="374"/>
      <c r="K160" s="374"/>
      <c r="L160" s="374"/>
      <c r="M160" s="374"/>
      <c r="N160" s="374"/>
      <c r="O160" s="374"/>
      <c r="P160" s="374"/>
      <c r="Q160" s="374"/>
      <c r="R160" s="374"/>
      <c r="S160" s="374"/>
      <c r="T160" s="374"/>
      <c r="U160" s="374"/>
      <c r="V160" s="374"/>
      <c r="W160" s="374"/>
      <c r="X160" s="374"/>
      <c r="Y160" s="374"/>
      <c r="Z160" s="374"/>
      <c r="AA160" s="374"/>
      <c r="AB160" s="375"/>
      <c r="AC160" s="1"/>
      <c r="AD160" s="31"/>
      <c r="AE160" s="282" t="s">
        <v>33</v>
      </c>
      <c r="AF160" s="376"/>
      <c r="AG160" s="376"/>
      <c r="AH160" s="376"/>
      <c r="AI160" s="376"/>
      <c r="AJ160" s="376"/>
      <c r="AK160" s="377"/>
      <c r="AL160" s="381">
        <v>0</v>
      </c>
      <c r="AM160" s="382"/>
      <c r="AN160" s="382"/>
      <c r="AO160" s="382"/>
      <c r="AP160" s="382"/>
      <c r="AQ160" s="383"/>
      <c r="AR160" s="31"/>
      <c r="AS160" s="31"/>
      <c r="AT160" s="31"/>
      <c r="AU160" s="47"/>
      <c r="AV160" s="387" t="s">
        <v>34</v>
      </c>
      <c r="AW160" s="388">
        <v>0</v>
      </c>
      <c r="AX160" s="389" t="s">
        <v>35</v>
      </c>
      <c r="AY160" s="389"/>
      <c r="AZ160" s="64"/>
      <c r="BA160" s="64"/>
      <c r="BB160" s="47"/>
      <c r="BC160" s="47"/>
      <c r="BD160" s="47"/>
      <c r="BE160" s="134"/>
      <c r="BF160" s="134"/>
      <c r="BG160" s="134"/>
      <c r="BH160" s="134"/>
    </row>
    <row r="161" spans="1:60" s="1" customFormat="1" ht="35.25" hidden="1" customHeight="1" x14ac:dyDescent="0.2">
      <c r="A161" s="50"/>
      <c r="B161" s="31"/>
      <c r="C161" s="373"/>
      <c r="D161" s="374"/>
      <c r="E161" s="374"/>
      <c r="F161" s="374"/>
      <c r="G161" s="374"/>
      <c r="H161" s="374"/>
      <c r="I161" s="374"/>
      <c r="J161" s="374"/>
      <c r="K161" s="374"/>
      <c r="L161" s="374"/>
      <c r="M161" s="374"/>
      <c r="N161" s="374"/>
      <c r="O161" s="374"/>
      <c r="P161" s="374"/>
      <c r="Q161" s="374"/>
      <c r="R161" s="374"/>
      <c r="S161" s="374"/>
      <c r="T161" s="374"/>
      <c r="U161" s="374"/>
      <c r="V161" s="374"/>
      <c r="W161" s="374"/>
      <c r="X161" s="374"/>
      <c r="Y161" s="374"/>
      <c r="Z161" s="374"/>
      <c r="AA161" s="374"/>
      <c r="AB161" s="375"/>
      <c r="AD161" s="31"/>
      <c r="AE161" s="378"/>
      <c r="AF161" s="379"/>
      <c r="AG161" s="379"/>
      <c r="AH161" s="379"/>
      <c r="AI161" s="379"/>
      <c r="AJ161" s="379"/>
      <c r="AK161" s="380"/>
      <c r="AL161" s="384"/>
      <c r="AM161" s="385"/>
      <c r="AN161" s="385"/>
      <c r="AO161" s="385"/>
      <c r="AP161" s="385"/>
      <c r="AQ161" s="386"/>
      <c r="AR161" s="31"/>
      <c r="AS161" s="31"/>
      <c r="AT161" s="31"/>
      <c r="AU161" s="387"/>
      <c r="AV161" s="387"/>
      <c r="AW161" s="388"/>
      <c r="AX161" s="389"/>
      <c r="AY161" s="389"/>
      <c r="AZ161" s="31"/>
      <c r="BA161" s="31"/>
      <c r="BB161" s="31"/>
      <c r="BC161" s="31"/>
      <c r="BD161" s="31"/>
      <c r="BE161" s="133"/>
      <c r="BF161" s="133"/>
      <c r="BG161" s="133"/>
      <c r="BH161" s="133"/>
    </row>
    <row r="162" spans="1:60" s="1" customFormat="1" ht="25.5" hidden="1" customHeight="1" x14ac:dyDescent="0.2">
      <c r="A162" s="50"/>
      <c r="B162" s="31"/>
      <c r="C162" s="373"/>
      <c r="D162" s="374"/>
      <c r="E162" s="374"/>
      <c r="F162" s="374"/>
      <c r="G162" s="374"/>
      <c r="H162" s="374"/>
      <c r="I162" s="374"/>
      <c r="J162" s="374"/>
      <c r="K162" s="374"/>
      <c r="L162" s="374"/>
      <c r="M162" s="374"/>
      <c r="N162" s="374"/>
      <c r="O162" s="374"/>
      <c r="P162" s="374"/>
      <c r="Q162" s="374"/>
      <c r="R162" s="374"/>
      <c r="S162" s="374"/>
      <c r="T162" s="374"/>
      <c r="U162" s="374"/>
      <c r="V162" s="374"/>
      <c r="W162" s="374"/>
      <c r="X162" s="374"/>
      <c r="Y162" s="374"/>
      <c r="Z162" s="374"/>
      <c r="AA162" s="374"/>
      <c r="AB162" s="375"/>
      <c r="AD162" s="31"/>
      <c r="AE162" s="31"/>
      <c r="AF162" s="31"/>
      <c r="AG162" s="31"/>
      <c r="AH162" s="31"/>
      <c r="AI162" s="31"/>
      <c r="AJ162" s="31"/>
      <c r="AK162" s="44" t="s">
        <v>18</v>
      </c>
      <c r="AL162" s="31"/>
      <c r="AM162" s="40"/>
      <c r="AN162" s="40"/>
      <c r="AO162" s="40"/>
      <c r="AP162" s="31"/>
      <c r="AQ162" s="31"/>
      <c r="AR162" s="31"/>
      <c r="AS162" s="31"/>
      <c r="AT162" s="31"/>
      <c r="AU162" s="387"/>
      <c r="AV162" s="31"/>
      <c r="AW162" s="31"/>
      <c r="AX162" s="31"/>
      <c r="AY162" s="31"/>
      <c r="AZ162" s="31"/>
      <c r="BA162" s="31"/>
      <c r="BB162" s="31"/>
      <c r="BC162" s="31"/>
      <c r="BD162" s="31"/>
      <c r="BE162" s="133"/>
      <c r="BF162" s="133"/>
      <c r="BG162" s="133"/>
      <c r="BH162" s="133"/>
    </row>
    <row r="163" spans="1:60" s="1" customFormat="1" ht="25.5" hidden="1" customHeight="1" x14ac:dyDescent="0.2">
      <c r="A163" s="50"/>
      <c r="B163" s="31"/>
      <c r="C163" s="363" t="s">
        <v>121</v>
      </c>
      <c r="D163" s="364"/>
      <c r="E163" s="365" t="s">
        <v>122</v>
      </c>
      <c r="F163" s="365"/>
      <c r="G163" s="365"/>
      <c r="H163" s="365"/>
      <c r="I163" s="365"/>
      <c r="J163" s="365"/>
      <c r="K163" s="365"/>
      <c r="L163" s="365"/>
      <c r="M163" s="365"/>
      <c r="N163" s="365"/>
      <c r="O163" s="365"/>
      <c r="P163" s="365"/>
      <c r="Q163" s="365"/>
      <c r="R163" s="365"/>
      <c r="S163" s="365"/>
      <c r="T163" s="365"/>
      <c r="U163" s="365"/>
      <c r="V163" s="365"/>
      <c r="W163" s="365"/>
      <c r="X163" s="365"/>
      <c r="Y163" s="365"/>
      <c r="Z163" s="365"/>
      <c r="AA163" s="365"/>
      <c r="AB163" s="366"/>
      <c r="AD163" s="31"/>
      <c r="AE163" s="31"/>
      <c r="AF163" s="31"/>
      <c r="AG163" s="31"/>
      <c r="AJ163" s="31"/>
      <c r="AK163" s="52" t="s">
        <v>36</v>
      </c>
      <c r="AL163" s="31"/>
      <c r="AM163" s="40"/>
      <c r="AN163" s="40"/>
      <c r="AO163" s="40"/>
      <c r="AP163" s="31"/>
      <c r="AQ163" s="31"/>
      <c r="AR163" s="31"/>
      <c r="AS163" s="31"/>
      <c r="AT163" s="31"/>
      <c r="AU163" s="31"/>
      <c r="AV163" s="31"/>
      <c r="AW163" s="31"/>
      <c r="AX163" s="31"/>
      <c r="AY163" s="31"/>
      <c r="AZ163" s="31"/>
      <c r="BA163" s="31"/>
      <c r="BB163" s="31"/>
      <c r="BC163" s="31"/>
      <c r="BD163" s="31"/>
      <c r="BE163" s="133"/>
      <c r="BF163" s="133"/>
      <c r="BG163" s="133"/>
      <c r="BH163" s="133"/>
    </row>
    <row r="164" spans="1:60" s="1" customFormat="1" ht="17.25" hidden="1" customHeight="1" x14ac:dyDescent="0.2">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s="1" customFormat="1" ht="25.5" hidden="1" customHeight="1" x14ac:dyDescent="0.2">
      <c r="A165" s="411" t="s">
        <v>46</v>
      </c>
      <c r="B165" s="412"/>
      <c r="C165" s="412"/>
      <c r="D165" s="412"/>
      <c r="E165" s="412"/>
      <c r="F165" s="412"/>
      <c r="G165" s="412"/>
      <c r="H165" s="412"/>
      <c r="I165" s="413"/>
      <c r="J165" s="30"/>
      <c r="K165" s="59" t="s">
        <v>40</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s="1" customFormat="1" ht="17.25" hidden="1" customHeight="1" x14ac:dyDescent="0.2">
      <c r="A166" s="414"/>
      <c r="B166" s="415"/>
      <c r="C166" s="415"/>
      <c r="D166" s="415"/>
      <c r="E166" s="415"/>
      <c r="F166" s="415"/>
      <c r="G166" s="415"/>
      <c r="H166" s="415"/>
      <c r="I166" s="416"/>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s="1" customFormat="1" ht="28.5" hidden="1" customHeight="1" x14ac:dyDescent="0.2">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38"/>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3"/>
      <c r="BF167" s="133"/>
      <c r="BG167" s="133"/>
      <c r="BH167" s="133"/>
    </row>
    <row r="168" spans="1:60" s="1" customFormat="1" ht="25.5" hidden="1" customHeight="1" x14ac:dyDescent="0.2">
      <c r="A168" s="36"/>
      <c r="B168" s="282" t="s">
        <v>124</v>
      </c>
      <c r="C168" s="376"/>
      <c r="D168" s="376"/>
      <c r="E168" s="377"/>
      <c r="F168" s="407" t="s">
        <v>9</v>
      </c>
      <c r="G168" s="407"/>
      <c r="H168" s="402"/>
      <c r="I168" s="402"/>
      <c r="J168" s="395" t="s">
        <v>10</v>
      </c>
      <c r="K168" s="395"/>
      <c r="L168" s="402"/>
      <c r="M168" s="402"/>
      <c r="N168" s="395" t="s">
        <v>11</v>
      </c>
      <c r="O168" s="397"/>
      <c r="P168" s="408" t="s">
        <v>12</v>
      </c>
      <c r="Q168" s="397"/>
      <c r="R168" s="399" t="s">
        <v>13</v>
      </c>
      <c r="S168" s="399"/>
      <c r="T168" s="402"/>
      <c r="U168" s="402"/>
      <c r="V168" s="395" t="s">
        <v>10</v>
      </c>
      <c r="W168" s="395"/>
      <c r="X168" s="402"/>
      <c r="Y168" s="402"/>
      <c r="Z168" s="395" t="s">
        <v>11</v>
      </c>
      <c r="AA168" s="397"/>
      <c r="AB168" s="31"/>
      <c r="AC168" s="31"/>
      <c r="AD168" s="31"/>
      <c r="AE168" s="282" t="s">
        <v>14</v>
      </c>
      <c r="AF168" s="274"/>
      <c r="AG168" s="274"/>
      <c r="AH168" s="274"/>
      <c r="AI168" s="275"/>
      <c r="AJ168" s="392">
        <v>0</v>
      </c>
      <c r="AK168" s="392"/>
      <c r="AL168" s="409" t="s">
        <v>15</v>
      </c>
      <c r="AM168" s="409"/>
      <c r="AN168" s="392">
        <v>0</v>
      </c>
      <c r="AO168" s="392"/>
      <c r="AP168" s="395" t="s">
        <v>11</v>
      </c>
      <c r="AQ168" s="397"/>
      <c r="AR168" s="40"/>
      <c r="AS168" s="31"/>
      <c r="AT168" s="31"/>
      <c r="AU168" s="387"/>
      <c r="AV168" s="387" t="s">
        <v>16</v>
      </c>
      <c r="AW168" s="390">
        <v>0</v>
      </c>
      <c r="AX168" s="31"/>
      <c r="AY168" s="387" t="s">
        <v>17</v>
      </c>
      <c r="AZ168" s="390">
        <v>0</v>
      </c>
      <c r="BA168" s="31"/>
      <c r="BB168" s="31"/>
      <c r="BC168" s="31"/>
      <c r="BD168" s="31"/>
      <c r="BE168" s="133"/>
      <c r="BF168" s="133"/>
      <c r="BG168" s="133"/>
      <c r="BH168" s="133"/>
    </row>
    <row r="169" spans="1:60" s="1" customFormat="1" ht="35.25" hidden="1" customHeight="1" x14ac:dyDescent="0.2">
      <c r="A169" s="36"/>
      <c r="B169" s="378"/>
      <c r="C169" s="379"/>
      <c r="D169" s="379"/>
      <c r="E169" s="380"/>
      <c r="F169" s="407"/>
      <c r="G169" s="407"/>
      <c r="H169" s="404"/>
      <c r="I169" s="404"/>
      <c r="J169" s="396"/>
      <c r="K169" s="396"/>
      <c r="L169" s="404"/>
      <c r="M169" s="404"/>
      <c r="N169" s="396"/>
      <c r="O169" s="398"/>
      <c r="P169" s="406"/>
      <c r="Q169" s="398"/>
      <c r="R169" s="400"/>
      <c r="S169" s="400"/>
      <c r="T169" s="404"/>
      <c r="U169" s="404"/>
      <c r="V169" s="396"/>
      <c r="W169" s="396"/>
      <c r="X169" s="404"/>
      <c r="Y169" s="404"/>
      <c r="Z169" s="396"/>
      <c r="AA169" s="398"/>
      <c r="AB169" s="31"/>
      <c r="AC169" s="31"/>
      <c r="AD169" s="31"/>
      <c r="AE169" s="286"/>
      <c r="AF169" s="280"/>
      <c r="AG169" s="280"/>
      <c r="AH169" s="280"/>
      <c r="AI169" s="281"/>
      <c r="AJ169" s="394"/>
      <c r="AK169" s="394"/>
      <c r="AL169" s="410"/>
      <c r="AM169" s="410"/>
      <c r="AN169" s="394"/>
      <c r="AO169" s="394"/>
      <c r="AP169" s="396"/>
      <c r="AQ169" s="398"/>
      <c r="AR169" s="40"/>
      <c r="AS169" s="31"/>
      <c r="AT169" s="31"/>
      <c r="AU169" s="387"/>
      <c r="AV169" s="387"/>
      <c r="AW169" s="390"/>
      <c r="AX169" s="31"/>
      <c r="AY169" s="387"/>
      <c r="AZ169" s="390"/>
      <c r="BA169" s="31"/>
      <c r="BB169" s="31"/>
      <c r="BC169" s="31"/>
      <c r="BD169" s="31"/>
      <c r="BE169" s="133"/>
      <c r="BF169" s="133"/>
      <c r="BG169" s="133"/>
      <c r="BH169" s="133"/>
    </row>
    <row r="170" spans="1:60" s="1" customFormat="1" ht="17.25" hidden="1" customHeight="1" x14ac:dyDescent="0.2">
      <c r="A170" s="36"/>
      <c r="B170" s="41"/>
      <c r="C170" s="41"/>
      <c r="D170" s="41"/>
      <c r="E170" s="41"/>
      <c r="F170" s="42"/>
      <c r="G170" s="42"/>
      <c r="H170" s="137"/>
      <c r="I170" s="42"/>
      <c r="J170" s="42"/>
      <c r="K170" s="42"/>
      <c r="L170" s="42"/>
      <c r="M170" s="42"/>
      <c r="N170" s="42"/>
      <c r="O170" s="42"/>
      <c r="P170" s="42"/>
      <c r="Q170" s="42"/>
      <c r="R170" s="42"/>
      <c r="S170" s="42"/>
      <c r="T170" s="42"/>
      <c r="U170" s="42"/>
      <c r="V170" s="42"/>
      <c r="W170" s="42"/>
      <c r="X170" s="40"/>
      <c r="Y170" s="40"/>
      <c r="Z170" s="39"/>
      <c r="AA170" s="138"/>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3"/>
      <c r="BF170" s="133"/>
      <c r="BG170" s="133"/>
      <c r="BH170" s="133"/>
    </row>
    <row r="171" spans="1:60" s="31" customFormat="1" ht="25.5" hidden="1" customHeight="1" x14ac:dyDescent="0.2">
      <c r="A171" s="36"/>
      <c r="B171" s="37"/>
      <c r="C171" s="38"/>
      <c r="D171" s="38"/>
      <c r="E171" s="38"/>
      <c r="F171" s="39"/>
      <c r="G171" s="39"/>
      <c r="H171" s="39"/>
      <c r="I171" s="39"/>
      <c r="J171" s="39"/>
      <c r="K171" s="39"/>
      <c r="L171" s="39"/>
      <c r="M171" s="39"/>
      <c r="N171" s="39"/>
      <c r="O171" s="39"/>
      <c r="P171" s="39"/>
      <c r="Q171" s="39"/>
      <c r="R171" s="39"/>
      <c r="S171" s="39"/>
      <c r="T171" s="39"/>
      <c r="U171" s="39"/>
      <c r="V171" s="39"/>
      <c r="W171" s="138"/>
      <c r="X171" s="40"/>
      <c r="Y171" s="40"/>
      <c r="Z171" s="39"/>
      <c r="AA171" s="138"/>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119</v>
      </c>
      <c r="BE171" s="133"/>
      <c r="BF171" s="133"/>
      <c r="BG171" s="133"/>
      <c r="BH171" s="133"/>
    </row>
    <row r="172" spans="1:60" s="48" customFormat="1" ht="25.5" hidden="1" customHeight="1" x14ac:dyDescent="0.2">
      <c r="A172" s="45"/>
      <c r="B172" s="46" t="s">
        <v>118</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38"/>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120</v>
      </c>
      <c r="BD172" s="47"/>
      <c r="BE172" s="133"/>
      <c r="BF172" s="134"/>
      <c r="BG172" s="134"/>
      <c r="BH172" s="134"/>
    </row>
    <row r="173" spans="1:60" s="1" customFormat="1" ht="25.5" hidden="1" customHeight="1" x14ac:dyDescent="0.2">
      <c r="A173" s="36"/>
      <c r="B173" s="282" t="s">
        <v>124</v>
      </c>
      <c r="C173" s="376"/>
      <c r="D173" s="376"/>
      <c r="E173" s="377"/>
      <c r="F173" s="407" t="s">
        <v>9</v>
      </c>
      <c r="G173" s="407"/>
      <c r="H173" s="402"/>
      <c r="I173" s="402"/>
      <c r="J173" s="395" t="s">
        <v>10</v>
      </c>
      <c r="K173" s="395"/>
      <c r="L173" s="402"/>
      <c r="M173" s="402"/>
      <c r="N173" s="395" t="s">
        <v>11</v>
      </c>
      <c r="O173" s="397"/>
      <c r="P173" s="408" t="s">
        <v>12</v>
      </c>
      <c r="Q173" s="397"/>
      <c r="R173" s="399" t="s">
        <v>13</v>
      </c>
      <c r="S173" s="399"/>
      <c r="T173" s="401"/>
      <c r="U173" s="402"/>
      <c r="V173" s="395" t="s">
        <v>10</v>
      </c>
      <c r="W173" s="395"/>
      <c r="X173" s="402"/>
      <c r="Y173" s="402"/>
      <c r="Z173" s="395" t="s">
        <v>11</v>
      </c>
      <c r="AA173" s="397"/>
      <c r="AB173" s="40"/>
      <c r="AC173" s="40"/>
      <c r="AD173" s="40"/>
      <c r="AE173" s="405" t="s">
        <v>24</v>
      </c>
      <c r="AF173" s="395"/>
      <c r="AG173" s="395"/>
      <c r="AH173" s="395"/>
      <c r="AI173" s="397"/>
      <c r="AJ173" s="391">
        <v>0</v>
      </c>
      <c r="AK173" s="392"/>
      <c r="AL173" s="395" t="s">
        <v>10</v>
      </c>
      <c r="AM173" s="395"/>
      <c r="AN173" s="392">
        <v>0</v>
      </c>
      <c r="AO173" s="392"/>
      <c r="AP173" s="395" t="s">
        <v>11</v>
      </c>
      <c r="AQ173" s="397"/>
      <c r="AR173" s="40"/>
      <c r="AS173" s="49"/>
      <c r="AT173" s="49"/>
      <c r="AU173" s="31"/>
      <c r="AV173" s="387" t="s">
        <v>25</v>
      </c>
      <c r="AW173" s="390">
        <v>1200</v>
      </c>
      <c r="AX173" s="184"/>
      <c r="AY173" s="387" t="s">
        <v>26</v>
      </c>
      <c r="AZ173" s="390">
        <v>0</v>
      </c>
      <c r="BA173" s="184"/>
      <c r="BB173" s="387" t="s">
        <v>27</v>
      </c>
      <c r="BC173" s="390">
        <v>1200</v>
      </c>
      <c r="BD173" s="31"/>
      <c r="BE173" s="133"/>
      <c r="BF173" s="133"/>
      <c r="BG173" s="133"/>
      <c r="BH173" s="133"/>
    </row>
    <row r="174" spans="1:60" s="1" customFormat="1" ht="35.25" hidden="1" customHeight="1" x14ac:dyDescent="0.2">
      <c r="A174" s="36"/>
      <c r="B174" s="378"/>
      <c r="C174" s="379"/>
      <c r="D174" s="379"/>
      <c r="E174" s="380"/>
      <c r="F174" s="407"/>
      <c r="G174" s="407"/>
      <c r="H174" s="404"/>
      <c r="I174" s="404"/>
      <c r="J174" s="396"/>
      <c r="K174" s="396"/>
      <c r="L174" s="404"/>
      <c r="M174" s="404"/>
      <c r="N174" s="396"/>
      <c r="O174" s="398"/>
      <c r="P174" s="406"/>
      <c r="Q174" s="398"/>
      <c r="R174" s="400"/>
      <c r="S174" s="400"/>
      <c r="T174" s="403"/>
      <c r="U174" s="404"/>
      <c r="V174" s="396"/>
      <c r="W174" s="396"/>
      <c r="X174" s="404"/>
      <c r="Y174" s="404"/>
      <c r="Z174" s="396"/>
      <c r="AA174" s="398"/>
      <c r="AB174" s="31"/>
      <c r="AC174" s="31"/>
      <c r="AD174" s="31"/>
      <c r="AE174" s="406"/>
      <c r="AF174" s="396"/>
      <c r="AG174" s="396"/>
      <c r="AH174" s="396"/>
      <c r="AI174" s="398"/>
      <c r="AJ174" s="393"/>
      <c r="AK174" s="394"/>
      <c r="AL174" s="396"/>
      <c r="AM174" s="396"/>
      <c r="AN174" s="394"/>
      <c r="AO174" s="394"/>
      <c r="AP174" s="396"/>
      <c r="AQ174" s="398"/>
      <c r="AR174" s="40"/>
      <c r="AS174" s="49"/>
      <c r="AT174" s="49"/>
      <c r="AU174" s="31"/>
      <c r="AV174" s="387"/>
      <c r="AW174" s="390"/>
      <c r="AX174" s="184"/>
      <c r="AY174" s="387"/>
      <c r="AZ174" s="390"/>
      <c r="BA174" s="184"/>
      <c r="BB174" s="387"/>
      <c r="BC174" s="390"/>
      <c r="BD174" s="31"/>
      <c r="BE174" s="133"/>
      <c r="BF174" s="133"/>
      <c r="BG174" s="133"/>
      <c r="BH174" s="133"/>
    </row>
    <row r="175" spans="1:60" s="1" customFormat="1" ht="17.25" hidden="1" customHeight="1" x14ac:dyDescent="0.2">
      <c r="A175" s="50"/>
      <c r="B175" s="41"/>
      <c r="C175" s="41"/>
      <c r="D175" s="41"/>
      <c r="E175" s="41"/>
      <c r="F175" s="31"/>
      <c r="G175" s="41"/>
      <c r="H175" s="137"/>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28</v>
      </c>
      <c r="BA175" s="31"/>
      <c r="BB175" s="31"/>
      <c r="BC175" s="31"/>
      <c r="BD175" s="31"/>
      <c r="BE175" s="133"/>
      <c r="BF175" s="133"/>
      <c r="BG175" s="133"/>
      <c r="BH175" s="133"/>
    </row>
    <row r="176" spans="1:60" s="1" customFormat="1" ht="25.5" hidden="1" customHeight="1" x14ac:dyDescent="0.3">
      <c r="A176" s="50"/>
      <c r="B176" s="31"/>
      <c r="C176" s="370" t="s">
        <v>123</v>
      </c>
      <c r="D176" s="371"/>
      <c r="E176" s="371"/>
      <c r="F176" s="371"/>
      <c r="G176" s="371"/>
      <c r="H176" s="371"/>
      <c r="I176" s="371"/>
      <c r="J176" s="371"/>
      <c r="K176" s="371"/>
      <c r="L176" s="371"/>
      <c r="M176" s="371"/>
      <c r="N176" s="371"/>
      <c r="O176" s="371"/>
      <c r="P176" s="371"/>
      <c r="Q176" s="371"/>
      <c r="R176" s="371"/>
      <c r="S176" s="371"/>
      <c r="T176" s="371"/>
      <c r="U176" s="371"/>
      <c r="V176" s="371"/>
      <c r="W176" s="371"/>
      <c r="X176" s="371"/>
      <c r="Y176" s="371"/>
      <c r="Z176" s="371"/>
      <c r="AA176" s="371"/>
      <c r="AB176" s="372"/>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9" t="s">
        <v>29</v>
      </c>
      <c r="BA176" s="31"/>
      <c r="BB176" s="31"/>
      <c r="BC176" s="31"/>
      <c r="BD176" s="31"/>
      <c r="BE176" s="133"/>
      <c r="BF176" s="133"/>
      <c r="BG176" s="133"/>
      <c r="BH176" s="133"/>
    </row>
    <row r="177" spans="1:60" s="1" customFormat="1" ht="25.5" hidden="1" customHeight="1" x14ac:dyDescent="0.2">
      <c r="A177" s="50"/>
      <c r="B177" s="31"/>
      <c r="C177" s="373"/>
      <c r="D177" s="374"/>
      <c r="E177" s="374"/>
      <c r="F177" s="374"/>
      <c r="G177" s="374"/>
      <c r="H177" s="374"/>
      <c r="I177" s="374"/>
      <c r="J177" s="374"/>
      <c r="K177" s="374"/>
      <c r="L177" s="374"/>
      <c r="M177" s="374"/>
      <c r="N177" s="374"/>
      <c r="O177" s="374"/>
      <c r="P177" s="374"/>
      <c r="Q177" s="374"/>
      <c r="R177" s="374"/>
      <c r="S177" s="374"/>
      <c r="T177" s="374"/>
      <c r="U177" s="374"/>
      <c r="V177" s="374"/>
      <c r="W177" s="374"/>
      <c r="X177" s="374"/>
      <c r="Y177" s="374"/>
      <c r="Z177" s="374"/>
      <c r="AA177" s="374"/>
      <c r="AB177" s="375"/>
      <c r="AD177" s="31"/>
      <c r="AE177" s="37" t="s">
        <v>30</v>
      </c>
      <c r="AF177" s="31"/>
      <c r="AG177" s="31"/>
      <c r="AH177" s="31"/>
      <c r="AI177" s="31"/>
      <c r="AJ177" s="31"/>
      <c r="AK177" s="31"/>
      <c r="AL177" s="31"/>
      <c r="AM177" s="31"/>
      <c r="AN177" s="31"/>
      <c r="AO177" s="31"/>
      <c r="AP177" s="31"/>
      <c r="AQ177" s="31"/>
      <c r="AR177" s="31"/>
      <c r="AS177" s="31"/>
      <c r="AT177" s="31"/>
      <c r="AU177" s="31"/>
      <c r="AV177" s="31"/>
      <c r="AW177" s="31" t="s">
        <v>31</v>
      </c>
      <c r="AX177" s="31"/>
      <c r="AY177" s="31"/>
      <c r="AZ177" s="31" t="s">
        <v>32</v>
      </c>
      <c r="BA177" s="64"/>
      <c r="BB177" s="31"/>
      <c r="BC177" s="31"/>
      <c r="BD177" s="31"/>
      <c r="BE177" s="133"/>
      <c r="BF177" s="133"/>
      <c r="BG177" s="133"/>
      <c r="BH177" s="133"/>
    </row>
    <row r="178" spans="1:60" s="48" customFormat="1" ht="25.5" hidden="1" customHeight="1" x14ac:dyDescent="0.2">
      <c r="A178" s="50"/>
      <c r="B178" s="31"/>
      <c r="C178" s="373"/>
      <c r="D178" s="374"/>
      <c r="E178" s="374"/>
      <c r="F178" s="374"/>
      <c r="G178" s="374"/>
      <c r="H178" s="374"/>
      <c r="I178" s="374"/>
      <c r="J178" s="374"/>
      <c r="K178" s="374"/>
      <c r="L178" s="374"/>
      <c r="M178" s="374"/>
      <c r="N178" s="374"/>
      <c r="O178" s="374"/>
      <c r="P178" s="374"/>
      <c r="Q178" s="374"/>
      <c r="R178" s="374"/>
      <c r="S178" s="374"/>
      <c r="T178" s="374"/>
      <c r="U178" s="374"/>
      <c r="V178" s="374"/>
      <c r="W178" s="374"/>
      <c r="X178" s="374"/>
      <c r="Y178" s="374"/>
      <c r="Z178" s="374"/>
      <c r="AA178" s="374"/>
      <c r="AB178" s="375"/>
      <c r="AC178" s="1"/>
      <c r="AD178" s="31"/>
      <c r="AE178" s="282" t="s">
        <v>33</v>
      </c>
      <c r="AF178" s="376"/>
      <c r="AG178" s="376"/>
      <c r="AH178" s="376"/>
      <c r="AI178" s="376"/>
      <c r="AJ178" s="376"/>
      <c r="AK178" s="377"/>
      <c r="AL178" s="381">
        <v>0</v>
      </c>
      <c r="AM178" s="382"/>
      <c r="AN178" s="382"/>
      <c r="AO178" s="382"/>
      <c r="AP178" s="382"/>
      <c r="AQ178" s="383"/>
      <c r="AR178" s="31"/>
      <c r="AS178" s="31"/>
      <c r="AT178" s="31"/>
      <c r="AU178" s="47"/>
      <c r="AV178" s="387" t="s">
        <v>34</v>
      </c>
      <c r="AW178" s="388">
        <v>0</v>
      </c>
      <c r="AX178" s="389" t="s">
        <v>35</v>
      </c>
      <c r="AY178" s="389"/>
      <c r="AZ178" s="64"/>
      <c r="BA178" s="64"/>
      <c r="BB178" s="47"/>
      <c r="BC178" s="47"/>
      <c r="BD178" s="47"/>
      <c r="BE178" s="134"/>
      <c r="BF178" s="134"/>
      <c r="BG178" s="134"/>
      <c r="BH178" s="134"/>
    </row>
    <row r="179" spans="1:60" s="1" customFormat="1" ht="35.25" hidden="1" customHeight="1" x14ac:dyDescent="0.2">
      <c r="A179" s="50"/>
      <c r="B179" s="31"/>
      <c r="C179" s="373"/>
      <c r="D179" s="374"/>
      <c r="E179" s="374"/>
      <c r="F179" s="374"/>
      <c r="G179" s="374"/>
      <c r="H179" s="374"/>
      <c r="I179" s="374"/>
      <c r="J179" s="374"/>
      <c r="K179" s="374"/>
      <c r="L179" s="374"/>
      <c r="M179" s="374"/>
      <c r="N179" s="374"/>
      <c r="O179" s="374"/>
      <c r="P179" s="374"/>
      <c r="Q179" s="374"/>
      <c r="R179" s="374"/>
      <c r="S179" s="374"/>
      <c r="T179" s="374"/>
      <c r="U179" s="374"/>
      <c r="V179" s="374"/>
      <c r="W179" s="374"/>
      <c r="X179" s="374"/>
      <c r="Y179" s="374"/>
      <c r="Z179" s="374"/>
      <c r="AA179" s="374"/>
      <c r="AB179" s="375"/>
      <c r="AD179" s="31"/>
      <c r="AE179" s="378"/>
      <c r="AF179" s="379"/>
      <c r="AG179" s="379"/>
      <c r="AH179" s="379"/>
      <c r="AI179" s="379"/>
      <c r="AJ179" s="379"/>
      <c r="AK179" s="380"/>
      <c r="AL179" s="384"/>
      <c r="AM179" s="385"/>
      <c r="AN179" s="385"/>
      <c r="AO179" s="385"/>
      <c r="AP179" s="385"/>
      <c r="AQ179" s="386"/>
      <c r="AR179" s="31"/>
      <c r="AS179" s="31"/>
      <c r="AT179" s="31"/>
      <c r="AU179" s="387"/>
      <c r="AV179" s="387"/>
      <c r="AW179" s="388"/>
      <c r="AX179" s="389"/>
      <c r="AY179" s="389"/>
      <c r="AZ179" s="31"/>
      <c r="BA179" s="31"/>
      <c r="BB179" s="31"/>
      <c r="BC179" s="31"/>
      <c r="BD179" s="31"/>
      <c r="BE179" s="133"/>
      <c r="BF179" s="133"/>
      <c r="BG179" s="133"/>
      <c r="BH179" s="133"/>
    </row>
    <row r="180" spans="1:60" s="1" customFormat="1" ht="25.5" hidden="1" customHeight="1" x14ac:dyDescent="0.2">
      <c r="A180" s="50"/>
      <c r="B180" s="31"/>
      <c r="C180" s="373"/>
      <c r="D180" s="374"/>
      <c r="E180" s="374"/>
      <c r="F180" s="374"/>
      <c r="G180" s="374"/>
      <c r="H180" s="374"/>
      <c r="I180" s="374"/>
      <c r="J180" s="374"/>
      <c r="K180" s="374"/>
      <c r="L180" s="374"/>
      <c r="M180" s="374"/>
      <c r="N180" s="374"/>
      <c r="O180" s="374"/>
      <c r="P180" s="374"/>
      <c r="Q180" s="374"/>
      <c r="R180" s="374"/>
      <c r="S180" s="374"/>
      <c r="T180" s="374"/>
      <c r="U180" s="374"/>
      <c r="V180" s="374"/>
      <c r="W180" s="374"/>
      <c r="X180" s="374"/>
      <c r="Y180" s="374"/>
      <c r="Z180" s="374"/>
      <c r="AA180" s="374"/>
      <c r="AB180" s="375"/>
      <c r="AD180" s="31"/>
      <c r="AE180" s="31"/>
      <c r="AF180" s="31"/>
      <c r="AG180" s="31"/>
      <c r="AH180" s="31"/>
      <c r="AI180" s="31"/>
      <c r="AJ180" s="31"/>
      <c r="AK180" s="44" t="s">
        <v>18</v>
      </c>
      <c r="AL180" s="31"/>
      <c r="AM180" s="40"/>
      <c r="AN180" s="40"/>
      <c r="AO180" s="40"/>
      <c r="AP180" s="31"/>
      <c r="AQ180" s="31"/>
      <c r="AR180" s="31"/>
      <c r="AS180" s="31"/>
      <c r="AT180" s="31"/>
      <c r="AU180" s="387"/>
      <c r="AV180" s="31"/>
      <c r="AW180" s="31"/>
      <c r="AX180" s="31"/>
      <c r="AY180" s="31"/>
      <c r="AZ180" s="31"/>
      <c r="BA180" s="31"/>
      <c r="BB180" s="31"/>
      <c r="BC180" s="31"/>
      <c r="BD180" s="31"/>
      <c r="BE180" s="133"/>
      <c r="BF180" s="133"/>
      <c r="BG180" s="133"/>
      <c r="BH180" s="133"/>
    </row>
    <row r="181" spans="1:60" s="1" customFormat="1" ht="25.5" hidden="1" customHeight="1" x14ac:dyDescent="0.2">
      <c r="A181" s="50"/>
      <c r="B181" s="31"/>
      <c r="C181" s="363" t="s">
        <v>121</v>
      </c>
      <c r="D181" s="364"/>
      <c r="E181" s="365" t="s">
        <v>122</v>
      </c>
      <c r="F181" s="365"/>
      <c r="G181" s="365"/>
      <c r="H181" s="365"/>
      <c r="I181" s="365"/>
      <c r="J181" s="365"/>
      <c r="K181" s="365"/>
      <c r="L181" s="365"/>
      <c r="M181" s="365"/>
      <c r="N181" s="365"/>
      <c r="O181" s="365"/>
      <c r="P181" s="365"/>
      <c r="Q181" s="365"/>
      <c r="R181" s="365"/>
      <c r="S181" s="365"/>
      <c r="T181" s="365"/>
      <c r="U181" s="365"/>
      <c r="V181" s="365"/>
      <c r="W181" s="365"/>
      <c r="X181" s="365"/>
      <c r="Y181" s="365"/>
      <c r="Z181" s="365"/>
      <c r="AA181" s="365"/>
      <c r="AB181" s="366"/>
      <c r="AD181" s="31"/>
      <c r="AE181" s="31"/>
      <c r="AF181" s="31"/>
      <c r="AG181" s="31"/>
      <c r="AJ181" s="31"/>
      <c r="AK181" s="52" t="s">
        <v>36</v>
      </c>
      <c r="AL181" s="31"/>
      <c r="AM181" s="40"/>
      <c r="AN181" s="40"/>
      <c r="AO181" s="40"/>
      <c r="AP181" s="31"/>
      <c r="AQ181" s="31"/>
      <c r="AR181" s="31"/>
      <c r="AS181" s="31"/>
      <c r="AT181" s="31"/>
      <c r="AU181" s="31"/>
      <c r="AV181" s="31"/>
      <c r="AW181" s="31"/>
      <c r="AX181" s="31"/>
      <c r="AY181" s="31"/>
      <c r="AZ181" s="31"/>
      <c r="BA181" s="31"/>
      <c r="BB181" s="31"/>
      <c r="BC181" s="31"/>
      <c r="BD181" s="31"/>
      <c r="BE181" s="133"/>
      <c r="BF181" s="133"/>
      <c r="BG181" s="133"/>
      <c r="BH181" s="133"/>
    </row>
    <row r="182" spans="1:60" s="1" customFormat="1" ht="17.25" hidden="1" customHeight="1" x14ac:dyDescent="0.2">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s="1" customFormat="1" ht="25.5" hidden="1" customHeight="1" x14ac:dyDescent="0.2">
      <c r="A183" s="411" t="s">
        <v>47</v>
      </c>
      <c r="B183" s="412"/>
      <c r="C183" s="412"/>
      <c r="D183" s="412"/>
      <c r="E183" s="412"/>
      <c r="F183" s="412"/>
      <c r="G183" s="412"/>
      <c r="H183" s="412"/>
      <c r="I183" s="413"/>
      <c r="J183" s="30"/>
      <c r="K183" s="59" t="s">
        <v>38</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s="1" customFormat="1" ht="17.25" hidden="1" customHeight="1" x14ac:dyDescent="0.2">
      <c r="A184" s="414"/>
      <c r="B184" s="415"/>
      <c r="C184" s="415"/>
      <c r="D184" s="415"/>
      <c r="E184" s="415"/>
      <c r="F184" s="415"/>
      <c r="G184" s="415"/>
      <c r="H184" s="415"/>
      <c r="I184" s="416"/>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s="1" customFormat="1" ht="28.5" hidden="1" customHeight="1" x14ac:dyDescent="0.2">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38"/>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3"/>
      <c r="BF185" s="133"/>
      <c r="BG185" s="133"/>
      <c r="BH185" s="133"/>
    </row>
    <row r="186" spans="1:60" s="1" customFormat="1" ht="25.5" hidden="1" customHeight="1" x14ac:dyDescent="0.2">
      <c r="A186" s="36"/>
      <c r="B186" s="282" t="s">
        <v>124</v>
      </c>
      <c r="C186" s="376"/>
      <c r="D186" s="376"/>
      <c r="E186" s="377"/>
      <c r="F186" s="407" t="s">
        <v>9</v>
      </c>
      <c r="G186" s="407"/>
      <c r="H186" s="402"/>
      <c r="I186" s="402"/>
      <c r="J186" s="395" t="s">
        <v>10</v>
      </c>
      <c r="K186" s="395"/>
      <c r="L186" s="402"/>
      <c r="M186" s="402"/>
      <c r="N186" s="395" t="s">
        <v>11</v>
      </c>
      <c r="O186" s="397"/>
      <c r="P186" s="408" t="s">
        <v>12</v>
      </c>
      <c r="Q186" s="397"/>
      <c r="R186" s="399" t="s">
        <v>13</v>
      </c>
      <c r="S186" s="399"/>
      <c r="T186" s="402"/>
      <c r="U186" s="402"/>
      <c r="V186" s="395" t="s">
        <v>10</v>
      </c>
      <c r="W186" s="395"/>
      <c r="X186" s="402"/>
      <c r="Y186" s="402"/>
      <c r="Z186" s="395" t="s">
        <v>11</v>
      </c>
      <c r="AA186" s="397"/>
      <c r="AB186" s="31"/>
      <c r="AC186" s="31"/>
      <c r="AD186" s="31"/>
      <c r="AE186" s="282" t="s">
        <v>14</v>
      </c>
      <c r="AF186" s="274"/>
      <c r="AG186" s="274"/>
      <c r="AH186" s="274"/>
      <c r="AI186" s="275"/>
      <c r="AJ186" s="392">
        <v>0</v>
      </c>
      <c r="AK186" s="392"/>
      <c r="AL186" s="409" t="s">
        <v>15</v>
      </c>
      <c r="AM186" s="409"/>
      <c r="AN186" s="392">
        <v>0</v>
      </c>
      <c r="AO186" s="392"/>
      <c r="AP186" s="395" t="s">
        <v>11</v>
      </c>
      <c r="AQ186" s="397"/>
      <c r="AR186" s="40"/>
      <c r="AS186" s="31"/>
      <c r="AT186" s="31"/>
      <c r="AU186" s="387"/>
      <c r="AV186" s="387" t="s">
        <v>16</v>
      </c>
      <c r="AW186" s="390">
        <v>0</v>
      </c>
      <c r="AX186" s="31"/>
      <c r="AY186" s="387" t="s">
        <v>17</v>
      </c>
      <c r="AZ186" s="390">
        <v>0</v>
      </c>
      <c r="BA186" s="31"/>
      <c r="BB186" s="31"/>
      <c r="BC186" s="31"/>
      <c r="BD186" s="31"/>
      <c r="BE186" s="133"/>
      <c r="BF186" s="133"/>
      <c r="BG186" s="133"/>
      <c r="BH186" s="133"/>
    </row>
    <row r="187" spans="1:60" s="1" customFormat="1" ht="35.25" hidden="1" customHeight="1" x14ac:dyDescent="0.2">
      <c r="A187" s="36"/>
      <c r="B187" s="378"/>
      <c r="C187" s="379"/>
      <c r="D187" s="379"/>
      <c r="E187" s="380"/>
      <c r="F187" s="407"/>
      <c r="G187" s="407"/>
      <c r="H187" s="404"/>
      <c r="I187" s="404"/>
      <c r="J187" s="396"/>
      <c r="K187" s="396"/>
      <c r="L187" s="404"/>
      <c r="M187" s="404"/>
      <c r="N187" s="396"/>
      <c r="O187" s="398"/>
      <c r="P187" s="406"/>
      <c r="Q187" s="398"/>
      <c r="R187" s="400"/>
      <c r="S187" s="400"/>
      <c r="T187" s="404"/>
      <c r="U187" s="404"/>
      <c r="V187" s="396"/>
      <c r="W187" s="396"/>
      <c r="X187" s="404"/>
      <c r="Y187" s="404"/>
      <c r="Z187" s="396"/>
      <c r="AA187" s="398"/>
      <c r="AB187" s="31"/>
      <c r="AC187" s="31"/>
      <c r="AD187" s="31"/>
      <c r="AE187" s="286"/>
      <c r="AF187" s="280"/>
      <c r="AG187" s="280"/>
      <c r="AH187" s="280"/>
      <c r="AI187" s="281"/>
      <c r="AJ187" s="394"/>
      <c r="AK187" s="394"/>
      <c r="AL187" s="410"/>
      <c r="AM187" s="410"/>
      <c r="AN187" s="394"/>
      <c r="AO187" s="394"/>
      <c r="AP187" s="396"/>
      <c r="AQ187" s="398"/>
      <c r="AR187" s="40"/>
      <c r="AS187" s="31"/>
      <c r="AT187" s="31"/>
      <c r="AU187" s="387"/>
      <c r="AV187" s="387"/>
      <c r="AW187" s="390"/>
      <c r="AX187" s="31"/>
      <c r="AY187" s="387"/>
      <c r="AZ187" s="390"/>
      <c r="BA187" s="31"/>
      <c r="BB187" s="31"/>
      <c r="BC187" s="31"/>
      <c r="BD187" s="31"/>
      <c r="BE187" s="133"/>
      <c r="BF187" s="133"/>
      <c r="BG187" s="133"/>
      <c r="BH187" s="133"/>
    </row>
    <row r="188" spans="1:60" s="1" customFormat="1" ht="17.25" hidden="1" customHeight="1" x14ac:dyDescent="0.2">
      <c r="A188" s="36"/>
      <c r="B188" s="41"/>
      <c r="C188" s="41"/>
      <c r="D188" s="41"/>
      <c r="E188" s="41"/>
      <c r="F188" s="42"/>
      <c r="G188" s="42"/>
      <c r="H188" s="137"/>
      <c r="I188" s="42"/>
      <c r="J188" s="42"/>
      <c r="K188" s="42"/>
      <c r="L188" s="42"/>
      <c r="M188" s="42"/>
      <c r="N188" s="42"/>
      <c r="O188" s="42"/>
      <c r="P188" s="42"/>
      <c r="Q188" s="42"/>
      <c r="R188" s="42"/>
      <c r="S188" s="42"/>
      <c r="T188" s="42"/>
      <c r="U188" s="42"/>
      <c r="V188" s="42"/>
      <c r="W188" s="42"/>
      <c r="X188" s="40"/>
      <c r="Y188" s="40"/>
      <c r="Z188" s="39"/>
      <c r="AA188" s="138"/>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3"/>
      <c r="BF188" s="133"/>
      <c r="BG188" s="133"/>
      <c r="BH188" s="133"/>
    </row>
    <row r="189" spans="1:60" s="31" customFormat="1" ht="25.5" hidden="1" customHeight="1" x14ac:dyDescent="0.2">
      <c r="A189" s="36"/>
      <c r="B189" s="37"/>
      <c r="C189" s="38"/>
      <c r="D189" s="38"/>
      <c r="E189" s="38"/>
      <c r="F189" s="39"/>
      <c r="G189" s="39"/>
      <c r="H189" s="39"/>
      <c r="I189" s="39"/>
      <c r="J189" s="39"/>
      <c r="K189" s="39"/>
      <c r="L189" s="39"/>
      <c r="M189" s="39"/>
      <c r="N189" s="39"/>
      <c r="O189" s="39"/>
      <c r="P189" s="39"/>
      <c r="Q189" s="39"/>
      <c r="R189" s="39"/>
      <c r="S189" s="39"/>
      <c r="T189" s="39"/>
      <c r="U189" s="39"/>
      <c r="V189" s="39"/>
      <c r="W189" s="138"/>
      <c r="X189" s="40"/>
      <c r="Y189" s="40"/>
      <c r="Z189" s="39"/>
      <c r="AA189" s="138"/>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119</v>
      </c>
      <c r="BE189" s="133"/>
      <c r="BF189" s="133"/>
      <c r="BG189" s="133"/>
      <c r="BH189" s="133"/>
    </row>
    <row r="190" spans="1:60" s="48" customFormat="1" ht="25.5" hidden="1" customHeight="1" x14ac:dyDescent="0.2">
      <c r="A190" s="45"/>
      <c r="B190" s="46" t="s">
        <v>118</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38"/>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120</v>
      </c>
      <c r="BD190" s="47"/>
      <c r="BE190" s="133"/>
      <c r="BF190" s="134"/>
      <c r="BG190" s="134"/>
      <c r="BH190" s="134"/>
    </row>
    <row r="191" spans="1:60" s="1" customFormat="1" ht="25.5" hidden="1" customHeight="1" x14ac:dyDescent="0.2">
      <c r="A191" s="36"/>
      <c r="B191" s="282" t="s">
        <v>124</v>
      </c>
      <c r="C191" s="376"/>
      <c r="D191" s="376"/>
      <c r="E191" s="377"/>
      <c r="F191" s="407" t="s">
        <v>9</v>
      </c>
      <c r="G191" s="407"/>
      <c r="H191" s="402"/>
      <c r="I191" s="402"/>
      <c r="J191" s="395" t="s">
        <v>10</v>
      </c>
      <c r="K191" s="395"/>
      <c r="L191" s="402"/>
      <c r="M191" s="402"/>
      <c r="N191" s="395" t="s">
        <v>11</v>
      </c>
      <c r="O191" s="397"/>
      <c r="P191" s="408" t="s">
        <v>12</v>
      </c>
      <c r="Q191" s="397"/>
      <c r="R191" s="399" t="s">
        <v>13</v>
      </c>
      <c r="S191" s="399"/>
      <c r="T191" s="401"/>
      <c r="U191" s="402"/>
      <c r="V191" s="395" t="s">
        <v>10</v>
      </c>
      <c r="W191" s="395"/>
      <c r="X191" s="402"/>
      <c r="Y191" s="402"/>
      <c r="Z191" s="395" t="s">
        <v>11</v>
      </c>
      <c r="AA191" s="397"/>
      <c r="AB191" s="40"/>
      <c r="AC191" s="40"/>
      <c r="AD191" s="40"/>
      <c r="AE191" s="405" t="s">
        <v>24</v>
      </c>
      <c r="AF191" s="395"/>
      <c r="AG191" s="395"/>
      <c r="AH191" s="395"/>
      <c r="AI191" s="397"/>
      <c r="AJ191" s="391">
        <v>0</v>
      </c>
      <c r="AK191" s="392"/>
      <c r="AL191" s="395" t="s">
        <v>10</v>
      </c>
      <c r="AM191" s="395"/>
      <c r="AN191" s="392">
        <v>0</v>
      </c>
      <c r="AO191" s="392"/>
      <c r="AP191" s="395" t="s">
        <v>11</v>
      </c>
      <c r="AQ191" s="397"/>
      <c r="AR191" s="40"/>
      <c r="AS191" s="49"/>
      <c r="AT191" s="49"/>
      <c r="AU191" s="31"/>
      <c r="AV191" s="387" t="s">
        <v>25</v>
      </c>
      <c r="AW191" s="390">
        <v>1200</v>
      </c>
      <c r="AX191" s="184"/>
      <c r="AY191" s="387" t="s">
        <v>26</v>
      </c>
      <c r="AZ191" s="390">
        <v>0</v>
      </c>
      <c r="BA191" s="184"/>
      <c r="BB191" s="387" t="s">
        <v>27</v>
      </c>
      <c r="BC191" s="390">
        <v>1200</v>
      </c>
      <c r="BD191" s="31"/>
      <c r="BE191" s="133"/>
      <c r="BF191" s="133"/>
      <c r="BG191" s="133"/>
      <c r="BH191" s="133"/>
    </row>
    <row r="192" spans="1:60" s="1" customFormat="1" ht="35.25" hidden="1" customHeight="1" x14ac:dyDescent="0.2">
      <c r="A192" s="36"/>
      <c r="B192" s="378"/>
      <c r="C192" s="379"/>
      <c r="D192" s="379"/>
      <c r="E192" s="380"/>
      <c r="F192" s="407"/>
      <c r="G192" s="407"/>
      <c r="H192" s="404"/>
      <c r="I192" s="404"/>
      <c r="J192" s="396"/>
      <c r="K192" s="396"/>
      <c r="L192" s="404"/>
      <c r="M192" s="404"/>
      <c r="N192" s="396"/>
      <c r="O192" s="398"/>
      <c r="P192" s="406"/>
      <c r="Q192" s="398"/>
      <c r="R192" s="400"/>
      <c r="S192" s="400"/>
      <c r="T192" s="403"/>
      <c r="U192" s="404"/>
      <c r="V192" s="396"/>
      <c r="W192" s="396"/>
      <c r="X192" s="404"/>
      <c r="Y192" s="404"/>
      <c r="Z192" s="396"/>
      <c r="AA192" s="398"/>
      <c r="AB192" s="31"/>
      <c r="AC192" s="31"/>
      <c r="AD192" s="31"/>
      <c r="AE192" s="406"/>
      <c r="AF192" s="396"/>
      <c r="AG192" s="396"/>
      <c r="AH192" s="396"/>
      <c r="AI192" s="398"/>
      <c r="AJ192" s="393"/>
      <c r="AK192" s="394"/>
      <c r="AL192" s="396"/>
      <c r="AM192" s="396"/>
      <c r="AN192" s="394"/>
      <c r="AO192" s="394"/>
      <c r="AP192" s="396"/>
      <c r="AQ192" s="398"/>
      <c r="AR192" s="40"/>
      <c r="AS192" s="49"/>
      <c r="AT192" s="49"/>
      <c r="AU192" s="31"/>
      <c r="AV192" s="387"/>
      <c r="AW192" s="390"/>
      <c r="AX192" s="184"/>
      <c r="AY192" s="387"/>
      <c r="AZ192" s="390"/>
      <c r="BA192" s="184"/>
      <c r="BB192" s="387"/>
      <c r="BC192" s="390"/>
      <c r="BD192" s="31"/>
      <c r="BE192" s="133"/>
      <c r="BF192" s="133"/>
      <c r="BG192" s="133"/>
      <c r="BH192" s="133"/>
    </row>
    <row r="193" spans="1:60" s="1" customFormat="1" ht="17.25" hidden="1" customHeight="1" x14ac:dyDescent="0.2">
      <c r="A193" s="50"/>
      <c r="B193" s="41"/>
      <c r="C193" s="41"/>
      <c r="D193" s="41"/>
      <c r="E193" s="41"/>
      <c r="F193" s="31"/>
      <c r="G193" s="41"/>
      <c r="H193" s="137"/>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28</v>
      </c>
      <c r="BA193" s="31"/>
      <c r="BB193" s="31"/>
      <c r="BC193" s="31"/>
      <c r="BD193" s="31"/>
      <c r="BE193" s="133"/>
      <c r="BF193" s="133"/>
      <c r="BG193" s="133"/>
      <c r="BH193" s="133"/>
    </row>
    <row r="194" spans="1:60" s="1" customFormat="1" ht="25.5" hidden="1" customHeight="1" x14ac:dyDescent="0.3">
      <c r="A194" s="50"/>
      <c r="B194" s="31"/>
      <c r="C194" s="370" t="s">
        <v>123</v>
      </c>
      <c r="D194" s="371"/>
      <c r="E194" s="371"/>
      <c r="F194" s="371"/>
      <c r="G194" s="371"/>
      <c r="H194" s="371"/>
      <c r="I194" s="371"/>
      <c r="J194" s="371"/>
      <c r="K194" s="371"/>
      <c r="L194" s="371"/>
      <c r="M194" s="371"/>
      <c r="N194" s="371"/>
      <c r="O194" s="371"/>
      <c r="P194" s="371"/>
      <c r="Q194" s="371"/>
      <c r="R194" s="371"/>
      <c r="S194" s="371"/>
      <c r="T194" s="371"/>
      <c r="U194" s="371"/>
      <c r="V194" s="371"/>
      <c r="W194" s="371"/>
      <c r="X194" s="371"/>
      <c r="Y194" s="371"/>
      <c r="Z194" s="371"/>
      <c r="AA194" s="371"/>
      <c r="AB194" s="372"/>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9" t="s">
        <v>29</v>
      </c>
      <c r="BA194" s="31"/>
      <c r="BB194" s="31"/>
      <c r="BC194" s="31"/>
      <c r="BD194" s="31"/>
      <c r="BE194" s="133"/>
      <c r="BF194" s="133"/>
      <c r="BG194" s="133"/>
      <c r="BH194" s="133"/>
    </row>
    <row r="195" spans="1:60" s="1" customFormat="1" ht="25.5" hidden="1" customHeight="1" x14ac:dyDescent="0.2">
      <c r="A195" s="50"/>
      <c r="B195" s="31"/>
      <c r="C195" s="373"/>
      <c r="D195" s="374"/>
      <c r="E195" s="374"/>
      <c r="F195" s="374"/>
      <c r="G195" s="374"/>
      <c r="H195" s="374"/>
      <c r="I195" s="374"/>
      <c r="J195" s="374"/>
      <c r="K195" s="374"/>
      <c r="L195" s="374"/>
      <c r="M195" s="374"/>
      <c r="N195" s="374"/>
      <c r="O195" s="374"/>
      <c r="P195" s="374"/>
      <c r="Q195" s="374"/>
      <c r="R195" s="374"/>
      <c r="S195" s="374"/>
      <c r="T195" s="374"/>
      <c r="U195" s="374"/>
      <c r="V195" s="374"/>
      <c r="W195" s="374"/>
      <c r="X195" s="374"/>
      <c r="Y195" s="374"/>
      <c r="Z195" s="374"/>
      <c r="AA195" s="374"/>
      <c r="AB195" s="375"/>
      <c r="AD195" s="31"/>
      <c r="AE195" s="37" t="s">
        <v>30</v>
      </c>
      <c r="AF195" s="31"/>
      <c r="AG195" s="31"/>
      <c r="AH195" s="31"/>
      <c r="AI195" s="31"/>
      <c r="AJ195" s="31"/>
      <c r="AK195" s="31"/>
      <c r="AL195" s="31"/>
      <c r="AM195" s="31"/>
      <c r="AN195" s="31"/>
      <c r="AO195" s="31"/>
      <c r="AP195" s="31"/>
      <c r="AQ195" s="31"/>
      <c r="AR195" s="31"/>
      <c r="AS195" s="31"/>
      <c r="AT195" s="31"/>
      <c r="AU195" s="31"/>
      <c r="AV195" s="31"/>
      <c r="AW195" s="31" t="s">
        <v>31</v>
      </c>
      <c r="AX195" s="31"/>
      <c r="AY195" s="31"/>
      <c r="AZ195" s="31" t="s">
        <v>32</v>
      </c>
      <c r="BA195" s="64"/>
      <c r="BB195" s="31"/>
      <c r="BC195" s="31"/>
      <c r="BD195" s="31"/>
      <c r="BE195" s="133"/>
      <c r="BF195" s="133"/>
      <c r="BG195" s="133"/>
      <c r="BH195" s="133"/>
    </row>
    <row r="196" spans="1:60" s="48" customFormat="1" ht="25.5" hidden="1" customHeight="1" x14ac:dyDescent="0.2">
      <c r="A196" s="50"/>
      <c r="B196" s="31"/>
      <c r="C196" s="373"/>
      <c r="D196" s="374"/>
      <c r="E196" s="374"/>
      <c r="F196" s="374"/>
      <c r="G196" s="374"/>
      <c r="H196" s="374"/>
      <c r="I196" s="374"/>
      <c r="J196" s="374"/>
      <c r="K196" s="374"/>
      <c r="L196" s="374"/>
      <c r="M196" s="374"/>
      <c r="N196" s="374"/>
      <c r="O196" s="374"/>
      <c r="P196" s="374"/>
      <c r="Q196" s="374"/>
      <c r="R196" s="374"/>
      <c r="S196" s="374"/>
      <c r="T196" s="374"/>
      <c r="U196" s="374"/>
      <c r="V196" s="374"/>
      <c r="W196" s="374"/>
      <c r="X196" s="374"/>
      <c r="Y196" s="374"/>
      <c r="Z196" s="374"/>
      <c r="AA196" s="374"/>
      <c r="AB196" s="375"/>
      <c r="AC196" s="1"/>
      <c r="AD196" s="31"/>
      <c r="AE196" s="282" t="s">
        <v>33</v>
      </c>
      <c r="AF196" s="376"/>
      <c r="AG196" s="376"/>
      <c r="AH196" s="376"/>
      <c r="AI196" s="376"/>
      <c r="AJ196" s="376"/>
      <c r="AK196" s="377"/>
      <c r="AL196" s="381">
        <v>0</v>
      </c>
      <c r="AM196" s="382"/>
      <c r="AN196" s="382"/>
      <c r="AO196" s="382"/>
      <c r="AP196" s="382"/>
      <c r="AQ196" s="383"/>
      <c r="AR196" s="31"/>
      <c r="AS196" s="31"/>
      <c r="AT196" s="31"/>
      <c r="AU196" s="47"/>
      <c r="AV196" s="387" t="s">
        <v>34</v>
      </c>
      <c r="AW196" s="388">
        <v>0</v>
      </c>
      <c r="AX196" s="389" t="s">
        <v>35</v>
      </c>
      <c r="AY196" s="389"/>
      <c r="AZ196" s="64"/>
      <c r="BA196" s="64"/>
      <c r="BB196" s="47"/>
      <c r="BC196" s="47"/>
      <c r="BD196" s="47"/>
      <c r="BE196" s="134"/>
      <c r="BF196" s="134"/>
      <c r="BG196" s="134"/>
      <c r="BH196" s="134"/>
    </row>
    <row r="197" spans="1:60" s="1" customFormat="1" ht="35.25" hidden="1" customHeight="1" x14ac:dyDescent="0.2">
      <c r="A197" s="50"/>
      <c r="B197" s="31"/>
      <c r="C197" s="373"/>
      <c r="D197" s="374"/>
      <c r="E197" s="374"/>
      <c r="F197" s="374"/>
      <c r="G197" s="374"/>
      <c r="H197" s="374"/>
      <c r="I197" s="374"/>
      <c r="J197" s="374"/>
      <c r="K197" s="374"/>
      <c r="L197" s="374"/>
      <c r="M197" s="374"/>
      <c r="N197" s="374"/>
      <c r="O197" s="374"/>
      <c r="P197" s="374"/>
      <c r="Q197" s="374"/>
      <c r="R197" s="374"/>
      <c r="S197" s="374"/>
      <c r="T197" s="374"/>
      <c r="U197" s="374"/>
      <c r="V197" s="374"/>
      <c r="W197" s="374"/>
      <c r="X197" s="374"/>
      <c r="Y197" s="374"/>
      <c r="Z197" s="374"/>
      <c r="AA197" s="374"/>
      <c r="AB197" s="375"/>
      <c r="AD197" s="31"/>
      <c r="AE197" s="378"/>
      <c r="AF197" s="379"/>
      <c r="AG197" s="379"/>
      <c r="AH197" s="379"/>
      <c r="AI197" s="379"/>
      <c r="AJ197" s="379"/>
      <c r="AK197" s="380"/>
      <c r="AL197" s="384"/>
      <c r="AM197" s="385"/>
      <c r="AN197" s="385"/>
      <c r="AO197" s="385"/>
      <c r="AP197" s="385"/>
      <c r="AQ197" s="386"/>
      <c r="AR197" s="31"/>
      <c r="AS197" s="31"/>
      <c r="AT197" s="31"/>
      <c r="AU197" s="387"/>
      <c r="AV197" s="387"/>
      <c r="AW197" s="388"/>
      <c r="AX197" s="389"/>
      <c r="AY197" s="389"/>
      <c r="AZ197" s="31"/>
      <c r="BA197" s="31"/>
      <c r="BB197" s="31"/>
      <c r="BC197" s="31"/>
      <c r="BD197" s="31"/>
      <c r="BE197" s="133"/>
      <c r="BF197" s="133"/>
      <c r="BG197" s="133"/>
      <c r="BH197" s="133"/>
    </row>
    <row r="198" spans="1:60" s="1" customFormat="1" ht="25.5" hidden="1" customHeight="1" x14ac:dyDescent="0.2">
      <c r="A198" s="50"/>
      <c r="B198" s="31"/>
      <c r="C198" s="373"/>
      <c r="D198" s="374"/>
      <c r="E198" s="374"/>
      <c r="F198" s="374"/>
      <c r="G198" s="374"/>
      <c r="H198" s="374"/>
      <c r="I198" s="374"/>
      <c r="J198" s="374"/>
      <c r="K198" s="374"/>
      <c r="L198" s="374"/>
      <c r="M198" s="374"/>
      <c r="N198" s="374"/>
      <c r="O198" s="374"/>
      <c r="P198" s="374"/>
      <c r="Q198" s="374"/>
      <c r="R198" s="374"/>
      <c r="S198" s="374"/>
      <c r="T198" s="374"/>
      <c r="U198" s="374"/>
      <c r="V198" s="374"/>
      <c r="W198" s="374"/>
      <c r="X198" s="374"/>
      <c r="Y198" s="374"/>
      <c r="Z198" s="374"/>
      <c r="AA198" s="374"/>
      <c r="AB198" s="375"/>
      <c r="AD198" s="31"/>
      <c r="AE198" s="31"/>
      <c r="AF198" s="31"/>
      <c r="AG198" s="31"/>
      <c r="AH198" s="31"/>
      <c r="AI198" s="31"/>
      <c r="AJ198" s="31"/>
      <c r="AK198" s="44" t="s">
        <v>18</v>
      </c>
      <c r="AL198" s="31"/>
      <c r="AM198" s="40"/>
      <c r="AN198" s="40"/>
      <c r="AO198" s="40"/>
      <c r="AP198" s="31"/>
      <c r="AQ198" s="31"/>
      <c r="AR198" s="31"/>
      <c r="AS198" s="31"/>
      <c r="AT198" s="31"/>
      <c r="AU198" s="387"/>
      <c r="AV198" s="31"/>
      <c r="AW198" s="31"/>
      <c r="AX198" s="31"/>
      <c r="AY198" s="31"/>
      <c r="AZ198" s="31"/>
      <c r="BA198" s="31"/>
      <c r="BB198" s="31"/>
      <c r="BC198" s="31"/>
      <c r="BD198" s="31"/>
      <c r="BE198" s="133"/>
      <c r="BF198" s="133"/>
      <c r="BG198" s="133"/>
      <c r="BH198" s="133"/>
    </row>
    <row r="199" spans="1:60" s="1" customFormat="1" ht="25.5" hidden="1" customHeight="1" x14ac:dyDescent="0.2">
      <c r="A199" s="50"/>
      <c r="B199" s="31"/>
      <c r="C199" s="363" t="s">
        <v>121</v>
      </c>
      <c r="D199" s="364"/>
      <c r="E199" s="365" t="s">
        <v>122</v>
      </c>
      <c r="F199" s="365"/>
      <c r="G199" s="365"/>
      <c r="H199" s="365"/>
      <c r="I199" s="365"/>
      <c r="J199" s="365"/>
      <c r="K199" s="365"/>
      <c r="L199" s="365"/>
      <c r="M199" s="365"/>
      <c r="N199" s="365"/>
      <c r="O199" s="365"/>
      <c r="P199" s="365"/>
      <c r="Q199" s="365"/>
      <c r="R199" s="365"/>
      <c r="S199" s="365"/>
      <c r="T199" s="365"/>
      <c r="U199" s="365"/>
      <c r="V199" s="365"/>
      <c r="W199" s="365"/>
      <c r="X199" s="365"/>
      <c r="Y199" s="365"/>
      <c r="Z199" s="365"/>
      <c r="AA199" s="365"/>
      <c r="AB199" s="366"/>
      <c r="AD199" s="31"/>
      <c r="AE199" s="31"/>
      <c r="AF199" s="31"/>
      <c r="AG199" s="31"/>
      <c r="AJ199" s="31"/>
      <c r="AK199" s="52" t="s">
        <v>36</v>
      </c>
      <c r="AL199" s="31"/>
      <c r="AM199" s="40"/>
      <c r="AN199" s="40"/>
      <c r="AO199" s="40"/>
      <c r="AP199" s="31"/>
      <c r="AQ199" s="31"/>
      <c r="AR199" s="31"/>
      <c r="AS199" s="31"/>
      <c r="AT199" s="31"/>
      <c r="AU199" s="31"/>
      <c r="AV199" s="31"/>
      <c r="AW199" s="31"/>
      <c r="AX199" s="31"/>
      <c r="AY199" s="31"/>
      <c r="AZ199" s="31"/>
      <c r="BA199" s="31"/>
      <c r="BB199" s="31"/>
      <c r="BC199" s="31"/>
      <c r="BD199" s="31"/>
      <c r="BE199" s="133"/>
      <c r="BF199" s="133"/>
      <c r="BG199" s="133"/>
      <c r="BH199" s="133"/>
    </row>
    <row r="200" spans="1:60" s="1" customFormat="1" ht="54" customHeight="1" x14ac:dyDescent="0.2">
      <c r="A200" s="53"/>
      <c r="B200" s="367" t="s">
        <v>48</v>
      </c>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c r="AL200" s="367"/>
      <c r="AM200" s="367"/>
      <c r="AN200" s="367"/>
      <c r="AO200" s="367"/>
      <c r="AP200" s="367"/>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2">
      <c r="A201" s="4" t="s">
        <v>108</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s="1" customFormat="1" ht="33" customHeight="1" x14ac:dyDescent="0.2">
      <c r="A202" s="67"/>
      <c r="B202" s="67"/>
      <c r="C202" s="67" t="s">
        <v>49</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s="1" customFormat="1" ht="18.75" customHeight="1" x14ac:dyDescent="0.2">
      <c r="C203" s="289" t="s">
        <v>50</v>
      </c>
      <c r="D203" s="290"/>
      <c r="E203" s="290"/>
      <c r="F203" s="290"/>
      <c r="G203" s="290"/>
      <c r="H203" s="290"/>
      <c r="I203" s="368"/>
      <c r="J203" s="289" t="s">
        <v>51</v>
      </c>
      <c r="K203" s="290"/>
      <c r="L203" s="290"/>
      <c r="M203" s="290"/>
      <c r="N203" s="290"/>
      <c r="O203" s="290"/>
      <c r="P203" s="290"/>
      <c r="Q203" s="290"/>
      <c r="R203" s="290"/>
      <c r="S203" s="290"/>
      <c r="T203" s="290"/>
      <c r="U203" s="290"/>
      <c r="V203" s="290"/>
      <c r="W203" s="290"/>
      <c r="X203" s="290"/>
      <c r="Y203" s="290"/>
      <c r="Z203" s="290"/>
      <c r="AA203" s="290"/>
      <c r="AB203" s="290"/>
      <c r="AC203" s="290"/>
      <c r="AD203" s="290"/>
      <c r="AE203" s="290"/>
      <c r="AF203" s="368"/>
      <c r="AG203" s="289" t="s">
        <v>135</v>
      </c>
      <c r="AH203" s="290"/>
      <c r="AI203" s="290"/>
      <c r="AJ203" s="290"/>
      <c r="AK203" s="290"/>
      <c r="AL203" s="290"/>
      <c r="AM203" s="290"/>
      <c r="AN203" s="290"/>
      <c r="AO203" s="368"/>
      <c r="AT203" s="31"/>
      <c r="AU203" s="31"/>
      <c r="AV203" s="31"/>
      <c r="AW203" s="31"/>
      <c r="AX203" s="31"/>
      <c r="AY203" s="31"/>
    </row>
    <row r="204" spans="1:60" s="1" customFormat="1" ht="19" x14ac:dyDescent="0.2">
      <c r="C204" s="294"/>
      <c r="D204" s="295"/>
      <c r="E204" s="295"/>
      <c r="F204" s="295"/>
      <c r="G204" s="295"/>
      <c r="H204" s="295"/>
      <c r="I204" s="369"/>
      <c r="J204" s="294"/>
      <c r="K204" s="295"/>
      <c r="L204" s="295"/>
      <c r="M204" s="295"/>
      <c r="N204" s="295"/>
      <c r="O204" s="295"/>
      <c r="P204" s="295"/>
      <c r="Q204" s="295"/>
      <c r="R204" s="295"/>
      <c r="S204" s="295"/>
      <c r="T204" s="295"/>
      <c r="U204" s="295"/>
      <c r="V204" s="295"/>
      <c r="W204" s="295"/>
      <c r="X204" s="295"/>
      <c r="Y204" s="295"/>
      <c r="Z204" s="295"/>
      <c r="AA204" s="295"/>
      <c r="AB204" s="295"/>
      <c r="AC204" s="295"/>
      <c r="AD204" s="295"/>
      <c r="AE204" s="295"/>
      <c r="AF204" s="369"/>
      <c r="AG204" s="294"/>
      <c r="AH204" s="295"/>
      <c r="AI204" s="295"/>
      <c r="AJ204" s="295"/>
      <c r="AK204" s="295"/>
      <c r="AL204" s="295"/>
      <c r="AM204" s="295"/>
      <c r="AN204" s="295"/>
      <c r="AO204" s="369"/>
      <c r="AT204" s="31"/>
      <c r="AU204" s="31"/>
      <c r="AV204" s="31"/>
      <c r="AW204" s="31"/>
      <c r="AX204" s="31"/>
      <c r="AY204" s="31"/>
    </row>
    <row r="205" spans="1:60" s="1" customFormat="1" ht="18.75" customHeight="1" x14ac:dyDescent="0.2">
      <c r="C205" s="353" t="s">
        <v>52</v>
      </c>
      <c r="D205" s="354"/>
      <c r="E205" s="354"/>
      <c r="F205" s="354"/>
      <c r="G205" s="354"/>
      <c r="H205" s="354"/>
      <c r="I205" s="355"/>
      <c r="J205" s="68" t="s">
        <v>53</v>
      </c>
      <c r="K205" s="69" t="s">
        <v>54</v>
      </c>
      <c r="L205" s="69"/>
      <c r="M205" s="69"/>
      <c r="N205" s="3"/>
      <c r="O205" s="70" t="s">
        <v>55</v>
      </c>
      <c r="P205" s="362">
        <v>1000</v>
      </c>
      <c r="Q205" s="362"/>
      <c r="R205" s="362"/>
      <c r="S205" s="70" t="s">
        <v>56</v>
      </c>
      <c r="T205" s="71"/>
      <c r="U205" s="71" t="s">
        <v>57</v>
      </c>
      <c r="V205" s="362">
        <v>1000</v>
      </c>
      <c r="W205" s="362"/>
      <c r="X205" s="362"/>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s="1" customFormat="1" ht="18.75" customHeight="1" x14ac:dyDescent="0.2">
      <c r="C206" s="356"/>
      <c r="D206" s="357"/>
      <c r="E206" s="357"/>
      <c r="F206" s="357"/>
      <c r="G206" s="357"/>
      <c r="H206" s="357"/>
      <c r="I206" s="358"/>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s="1" customFormat="1" ht="19" x14ac:dyDescent="0.2">
      <c r="C207" s="356"/>
      <c r="D207" s="357"/>
      <c r="E207" s="357"/>
      <c r="F207" s="357"/>
      <c r="G207" s="357"/>
      <c r="H207" s="357"/>
      <c r="I207" s="358"/>
      <c r="J207" s="80"/>
      <c r="K207" s="333">
        <v>20</v>
      </c>
      <c r="L207" s="333"/>
      <c r="M207" s="81"/>
      <c r="N207" s="15"/>
      <c r="O207" s="82" t="s">
        <v>61</v>
      </c>
      <c r="P207" s="83" t="s">
        <v>127</v>
      </c>
      <c r="Q207" s="83"/>
      <c r="R207" s="83"/>
      <c r="S207" s="3"/>
      <c r="T207" s="76" t="s">
        <v>62</v>
      </c>
      <c r="U207" s="333">
        <v>20</v>
      </c>
      <c r="V207" s="333"/>
      <c r="W207" s="81"/>
      <c r="X207" s="15"/>
      <c r="Y207" s="82" t="s">
        <v>63</v>
      </c>
      <c r="Z207" s="334" t="s">
        <v>17</v>
      </c>
      <c r="AA207" s="334"/>
      <c r="AB207" s="334"/>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s="1" customFormat="1" ht="19" x14ac:dyDescent="0.2">
      <c r="C208" s="359"/>
      <c r="D208" s="360"/>
      <c r="E208" s="360"/>
      <c r="F208" s="360"/>
      <c r="G208" s="360"/>
      <c r="H208" s="360"/>
      <c r="I208" s="361"/>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3:51" s="1" customFormat="1" ht="18.75" customHeight="1" x14ac:dyDescent="0.2">
      <c r="C209" s="326" t="s">
        <v>66</v>
      </c>
      <c r="D209" s="311"/>
      <c r="E209" s="311"/>
      <c r="F209" s="311"/>
      <c r="G209" s="311"/>
      <c r="H209" s="311"/>
      <c r="I209" s="327"/>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349" t="s">
        <v>67</v>
      </c>
      <c r="AH209" s="350"/>
      <c r="AI209" s="350"/>
      <c r="AJ209" s="350"/>
      <c r="AK209" s="350"/>
      <c r="AL209" s="350"/>
      <c r="AM209" s="351" t="s">
        <v>64</v>
      </c>
      <c r="AN209" s="351"/>
      <c r="AO209" s="352"/>
      <c r="AP209" s="31"/>
      <c r="AQ209" s="31"/>
      <c r="AR209" s="31"/>
      <c r="AS209" s="31"/>
      <c r="AT209" s="31"/>
      <c r="AU209" s="31"/>
      <c r="AV209" s="31"/>
      <c r="AW209" s="31"/>
      <c r="AX209" s="31"/>
      <c r="AY209" s="31"/>
    </row>
    <row r="210" spans="3:51" s="1" customFormat="1" ht="18.75" customHeight="1" x14ac:dyDescent="0.2">
      <c r="C210" s="328"/>
      <c r="D210" s="329"/>
      <c r="E210" s="329"/>
      <c r="F210" s="329"/>
      <c r="G210" s="329"/>
      <c r="H210" s="329"/>
      <c r="I210" s="330"/>
      <c r="J210" s="97" t="s">
        <v>68</v>
      </c>
      <c r="K210" s="15"/>
      <c r="L210" s="15"/>
      <c r="M210" s="137"/>
      <c r="N210" s="76"/>
      <c r="O210" s="76"/>
      <c r="P210" s="137"/>
      <c r="Q210" s="76" t="s">
        <v>62</v>
      </c>
      <c r="R210" s="333">
        <v>0.2</v>
      </c>
      <c r="S210" s="333"/>
      <c r="T210" s="333"/>
      <c r="U210" s="15"/>
      <c r="V210" s="15"/>
      <c r="W210" s="82" t="s">
        <v>63</v>
      </c>
      <c r="X210" s="334" t="s">
        <v>34</v>
      </c>
      <c r="Y210" s="334"/>
      <c r="Z210" s="334"/>
      <c r="AA210" s="15" t="s">
        <v>64</v>
      </c>
      <c r="AB210" s="15"/>
      <c r="AC210" s="15"/>
      <c r="AD210" s="76"/>
      <c r="AE210" s="76"/>
      <c r="AF210" s="84"/>
      <c r="AG210" s="349"/>
      <c r="AH210" s="350"/>
      <c r="AI210" s="350"/>
      <c r="AJ210" s="350"/>
      <c r="AK210" s="350"/>
      <c r="AL210" s="350"/>
      <c r="AM210" s="351"/>
      <c r="AN210" s="351"/>
      <c r="AO210" s="352"/>
      <c r="AP210" s="31"/>
      <c r="AQ210" s="31"/>
      <c r="AR210" s="31"/>
      <c r="AS210" s="31"/>
      <c r="AT210" s="31"/>
      <c r="AU210" s="31"/>
      <c r="AV210" s="31"/>
      <c r="AW210" s="31"/>
      <c r="AX210" s="31"/>
      <c r="AY210" s="31"/>
    </row>
    <row r="211" spans="3:51" s="1" customFormat="1" ht="18.75" customHeight="1" x14ac:dyDescent="0.2">
      <c r="C211" s="328"/>
      <c r="D211" s="329"/>
      <c r="E211" s="329"/>
      <c r="F211" s="329"/>
      <c r="G211" s="329"/>
      <c r="H211" s="329"/>
      <c r="I211" s="330"/>
      <c r="J211" s="98"/>
      <c r="K211" s="137"/>
      <c r="L211" s="137"/>
      <c r="M211" s="137"/>
      <c r="N211" s="76"/>
      <c r="O211" s="76"/>
      <c r="P211" s="137"/>
      <c r="Q211" s="137"/>
      <c r="R211" s="15"/>
      <c r="S211" s="15"/>
      <c r="T211" s="15"/>
      <c r="U211" s="15"/>
      <c r="V211" s="15"/>
      <c r="W211" s="15"/>
      <c r="X211" s="75"/>
      <c r="Y211" s="15"/>
      <c r="Z211" s="76"/>
      <c r="AA211" s="15"/>
      <c r="AB211" s="15"/>
      <c r="AC211" s="15"/>
      <c r="AD211" s="15"/>
      <c r="AE211" s="76"/>
      <c r="AF211" s="84"/>
      <c r="AG211" s="349"/>
      <c r="AH211" s="350"/>
      <c r="AI211" s="350"/>
      <c r="AJ211" s="350"/>
      <c r="AK211" s="350"/>
      <c r="AL211" s="350"/>
      <c r="AM211" s="351"/>
      <c r="AN211" s="351"/>
      <c r="AO211" s="352"/>
      <c r="AP211" s="31"/>
      <c r="AQ211" s="31"/>
      <c r="AR211" s="31"/>
      <c r="AS211" s="31"/>
      <c r="AT211" s="31"/>
      <c r="AU211" s="31"/>
      <c r="AV211" s="31"/>
      <c r="AW211" s="31"/>
      <c r="AX211" s="31"/>
      <c r="AY211" s="31"/>
    </row>
    <row r="212" spans="3:51" s="1" customFormat="1" ht="18.75" customHeight="1" x14ac:dyDescent="0.2">
      <c r="C212" s="331" t="s">
        <v>69</v>
      </c>
      <c r="D212" s="312"/>
      <c r="E212" s="312"/>
      <c r="F212" s="312"/>
      <c r="G212" s="312"/>
      <c r="H212" s="312"/>
      <c r="I212" s="332"/>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349"/>
      <c r="AH212" s="350"/>
      <c r="AI212" s="350"/>
      <c r="AJ212" s="350"/>
      <c r="AK212" s="350"/>
      <c r="AL212" s="350"/>
      <c r="AM212" s="351"/>
      <c r="AN212" s="351"/>
      <c r="AO212" s="352"/>
      <c r="AP212" s="31"/>
      <c r="AQ212" s="31"/>
      <c r="AR212" s="31"/>
      <c r="AS212" s="31"/>
      <c r="AT212" s="31"/>
      <c r="AU212" s="31"/>
      <c r="AV212" s="31"/>
      <c r="AW212" s="31"/>
      <c r="AX212" s="31"/>
      <c r="AY212" s="31"/>
    </row>
    <row r="213" spans="3:51" s="1" customFormat="1" ht="19" x14ac:dyDescent="0.2">
      <c r="C213" s="326" t="s">
        <v>70</v>
      </c>
      <c r="D213" s="311"/>
      <c r="E213" s="311"/>
      <c r="F213" s="311"/>
      <c r="G213" s="311"/>
      <c r="H213" s="311"/>
      <c r="I213" s="327"/>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3:51" s="1" customFormat="1" ht="19" x14ac:dyDescent="0.2">
      <c r="C214" s="328"/>
      <c r="D214" s="329"/>
      <c r="E214" s="329"/>
      <c r="F214" s="329"/>
      <c r="G214" s="329"/>
      <c r="H214" s="329"/>
      <c r="I214" s="330"/>
      <c r="J214" s="97" t="s">
        <v>71</v>
      </c>
      <c r="K214" s="15"/>
      <c r="L214" s="15"/>
      <c r="M214" s="137"/>
      <c r="N214" s="76"/>
      <c r="O214" s="76"/>
      <c r="P214" s="137"/>
      <c r="Q214" s="76" t="s">
        <v>62</v>
      </c>
      <c r="R214" s="333">
        <v>2</v>
      </c>
      <c r="S214" s="333"/>
      <c r="T214" s="333"/>
      <c r="U214" s="15"/>
      <c r="V214" s="15"/>
      <c r="W214" s="82" t="s">
        <v>63</v>
      </c>
      <c r="X214" s="334" t="s">
        <v>72</v>
      </c>
      <c r="Y214" s="334"/>
      <c r="Z214" s="334"/>
      <c r="AA214" s="15" t="s">
        <v>64</v>
      </c>
      <c r="AB214" s="15"/>
      <c r="AC214" s="15"/>
      <c r="AD214" s="76"/>
      <c r="AE214" s="76"/>
      <c r="AF214" s="84"/>
      <c r="AG214" s="335" t="s">
        <v>73</v>
      </c>
      <c r="AH214" s="336"/>
      <c r="AI214" s="336"/>
      <c r="AJ214" s="336"/>
      <c r="AK214" s="336"/>
      <c r="AL214" s="336"/>
      <c r="AM214" s="336"/>
      <c r="AN214" s="336"/>
      <c r="AO214" s="337"/>
      <c r="AP214" s="31"/>
      <c r="AQ214" s="31"/>
      <c r="AR214" s="31"/>
      <c r="AS214" s="31"/>
      <c r="AT214" s="31"/>
      <c r="AU214" s="31"/>
      <c r="AV214" s="31"/>
      <c r="AW214" s="31"/>
      <c r="AX214" s="31"/>
      <c r="AY214" s="31"/>
    </row>
    <row r="215" spans="3:51" s="1" customFormat="1" ht="19" x14ac:dyDescent="0.2">
      <c r="C215" s="328"/>
      <c r="D215" s="329"/>
      <c r="E215" s="329"/>
      <c r="F215" s="329"/>
      <c r="G215" s="329"/>
      <c r="H215" s="329"/>
      <c r="I215" s="330"/>
      <c r="J215" s="98"/>
      <c r="K215" s="137"/>
      <c r="L215" s="137"/>
      <c r="M215" s="137"/>
      <c r="N215" s="76"/>
      <c r="O215" s="76"/>
      <c r="P215" s="137"/>
      <c r="Q215" s="137"/>
      <c r="R215" s="15"/>
      <c r="S215" s="15"/>
      <c r="T215" s="15"/>
      <c r="U215" s="15"/>
      <c r="V215" s="15"/>
      <c r="W215" s="15"/>
      <c r="X215" s="75"/>
      <c r="Y215" s="15"/>
      <c r="Z215" s="76"/>
      <c r="AA215" s="15"/>
      <c r="AB215" s="15"/>
      <c r="AC215" s="15"/>
      <c r="AD215" s="15"/>
      <c r="AE215" s="76"/>
      <c r="AF215" s="84"/>
      <c r="AG215" s="335"/>
      <c r="AH215" s="336"/>
      <c r="AI215" s="336"/>
      <c r="AJ215" s="336"/>
      <c r="AK215" s="336"/>
      <c r="AL215" s="336"/>
      <c r="AM215" s="336"/>
      <c r="AN215" s="336"/>
      <c r="AO215" s="337"/>
      <c r="AP215" s="31"/>
      <c r="AQ215" s="31"/>
      <c r="AR215" s="31"/>
      <c r="AS215" s="31"/>
      <c r="AT215" s="31"/>
      <c r="AU215" s="31"/>
      <c r="AV215" s="31"/>
      <c r="AW215" s="31"/>
      <c r="AX215" s="31"/>
      <c r="AY215" s="31"/>
    </row>
    <row r="216" spans="3:51" s="1" customFormat="1" ht="19" x14ac:dyDescent="0.2">
      <c r="C216" s="331"/>
      <c r="D216" s="312"/>
      <c r="E216" s="312"/>
      <c r="F216" s="312"/>
      <c r="G216" s="312"/>
      <c r="H216" s="312"/>
      <c r="I216" s="332"/>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338"/>
      <c r="AH216" s="339"/>
      <c r="AI216" s="339"/>
      <c r="AJ216" s="339"/>
      <c r="AK216" s="339"/>
      <c r="AL216" s="339"/>
      <c r="AM216" s="339"/>
      <c r="AN216" s="339"/>
      <c r="AO216" s="340"/>
      <c r="AP216" s="31"/>
      <c r="AQ216" s="31"/>
      <c r="AR216" s="31"/>
      <c r="AS216" s="31"/>
      <c r="AT216" s="31"/>
      <c r="AU216" s="31"/>
      <c r="AV216" s="31"/>
      <c r="AW216" s="31"/>
      <c r="AX216" s="31"/>
      <c r="AY216" s="31"/>
    </row>
    <row r="217" spans="3:51" s="1" customFormat="1" ht="19" x14ac:dyDescent="0.2">
      <c r="D217" s="103"/>
      <c r="AG217" s="63"/>
      <c r="AH217" s="63"/>
      <c r="AI217" s="63"/>
      <c r="AJ217" s="63"/>
      <c r="AK217" s="63"/>
      <c r="AL217" s="63"/>
      <c r="AM217" s="63"/>
      <c r="AN217" s="63"/>
      <c r="AO217" s="63"/>
      <c r="AT217" s="31"/>
      <c r="AU217" s="31"/>
      <c r="AV217" s="31"/>
      <c r="AW217" s="31"/>
      <c r="AX217" s="31"/>
      <c r="AY217" s="31"/>
    </row>
    <row r="218" spans="3:51" s="1" customFormat="1" ht="19" x14ac:dyDescent="0.2">
      <c r="C218" s="1" t="s">
        <v>74</v>
      </c>
      <c r="D218" s="103"/>
      <c r="AG218" s="63"/>
      <c r="AH218" s="63"/>
      <c r="AI218" s="63"/>
      <c r="AJ218" s="63"/>
      <c r="AK218" s="63"/>
      <c r="AL218" s="63"/>
      <c r="AM218" s="63"/>
      <c r="AN218" s="63"/>
      <c r="AO218" s="63"/>
      <c r="AT218" s="31"/>
      <c r="AU218" s="31"/>
      <c r="AV218" s="31"/>
      <c r="AW218" s="31"/>
      <c r="AX218" s="31"/>
      <c r="AY218" s="31"/>
    </row>
    <row r="219" spans="3:51" s="1" customFormat="1" ht="37.5" customHeight="1" x14ac:dyDescent="0.2">
      <c r="C219" s="341" t="s">
        <v>111</v>
      </c>
      <c r="D219" s="341"/>
      <c r="E219" s="341"/>
      <c r="F219" s="341"/>
      <c r="G219" s="341"/>
      <c r="H219" s="342" t="s">
        <v>141</v>
      </c>
      <c r="I219" s="290"/>
      <c r="J219" s="290"/>
      <c r="K219" s="290"/>
      <c r="L219" s="290"/>
      <c r="M219" s="309">
        <v>4000</v>
      </c>
      <c r="N219" s="309"/>
      <c r="O219" s="309"/>
      <c r="P219" s="309"/>
      <c r="Q219" s="309"/>
      <c r="R219" s="309"/>
      <c r="S219" s="309"/>
      <c r="T219" s="311" t="s">
        <v>75</v>
      </c>
      <c r="U219" s="311"/>
      <c r="V219" s="311"/>
      <c r="W219" s="343" t="s">
        <v>136</v>
      </c>
      <c r="X219" s="344"/>
      <c r="Y219" s="344"/>
      <c r="Z219" s="344"/>
      <c r="AA219" s="344"/>
      <c r="AB219" s="344"/>
      <c r="AC219" s="344"/>
      <c r="AD219" s="344"/>
      <c r="AE219" s="344"/>
      <c r="AF219" s="344"/>
      <c r="AG219" s="344"/>
      <c r="AH219" s="344"/>
      <c r="AI219" s="344"/>
      <c r="AJ219" s="344"/>
      <c r="AK219" s="344"/>
      <c r="AL219" s="344"/>
      <c r="AM219" s="344"/>
      <c r="AN219" s="344"/>
      <c r="AO219" s="344"/>
      <c r="AP219" s="344"/>
      <c r="AQ219" s="344"/>
      <c r="AR219" s="345"/>
      <c r="AT219" s="31"/>
      <c r="AU219" s="31"/>
      <c r="AV219" s="31"/>
      <c r="AW219" s="31"/>
      <c r="AX219" s="31"/>
      <c r="AY219" s="31"/>
    </row>
    <row r="220" spans="3:51" s="1" customFormat="1" ht="61.5" customHeight="1" x14ac:dyDescent="0.2">
      <c r="C220" s="341"/>
      <c r="D220" s="341"/>
      <c r="E220" s="341"/>
      <c r="F220" s="341"/>
      <c r="G220" s="341"/>
      <c r="H220" s="295"/>
      <c r="I220" s="295"/>
      <c r="J220" s="295"/>
      <c r="K220" s="295"/>
      <c r="L220" s="295"/>
      <c r="M220" s="310"/>
      <c r="N220" s="310"/>
      <c r="O220" s="310"/>
      <c r="P220" s="310"/>
      <c r="Q220" s="310"/>
      <c r="R220" s="310"/>
      <c r="S220" s="310"/>
      <c r="T220" s="312"/>
      <c r="U220" s="312"/>
      <c r="V220" s="312"/>
      <c r="W220" s="346"/>
      <c r="X220" s="347"/>
      <c r="Y220" s="347"/>
      <c r="Z220" s="347"/>
      <c r="AA220" s="347"/>
      <c r="AB220" s="347"/>
      <c r="AC220" s="347"/>
      <c r="AD220" s="347"/>
      <c r="AE220" s="347"/>
      <c r="AF220" s="347"/>
      <c r="AG220" s="347"/>
      <c r="AH220" s="347"/>
      <c r="AI220" s="347"/>
      <c r="AJ220" s="347"/>
      <c r="AK220" s="347"/>
      <c r="AL220" s="347"/>
      <c r="AM220" s="347"/>
      <c r="AN220" s="347"/>
      <c r="AO220" s="347"/>
      <c r="AP220" s="347"/>
      <c r="AQ220" s="347"/>
      <c r="AR220" s="348"/>
      <c r="AT220" s="31"/>
      <c r="AU220" s="31"/>
      <c r="AV220" s="64"/>
      <c r="AW220" s="31"/>
      <c r="AX220" s="31"/>
      <c r="AY220" s="31"/>
    </row>
    <row r="221" spans="3:51" s="1" customFormat="1" ht="19" x14ac:dyDescent="0.2">
      <c r="D221" s="103"/>
      <c r="AG221" s="63"/>
      <c r="AH221" s="63"/>
      <c r="AI221" s="63"/>
      <c r="AJ221" s="63"/>
      <c r="AK221" s="63"/>
      <c r="AL221" s="63"/>
      <c r="AM221" s="63"/>
      <c r="AN221" s="63"/>
      <c r="AO221" s="63"/>
      <c r="AT221" s="31"/>
      <c r="AU221" s="31"/>
      <c r="AV221" s="31"/>
      <c r="AW221" s="31"/>
      <c r="AX221" s="31"/>
      <c r="AY221" s="31"/>
    </row>
    <row r="222" spans="3:51" s="1" customFormat="1" ht="37.5" customHeight="1" x14ac:dyDescent="0.2">
      <c r="C222" s="308" t="s">
        <v>141</v>
      </c>
      <c r="D222" s="308"/>
      <c r="E222" s="308"/>
      <c r="F222" s="308"/>
      <c r="G222" s="252" t="s">
        <v>76</v>
      </c>
      <c r="H222" s="252"/>
      <c r="I222" s="252"/>
      <c r="J222" s="252"/>
      <c r="K222" s="252"/>
      <c r="L222" s="252"/>
      <c r="M222" s="309">
        <v>40</v>
      </c>
      <c r="N222" s="309"/>
      <c r="O222" s="309"/>
      <c r="P222" s="309"/>
      <c r="Q222" s="309"/>
      <c r="R222" s="309"/>
      <c r="S222" s="309"/>
      <c r="T222" s="311" t="s">
        <v>77</v>
      </c>
      <c r="U222" s="311"/>
      <c r="V222" s="311"/>
      <c r="W222" s="313" t="s">
        <v>78</v>
      </c>
      <c r="X222" s="314"/>
      <c r="Y222" s="314"/>
      <c r="Z222" s="314"/>
      <c r="AA222" s="314"/>
      <c r="AB222" s="314"/>
      <c r="AC222" s="314"/>
      <c r="AD222" s="314"/>
      <c r="AE222" s="314"/>
      <c r="AF222" s="314"/>
      <c r="AG222" s="314"/>
      <c r="AH222" s="314"/>
      <c r="AI222" s="314"/>
      <c r="AJ222" s="314"/>
      <c r="AK222" s="314"/>
      <c r="AL222" s="314"/>
      <c r="AM222" s="314"/>
      <c r="AN222" s="314"/>
      <c r="AO222" s="314"/>
      <c r="AP222" s="314"/>
      <c r="AQ222" s="314"/>
      <c r="AR222" s="315"/>
      <c r="AT222" s="31"/>
      <c r="AU222" s="31"/>
      <c r="AV222" s="31"/>
      <c r="AW222" s="31"/>
      <c r="AX222" s="31"/>
      <c r="AY222" s="31"/>
    </row>
    <row r="223" spans="3:51" s="1" customFormat="1" ht="18.75" customHeight="1" x14ac:dyDescent="0.2">
      <c r="C223" s="308"/>
      <c r="D223" s="308"/>
      <c r="E223" s="308"/>
      <c r="F223" s="308"/>
      <c r="G223" s="251"/>
      <c r="H223" s="251"/>
      <c r="I223" s="251"/>
      <c r="J223" s="251"/>
      <c r="K223" s="251"/>
      <c r="L223" s="251"/>
      <c r="M223" s="310"/>
      <c r="N223" s="310"/>
      <c r="O223" s="310"/>
      <c r="P223" s="310"/>
      <c r="Q223" s="310"/>
      <c r="R223" s="310"/>
      <c r="S223" s="310"/>
      <c r="T223" s="312"/>
      <c r="U223" s="312"/>
      <c r="V223" s="312"/>
      <c r="W223" s="316"/>
      <c r="X223" s="317"/>
      <c r="Y223" s="317"/>
      <c r="Z223" s="317"/>
      <c r="AA223" s="317"/>
      <c r="AB223" s="317"/>
      <c r="AC223" s="317"/>
      <c r="AD223" s="317"/>
      <c r="AE223" s="317"/>
      <c r="AF223" s="317"/>
      <c r="AG223" s="317"/>
      <c r="AH223" s="317"/>
      <c r="AI223" s="317"/>
      <c r="AJ223" s="317"/>
      <c r="AK223" s="317"/>
      <c r="AL223" s="317"/>
      <c r="AM223" s="317"/>
      <c r="AN223" s="317"/>
      <c r="AO223" s="317"/>
      <c r="AP223" s="317"/>
      <c r="AQ223" s="317"/>
      <c r="AR223" s="318"/>
      <c r="AT223" s="31"/>
      <c r="AU223" s="31"/>
      <c r="AV223" s="64"/>
      <c r="AW223" s="31"/>
      <c r="AX223" s="31"/>
      <c r="AY223" s="31"/>
    </row>
    <row r="224" spans="3:51" s="1" customFormat="1" ht="37.5" customHeight="1" x14ac:dyDescent="0.2">
      <c r="C224" s="308"/>
      <c r="D224" s="308"/>
      <c r="E224" s="308"/>
      <c r="F224" s="308"/>
      <c r="G224" s="63"/>
      <c r="H224" s="322" t="s">
        <v>79</v>
      </c>
      <c r="I224" s="323"/>
      <c r="J224" s="323"/>
      <c r="K224" s="323"/>
      <c r="L224" s="323"/>
      <c r="M224" s="309">
        <v>10</v>
      </c>
      <c r="N224" s="309"/>
      <c r="O224" s="309"/>
      <c r="P224" s="309"/>
      <c r="Q224" s="309"/>
      <c r="R224" s="309"/>
      <c r="S224" s="309"/>
      <c r="T224" s="311" t="s">
        <v>77</v>
      </c>
      <c r="U224" s="311"/>
      <c r="V224" s="311"/>
      <c r="W224" s="316"/>
      <c r="X224" s="317"/>
      <c r="Y224" s="317"/>
      <c r="Z224" s="317"/>
      <c r="AA224" s="317"/>
      <c r="AB224" s="317"/>
      <c r="AC224" s="317"/>
      <c r="AD224" s="317"/>
      <c r="AE224" s="317"/>
      <c r="AF224" s="317"/>
      <c r="AG224" s="317"/>
      <c r="AH224" s="317"/>
      <c r="AI224" s="317"/>
      <c r="AJ224" s="317"/>
      <c r="AK224" s="317"/>
      <c r="AL224" s="317"/>
      <c r="AM224" s="317"/>
      <c r="AN224" s="317"/>
      <c r="AO224" s="317"/>
      <c r="AP224" s="317"/>
      <c r="AQ224" s="317"/>
      <c r="AR224" s="318"/>
      <c r="AT224" s="31"/>
      <c r="AU224" s="31"/>
      <c r="AV224" s="31"/>
      <c r="AW224" s="31"/>
      <c r="AX224" s="31"/>
      <c r="AY224" s="31"/>
    </row>
    <row r="225" spans="1:53" s="1" customFormat="1" ht="18.75" customHeight="1" x14ac:dyDescent="0.2">
      <c r="C225" s="308"/>
      <c r="D225" s="308"/>
      <c r="E225" s="308"/>
      <c r="F225" s="308"/>
      <c r="G225" s="104"/>
      <c r="H225" s="324"/>
      <c r="I225" s="325"/>
      <c r="J225" s="325"/>
      <c r="K225" s="325"/>
      <c r="L225" s="325"/>
      <c r="M225" s="310"/>
      <c r="N225" s="310"/>
      <c r="O225" s="310"/>
      <c r="P225" s="310"/>
      <c r="Q225" s="310"/>
      <c r="R225" s="310"/>
      <c r="S225" s="310"/>
      <c r="T225" s="312"/>
      <c r="U225" s="312"/>
      <c r="V225" s="312"/>
      <c r="W225" s="319"/>
      <c r="X225" s="320"/>
      <c r="Y225" s="320"/>
      <c r="Z225" s="320"/>
      <c r="AA225" s="320"/>
      <c r="AB225" s="320"/>
      <c r="AC225" s="320"/>
      <c r="AD225" s="320"/>
      <c r="AE225" s="320"/>
      <c r="AF225" s="320"/>
      <c r="AG225" s="320"/>
      <c r="AH225" s="320"/>
      <c r="AI225" s="320"/>
      <c r="AJ225" s="320"/>
      <c r="AK225" s="320"/>
      <c r="AL225" s="320"/>
      <c r="AM225" s="320"/>
      <c r="AN225" s="320"/>
      <c r="AO225" s="320"/>
      <c r="AP225" s="320"/>
      <c r="AQ225" s="320"/>
      <c r="AR225" s="321"/>
      <c r="AT225" s="31"/>
      <c r="AU225" s="31"/>
      <c r="AV225" s="31"/>
      <c r="AW225" s="31"/>
      <c r="AX225" s="31"/>
      <c r="AY225" s="31"/>
    </row>
    <row r="226" spans="1:53" s="1" customFormat="1" ht="19" x14ac:dyDescent="0.2">
      <c r="D226" s="103"/>
      <c r="AG226" s="63"/>
      <c r="AH226" s="63"/>
      <c r="AI226" s="63"/>
      <c r="AJ226" s="63"/>
      <c r="AK226" s="63"/>
      <c r="AL226" s="63"/>
      <c r="AM226" s="63"/>
      <c r="AN226" s="63"/>
      <c r="AO226" s="63"/>
      <c r="AT226" s="31"/>
      <c r="AU226" s="31"/>
      <c r="AV226" s="31"/>
      <c r="AW226" s="31"/>
      <c r="AX226" s="31"/>
      <c r="AY226" s="31"/>
    </row>
    <row r="227" spans="1:53" s="1" customFormat="1" ht="33" customHeight="1" x14ac:dyDescent="0.2">
      <c r="A227" s="67"/>
      <c r="B227" s="67"/>
      <c r="C227" s="67" t="s">
        <v>80</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s="1" customFormat="1" ht="25" customHeight="1" x14ac:dyDescent="0.2">
      <c r="C228" s="1" t="s">
        <v>81</v>
      </c>
      <c r="D228" s="105" t="s">
        <v>82</v>
      </c>
      <c r="AT228" s="31"/>
      <c r="AU228" s="31"/>
      <c r="AV228" s="31"/>
      <c r="AW228" s="31"/>
      <c r="AX228" s="31"/>
      <c r="AY228" s="31"/>
    </row>
    <row r="229" spans="1:53" s="106" customFormat="1" ht="25.5" customHeight="1" x14ac:dyDescent="0.2">
      <c r="B229" s="107"/>
      <c r="C229" s="108" t="s">
        <v>81</v>
      </c>
      <c r="D229" s="288" t="s">
        <v>113</v>
      </c>
      <c r="E229" s="288"/>
      <c r="F229" s="288"/>
      <c r="G229" s="288"/>
      <c r="H229" s="288"/>
      <c r="I229" s="288"/>
      <c r="J229" s="288"/>
      <c r="K229" s="288"/>
      <c r="L229" s="288"/>
      <c r="M229" s="288"/>
      <c r="N229" s="288"/>
      <c r="O229" s="288"/>
      <c r="P229" s="288"/>
      <c r="Q229" s="288"/>
      <c r="R229" s="288"/>
      <c r="S229" s="288"/>
      <c r="T229" s="288"/>
      <c r="U229" s="288"/>
      <c r="V229" s="288"/>
      <c r="W229" s="288"/>
      <c r="X229" s="288"/>
      <c r="Y229" s="288"/>
      <c r="Z229" s="288"/>
      <c r="AA229" s="288"/>
      <c r="AB229" s="288"/>
      <c r="AC229" s="288"/>
      <c r="AD229" s="288"/>
      <c r="AE229" s="288"/>
      <c r="AF229" s="288"/>
      <c r="AG229" s="288"/>
      <c r="AH229" s="288"/>
      <c r="AI229" s="288"/>
      <c r="AJ229" s="288"/>
      <c r="AK229" s="288"/>
      <c r="AL229" s="288"/>
      <c r="AM229" s="288"/>
      <c r="AN229" s="288"/>
      <c r="AO229" s="288"/>
      <c r="AP229" s="288"/>
      <c r="AQ229" s="288"/>
      <c r="AR229" s="288"/>
      <c r="AS229" s="107"/>
      <c r="AT229" s="110"/>
      <c r="AU229" s="111"/>
      <c r="AV229" s="111"/>
      <c r="AW229" s="111"/>
      <c r="AX229" s="111"/>
      <c r="AY229" s="111"/>
    </row>
    <row r="230" spans="1:53" s="1" customFormat="1" ht="23.25" customHeight="1" x14ac:dyDescent="0.2">
      <c r="B230" s="107"/>
      <c r="C230" s="108"/>
      <c r="D230" s="109" t="s">
        <v>114</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s="1" customFormat="1" ht="23.25" customHeight="1" x14ac:dyDescent="0.2">
      <c r="B231" s="107"/>
      <c r="C231" s="108" t="s">
        <v>81</v>
      </c>
      <c r="D231" s="288" t="s">
        <v>115</v>
      </c>
      <c r="E231" s="288"/>
      <c r="F231" s="288"/>
      <c r="G231" s="288"/>
      <c r="H231" s="288"/>
      <c r="I231" s="288"/>
      <c r="J231" s="288"/>
      <c r="K231" s="288"/>
      <c r="L231" s="288"/>
      <c r="M231" s="288"/>
      <c r="N231" s="288"/>
      <c r="O231" s="288"/>
      <c r="P231" s="288"/>
      <c r="Q231" s="288"/>
      <c r="R231" s="288"/>
      <c r="S231" s="288"/>
      <c r="T231" s="288"/>
      <c r="U231" s="288"/>
      <c r="V231" s="288"/>
      <c r="W231" s="288"/>
      <c r="X231" s="288"/>
      <c r="Y231" s="288"/>
      <c r="Z231" s="288"/>
      <c r="AA231" s="288"/>
      <c r="AB231" s="288"/>
      <c r="AC231" s="288"/>
      <c r="AD231" s="288"/>
      <c r="AE231" s="288"/>
      <c r="AF231" s="288"/>
      <c r="AG231" s="288"/>
      <c r="AH231" s="288"/>
      <c r="AI231" s="288"/>
      <c r="AJ231" s="288"/>
      <c r="AK231" s="288"/>
      <c r="AL231" s="288"/>
      <c r="AM231" s="288"/>
      <c r="AN231" s="288"/>
      <c r="AO231" s="288"/>
      <c r="AP231" s="288"/>
      <c r="AQ231" s="288"/>
      <c r="AR231" s="288"/>
      <c r="AS231" s="107"/>
      <c r="AT231" s="110"/>
      <c r="AU231" s="31"/>
      <c r="AV231" s="31"/>
      <c r="AW231" s="31"/>
      <c r="AX231" s="31"/>
      <c r="AY231" s="31"/>
    </row>
    <row r="232" spans="1:53" s="1" customFormat="1" ht="23.25" customHeight="1" x14ac:dyDescent="0.2">
      <c r="B232" s="107"/>
      <c r="C232" s="108"/>
      <c r="D232" s="109" t="s">
        <v>116</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2">
      <c r="C233" s="112" t="s">
        <v>81</v>
      </c>
      <c r="D233" s="116" t="s">
        <v>83</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8.75" customHeight="1" thickBot="1" x14ac:dyDescent="0.25">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84</v>
      </c>
      <c r="AW234" s="37"/>
      <c r="AX234" s="37"/>
      <c r="AY234" s="37"/>
      <c r="AZ234" s="37"/>
      <c r="BA234" s="37"/>
    </row>
    <row r="235" spans="1:53" s="1" customFormat="1" ht="18" customHeight="1" x14ac:dyDescent="0.2">
      <c r="B235" s="289" t="s">
        <v>85</v>
      </c>
      <c r="C235" s="290"/>
      <c r="D235" s="290"/>
      <c r="E235" s="290"/>
      <c r="F235" s="290"/>
      <c r="G235" s="291"/>
      <c r="H235" s="297" t="s">
        <v>112</v>
      </c>
      <c r="I235" s="298"/>
      <c r="J235" s="299"/>
      <c r="K235" s="251" t="s">
        <v>86</v>
      </c>
      <c r="L235" s="251"/>
      <c r="M235" s="251"/>
      <c r="N235" s="251"/>
      <c r="O235" s="297" t="s">
        <v>87</v>
      </c>
      <c r="P235" s="298"/>
      <c r="Q235" s="298"/>
      <c r="R235" s="298"/>
      <c r="S235" s="298"/>
      <c r="T235" s="299"/>
      <c r="U235" s="302" t="s">
        <v>137</v>
      </c>
      <c r="V235" s="303"/>
      <c r="W235" s="303"/>
      <c r="X235" s="303"/>
      <c r="Y235" s="303"/>
      <c r="Z235" s="303"/>
      <c r="AA235" s="303"/>
      <c r="AB235" s="303"/>
      <c r="AC235" s="303"/>
      <c r="AD235" s="303"/>
      <c r="AE235" s="303"/>
      <c r="AF235" s="303"/>
      <c r="AG235" s="304"/>
      <c r="AH235" s="305" t="s">
        <v>88</v>
      </c>
      <c r="AI235" s="306"/>
      <c r="AJ235" s="306"/>
      <c r="AK235" s="306"/>
      <c r="AL235" s="306"/>
      <c r="AM235" s="307"/>
      <c r="AN235" s="252" t="s">
        <v>138</v>
      </c>
      <c r="AO235" s="252"/>
      <c r="AP235" s="252"/>
      <c r="AQ235" s="252"/>
      <c r="AR235" s="253"/>
      <c r="AT235" s="31"/>
      <c r="AU235" s="31"/>
      <c r="AV235" s="251" t="s">
        <v>89</v>
      </c>
      <c r="AW235" s="251" t="s">
        <v>90</v>
      </c>
      <c r="AX235" s="31"/>
      <c r="AY235" s="31"/>
      <c r="AZ235" s="31"/>
      <c r="BA235" s="31"/>
    </row>
    <row r="236" spans="1:53" s="1" customFormat="1" ht="18" customHeight="1" x14ac:dyDescent="0.2">
      <c r="B236" s="292"/>
      <c r="C236" s="184"/>
      <c r="D236" s="184"/>
      <c r="E236" s="184"/>
      <c r="F236" s="184"/>
      <c r="G236" s="293"/>
      <c r="H236" s="300"/>
      <c r="I236" s="184"/>
      <c r="J236" s="293"/>
      <c r="K236" s="251"/>
      <c r="L236" s="251"/>
      <c r="M236" s="251"/>
      <c r="N236" s="251"/>
      <c r="O236" s="300"/>
      <c r="P236" s="184"/>
      <c r="Q236" s="184"/>
      <c r="R236" s="184"/>
      <c r="S236" s="184"/>
      <c r="T236" s="293"/>
      <c r="U236" s="252" t="s">
        <v>91</v>
      </c>
      <c r="V236" s="252"/>
      <c r="W236" s="253"/>
      <c r="X236" s="257" t="s">
        <v>92</v>
      </c>
      <c r="Y236" s="252"/>
      <c r="Z236" s="253"/>
      <c r="AA236" s="260" t="s">
        <v>93</v>
      </c>
      <c r="AB236" s="261"/>
      <c r="AC236" s="262"/>
      <c r="AD236" s="269" t="s">
        <v>94</v>
      </c>
      <c r="AE236" s="252"/>
      <c r="AF236" s="252"/>
      <c r="AG236" s="270"/>
      <c r="AH236" s="273" t="s">
        <v>95</v>
      </c>
      <c r="AI236" s="274"/>
      <c r="AJ236" s="275"/>
      <c r="AK236" s="282" t="s">
        <v>96</v>
      </c>
      <c r="AL236" s="274"/>
      <c r="AM236" s="283"/>
      <c r="AN236" s="251"/>
      <c r="AO236" s="251"/>
      <c r="AP236" s="251"/>
      <c r="AQ236" s="251"/>
      <c r="AR236" s="254"/>
      <c r="AT236" s="31"/>
      <c r="AU236" s="31"/>
      <c r="AV236" s="184"/>
      <c r="AW236" s="185"/>
      <c r="AX236" s="31"/>
      <c r="AY236" s="31"/>
      <c r="AZ236" s="31"/>
      <c r="BA236" s="31"/>
    </row>
    <row r="237" spans="1:53" s="1" customFormat="1" ht="18" customHeight="1" x14ac:dyDescent="0.2">
      <c r="B237" s="292"/>
      <c r="C237" s="184"/>
      <c r="D237" s="184"/>
      <c r="E237" s="184"/>
      <c r="F237" s="184"/>
      <c r="G237" s="293"/>
      <c r="H237" s="300"/>
      <c r="I237" s="184"/>
      <c r="J237" s="293"/>
      <c r="K237" s="251"/>
      <c r="L237" s="251"/>
      <c r="M237" s="251"/>
      <c r="N237" s="251"/>
      <c r="O237" s="119"/>
      <c r="P237" s="257" t="s">
        <v>97</v>
      </c>
      <c r="Q237" s="252"/>
      <c r="R237" s="252"/>
      <c r="S237" s="252"/>
      <c r="T237" s="270"/>
      <c r="U237" s="251"/>
      <c r="V237" s="251"/>
      <c r="W237" s="254"/>
      <c r="X237" s="258"/>
      <c r="Y237" s="251"/>
      <c r="Z237" s="254"/>
      <c r="AA237" s="263"/>
      <c r="AB237" s="264"/>
      <c r="AC237" s="265"/>
      <c r="AD237" s="258"/>
      <c r="AE237" s="251"/>
      <c r="AF237" s="251"/>
      <c r="AG237" s="271"/>
      <c r="AH237" s="276"/>
      <c r="AI237" s="277"/>
      <c r="AJ237" s="278"/>
      <c r="AK237" s="284"/>
      <c r="AL237" s="277"/>
      <c r="AM237" s="285"/>
      <c r="AN237" s="251"/>
      <c r="AO237" s="251"/>
      <c r="AP237" s="251"/>
      <c r="AQ237" s="251"/>
      <c r="AR237" s="254"/>
      <c r="AT237" s="31"/>
      <c r="AU237" s="31"/>
      <c r="AV237" s="184"/>
      <c r="AW237" s="185"/>
      <c r="AX237" s="31"/>
      <c r="AY237" s="31"/>
      <c r="AZ237" s="31"/>
      <c r="BA237" s="31"/>
    </row>
    <row r="238" spans="1:53" s="1" customFormat="1" ht="18" customHeight="1" x14ac:dyDescent="0.2">
      <c r="B238" s="294"/>
      <c r="C238" s="295"/>
      <c r="D238" s="295"/>
      <c r="E238" s="295"/>
      <c r="F238" s="295"/>
      <c r="G238" s="296"/>
      <c r="H238" s="301"/>
      <c r="I238" s="295"/>
      <c r="J238" s="296"/>
      <c r="K238" s="255"/>
      <c r="L238" s="255"/>
      <c r="M238" s="255"/>
      <c r="N238" s="255"/>
      <c r="O238" s="120"/>
      <c r="P238" s="259"/>
      <c r="Q238" s="255"/>
      <c r="R238" s="255"/>
      <c r="S238" s="255"/>
      <c r="T238" s="272"/>
      <c r="U238" s="255"/>
      <c r="V238" s="255"/>
      <c r="W238" s="256"/>
      <c r="X238" s="259"/>
      <c r="Y238" s="255"/>
      <c r="Z238" s="256"/>
      <c r="AA238" s="266"/>
      <c r="AB238" s="267"/>
      <c r="AC238" s="268"/>
      <c r="AD238" s="259"/>
      <c r="AE238" s="255"/>
      <c r="AF238" s="255"/>
      <c r="AG238" s="272"/>
      <c r="AH238" s="279"/>
      <c r="AI238" s="280"/>
      <c r="AJ238" s="281"/>
      <c r="AK238" s="286"/>
      <c r="AL238" s="280"/>
      <c r="AM238" s="287"/>
      <c r="AN238" s="255"/>
      <c r="AO238" s="255"/>
      <c r="AP238" s="255"/>
      <c r="AQ238" s="255"/>
      <c r="AR238" s="256"/>
      <c r="AT238" s="31"/>
      <c r="AU238" s="31"/>
      <c r="AV238" s="184"/>
      <c r="AW238" s="185"/>
      <c r="AX238" s="31"/>
      <c r="AY238" s="31"/>
      <c r="AZ238" s="31"/>
      <c r="BA238" s="31"/>
    </row>
    <row r="239" spans="1:53" s="1" customFormat="1" ht="13" customHeight="1" x14ac:dyDescent="0.2">
      <c r="B239" s="140">
        <v>8</v>
      </c>
      <c r="C239" s="233" t="s">
        <v>98</v>
      </c>
      <c r="D239" s="143">
        <v>27</v>
      </c>
      <c r="E239" s="143" t="s">
        <v>99</v>
      </c>
      <c r="F239" s="140" t="s">
        <v>140</v>
      </c>
      <c r="G239" s="143"/>
      <c r="H239" s="236" t="s">
        <v>126</v>
      </c>
      <c r="I239" s="237"/>
      <c r="J239" s="238"/>
      <c r="K239" s="186">
        <f t="shared" ref="K239" si="0">$M$219</f>
        <v>4000</v>
      </c>
      <c r="L239" s="187"/>
      <c r="M239" s="187"/>
      <c r="N239" s="187"/>
      <c r="O239" s="192">
        <f>$M$222</f>
        <v>40</v>
      </c>
      <c r="P239" s="193"/>
      <c r="Q239" s="193"/>
      <c r="R239" s="193"/>
      <c r="S239" s="193"/>
      <c r="T239" s="194"/>
      <c r="U239" s="198">
        <v>80</v>
      </c>
      <c r="V239" s="198"/>
      <c r="W239" s="199"/>
      <c r="X239" s="204">
        <v>8</v>
      </c>
      <c r="Y239" s="205"/>
      <c r="Z239" s="206"/>
      <c r="AA239" s="213">
        <v>20</v>
      </c>
      <c r="AB239" s="198"/>
      <c r="AC239" s="199"/>
      <c r="AD239" s="216">
        <v>108</v>
      </c>
      <c r="AE239" s="217"/>
      <c r="AF239" s="217"/>
      <c r="AG239" s="218"/>
      <c r="AH239" s="167">
        <v>1</v>
      </c>
      <c r="AI239" s="168"/>
      <c r="AJ239" s="169"/>
      <c r="AK239" s="173">
        <v>0.16700000000000001</v>
      </c>
      <c r="AL239" s="174"/>
      <c r="AM239" s="175"/>
      <c r="AN239" s="178">
        <f>AD239*AK239</f>
        <v>18.036000000000001</v>
      </c>
      <c r="AO239" s="178"/>
      <c r="AP239" s="178"/>
      <c r="AQ239" s="178"/>
      <c r="AR239" s="179"/>
      <c r="AT239" s="31"/>
      <c r="AU239" s="184"/>
      <c r="AV239" s="184" t="s">
        <v>128</v>
      </c>
      <c r="AW239" s="185" t="s">
        <v>126</v>
      </c>
      <c r="AX239" s="31"/>
      <c r="AY239" s="31"/>
      <c r="AZ239" s="31"/>
      <c r="BA239" s="31"/>
    </row>
    <row r="240" spans="1:53" s="1" customFormat="1" ht="13" customHeight="1" x14ac:dyDescent="0.2">
      <c r="B240" s="141"/>
      <c r="C240" s="234"/>
      <c r="D240" s="144"/>
      <c r="E240" s="144"/>
      <c r="F240" s="141"/>
      <c r="G240" s="144"/>
      <c r="H240" s="239"/>
      <c r="I240" s="240"/>
      <c r="J240" s="241"/>
      <c r="K240" s="188"/>
      <c r="L240" s="189"/>
      <c r="M240" s="189"/>
      <c r="N240" s="189"/>
      <c r="O240" s="195"/>
      <c r="P240" s="196"/>
      <c r="Q240" s="196"/>
      <c r="R240" s="196"/>
      <c r="S240" s="196"/>
      <c r="T240" s="197"/>
      <c r="U240" s="200"/>
      <c r="V240" s="200"/>
      <c r="W240" s="201"/>
      <c r="X240" s="207"/>
      <c r="Y240" s="208"/>
      <c r="Z240" s="209"/>
      <c r="AA240" s="214"/>
      <c r="AB240" s="200"/>
      <c r="AC240" s="201"/>
      <c r="AD240" s="219"/>
      <c r="AE240" s="220"/>
      <c r="AF240" s="220"/>
      <c r="AG240" s="221"/>
      <c r="AH240" s="167"/>
      <c r="AI240" s="168"/>
      <c r="AJ240" s="169"/>
      <c r="AK240" s="176"/>
      <c r="AL240" s="176"/>
      <c r="AM240" s="177"/>
      <c r="AN240" s="180"/>
      <c r="AO240" s="180"/>
      <c r="AP240" s="180"/>
      <c r="AQ240" s="180"/>
      <c r="AR240" s="181"/>
      <c r="AT240" s="31"/>
      <c r="AU240" s="184"/>
      <c r="AV240" s="184"/>
      <c r="AW240" s="185"/>
      <c r="AX240" s="31"/>
      <c r="AY240" s="31"/>
      <c r="AZ240" s="31"/>
      <c r="BA240" s="31"/>
    </row>
    <row r="241" spans="2:53" s="1" customFormat="1" ht="13" customHeight="1" x14ac:dyDescent="0.2">
      <c r="B241" s="141"/>
      <c r="C241" s="234"/>
      <c r="D241" s="144"/>
      <c r="E241" s="144"/>
      <c r="F241" s="141"/>
      <c r="G241" s="144"/>
      <c r="H241" s="239"/>
      <c r="I241" s="240"/>
      <c r="J241" s="241"/>
      <c r="K241" s="188"/>
      <c r="L241" s="189"/>
      <c r="M241" s="189"/>
      <c r="N241" s="189"/>
      <c r="O241" s="225"/>
      <c r="P241" s="227">
        <f>$M$224</f>
        <v>10</v>
      </c>
      <c r="Q241" s="228"/>
      <c r="R241" s="228"/>
      <c r="S241" s="228"/>
      <c r="T241" s="229"/>
      <c r="U241" s="200"/>
      <c r="V241" s="200"/>
      <c r="W241" s="201"/>
      <c r="X241" s="207"/>
      <c r="Y241" s="208"/>
      <c r="Z241" s="209"/>
      <c r="AA241" s="214"/>
      <c r="AB241" s="200"/>
      <c r="AC241" s="201"/>
      <c r="AD241" s="219"/>
      <c r="AE241" s="220"/>
      <c r="AF241" s="220"/>
      <c r="AG241" s="221"/>
      <c r="AH241" s="167"/>
      <c r="AI241" s="168"/>
      <c r="AJ241" s="169"/>
      <c r="AK241" s="176"/>
      <c r="AL241" s="176"/>
      <c r="AM241" s="177"/>
      <c r="AN241" s="180"/>
      <c r="AO241" s="180"/>
      <c r="AP241" s="180"/>
      <c r="AQ241" s="180"/>
      <c r="AR241" s="181"/>
      <c r="AT241" s="31"/>
      <c r="AU241" s="184"/>
      <c r="AV241" s="184"/>
      <c r="AW241" s="185"/>
      <c r="AX241" s="31"/>
      <c r="AY241" s="31"/>
      <c r="AZ241" s="31"/>
      <c r="BA241" s="31"/>
    </row>
    <row r="242" spans="2:53" s="1" customFormat="1" ht="13" customHeight="1" x14ac:dyDescent="0.2">
      <c r="B242" s="142"/>
      <c r="C242" s="235"/>
      <c r="D242" s="145"/>
      <c r="E242" s="145"/>
      <c r="F242" s="142"/>
      <c r="G242" s="145"/>
      <c r="H242" s="242"/>
      <c r="I242" s="243"/>
      <c r="J242" s="244"/>
      <c r="K242" s="190"/>
      <c r="L242" s="191"/>
      <c r="M242" s="191"/>
      <c r="N242" s="191"/>
      <c r="O242" s="226"/>
      <c r="P242" s="230"/>
      <c r="Q242" s="231"/>
      <c r="R242" s="231"/>
      <c r="S242" s="231"/>
      <c r="T242" s="232"/>
      <c r="U242" s="202"/>
      <c r="V242" s="202"/>
      <c r="W242" s="203"/>
      <c r="X242" s="210"/>
      <c r="Y242" s="211"/>
      <c r="Z242" s="212"/>
      <c r="AA242" s="215"/>
      <c r="AB242" s="202"/>
      <c r="AC242" s="203"/>
      <c r="AD242" s="222"/>
      <c r="AE242" s="223"/>
      <c r="AF242" s="223"/>
      <c r="AG242" s="224"/>
      <c r="AH242" s="170"/>
      <c r="AI242" s="171"/>
      <c r="AJ242" s="172"/>
      <c r="AK242" s="176"/>
      <c r="AL242" s="176"/>
      <c r="AM242" s="177"/>
      <c r="AN242" s="182"/>
      <c r="AO242" s="182"/>
      <c r="AP242" s="182"/>
      <c r="AQ242" s="182"/>
      <c r="AR242" s="183"/>
      <c r="AT242" s="31"/>
      <c r="AU242" s="184"/>
      <c r="AV242" s="184"/>
      <c r="AW242" s="185"/>
      <c r="AX242" s="31"/>
      <c r="AY242" s="31"/>
      <c r="AZ242" s="31"/>
      <c r="BA242" s="31"/>
    </row>
    <row r="243" spans="2:53" s="1" customFormat="1" ht="13" customHeight="1" x14ac:dyDescent="0.2">
      <c r="B243" s="140">
        <v>8</v>
      </c>
      <c r="C243" s="233" t="s">
        <v>98</v>
      </c>
      <c r="D243" s="143">
        <v>28</v>
      </c>
      <c r="E243" s="143" t="s">
        <v>99</v>
      </c>
      <c r="F243" s="140" t="s">
        <v>103</v>
      </c>
      <c r="G243" s="143"/>
      <c r="H243" s="236" t="s">
        <v>126</v>
      </c>
      <c r="I243" s="237"/>
      <c r="J243" s="238"/>
      <c r="K243" s="186">
        <f t="shared" ref="K243" si="1">$M$219</f>
        <v>4000</v>
      </c>
      <c r="L243" s="187"/>
      <c r="M243" s="187"/>
      <c r="N243" s="187"/>
      <c r="O243" s="192">
        <f t="shared" ref="O243" si="2">$M$222</f>
        <v>40</v>
      </c>
      <c r="P243" s="193"/>
      <c r="Q243" s="193"/>
      <c r="R243" s="193"/>
      <c r="S243" s="193"/>
      <c r="T243" s="194"/>
      <c r="U243" s="198">
        <v>80</v>
      </c>
      <c r="V243" s="198"/>
      <c r="W243" s="199"/>
      <c r="X243" s="204">
        <v>8</v>
      </c>
      <c r="Y243" s="205"/>
      <c r="Z243" s="206"/>
      <c r="AA243" s="213">
        <v>20</v>
      </c>
      <c r="AB243" s="198"/>
      <c r="AC243" s="199"/>
      <c r="AD243" s="216">
        <v>108</v>
      </c>
      <c r="AE243" s="217"/>
      <c r="AF243" s="217"/>
      <c r="AG243" s="218"/>
      <c r="AH243" s="167">
        <v>1</v>
      </c>
      <c r="AI243" s="168"/>
      <c r="AJ243" s="169"/>
      <c r="AK243" s="173">
        <v>0.16700000000000001</v>
      </c>
      <c r="AL243" s="174"/>
      <c r="AM243" s="175"/>
      <c r="AN243" s="178">
        <f t="shared" ref="AN243" si="3">AD243*AK243</f>
        <v>18.036000000000001</v>
      </c>
      <c r="AO243" s="178"/>
      <c r="AP243" s="178"/>
      <c r="AQ243" s="178"/>
      <c r="AR243" s="179"/>
      <c r="AT243" s="31"/>
      <c r="AU243" s="184"/>
      <c r="AV243" s="184" t="s">
        <v>128</v>
      </c>
      <c r="AW243" s="185" t="s">
        <v>126</v>
      </c>
      <c r="AX243" s="31"/>
      <c r="AY243" s="31"/>
      <c r="AZ243" s="31"/>
      <c r="BA243" s="31"/>
    </row>
    <row r="244" spans="2:53" s="1" customFormat="1" ht="13" customHeight="1" x14ac:dyDescent="0.2">
      <c r="B244" s="141"/>
      <c r="C244" s="234"/>
      <c r="D244" s="144"/>
      <c r="E244" s="144"/>
      <c r="F244" s="141"/>
      <c r="G244" s="144"/>
      <c r="H244" s="239"/>
      <c r="I244" s="240"/>
      <c r="J244" s="241"/>
      <c r="K244" s="188"/>
      <c r="L244" s="189"/>
      <c r="M244" s="189"/>
      <c r="N244" s="189"/>
      <c r="O244" s="195"/>
      <c r="P244" s="196"/>
      <c r="Q244" s="196"/>
      <c r="R244" s="196"/>
      <c r="S244" s="196"/>
      <c r="T244" s="197"/>
      <c r="U244" s="200"/>
      <c r="V244" s="200"/>
      <c r="W244" s="201"/>
      <c r="X244" s="207"/>
      <c r="Y244" s="208"/>
      <c r="Z244" s="209"/>
      <c r="AA244" s="214"/>
      <c r="AB244" s="200"/>
      <c r="AC244" s="201"/>
      <c r="AD244" s="219"/>
      <c r="AE244" s="220"/>
      <c r="AF244" s="220"/>
      <c r="AG244" s="221"/>
      <c r="AH244" s="167"/>
      <c r="AI244" s="168"/>
      <c r="AJ244" s="169"/>
      <c r="AK244" s="176"/>
      <c r="AL244" s="176"/>
      <c r="AM244" s="177"/>
      <c r="AN244" s="180"/>
      <c r="AO244" s="180"/>
      <c r="AP244" s="180"/>
      <c r="AQ244" s="180"/>
      <c r="AR244" s="181"/>
      <c r="AT244" s="31"/>
      <c r="AU244" s="184"/>
      <c r="AV244" s="184"/>
      <c r="AW244" s="185"/>
      <c r="AX244" s="31"/>
      <c r="AY244" s="31"/>
      <c r="AZ244" s="31"/>
      <c r="BA244" s="31"/>
    </row>
    <row r="245" spans="2:53" s="1" customFormat="1" ht="13" customHeight="1" x14ac:dyDescent="0.2">
      <c r="B245" s="141"/>
      <c r="C245" s="234"/>
      <c r="D245" s="144"/>
      <c r="E245" s="144"/>
      <c r="F245" s="141"/>
      <c r="G245" s="144"/>
      <c r="H245" s="239"/>
      <c r="I245" s="240"/>
      <c r="J245" s="241"/>
      <c r="K245" s="188"/>
      <c r="L245" s="189"/>
      <c r="M245" s="189"/>
      <c r="N245" s="189"/>
      <c r="O245" s="225"/>
      <c r="P245" s="227">
        <f t="shared" ref="P245" si="4">$M$224</f>
        <v>10</v>
      </c>
      <c r="Q245" s="228"/>
      <c r="R245" s="228"/>
      <c r="S245" s="228"/>
      <c r="T245" s="229"/>
      <c r="U245" s="200"/>
      <c r="V245" s="200"/>
      <c r="W245" s="201"/>
      <c r="X245" s="207"/>
      <c r="Y245" s="208"/>
      <c r="Z245" s="209"/>
      <c r="AA245" s="214"/>
      <c r="AB245" s="200"/>
      <c r="AC245" s="201"/>
      <c r="AD245" s="219"/>
      <c r="AE245" s="220"/>
      <c r="AF245" s="220"/>
      <c r="AG245" s="221"/>
      <c r="AH245" s="167"/>
      <c r="AI245" s="168"/>
      <c r="AJ245" s="169"/>
      <c r="AK245" s="176"/>
      <c r="AL245" s="176"/>
      <c r="AM245" s="177"/>
      <c r="AN245" s="180"/>
      <c r="AO245" s="180"/>
      <c r="AP245" s="180"/>
      <c r="AQ245" s="180"/>
      <c r="AR245" s="181"/>
      <c r="AT245" s="31"/>
      <c r="AU245" s="184"/>
      <c r="AV245" s="184"/>
      <c r="AW245" s="185"/>
      <c r="AX245" s="31"/>
      <c r="AY245" s="31"/>
      <c r="AZ245" s="31"/>
      <c r="BA245" s="31"/>
    </row>
    <row r="246" spans="2:53" s="1" customFormat="1" ht="13" customHeight="1" x14ac:dyDescent="0.2">
      <c r="B246" s="142"/>
      <c r="C246" s="235"/>
      <c r="D246" s="145"/>
      <c r="E246" s="145"/>
      <c r="F246" s="142"/>
      <c r="G246" s="145"/>
      <c r="H246" s="242"/>
      <c r="I246" s="243"/>
      <c r="J246" s="244"/>
      <c r="K246" s="190"/>
      <c r="L246" s="191"/>
      <c r="M246" s="191"/>
      <c r="N246" s="191"/>
      <c r="O246" s="226"/>
      <c r="P246" s="230"/>
      <c r="Q246" s="231"/>
      <c r="R246" s="231"/>
      <c r="S246" s="231"/>
      <c r="T246" s="232"/>
      <c r="U246" s="202"/>
      <c r="V246" s="202"/>
      <c r="W246" s="203"/>
      <c r="X246" s="210"/>
      <c r="Y246" s="211"/>
      <c r="Z246" s="212"/>
      <c r="AA246" s="215"/>
      <c r="AB246" s="202"/>
      <c r="AC246" s="203"/>
      <c r="AD246" s="222"/>
      <c r="AE246" s="223"/>
      <c r="AF246" s="223"/>
      <c r="AG246" s="224"/>
      <c r="AH246" s="170"/>
      <c r="AI246" s="171"/>
      <c r="AJ246" s="172"/>
      <c r="AK246" s="176"/>
      <c r="AL246" s="176"/>
      <c r="AM246" s="177"/>
      <c r="AN246" s="182"/>
      <c r="AO246" s="182"/>
      <c r="AP246" s="182"/>
      <c r="AQ246" s="182"/>
      <c r="AR246" s="183"/>
      <c r="AT246" s="31"/>
      <c r="AU246" s="184"/>
      <c r="AV246" s="184"/>
      <c r="AW246" s="185"/>
      <c r="AX246" s="31"/>
      <c r="AY246" s="31"/>
      <c r="AZ246" s="31"/>
      <c r="BA246" s="31"/>
    </row>
    <row r="247" spans="2:53" s="1" customFormat="1" ht="13" customHeight="1" x14ac:dyDescent="0.2">
      <c r="B247" s="140">
        <v>8</v>
      </c>
      <c r="C247" s="233" t="s">
        <v>98</v>
      </c>
      <c r="D247" s="143">
        <v>29</v>
      </c>
      <c r="E247" s="143" t="s">
        <v>99</v>
      </c>
      <c r="F247" s="140" t="s">
        <v>104</v>
      </c>
      <c r="G247" s="143"/>
      <c r="H247" s="236" t="s">
        <v>131</v>
      </c>
      <c r="I247" s="237"/>
      <c r="J247" s="238"/>
      <c r="K247" s="186">
        <f>$M$219</f>
        <v>4000</v>
      </c>
      <c r="L247" s="187"/>
      <c r="M247" s="187"/>
      <c r="N247" s="187"/>
      <c r="O247" s="192">
        <f t="shared" ref="O247" si="5">$M$222</f>
        <v>40</v>
      </c>
      <c r="P247" s="193"/>
      <c r="Q247" s="193"/>
      <c r="R247" s="193"/>
      <c r="S247" s="193"/>
      <c r="T247" s="194"/>
      <c r="U247" s="198">
        <v>80</v>
      </c>
      <c r="V247" s="198"/>
      <c r="W247" s="199"/>
      <c r="X247" s="204">
        <v>8</v>
      </c>
      <c r="Y247" s="205"/>
      <c r="Z247" s="206"/>
      <c r="AA247" s="213">
        <v>20</v>
      </c>
      <c r="AB247" s="198"/>
      <c r="AC247" s="199"/>
      <c r="AD247" s="216">
        <v>108</v>
      </c>
      <c r="AE247" s="217"/>
      <c r="AF247" s="217"/>
      <c r="AG247" s="218"/>
      <c r="AH247" s="167">
        <v>1</v>
      </c>
      <c r="AI247" s="168"/>
      <c r="AJ247" s="169"/>
      <c r="AK247" s="173">
        <v>0.16700000000000001</v>
      </c>
      <c r="AL247" s="174"/>
      <c r="AM247" s="175"/>
      <c r="AN247" s="178">
        <f t="shared" ref="AN247" si="6">AD247*AK247</f>
        <v>18.036000000000001</v>
      </c>
      <c r="AO247" s="178"/>
      <c r="AP247" s="178"/>
      <c r="AQ247" s="178"/>
      <c r="AR247" s="179"/>
      <c r="AT247" s="31"/>
      <c r="AU247" s="184"/>
      <c r="AV247" s="184" t="s">
        <v>128</v>
      </c>
      <c r="AW247" s="185" t="s">
        <v>126</v>
      </c>
      <c r="AX247" s="31"/>
      <c r="AY247" s="31"/>
      <c r="AZ247" s="31"/>
      <c r="BA247" s="31"/>
    </row>
    <row r="248" spans="2:53" s="1" customFormat="1" ht="13" customHeight="1" x14ac:dyDescent="0.2">
      <c r="B248" s="141"/>
      <c r="C248" s="234"/>
      <c r="D248" s="144"/>
      <c r="E248" s="144"/>
      <c r="F248" s="141"/>
      <c r="G248" s="144"/>
      <c r="H248" s="239"/>
      <c r="I248" s="240"/>
      <c r="J248" s="241"/>
      <c r="K248" s="188"/>
      <c r="L248" s="189"/>
      <c r="M248" s="189"/>
      <c r="N248" s="189"/>
      <c r="O248" s="195"/>
      <c r="P248" s="196"/>
      <c r="Q248" s="196"/>
      <c r="R248" s="196"/>
      <c r="S248" s="196"/>
      <c r="T248" s="197"/>
      <c r="U248" s="200"/>
      <c r="V248" s="200"/>
      <c r="W248" s="201"/>
      <c r="X248" s="207"/>
      <c r="Y248" s="208"/>
      <c r="Z248" s="209"/>
      <c r="AA248" s="214"/>
      <c r="AB248" s="200"/>
      <c r="AC248" s="201"/>
      <c r="AD248" s="219"/>
      <c r="AE248" s="220"/>
      <c r="AF248" s="220"/>
      <c r="AG248" s="221"/>
      <c r="AH248" s="167"/>
      <c r="AI248" s="168"/>
      <c r="AJ248" s="169"/>
      <c r="AK248" s="176"/>
      <c r="AL248" s="176"/>
      <c r="AM248" s="177"/>
      <c r="AN248" s="180"/>
      <c r="AO248" s="180"/>
      <c r="AP248" s="180"/>
      <c r="AQ248" s="180"/>
      <c r="AR248" s="181"/>
      <c r="AT248" s="31"/>
      <c r="AU248" s="184"/>
      <c r="AV248" s="184"/>
      <c r="AW248" s="185"/>
      <c r="AX248" s="31"/>
      <c r="AY248" s="31"/>
      <c r="AZ248" s="31"/>
      <c r="BA248" s="31"/>
    </row>
    <row r="249" spans="2:53" s="1" customFormat="1" ht="13" customHeight="1" x14ac:dyDescent="0.2">
      <c r="B249" s="141"/>
      <c r="C249" s="234"/>
      <c r="D249" s="144"/>
      <c r="E249" s="144"/>
      <c r="F249" s="141"/>
      <c r="G249" s="144"/>
      <c r="H249" s="239"/>
      <c r="I249" s="240"/>
      <c r="J249" s="241"/>
      <c r="K249" s="188"/>
      <c r="L249" s="189"/>
      <c r="M249" s="189"/>
      <c r="N249" s="189"/>
      <c r="O249" s="225"/>
      <c r="P249" s="227">
        <f t="shared" ref="P249" si="7">$M$224</f>
        <v>10</v>
      </c>
      <c r="Q249" s="228"/>
      <c r="R249" s="228"/>
      <c r="S249" s="228"/>
      <c r="T249" s="229"/>
      <c r="U249" s="200"/>
      <c r="V249" s="200"/>
      <c r="W249" s="201"/>
      <c r="X249" s="207"/>
      <c r="Y249" s="208"/>
      <c r="Z249" s="209"/>
      <c r="AA249" s="214"/>
      <c r="AB249" s="200"/>
      <c r="AC249" s="201"/>
      <c r="AD249" s="219"/>
      <c r="AE249" s="220"/>
      <c r="AF249" s="220"/>
      <c r="AG249" s="221"/>
      <c r="AH249" s="167"/>
      <c r="AI249" s="168"/>
      <c r="AJ249" s="169"/>
      <c r="AK249" s="176"/>
      <c r="AL249" s="176"/>
      <c r="AM249" s="177"/>
      <c r="AN249" s="180"/>
      <c r="AO249" s="180"/>
      <c r="AP249" s="180"/>
      <c r="AQ249" s="180"/>
      <c r="AR249" s="181"/>
      <c r="AT249" s="31"/>
      <c r="AU249" s="184"/>
      <c r="AV249" s="184"/>
      <c r="AW249" s="185"/>
      <c r="AX249" s="31"/>
      <c r="AY249" s="31"/>
      <c r="AZ249" s="31"/>
      <c r="BA249" s="31"/>
    </row>
    <row r="250" spans="2:53" s="1" customFormat="1" ht="13" customHeight="1" x14ac:dyDescent="0.2">
      <c r="B250" s="142"/>
      <c r="C250" s="235"/>
      <c r="D250" s="145"/>
      <c r="E250" s="145"/>
      <c r="F250" s="142"/>
      <c r="G250" s="145"/>
      <c r="H250" s="242"/>
      <c r="I250" s="243"/>
      <c r="J250" s="244"/>
      <c r="K250" s="190"/>
      <c r="L250" s="191"/>
      <c r="M250" s="191"/>
      <c r="N250" s="191"/>
      <c r="O250" s="226"/>
      <c r="P250" s="230"/>
      <c r="Q250" s="231"/>
      <c r="R250" s="231"/>
      <c r="S250" s="231"/>
      <c r="T250" s="232"/>
      <c r="U250" s="202"/>
      <c r="V250" s="202"/>
      <c r="W250" s="203"/>
      <c r="X250" s="210"/>
      <c r="Y250" s="211"/>
      <c r="Z250" s="212"/>
      <c r="AA250" s="215"/>
      <c r="AB250" s="202"/>
      <c r="AC250" s="203"/>
      <c r="AD250" s="222"/>
      <c r="AE250" s="223"/>
      <c r="AF250" s="223"/>
      <c r="AG250" s="224"/>
      <c r="AH250" s="170"/>
      <c r="AI250" s="171"/>
      <c r="AJ250" s="172"/>
      <c r="AK250" s="176"/>
      <c r="AL250" s="176"/>
      <c r="AM250" s="177"/>
      <c r="AN250" s="182"/>
      <c r="AO250" s="182"/>
      <c r="AP250" s="182"/>
      <c r="AQ250" s="182"/>
      <c r="AR250" s="183"/>
      <c r="AT250" s="31"/>
      <c r="AU250" s="184"/>
      <c r="AV250" s="184"/>
      <c r="AW250" s="185"/>
      <c r="AX250" s="31"/>
      <c r="AY250" s="31"/>
      <c r="AZ250" s="31"/>
      <c r="BA250" s="31"/>
    </row>
    <row r="251" spans="2:53" s="1" customFormat="1" ht="13" customHeight="1" x14ac:dyDescent="0.2">
      <c r="B251" s="140">
        <v>8</v>
      </c>
      <c r="C251" s="233" t="s">
        <v>98</v>
      </c>
      <c r="D251" s="143">
        <v>30</v>
      </c>
      <c r="E251" s="143" t="s">
        <v>99</v>
      </c>
      <c r="F251" s="140" t="s">
        <v>105</v>
      </c>
      <c r="G251" s="143"/>
      <c r="H251" s="236" t="s">
        <v>126</v>
      </c>
      <c r="I251" s="237"/>
      <c r="J251" s="238"/>
      <c r="K251" s="186">
        <f t="shared" ref="K251" si="8">$M$219</f>
        <v>4000</v>
      </c>
      <c r="L251" s="187"/>
      <c r="M251" s="187"/>
      <c r="N251" s="187"/>
      <c r="O251" s="192">
        <f t="shared" ref="O251" si="9">$M$222</f>
        <v>40</v>
      </c>
      <c r="P251" s="193"/>
      <c r="Q251" s="193"/>
      <c r="R251" s="193"/>
      <c r="S251" s="193"/>
      <c r="T251" s="194"/>
      <c r="U251" s="198">
        <v>80</v>
      </c>
      <c r="V251" s="198"/>
      <c r="W251" s="199"/>
      <c r="X251" s="204">
        <v>8</v>
      </c>
      <c r="Y251" s="205"/>
      <c r="Z251" s="206"/>
      <c r="AA251" s="213">
        <v>20</v>
      </c>
      <c r="AB251" s="198"/>
      <c r="AC251" s="199"/>
      <c r="AD251" s="216">
        <v>108</v>
      </c>
      <c r="AE251" s="217"/>
      <c r="AF251" s="217"/>
      <c r="AG251" s="218"/>
      <c r="AH251" s="167">
        <v>1</v>
      </c>
      <c r="AI251" s="168"/>
      <c r="AJ251" s="169"/>
      <c r="AK251" s="173">
        <v>0.16700000000000001</v>
      </c>
      <c r="AL251" s="174"/>
      <c r="AM251" s="175"/>
      <c r="AN251" s="178">
        <f t="shared" ref="AN251" si="10">AD251*AK251</f>
        <v>18.036000000000001</v>
      </c>
      <c r="AO251" s="178"/>
      <c r="AP251" s="178"/>
      <c r="AQ251" s="178"/>
      <c r="AR251" s="179"/>
      <c r="AT251" s="31"/>
      <c r="AU251" s="184"/>
      <c r="AV251" s="184" t="s">
        <v>128</v>
      </c>
      <c r="AW251" s="185" t="s">
        <v>126</v>
      </c>
      <c r="AX251" s="31"/>
      <c r="AY251" s="31"/>
      <c r="AZ251" s="31"/>
      <c r="BA251" s="31"/>
    </row>
    <row r="252" spans="2:53" s="1" customFormat="1" ht="13" customHeight="1" x14ac:dyDescent="0.2">
      <c r="B252" s="141"/>
      <c r="C252" s="234"/>
      <c r="D252" s="144"/>
      <c r="E252" s="144"/>
      <c r="F252" s="141"/>
      <c r="G252" s="144"/>
      <c r="H252" s="239"/>
      <c r="I252" s="240"/>
      <c r="J252" s="241"/>
      <c r="K252" s="188"/>
      <c r="L252" s="189"/>
      <c r="M252" s="189"/>
      <c r="N252" s="189"/>
      <c r="O252" s="195"/>
      <c r="P252" s="196"/>
      <c r="Q252" s="196"/>
      <c r="R252" s="196"/>
      <c r="S252" s="196"/>
      <c r="T252" s="197"/>
      <c r="U252" s="200"/>
      <c r="V252" s="200"/>
      <c r="W252" s="201"/>
      <c r="X252" s="207"/>
      <c r="Y252" s="208"/>
      <c r="Z252" s="209"/>
      <c r="AA252" s="214"/>
      <c r="AB252" s="200"/>
      <c r="AC252" s="201"/>
      <c r="AD252" s="219"/>
      <c r="AE252" s="220"/>
      <c r="AF252" s="220"/>
      <c r="AG252" s="221"/>
      <c r="AH252" s="167"/>
      <c r="AI252" s="168"/>
      <c r="AJ252" s="169"/>
      <c r="AK252" s="176"/>
      <c r="AL252" s="176"/>
      <c r="AM252" s="177"/>
      <c r="AN252" s="180"/>
      <c r="AO252" s="180"/>
      <c r="AP252" s="180"/>
      <c r="AQ252" s="180"/>
      <c r="AR252" s="181"/>
      <c r="AT252" s="31"/>
      <c r="AU252" s="184"/>
      <c r="AV252" s="184"/>
      <c r="AW252" s="185"/>
      <c r="AX252" s="31"/>
      <c r="AY252" s="31"/>
      <c r="AZ252" s="31"/>
      <c r="BA252" s="31"/>
    </row>
    <row r="253" spans="2:53" s="1" customFormat="1" ht="13" customHeight="1" x14ac:dyDescent="0.2">
      <c r="B253" s="141"/>
      <c r="C253" s="234"/>
      <c r="D253" s="144"/>
      <c r="E253" s="144"/>
      <c r="F253" s="141"/>
      <c r="G253" s="144"/>
      <c r="H253" s="239"/>
      <c r="I253" s="240"/>
      <c r="J253" s="241"/>
      <c r="K253" s="188"/>
      <c r="L253" s="189"/>
      <c r="M253" s="189"/>
      <c r="N253" s="189"/>
      <c r="O253" s="225"/>
      <c r="P253" s="227">
        <f t="shared" ref="P253" si="11">$M$224</f>
        <v>10</v>
      </c>
      <c r="Q253" s="228"/>
      <c r="R253" s="228"/>
      <c r="S253" s="228"/>
      <c r="T253" s="229"/>
      <c r="U253" s="200"/>
      <c r="V253" s="200"/>
      <c r="W253" s="201"/>
      <c r="X253" s="207"/>
      <c r="Y253" s="208"/>
      <c r="Z253" s="209"/>
      <c r="AA253" s="214"/>
      <c r="AB253" s="200"/>
      <c r="AC253" s="201"/>
      <c r="AD253" s="219"/>
      <c r="AE253" s="220"/>
      <c r="AF253" s="220"/>
      <c r="AG253" s="221"/>
      <c r="AH253" s="167"/>
      <c r="AI253" s="168"/>
      <c r="AJ253" s="169"/>
      <c r="AK253" s="176"/>
      <c r="AL253" s="176"/>
      <c r="AM253" s="177"/>
      <c r="AN253" s="180"/>
      <c r="AO253" s="180"/>
      <c r="AP253" s="180"/>
      <c r="AQ253" s="180"/>
      <c r="AR253" s="181"/>
      <c r="AT253" s="31"/>
      <c r="AU253" s="184"/>
      <c r="AV253" s="184"/>
      <c r="AW253" s="185"/>
      <c r="AX253" s="31"/>
      <c r="AY253" s="31"/>
      <c r="AZ253" s="31"/>
      <c r="BA253" s="31"/>
    </row>
    <row r="254" spans="2:53" s="1" customFormat="1" ht="13" customHeight="1" x14ac:dyDescent="0.2">
      <c r="B254" s="142"/>
      <c r="C254" s="235"/>
      <c r="D254" s="145"/>
      <c r="E254" s="145"/>
      <c r="F254" s="142"/>
      <c r="G254" s="145"/>
      <c r="H254" s="242"/>
      <c r="I254" s="243"/>
      <c r="J254" s="244"/>
      <c r="K254" s="190"/>
      <c r="L254" s="191"/>
      <c r="M254" s="191"/>
      <c r="N254" s="191"/>
      <c r="O254" s="226"/>
      <c r="P254" s="230"/>
      <c r="Q254" s="231"/>
      <c r="R254" s="231"/>
      <c r="S254" s="231"/>
      <c r="T254" s="232"/>
      <c r="U254" s="202"/>
      <c r="V254" s="202"/>
      <c r="W254" s="203"/>
      <c r="X254" s="210"/>
      <c r="Y254" s="211"/>
      <c r="Z254" s="212"/>
      <c r="AA254" s="215"/>
      <c r="AB254" s="202"/>
      <c r="AC254" s="203"/>
      <c r="AD254" s="222"/>
      <c r="AE254" s="223"/>
      <c r="AF254" s="223"/>
      <c r="AG254" s="224"/>
      <c r="AH254" s="170"/>
      <c r="AI254" s="171"/>
      <c r="AJ254" s="172"/>
      <c r="AK254" s="176"/>
      <c r="AL254" s="176"/>
      <c r="AM254" s="177"/>
      <c r="AN254" s="182"/>
      <c r="AO254" s="182"/>
      <c r="AP254" s="182"/>
      <c r="AQ254" s="182"/>
      <c r="AR254" s="183"/>
      <c r="AT254" s="31"/>
      <c r="AU254" s="184"/>
      <c r="AV254" s="184"/>
      <c r="AW254" s="185"/>
      <c r="AX254" s="31"/>
      <c r="AY254" s="31"/>
      <c r="AZ254" s="31"/>
      <c r="BA254" s="31"/>
    </row>
    <row r="255" spans="2:53" s="1" customFormat="1" ht="13" customHeight="1" x14ac:dyDescent="0.2">
      <c r="B255" s="140">
        <v>8</v>
      </c>
      <c r="C255" s="233" t="s">
        <v>98</v>
      </c>
      <c r="D255" s="143">
        <v>31</v>
      </c>
      <c r="E255" s="143" t="s">
        <v>99</v>
      </c>
      <c r="F255" s="140" t="s">
        <v>106</v>
      </c>
      <c r="G255" s="143"/>
      <c r="H255" s="236" t="s">
        <v>126</v>
      </c>
      <c r="I255" s="237"/>
      <c r="J255" s="238"/>
      <c r="K255" s="186">
        <f t="shared" ref="K255" si="12">$M$219</f>
        <v>4000</v>
      </c>
      <c r="L255" s="187"/>
      <c r="M255" s="187"/>
      <c r="N255" s="187"/>
      <c r="O255" s="192">
        <f t="shared" ref="O255" si="13">$M$222</f>
        <v>40</v>
      </c>
      <c r="P255" s="193"/>
      <c r="Q255" s="193"/>
      <c r="R255" s="193"/>
      <c r="S255" s="193"/>
      <c r="T255" s="194"/>
      <c r="U255" s="198">
        <v>80</v>
      </c>
      <c r="V255" s="198"/>
      <c r="W255" s="199"/>
      <c r="X255" s="204">
        <v>8</v>
      </c>
      <c r="Y255" s="205"/>
      <c r="Z255" s="206"/>
      <c r="AA255" s="213">
        <v>20</v>
      </c>
      <c r="AB255" s="198"/>
      <c r="AC255" s="199"/>
      <c r="AD255" s="216">
        <v>108</v>
      </c>
      <c r="AE255" s="217"/>
      <c r="AF255" s="217"/>
      <c r="AG255" s="218"/>
      <c r="AH255" s="167">
        <v>1</v>
      </c>
      <c r="AI255" s="168"/>
      <c r="AJ255" s="169"/>
      <c r="AK255" s="173">
        <v>0.16700000000000001</v>
      </c>
      <c r="AL255" s="174"/>
      <c r="AM255" s="175"/>
      <c r="AN255" s="178">
        <f t="shared" ref="AN255" si="14">AD255*AK255</f>
        <v>18.036000000000001</v>
      </c>
      <c r="AO255" s="178"/>
      <c r="AP255" s="178"/>
      <c r="AQ255" s="178"/>
      <c r="AR255" s="179"/>
      <c r="AT255" s="31"/>
      <c r="AU255" s="184"/>
      <c r="AV255" s="184" t="s">
        <v>128</v>
      </c>
      <c r="AW255" s="185" t="s">
        <v>126</v>
      </c>
      <c r="AX255" s="31"/>
      <c r="AY255" s="31"/>
      <c r="AZ255" s="31"/>
      <c r="BA255" s="31"/>
    </row>
    <row r="256" spans="2:53" s="1" customFormat="1" ht="13" customHeight="1" x14ac:dyDescent="0.2">
      <c r="B256" s="141"/>
      <c r="C256" s="234"/>
      <c r="D256" s="144"/>
      <c r="E256" s="144"/>
      <c r="F256" s="141"/>
      <c r="G256" s="144"/>
      <c r="H256" s="239"/>
      <c r="I256" s="240"/>
      <c r="J256" s="241"/>
      <c r="K256" s="188"/>
      <c r="L256" s="189"/>
      <c r="M256" s="189"/>
      <c r="N256" s="189"/>
      <c r="O256" s="195"/>
      <c r="P256" s="196"/>
      <c r="Q256" s="196"/>
      <c r="R256" s="196"/>
      <c r="S256" s="196"/>
      <c r="T256" s="197"/>
      <c r="U256" s="200"/>
      <c r="V256" s="200"/>
      <c r="W256" s="201"/>
      <c r="X256" s="207"/>
      <c r="Y256" s="208"/>
      <c r="Z256" s="209"/>
      <c r="AA256" s="214"/>
      <c r="AB256" s="200"/>
      <c r="AC256" s="201"/>
      <c r="AD256" s="219"/>
      <c r="AE256" s="220"/>
      <c r="AF256" s="220"/>
      <c r="AG256" s="221"/>
      <c r="AH256" s="167"/>
      <c r="AI256" s="168"/>
      <c r="AJ256" s="169"/>
      <c r="AK256" s="176"/>
      <c r="AL256" s="176"/>
      <c r="AM256" s="177"/>
      <c r="AN256" s="180"/>
      <c r="AO256" s="180"/>
      <c r="AP256" s="180"/>
      <c r="AQ256" s="180"/>
      <c r="AR256" s="181"/>
      <c r="AT256" s="31"/>
      <c r="AU256" s="184"/>
      <c r="AV256" s="184"/>
      <c r="AW256" s="185"/>
      <c r="AX256" s="31"/>
      <c r="AY256" s="31"/>
      <c r="AZ256" s="31"/>
      <c r="BA256" s="31"/>
    </row>
    <row r="257" spans="2:53" s="1" customFormat="1" ht="13" customHeight="1" x14ac:dyDescent="0.2">
      <c r="B257" s="141"/>
      <c r="C257" s="234"/>
      <c r="D257" s="144"/>
      <c r="E257" s="144"/>
      <c r="F257" s="141"/>
      <c r="G257" s="144"/>
      <c r="H257" s="239"/>
      <c r="I257" s="240"/>
      <c r="J257" s="241"/>
      <c r="K257" s="188"/>
      <c r="L257" s="189"/>
      <c r="M257" s="189"/>
      <c r="N257" s="189"/>
      <c r="O257" s="225"/>
      <c r="P257" s="227">
        <f t="shared" ref="P257" si="15">$M$224</f>
        <v>10</v>
      </c>
      <c r="Q257" s="228"/>
      <c r="R257" s="228"/>
      <c r="S257" s="228"/>
      <c r="T257" s="229"/>
      <c r="U257" s="200"/>
      <c r="V257" s="200"/>
      <c r="W257" s="201"/>
      <c r="X257" s="207"/>
      <c r="Y257" s="208"/>
      <c r="Z257" s="209"/>
      <c r="AA257" s="214"/>
      <c r="AB257" s="200"/>
      <c r="AC257" s="201"/>
      <c r="AD257" s="219"/>
      <c r="AE257" s="220"/>
      <c r="AF257" s="220"/>
      <c r="AG257" s="221"/>
      <c r="AH257" s="167"/>
      <c r="AI257" s="168"/>
      <c r="AJ257" s="169"/>
      <c r="AK257" s="176"/>
      <c r="AL257" s="176"/>
      <c r="AM257" s="177"/>
      <c r="AN257" s="180"/>
      <c r="AO257" s="180"/>
      <c r="AP257" s="180"/>
      <c r="AQ257" s="180"/>
      <c r="AR257" s="181"/>
      <c r="AT257" s="31"/>
      <c r="AU257" s="184"/>
      <c r="AV257" s="184"/>
      <c r="AW257" s="185"/>
      <c r="AX257" s="31"/>
      <c r="AY257" s="31"/>
      <c r="AZ257" s="31"/>
      <c r="BA257" s="31"/>
    </row>
    <row r="258" spans="2:53" s="1" customFormat="1" ht="13" customHeight="1" x14ac:dyDescent="0.2">
      <c r="B258" s="142"/>
      <c r="C258" s="235"/>
      <c r="D258" s="145"/>
      <c r="E258" s="145"/>
      <c r="F258" s="142"/>
      <c r="G258" s="145"/>
      <c r="H258" s="242"/>
      <c r="I258" s="243"/>
      <c r="J258" s="244"/>
      <c r="K258" s="190"/>
      <c r="L258" s="191"/>
      <c r="M258" s="191"/>
      <c r="N258" s="191"/>
      <c r="O258" s="226"/>
      <c r="P258" s="230"/>
      <c r="Q258" s="231"/>
      <c r="R258" s="231"/>
      <c r="S258" s="231"/>
      <c r="T258" s="232"/>
      <c r="U258" s="202"/>
      <c r="V258" s="202"/>
      <c r="W258" s="203"/>
      <c r="X258" s="210"/>
      <c r="Y258" s="211"/>
      <c r="Z258" s="212"/>
      <c r="AA258" s="215"/>
      <c r="AB258" s="202"/>
      <c r="AC258" s="203"/>
      <c r="AD258" s="222"/>
      <c r="AE258" s="223"/>
      <c r="AF258" s="223"/>
      <c r="AG258" s="224"/>
      <c r="AH258" s="170"/>
      <c r="AI258" s="171"/>
      <c r="AJ258" s="172"/>
      <c r="AK258" s="176"/>
      <c r="AL258" s="176"/>
      <c r="AM258" s="177"/>
      <c r="AN258" s="182"/>
      <c r="AO258" s="182"/>
      <c r="AP258" s="182"/>
      <c r="AQ258" s="182"/>
      <c r="AR258" s="183"/>
      <c r="AT258" s="31"/>
      <c r="AU258" s="184"/>
      <c r="AV258" s="184"/>
      <c r="AW258" s="185"/>
      <c r="AX258" s="31"/>
      <c r="AY258" s="31"/>
      <c r="AZ258" s="31"/>
      <c r="BA258" s="31"/>
    </row>
    <row r="259" spans="2:53" s="1" customFormat="1" ht="13" customHeight="1" x14ac:dyDescent="0.2">
      <c r="B259" s="140">
        <v>9</v>
      </c>
      <c r="C259" s="233" t="s">
        <v>98</v>
      </c>
      <c r="D259" s="143">
        <v>1</v>
      </c>
      <c r="E259" s="143" t="s">
        <v>99</v>
      </c>
      <c r="F259" s="140" t="s">
        <v>100</v>
      </c>
      <c r="G259" s="143"/>
      <c r="H259" s="236" t="s">
        <v>126</v>
      </c>
      <c r="I259" s="237"/>
      <c r="J259" s="238"/>
      <c r="K259" s="186">
        <f t="shared" ref="K259" si="16">$M$219</f>
        <v>4000</v>
      </c>
      <c r="L259" s="187"/>
      <c r="M259" s="187"/>
      <c r="N259" s="187"/>
      <c r="O259" s="192">
        <f t="shared" ref="O259" si="17">$M$222</f>
        <v>40</v>
      </c>
      <c r="P259" s="193"/>
      <c r="Q259" s="193"/>
      <c r="R259" s="193"/>
      <c r="S259" s="193"/>
      <c r="T259" s="194"/>
      <c r="U259" s="198">
        <v>80</v>
      </c>
      <c r="V259" s="198"/>
      <c r="W259" s="199"/>
      <c r="X259" s="204">
        <v>8</v>
      </c>
      <c r="Y259" s="205"/>
      <c r="Z259" s="206"/>
      <c r="AA259" s="213">
        <v>20</v>
      </c>
      <c r="AB259" s="198"/>
      <c r="AC259" s="199"/>
      <c r="AD259" s="216">
        <v>108</v>
      </c>
      <c r="AE259" s="217"/>
      <c r="AF259" s="217"/>
      <c r="AG259" s="218"/>
      <c r="AH259" s="245">
        <v>2</v>
      </c>
      <c r="AI259" s="246"/>
      <c r="AJ259" s="247"/>
      <c r="AK259" s="173">
        <v>0.23100000000000001</v>
      </c>
      <c r="AL259" s="174"/>
      <c r="AM259" s="175"/>
      <c r="AN259" s="178">
        <f t="shared" ref="AN259" si="18">AD259*AK259</f>
        <v>24.948</v>
      </c>
      <c r="AO259" s="178"/>
      <c r="AP259" s="178"/>
      <c r="AQ259" s="178"/>
      <c r="AR259" s="179"/>
      <c r="AT259" s="31"/>
      <c r="AU259" s="184"/>
      <c r="AV259" s="184" t="s">
        <v>128</v>
      </c>
      <c r="AW259" s="185" t="s">
        <v>126</v>
      </c>
      <c r="AX259" s="31"/>
      <c r="AY259" s="31"/>
      <c r="AZ259" s="31"/>
      <c r="BA259" s="31"/>
    </row>
    <row r="260" spans="2:53" s="1" customFormat="1" ht="13" customHeight="1" x14ac:dyDescent="0.2">
      <c r="B260" s="141"/>
      <c r="C260" s="234"/>
      <c r="D260" s="144"/>
      <c r="E260" s="144"/>
      <c r="F260" s="141"/>
      <c r="G260" s="144"/>
      <c r="H260" s="239"/>
      <c r="I260" s="240"/>
      <c r="J260" s="241"/>
      <c r="K260" s="188"/>
      <c r="L260" s="189"/>
      <c r="M260" s="189"/>
      <c r="N260" s="189"/>
      <c r="O260" s="195"/>
      <c r="P260" s="196"/>
      <c r="Q260" s="196"/>
      <c r="R260" s="196"/>
      <c r="S260" s="196"/>
      <c r="T260" s="197"/>
      <c r="U260" s="200"/>
      <c r="V260" s="200"/>
      <c r="W260" s="201"/>
      <c r="X260" s="207"/>
      <c r="Y260" s="208"/>
      <c r="Z260" s="209"/>
      <c r="AA260" s="214"/>
      <c r="AB260" s="200"/>
      <c r="AC260" s="201"/>
      <c r="AD260" s="219"/>
      <c r="AE260" s="220"/>
      <c r="AF260" s="220"/>
      <c r="AG260" s="221"/>
      <c r="AH260" s="245"/>
      <c r="AI260" s="246"/>
      <c r="AJ260" s="247"/>
      <c r="AK260" s="176"/>
      <c r="AL260" s="176"/>
      <c r="AM260" s="177"/>
      <c r="AN260" s="180"/>
      <c r="AO260" s="180"/>
      <c r="AP260" s="180"/>
      <c r="AQ260" s="180"/>
      <c r="AR260" s="181"/>
      <c r="AT260" s="31"/>
      <c r="AU260" s="184"/>
      <c r="AV260" s="184"/>
      <c r="AW260" s="185"/>
      <c r="AX260" s="31"/>
      <c r="AY260" s="31"/>
      <c r="AZ260" s="31"/>
      <c r="BA260" s="31"/>
    </row>
    <row r="261" spans="2:53" s="1" customFormat="1" ht="13" customHeight="1" x14ac:dyDescent="0.2">
      <c r="B261" s="141"/>
      <c r="C261" s="234"/>
      <c r="D261" s="144"/>
      <c r="E261" s="144"/>
      <c r="F261" s="141"/>
      <c r="G261" s="144"/>
      <c r="H261" s="239"/>
      <c r="I261" s="240"/>
      <c r="J261" s="241"/>
      <c r="K261" s="188"/>
      <c r="L261" s="189"/>
      <c r="M261" s="189"/>
      <c r="N261" s="189"/>
      <c r="O261" s="225"/>
      <c r="P261" s="227">
        <f t="shared" ref="P261" si="19">$M$224</f>
        <v>10</v>
      </c>
      <c r="Q261" s="228"/>
      <c r="R261" s="228"/>
      <c r="S261" s="228"/>
      <c r="T261" s="229"/>
      <c r="U261" s="200"/>
      <c r="V261" s="200"/>
      <c r="W261" s="201"/>
      <c r="X261" s="207"/>
      <c r="Y261" s="208"/>
      <c r="Z261" s="209"/>
      <c r="AA261" s="214"/>
      <c r="AB261" s="200"/>
      <c r="AC261" s="201"/>
      <c r="AD261" s="219"/>
      <c r="AE261" s="220"/>
      <c r="AF261" s="220"/>
      <c r="AG261" s="221"/>
      <c r="AH261" s="245"/>
      <c r="AI261" s="246"/>
      <c r="AJ261" s="247"/>
      <c r="AK261" s="176"/>
      <c r="AL261" s="176"/>
      <c r="AM261" s="177"/>
      <c r="AN261" s="180"/>
      <c r="AO261" s="180"/>
      <c r="AP261" s="180"/>
      <c r="AQ261" s="180"/>
      <c r="AR261" s="181"/>
      <c r="AT261" s="31"/>
      <c r="AU261" s="184"/>
      <c r="AV261" s="184"/>
      <c r="AW261" s="185"/>
      <c r="AX261" s="31"/>
      <c r="AY261" s="31"/>
      <c r="AZ261" s="31"/>
      <c r="BA261" s="31"/>
    </row>
    <row r="262" spans="2:53" s="1" customFormat="1" ht="13" customHeight="1" x14ac:dyDescent="0.2">
      <c r="B262" s="142"/>
      <c r="C262" s="235"/>
      <c r="D262" s="145"/>
      <c r="E262" s="145"/>
      <c r="F262" s="142"/>
      <c r="G262" s="145"/>
      <c r="H262" s="242"/>
      <c r="I262" s="243"/>
      <c r="J262" s="244"/>
      <c r="K262" s="190"/>
      <c r="L262" s="191"/>
      <c r="M262" s="191"/>
      <c r="N262" s="191"/>
      <c r="O262" s="226"/>
      <c r="P262" s="230"/>
      <c r="Q262" s="231"/>
      <c r="R262" s="231"/>
      <c r="S262" s="231"/>
      <c r="T262" s="232"/>
      <c r="U262" s="202"/>
      <c r="V262" s="202"/>
      <c r="W262" s="203"/>
      <c r="X262" s="210"/>
      <c r="Y262" s="211"/>
      <c r="Z262" s="212"/>
      <c r="AA262" s="215"/>
      <c r="AB262" s="202"/>
      <c r="AC262" s="203"/>
      <c r="AD262" s="222"/>
      <c r="AE262" s="223"/>
      <c r="AF262" s="223"/>
      <c r="AG262" s="224"/>
      <c r="AH262" s="248"/>
      <c r="AI262" s="249"/>
      <c r="AJ262" s="250"/>
      <c r="AK262" s="176"/>
      <c r="AL262" s="176"/>
      <c r="AM262" s="177"/>
      <c r="AN262" s="182"/>
      <c r="AO262" s="182"/>
      <c r="AP262" s="182"/>
      <c r="AQ262" s="182"/>
      <c r="AR262" s="183"/>
      <c r="AT262" s="31"/>
      <c r="AU262" s="184"/>
      <c r="AV262" s="184"/>
      <c r="AW262" s="185"/>
      <c r="AX262" s="31"/>
      <c r="AY262" s="31"/>
      <c r="AZ262" s="31"/>
      <c r="BA262" s="31"/>
    </row>
    <row r="263" spans="2:53" s="1" customFormat="1" ht="13" customHeight="1" x14ac:dyDescent="0.2">
      <c r="B263" s="140">
        <v>9</v>
      </c>
      <c r="C263" s="233" t="s">
        <v>98</v>
      </c>
      <c r="D263" s="143">
        <v>2</v>
      </c>
      <c r="E263" s="143" t="s">
        <v>99</v>
      </c>
      <c r="F263" s="140" t="s">
        <v>101</v>
      </c>
      <c r="G263" s="143"/>
      <c r="H263" s="236" t="s">
        <v>126</v>
      </c>
      <c r="I263" s="237"/>
      <c r="J263" s="238"/>
      <c r="K263" s="186">
        <f t="shared" ref="K263" si="20">$M$219</f>
        <v>4000</v>
      </c>
      <c r="L263" s="187"/>
      <c r="M263" s="187"/>
      <c r="N263" s="187"/>
      <c r="O263" s="192">
        <f t="shared" ref="O263" si="21">$M$222</f>
        <v>40</v>
      </c>
      <c r="P263" s="193"/>
      <c r="Q263" s="193"/>
      <c r="R263" s="193"/>
      <c r="S263" s="193"/>
      <c r="T263" s="194"/>
      <c r="U263" s="198">
        <v>80</v>
      </c>
      <c r="V263" s="198"/>
      <c r="W263" s="199"/>
      <c r="X263" s="204">
        <v>8</v>
      </c>
      <c r="Y263" s="205"/>
      <c r="Z263" s="206"/>
      <c r="AA263" s="213">
        <v>20</v>
      </c>
      <c r="AB263" s="198"/>
      <c r="AC263" s="199"/>
      <c r="AD263" s="216">
        <v>108</v>
      </c>
      <c r="AE263" s="217"/>
      <c r="AF263" s="217"/>
      <c r="AG263" s="218"/>
      <c r="AH263" s="167">
        <v>1</v>
      </c>
      <c r="AI263" s="168"/>
      <c r="AJ263" s="169"/>
      <c r="AK263" s="173">
        <v>0.16700000000000001</v>
      </c>
      <c r="AL263" s="174"/>
      <c r="AM263" s="175"/>
      <c r="AN263" s="178">
        <f t="shared" ref="AN263" si="22">AD263*AK263</f>
        <v>18.036000000000001</v>
      </c>
      <c r="AO263" s="178"/>
      <c r="AP263" s="178"/>
      <c r="AQ263" s="178"/>
      <c r="AR263" s="179"/>
      <c r="AT263" s="31"/>
      <c r="AU263" s="184"/>
      <c r="AV263" s="184" t="s">
        <v>128</v>
      </c>
      <c r="AW263" s="185" t="s">
        <v>126</v>
      </c>
      <c r="AX263" s="31"/>
      <c r="AY263" s="31"/>
      <c r="AZ263" s="31"/>
      <c r="BA263" s="31"/>
    </row>
    <row r="264" spans="2:53" s="1" customFormat="1" ht="13" customHeight="1" x14ac:dyDescent="0.2">
      <c r="B264" s="141"/>
      <c r="C264" s="234"/>
      <c r="D264" s="144"/>
      <c r="E264" s="144"/>
      <c r="F264" s="141"/>
      <c r="G264" s="144"/>
      <c r="H264" s="239"/>
      <c r="I264" s="240"/>
      <c r="J264" s="241"/>
      <c r="K264" s="188"/>
      <c r="L264" s="189"/>
      <c r="M264" s="189"/>
      <c r="N264" s="189"/>
      <c r="O264" s="195"/>
      <c r="P264" s="196"/>
      <c r="Q264" s="196"/>
      <c r="R264" s="196"/>
      <c r="S264" s="196"/>
      <c r="T264" s="197"/>
      <c r="U264" s="200"/>
      <c r="V264" s="200"/>
      <c r="W264" s="201"/>
      <c r="X264" s="207"/>
      <c r="Y264" s="208"/>
      <c r="Z264" s="209"/>
      <c r="AA264" s="214"/>
      <c r="AB264" s="200"/>
      <c r="AC264" s="201"/>
      <c r="AD264" s="219"/>
      <c r="AE264" s="220"/>
      <c r="AF264" s="220"/>
      <c r="AG264" s="221"/>
      <c r="AH264" s="167"/>
      <c r="AI264" s="168"/>
      <c r="AJ264" s="169"/>
      <c r="AK264" s="176"/>
      <c r="AL264" s="176"/>
      <c r="AM264" s="177"/>
      <c r="AN264" s="180"/>
      <c r="AO264" s="180"/>
      <c r="AP264" s="180"/>
      <c r="AQ264" s="180"/>
      <c r="AR264" s="181"/>
      <c r="AT264" s="31"/>
      <c r="AU264" s="184"/>
      <c r="AV264" s="184"/>
      <c r="AW264" s="185"/>
      <c r="AX264" s="31"/>
      <c r="AY264" s="31"/>
      <c r="AZ264" s="31"/>
      <c r="BA264" s="31"/>
    </row>
    <row r="265" spans="2:53" s="1" customFormat="1" ht="13" customHeight="1" x14ac:dyDescent="0.2">
      <c r="B265" s="141"/>
      <c r="C265" s="234"/>
      <c r="D265" s="144"/>
      <c r="E265" s="144"/>
      <c r="F265" s="141"/>
      <c r="G265" s="144"/>
      <c r="H265" s="239"/>
      <c r="I265" s="240"/>
      <c r="J265" s="241"/>
      <c r="K265" s="188"/>
      <c r="L265" s="189"/>
      <c r="M265" s="189"/>
      <c r="N265" s="189"/>
      <c r="O265" s="225"/>
      <c r="P265" s="227">
        <f t="shared" ref="P265" si="23">$M$224</f>
        <v>10</v>
      </c>
      <c r="Q265" s="228"/>
      <c r="R265" s="228"/>
      <c r="S265" s="228"/>
      <c r="T265" s="229"/>
      <c r="U265" s="200"/>
      <c r="V265" s="200"/>
      <c r="W265" s="201"/>
      <c r="X265" s="207"/>
      <c r="Y265" s="208"/>
      <c r="Z265" s="209"/>
      <c r="AA265" s="214"/>
      <c r="AB265" s="200"/>
      <c r="AC265" s="201"/>
      <c r="AD265" s="219"/>
      <c r="AE265" s="220"/>
      <c r="AF265" s="220"/>
      <c r="AG265" s="221"/>
      <c r="AH265" s="167"/>
      <c r="AI265" s="168"/>
      <c r="AJ265" s="169"/>
      <c r="AK265" s="176"/>
      <c r="AL265" s="176"/>
      <c r="AM265" s="177"/>
      <c r="AN265" s="180"/>
      <c r="AO265" s="180"/>
      <c r="AP265" s="180"/>
      <c r="AQ265" s="180"/>
      <c r="AR265" s="181"/>
      <c r="AT265" s="31"/>
      <c r="AU265" s="184"/>
      <c r="AV265" s="184"/>
      <c r="AW265" s="185"/>
      <c r="AX265" s="31"/>
      <c r="AY265" s="31"/>
      <c r="AZ265" s="31"/>
      <c r="BA265" s="31"/>
    </row>
    <row r="266" spans="2:53" s="1" customFormat="1" ht="13" customHeight="1" x14ac:dyDescent="0.2">
      <c r="B266" s="142"/>
      <c r="C266" s="235"/>
      <c r="D266" s="145"/>
      <c r="E266" s="145"/>
      <c r="F266" s="142"/>
      <c r="G266" s="145"/>
      <c r="H266" s="242"/>
      <c r="I266" s="243"/>
      <c r="J266" s="244"/>
      <c r="K266" s="190"/>
      <c r="L266" s="191"/>
      <c r="M266" s="191"/>
      <c r="N266" s="191"/>
      <c r="O266" s="226"/>
      <c r="P266" s="230"/>
      <c r="Q266" s="231"/>
      <c r="R266" s="231"/>
      <c r="S266" s="231"/>
      <c r="T266" s="232"/>
      <c r="U266" s="202"/>
      <c r="V266" s="202"/>
      <c r="W266" s="203"/>
      <c r="X266" s="210"/>
      <c r="Y266" s="211"/>
      <c r="Z266" s="212"/>
      <c r="AA266" s="215"/>
      <c r="AB266" s="202"/>
      <c r="AC266" s="203"/>
      <c r="AD266" s="222"/>
      <c r="AE266" s="223"/>
      <c r="AF266" s="223"/>
      <c r="AG266" s="224"/>
      <c r="AH266" s="170"/>
      <c r="AI266" s="171"/>
      <c r="AJ266" s="172"/>
      <c r="AK266" s="176"/>
      <c r="AL266" s="176"/>
      <c r="AM266" s="177"/>
      <c r="AN266" s="182"/>
      <c r="AO266" s="182"/>
      <c r="AP266" s="182"/>
      <c r="AQ266" s="182"/>
      <c r="AR266" s="183"/>
      <c r="AT266" s="31"/>
      <c r="AU266" s="184"/>
      <c r="AV266" s="184"/>
      <c r="AW266" s="185"/>
      <c r="AX266" s="31"/>
      <c r="AY266" s="31"/>
      <c r="AZ266" s="31"/>
      <c r="BA266" s="31"/>
    </row>
    <row r="267" spans="2:53" s="1" customFormat="1" ht="13" customHeight="1" x14ac:dyDescent="0.2">
      <c r="B267" s="140">
        <v>9</v>
      </c>
      <c r="C267" s="233" t="s">
        <v>98</v>
      </c>
      <c r="D267" s="143">
        <v>3</v>
      </c>
      <c r="E267" s="143" t="s">
        <v>99</v>
      </c>
      <c r="F267" s="140" t="s">
        <v>102</v>
      </c>
      <c r="G267" s="143"/>
      <c r="H267" s="236" t="s">
        <v>126</v>
      </c>
      <c r="I267" s="237"/>
      <c r="J267" s="238"/>
      <c r="K267" s="186">
        <f t="shared" ref="K267" si="24">$M$219</f>
        <v>4000</v>
      </c>
      <c r="L267" s="187"/>
      <c r="M267" s="187"/>
      <c r="N267" s="187"/>
      <c r="O267" s="192">
        <f t="shared" ref="O267" si="25">$M$222</f>
        <v>40</v>
      </c>
      <c r="P267" s="193"/>
      <c r="Q267" s="193"/>
      <c r="R267" s="193"/>
      <c r="S267" s="193"/>
      <c r="T267" s="194"/>
      <c r="U267" s="198">
        <v>80</v>
      </c>
      <c r="V267" s="198"/>
      <c r="W267" s="199"/>
      <c r="X267" s="204">
        <v>8</v>
      </c>
      <c r="Y267" s="205"/>
      <c r="Z267" s="206"/>
      <c r="AA267" s="213">
        <v>20</v>
      </c>
      <c r="AB267" s="198"/>
      <c r="AC267" s="199"/>
      <c r="AD267" s="216">
        <v>108</v>
      </c>
      <c r="AE267" s="217"/>
      <c r="AF267" s="217"/>
      <c r="AG267" s="218"/>
      <c r="AH267" s="167">
        <v>1</v>
      </c>
      <c r="AI267" s="168"/>
      <c r="AJ267" s="169"/>
      <c r="AK267" s="173">
        <v>0.16700000000000001</v>
      </c>
      <c r="AL267" s="174"/>
      <c r="AM267" s="175"/>
      <c r="AN267" s="178">
        <f t="shared" ref="AN267" si="26">AD267*AK267</f>
        <v>18.036000000000001</v>
      </c>
      <c r="AO267" s="178"/>
      <c r="AP267" s="178"/>
      <c r="AQ267" s="178"/>
      <c r="AR267" s="179"/>
      <c r="AT267" s="31"/>
      <c r="AU267" s="184"/>
      <c r="AV267" s="184" t="s">
        <v>128</v>
      </c>
      <c r="AW267" s="185" t="s">
        <v>126</v>
      </c>
      <c r="AX267" s="31"/>
      <c r="AY267" s="31"/>
      <c r="AZ267" s="31"/>
      <c r="BA267" s="31"/>
    </row>
    <row r="268" spans="2:53" s="1" customFormat="1" ht="13" customHeight="1" x14ac:dyDescent="0.2">
      <c r="B268" s="141"/>
      <c r="C268" s="234"/>
      <c r="D268" s="144"/>
      <c r="E268" s="144"/>
      <c r="F268" s="141"/>
      <c r="G268" s="144"/>
      <c r="H268" s="239"/>
      <c r="I268" s="240"/>
      <c r="J268" s="241"/>
      <c r="K268" s="188"/>
      <c r="L268" s="189"/>
      <c r="M268" s="189"/>
      <c r="N268" s="189"/>
      <c r="O268" s="195"/>
      <c r="P268" s="196"/>
      <c r="Q268" s="196"/>
      <c r="R268" s="196"/>
      <c r="S268" s="196"/>
      <c r="T268" s="197"/>
      <c r="U268" s="200"/>
      <c r="V268" s="200"/>
      <c r="W268" s="201"/>
      <c r="X268" s="207"/>
      <c r="Y268" s="208"/>
      <c r="Z268" s="209"/>
      <c r="AA268" s="214"/>
      <c r="AB268" s="200"/>
      <c r="AC268" s="201"/>
      <c r="AD268" s="219"/>
      <c r="AE268" s="220"/>
      <c r="AF268" s="220"/>
      <c r="AG268" s="221"/>
      <c r="AH268" s="167"/>
      <c r="AI268" s="168"/>
      <c r="AJ268" s="169"/>
      <c r="AK268" s="176"/>
      <c r="AL268" s="176"/>
      <c r="AM268" s="177"/>
      <c r="AN268" s="180"/>
      <c r="AO268" s="180"/>
      <c r="AP268" s="180"/>
      <c r="AQ268" s="180"/>
      <c r="AR268" s="181"/>
      <c r="AT268" s="31"/>
      <c r="AU268" s="184"/>
      <c r="AV268" s="184"/>
      <c r="AW268" s="185"/>
      <c r="AX268" s="31"/>
      <c r="AY268" s="31"/>
      <c r="AZ268" s="31"/>
      <c r="BA268" s="31"/>
    </row>
    <row r="269" spans="2:53" s="1" customFormat="1" ht="13" customHeight="1" x14ac:dyDescent="0.2">
      <c r="B269" s="141"/>
      <c r="C269" s="234"/>
      <c r="D269" s="144"/>
      <c r="E269" s="144"/>
      <c r="F269" s="141"/>
      <c r="G269" s="144"/>
      <c r="H269" s="239"/>
      <c r="I269" s="240"/>
      <c r="J269" s="241"/>
      <c r="K269" s="188"/>
      <c r="L269" s="189"/>
      <c r="M269" s="189"/>
      <c r="N269" s="189"/>
      <c r="O269" s="225"/>
      <c r="P269" s="227">
        <f t="shared" ref="P269" si="27">$M$224</f>
        <v>10</v>
      </c>
      <c r="Q269" s="228"/>
      <c r="R269" s="228"/>
      <c r="S269" s="228"/>
      <c r="T269" s="229"/>
      <c r="U269" s="200"/>
      <c r="V269" s="200"/>
      <c r="W269" s="201"/>
      <c r="X269" s="207"/>
      <c r="Y269" s="208"/>
      <c r="Z269" s="209"/>
      <c r="AA269" s="214"/>
      <c r="AB269" s="200"/>
      <c r="AC269" s="201"/>
      <c r="AD269" s="219"/>
      <c r="AE269" s="220"/>
      <c r="AF269" s="220"/>
      <c r="AG269" s="221"/>
      <c r="AH269" s="167"/>
      <c r="AI269" s="168"/>
      <c r="AJ269" s="169"/>
      <c r="AK269" s="176"/>
      <c r="AL269" s="176"/>
      <c r="AM269" s="177"/>
      <c r="AN269" s="180"/>
      <c r="AO269" s="180"/>
      <c r="AP269" s="180"/>
      <c r="AQ269" s="180"/>
      <c r="AR269" s="181"/>
      <c r="AT269" s="31"/>
      <c r="AU269" s="184"/>
      <c r="AV269" s="184"/>
      <c r="AW269" s="185"/>
      <c r="AX269" s="31"/>
      <c r="AY269" s="31"/>
      <c r="AZ269" s="31"/>
      <c r="BA269" s="31"/>
    </row>
    <row r="270" spans="2:53" s="1" customFormat="1" ht="13" customHeight="1" x14ac:dyDescent="0.2">
      <c r="B270" s="142"/>
      <c r="C270" s="235"/>
      <c r="D270" s="145"/>
      <c r="E270" s="145"/>
      <c r="F270" s="142"/>
      <c r="G270" s="145"/>
      <c r="H270" s="242"/>
      <c r="I270" s="243"/>
      <c r="J270" s="244"/>
      <c r="K270" s="190"/>
      <c r="L270" s="191"/>
      <c r="M270" s="191"/>
      <c r="N270" s="191"/>
      <c r="O270" s="226"/>
      <c r="P270" s="230"/>
      <c r="Q270" s="231"/>
      <c r="R270" s="231"/>
      <c r="S270" s="231"/>
      <c r="T270" s="232"/>
      <c r="U270" s="202"/>
      <c r="V270" s="202"/>
      <c r="W270" s="203"/>
      <c r="X270" s="210"/>
      <c r="Y270" s="211"/>
      <c r="Z270" s="212"/>
      <c r="AA270" s="215"/>
      <c r="AB270" s="202"/>
      <c r="AC270" s="203"/>
      <c r="AD270" s="222"/>
      <c r="AE270" s="223"/>
      <c r="AF270" s="223"/>
      <c r="AG270" s="224"/>
      <c r="AH270" s="170"/>
      <c r="AI270" s="171"/>
      <c r="AJ270" s="172"/>
      <c r="AK270" s="176"/>
      <c r="AL270" s="176"/>
      <c r="AM270" s="177"/>
      <c r="AN270" s="182"/>
      <c r="AO270" s="182"/>
      <c r="AP270" s="182"/>
      <c r="AQ270" s="182"/>
      <c r="AR270" s="183"/>
      <c r="AT270" s="31"/>
      <c r="AU270" s="184"/>
      <c r="AV270" s="184"/>
      <c r="AW270" s="185"/>
      <c r="AX270" s="31"/>
      <c r="AY270" s="31"/>
      <c r="AZ270" s="31"/>
      <c r="BA270" s="31"/>
    </row>
    <row r="271" spans="2:53" s="1" customFormat="1" ht="13" customHeight="1" x14ac:dyDescent="0.2">
      <c r="B271" s="140">
        <v>9</v>
      </c>
      <c r="C271" s="233" t="s">
        <v>98</v>
      </c>
      <c r="D271" s="143">
        <v>4</v>
      </c>
      <c r="E271" s="143" t="s">
        <v>99</v>
      </c>
      <c r="F271" s="140" t="s">
        <v>103</v>
      </c>
      <c r="G271" s="143"/>
      <c r="H271" s="236" t="s">
        <v>126</v>
      </c>
      <c r="I271" s="237"/>
      <c r="J271" s="238"/>
      <c r="K271" s="186">
        <f t="shared" ref="K271" si="28">$M$219</f>
        <v>4000</v>
      </c>
      <c r="L271" s="187"/>
      <c r="M271" s="187"/>
      <c r="N271" s="187"/>
      <c r="O271" s="192">
        <f t="shared" ref="O271" si="29">$M$222</f>
        <v>40</v>
      </c>
      <c r="P271" s="193"/>
      <c r="Q271" s="193"/>
      <c r="R271" s="193"/>
      <c r="S271" s="193"/>
      <c r="T271" s="194"/>
      <c r="U271" s="198">
        <v>80</v>
      </c>
      <c r="V271" s="198"/>
      <c r="W271" s="199"/>
      <c r="X271" s="204">
        <v>8</v>
      </c>
      <c r="Y271" s="205"/>
      <c r="Z271" s="206"/>
      <c r="AA271" s="213">
        <v>20</v>
      </c>
      <c r="AB271" s="198"/>
      <c r="AC271" s="199"/>
      <c r="AD271" s="216">
        <v>108</v>
      </c>
      <c r="AE271" s="217"/>
      <c r="AF271" s="217"/>
      <c r="AG271" s="218"/>
      <c r="AH271" s="167">
        <v>1</v>
      </c>
      <c r="AI271" s="168"/>
      <c r="AJ271" s="169"/>
      <c r="AK271" s="173">
        <v>0.16700000000000001</v>
      </c>
      <c r="AL271" s="174"/>
      <c r="AM271" s="175"/>
      <c r="AN271" s="178">
        <f t="shared" ref="AN271" si="30">AD271*AK271</f>
        <v>18.036000000000001</v>
      </c>
      <c r="AO271" s="178"/>
      <c r="AP271" s="178"/>
      <c r="AQ271" s="178"/>
      <c r="AR271" s="179"/>
      <c r="AT271" s="31"/>
      <c r="AU271" s="184"/>
      <c r="AV271" s="184" t="s">
        <v>128</v>
      </c>
      <c r="AW271" s="185" t="s">
        <v>126</v>
      </c>
      <c r="AX271" s="31"/>
      <c r="AY271" s="31"/>
      <c r="AZ271" s="31"/>
      <c r="BA271" s="31"/>
    </row>
    <row r="272" spans="2:53" s="1" customFormat="1" ht="13" customHeight="1" x14ac:dyDescent="0.2">
      <c r="B272" s="141"/>
      <c r="C272" s="234"/>
      <c r="D272" s="144"/>
      <c r="E272" s="144"/>
      <c r="F272" s="141"/>
      <c r="G272" s="144"/>
      <c r="H272" s="239"/>
      <c r="I272" s="240"/>
      <c r="J272" s="241"/>
      <c r="K272" s="188"/>
      <c r="L272" s="189"/>
      <c r="M272" s="189"/>
      <c r="N272" s="189"/>
      <c r="O272" s="195"/>
      <c r="P272" s="196"/>
      <c r="Q272" s="196"/>
      <c r="R272" s="196"/>
      <c r="S272" s="196"/>
      <c r="T272" s="197"/>
      <c r="U272" s="200"/>
      <c r="V272" s="200"/>
      <c r="W272" s="201"/>
      <c r="X272" s="207"/>
      <c r="Y272" s="208"/>
      <c r="Z272" s="209"/>
      <c r="AA272" s="214"/>
      <c r="AB272" s="200"/>
      <c r="AC272" s="201"/>
      <c r="AD272" s="219"/>
      <c r="AE272" s="220"/>
      <c r="AF272" s="220"/>
      <c r="AG272" s="221"/>
      <c r="AH272" s="167"/>
      <c r="AI272" s="168"/>
      <c r="AJ272" s="169"/>
      <c r="AK272" s="176"/>
      <c r="AL272" s="176"/>
      <c r="AM272" s="177"/>
      <c r="AN272" s="180"/>
      <c r="AO272" s="180"/>
      <c r="AP272" s="180"/>
      <c r="AQ272" s="180"/>
      <c r="AR272" s="181"/>
      <c r="AT272" s="31"/>
      <c r="AU272" s="184"/>
      <c r="AV272" s="184"/>
      <c r="AW272" s="185"/>
      <c r="AX272" s="31"/>
      <c r="AY272" s="31"/>
      <c r="AZ272" s="31"/>
      <c r="BA272" s="31"/>
    </row>
    <row r="273" spans="2:53" s="1" customFormat="1" ht="13" customHeight="1" x14ac:dyDescent="0.2">
      <c r="B273" s="141"/>
      <c r="C273" s="234"/>
      <c r="D273" s="144"/>
      <c r="E273" s="144"/>
      <c r="F273" s="141"/>
      <c r="G273" s="144"/>
      <c r="H273" s="239"/>
      <c r="I273" s="240"/>
      <c r="J273" s="241"/>
      <c r="K273" s="188"/>
      <c r="L273" s="189"/>
      <c r="M273" s="189"/>
      <c r="N273" s="189"/>
      <c r="O273" s="225"/>
      <c r="P273" s="227">
        <f t="shared" ref="P273" si="31">$M$224</f>
        <v>10</v>
      </c>
      <c r="Q273" s="228"/>
      <c r="R273" s="228"/>
      <c r="S273" s="228"/>
      <c r="T273" s="229"/>
      <c r="U273" s="200"/>
      <c r="V273" s="200"/>
      <c r="W273" s="201"/>
      <c r="X273" s="207"/>
      <c r="Y273" s="208"/>
      <c r="Z273" s="209"/>
      <c r="AA273" s="214"/>
      <c r="AB273" s="200"/>
      <c r="AC273" s="201"/>
      <c r="AD273" s="219"/>
      <c r="AE273" s="220"/>
      <c r="AF273" s="220"/>
      <c r="AG273" s="221"/>
      <c r="AH273" s="167"/>
      <c r="AI273" s="168"/>
      <c r="AJ273" s="169"/>
      <c r="AK273" s="176"/>
      <c r="AL273" s="176"/>
      <c r="AM273" s="177"/>
      <c r="AN273" s="180"/>
      <c r="AO273" s="180"/>
      <c r="AP273" s="180"/>
      <c r="AQ273" s="180"/>
      <c r="AR273" s="181"/>
      <c r="AT273" s="31"/>
      <c r="AU273" s="184"/>
      <c r="AV273" s="184"/>
      <c r="AW273" s="185"/>
      <c r="AX273" s="31"/>
      <c r="AY273" s="31"/>
      <c r="AZ273" s="31"/>
      <c r="BA273" s="31"/>
    </row>
    <row r="274" spans="2:53" s="1" customFormat="1" ht="13" customHeight="1" x14ac:dyDescent="0.2">
      <c r="B274" s="142"/>
      <c r="C274" s="235"/>
      <c r="D274" s="145"/>
      <c r="E274" s="145"/>
      <c r="F274" s="142"/>
      <c r="G274" s="145"/>
      <c r="H274" s="242"/>
      <c r="I274" s="243"/>
      <c r="J274" s="244"/>
      <c r="K274" s="190"/>
      <c r="L274" s="191"/>
      <c r="M274" s="191"/>
      <c r="N274" s="191"/>
      <c r="O274" s="226"/>
      <c r="P274" s="230"/>
      <c r="Q274" s="231"/>
      <c r="R274" s="231"/>
      <c r="S274" s="231"/>
      <c r="T274" s="232"/>
      <c r="U274" s="202"/>
      <c r="V274" s="202"/>
      <c r="W274" s="203"/>
      <c r="X274" s="210"/>
      <c r="Y274" s="211"/>
      <c r="Z274" s="212"/>
      <c r="AA274" s="215"/>
      <c r="AB274" s="202"/>
      <c r="AC274" s="203"/>
      <c r="AD274" s="222"/>
      <c r="AE274" s="223"/>
      <c r="AF274" s="223"/>
      <c r="AG274" s="224"/>
      <c r="AH274" s="170"/>
      <c r="AI274" s="171"/>
      <c r="AJ274" s="172"/>
      <c r="AK274" s="176"/>
      <c r="AL274" s="176"/>
      <c r="AM274" s="177"/>
      <c r="AN274" s="182"/>
      <c r="AO274" s="182"/>
      <c r="AP274" s="182"/>
      <c r="AQ274" s="182"/>
      <c r="AR274" s="183"/>
      <c r="AT274" s="31"/>
      <c r="AU274" s="184"/>
      <c r="AV274" s="184"/>
      <c r="AW274" s="185"/>
      <c r="AX274" s="31"/>
      <c r="AY274" s="31"/>
      <c r="AZ274" s="31"/>
      <c r="BA274" s="31"/>
    </row>
    <row r="275" spans="2:53" s="1" customFormat="1" ht="13" customHeight="1" x14ac:dyDescent="0.2">
      <c r="B275" s="140">
        <v>9</v>
      </c>
      <c r="C275" s="233" t="s">
        <v>98</v>
      </c>
      <c r="D275" s="143">
        <v>5</v>
      </c>
      <c r="E275" s="143" t="s">
        <v>99</v>
      </c>
      <c r="F275" s="140" t="s">
        <v>104</v>
      </c>
      <c r="G275" s="143"/>
      <c r="H275" s="236" t="s">
        <v>126</v>
      </c>
      <c r="I275" s="237"/>
      <c r="J275" s="238"/>
      <c r="K275" s="186">
        <f t="shared" ref="K275" si="32">$M$219</f>
        <v>4000</v>
      </c>
      <c r="L275" s="187"/>
      <c r="M275" s="187"/>
      <c r="N275" s="187"/>
      <c r="O275" s="192">
        <f t="shared" ref="O275" si="33">$M$222</f>
        <v>40</v>
      </c>
      <c r="P275" s="193"/>
      <c r="Q275" s="193"/>
      <c r="R275" s="193"/>
      <c r="S275" s="193"/>
      <c r="T275" s="194"/>
      <c r="U275" s="198">
        <v>80</v>
      </c>
      <c r="V275" s="198"/>
      <c r="W275" s="199"/>
      <c r="X275" s="204">
        <v>8</v>
      </c>
      <c r="Y275" s="205"/>
      <c r="Z275" s="206"/>
      <c r="AA275" s="213">
        <v>20</v>
      </c>
      <c r="AB275" s="198"/>
      <c r="AC275" s="199"/>
      <c r="AD275" s="216">
        <v>108</v>
      </c>
      <c r="AE275" s="217"/>
      <c r="AF275" s="217"/>
      <c r="AG275" s="218"/>
      <c r="AH275" s="167">
        <v>1</v>
      </c>
      <c r="AI275" s="168"/>
      <c r="AJ275" s="169"/>
      <c r="AK275" s="173">
        <v>0.16700000000000001</v>
      </c>
      <c r="AL275" s="174"/>
      <c r="AM275" s="175"/>
      <c r="AN275" s="178">
        <f t="shared" ref="AN275" si="34">AD275*AK275</f>
        <v>18.036000000000001</v>
      </c>
      <c r="AO275" s="178"/>
      <c r="AP275" s="178"/>
      <c r="AQ275" s="178"/>
      <c r="AR275" s="179"/>
      <c r="AT275" s="31"/>
      <c r="AU275" s="184"/>
      <c r="AV275" s="184" t="s">
        <v>128</v>
      </c>
      <c r="AW275" s="185" t="s">
        <v>126</v>
      </c>
      <c r="AX275" s="31"/>
      <c r="AY275" s="31"/>
      <c r="AZ275" s="31"/>
      <c r="BA275" s="31"/>
    </row>
    <row r="276" spans="2:53" s="1" customFormat="1" ht="13" customHeight="1" x14ac:dyDescent="0.2">
      <c r="B276" s="141"/>
      <c r="C276" s="234"/>
      <c r="D276" s="144"/>
      <c r="E276" s="144"/>
      <c r="F276" s="141"/>
      <c r="G276" s="144"/>
      <c r="H276" s="239"/>
      <c r="I276" s="240"/>
      <c r="J276" s="241"/>
      <c r="K276" s="188"/>
      <c r="L276" s="189"/>
      <c r="M276" s="189"/>
      <c r="N276" s="189"/>
      <c r="O276" s="195"/>
      <c r="P276" s="196"/>
      <c r="Q276" s="196"/>
      <c r="R276" s="196"/>
      <c r="S276" s="196"/>
      <c r="T276" s="197"/>
      <c r="U276" s="200"/>
      <c r="V276" s="200"/>
      <c r="W276" s="201"/>
      <c r="X276" s="207"/>
      <c r="Y276" s="208"/>
      <c r="Z276" s="209"/>
      <c r="AA276" s="214"/>
      <c r="AB276" s="200"/>
      <c r="AC276" s="201"/>
      <c r="AD276" s="219"/>
      <c r="AE276" s="220"/>
      <c r="AF276" s="220"/>
      <c r="AG276" s="221"/>
      <c r="AH276" s="167"/>
      <c r="AI276" s="168"/>
      <c r="AJ276" s="169"/>
      <c r="AK276" s="176"/>
      <c r="AL276" s="176"/>
      <c r="AM276" s="177"/>
      <c r="AN276" s="180"/>
      <c r="AO276" s="180"/>
      <c r="AP276" s="180"/>
      <c r="AQ276" s="180"/>
      <c r="AR276" s="181"/>
      <c r="AT276" s="31"/>
      <c r="AU276" s="184"/>
      <c r="AV276" s="184"/>
      <c r="AW276" s="185"/>
      <c r="AX276" s="31"/>
      <c r="AY276" s="31"/>
      <c r="AZ276" s="31"/>
      <c r="BA276" s="31"/>
    </row>
    <row r="277" spans="2:53" s="1" customFormat="1" ht="13" customHeight="1" x14ac:dyDescent="0.2">
      <c r="B277" s="141"/>
      <c r="C277" s="234"/>
      <c r="D277" s="144"/>
      <c r="E277" s="144"/>
      <c r="F277" s="141"/>
      <c r="G277" s="144"/>
      <c r="H277" s="239"/>
      <c r="I277" s="240"/>
      <c r="J277" s="241"/>
      <c r="K277" s="188"/>
      <c r="L277" s="189"/>
      <c r="M277" s="189"/>
      <c r="N277" s="189"/>
      <c r="O277" s="225"/>
      <c r="P277" s="227">
        <f t="shared" ref="P277" si="35">$M$224</f>
        <v>10</v>
      </c>
      <c r="Q277" s="228"/>
      <c r="R277" s="228"/>
      <c r="S277" s="228"/>
      <c r="T277" s="229"/>
      <c r="U277" s="200"/>
      <c r="V277" s="200"/>
      <c r="W277" s="201"/>
      <c r="X277" s="207"/>
      <c r="Y277" s="208"/>
      <c r="Z277" s="209"/>
      <c r="AA277" s="214"/>
      <c r="AB277" s="200"/>
      <c r="AC277" s="201"/>
      <c r="AD277" s="219"/>
      <c r="AE277" s="220"/>
      <c r="AF277" s="220"/>
      <c r="AG277" s="221"/>
      <c r="AH277" s="167"/>
      <c r="AI277" s="168"/>
      <c r="AJ277" s="169"/>
      <c r="AK277" s="176"/>
      <c r="AL277" s="176"/>
      <c r="AM277" s="177"/>
      <c r="AN277" s="180"/>
      <c r="AO277" s="180"/>
      <c r="AP277" s="180"/>
      <c r="AQ277" s="180"/>
      <c r="AR277" s="181"/>
      <c r="AT277" s="31"/>
      <c r="AU277" s="184"/>
      <c r="AV277" s="184"/>
      <c r="AW277" s="185"/>
      <c r="AX277" s="31"/>
      <c r="AY277" s="31"/>
      <c r="AZ277" s="31"/>
      <c r="BA277" s="31"/>
    </row>
    <row r="278" spans="2:53" s="1" customFormat="1" ht="13" customHeight="1" x14ac:dyDescent="0.2">
      <c r="B278" s="142"/>
      <c r="C278" s="235"/>
      <c r="D278" s="145"/>
      <c r="E278" s="145"/>
      <c r="F278" s="142"/>
      <c r="G278" s="145"/>
      <c r="H278" s="242"/>
      <c r="I278" s="243"/>
      <c r="J278" s="244"/>
      <c r="K278" s="190"/>
      <c r="L278" s="191"/>
      <c r="M278" s="191"/>
      <c r="N278" s="191"/>
      <c r="O278" s="226"/>
      <c r="P278" s="230"/>
      <c r="Q278" s="231"/>
      <c r="R278" s="231"/>
      <c r="S278" s="231"/>
      <c r="T278" s="232"/>
      <c r="U278" s="202"/>
      <c r="V278" s="202"/>
      <c r="W278" s="203"/>
      <c r="X278" s="210"/>
      <c r="Y278" s="211"/>
      <c r="Z278" s="212"/>
      <c r="AA278" s="215"/>
      <c r="AB278" s="202"/>
      <c r="AC278" s="203"/>
      <c r="AD278" s="222"/>
      <c r="AE278" s="223"/>
      <c r="AF278" s="223"/>
      <c r="AG278" s="224"/>
      <c r="AH278" s="170"/>
      <c r="AI278" s="171"/>
      <c r="AJ278" s="172"/>
      <c r="AK278" s="176"/>
      <c r="AL278" s="176"/>
      <c r="AM278" s="177"/>
      <c r="AN278" s="182"/>
      <c r="AO278" s="182"/>
      <c r="AP278" s="182"/>
      <c r="AQ278" s="182"/>
      <c r="AR278" s="183"/>
      <c r="AT278" s="31"/>
      <c r="AU278" s="184"/>
      <c r="AV278" s="184"/>
      <c r="AW278" s="185"/>
      <c r="AX278" s="31"/>
      <c r="AY278" s="31"/>
      <c r="AZ278" s="31"/>
      <c r="BA278" s="31"/>
    </row>
    <row r="279" spans="2:53" s="1" customFormat="1" ht="13" customHeight="1" x14ac:dyDescent="0.2">
      <c r="B279" s="140">
        <v>9</v>
      </c>
      <c r="C279" s="233" t="s">
        <v>98</v>
      </c>
      <c r="D279" s="143">
        <v>6</v>
      </c>
      <c r="E279" s="143" t="s">
        <v>99</v>
      </c>
      <c r="F279" s="140" t="s">
        <v>105</v>
      </c>
      <c r="G279" s="143"/>
      <c r="H279" s="236" t="s">
        <v>126</v>
      </c>
      <c r="I279" s="237"/>
      <c r="J279" s="238"/>
      <c r="K279" s="186">
        <f t="shared" ref="K279" si="36">$M$219</f>
        <v>4000</v>
      </c>
      <c r="L279" s="187"/>
      <c r="M279" s="187"/>
      <c r="N279" s="187"/>
      <c r="O279" s="192">
        <f t="shared" ref="O279" si="37">$M$222</f>
        <v>40</v>
      </c>
      <c r="P279" s="193"/>
      <c r="Q279" s="193"/>
      <c r="R279" s="193"/>
      <c r="S279" s="193"/>
      <c r="T279" s="194"/>
      <c r="U279" s="198">
        <v>80</v>
      </c>
      <c r="V279" s="198"/>
      <c r="W279" s="199"/>
      <c r="X279" s="204">
        <v>8</v>
      </c>
      <c r="Y279" s="205"/>
      <c r="Z279" s="206"/>
      <c r="AA279" s="213">
        <v>20</v>
      </c>
      <c r="AB279" s="198"/>
      <c r="AC279" s="199"/>
      <c r="AD279" s="216">
        <v>108</v>
      </c>
      <c r="AE279" s="217"/>
      <c r="AF279" s="217"/>
      <c r="AG279" s="218"/>
      <c r="AH279" s="167">
        <v>1</v>
      </c>
      <c r="AI279" s="168"/>
      <c r="AJ279" s="169"/>
      <c r="AK279" s="173">
        <v>0.16700000000000001</v>
      </c>
      <c r="AL279" s="174"/>
      <c r="AM279" s="175"/>
      <c r="AN279" s="178">
        <f t="shared" ref="AN279" si="38">AD279*AK279</f>
        <v>18.036000000000001</v>
      </c>
      <c r="AO279" s="178"/>
      <c r="AP279" s="178"/>
      <c r="AQ279" s="178"/>
      <c r="AR279" s="179"/>
      <c r="AT279" s="31"/>
      <c r="AU279" s="184"/>
      <c r="AV279" s="184" t="s">
        <v>128</v>
      </c>
      <c r="AW279" s="185" t="s">
        <v>126</v>
      </c>
      <c r="AX279" s="31"/>
      <c r="AY279" s="31"/>
      <c r="AZ279" s="31"/>
      <c r="BA279" s="31"/>
    </row>
    <row r="280" spans="2:53" s="1" customFormat="1" ht="13" customHeight="1" x14ac:dyDescent="0.2">
      <c r="B280" s="141"/>
      <c r="C280" s="234"/>
      <c r="D280" s="144"/>
      <c r="E280" s="144"/>
      <c r="F280" s="141"/>
      <c r="G280" s="144"/>
      <c r="H280" s="239"/>
      <c r="I280" s="240"/>
      <c r="J280" s="241"/>
      <c r="K280" s="188"/>
      <c r="L280" s="189"/>
      <c r="M280" s="189"/>
      <c r="N280" s="189"/>
      <c r="O280" s="195"/>
      <c r="P280" s="196"/>
      <c r="Q280" s="196"/>
      <c r="R280" s="196"/>
      <c r="S280" s="196"/>
      <c r="T280" s="197"/>
      <c r="U280" s="200"/>
      <c r="V280" s="200"/>
      <c r="W280" s="201"/>
      <c r="X280" s="207"/>
      <c r="Y280" s="208"/>
      <c r="Z280" s="209"/>
      <c r="AA280" s="214"/>
      <c r="AB280" s="200"/>
      <c r="AC280" s="201"/>
      <c r="AD280" s="219"/>
      <c r="AE280" s="220"/>
      <c r="AF280" s="220"/>
      <c r="AG280" s="221"/>
      <c r="AH280" s="167"/>
      <c r="AI280" s="168"/>
      <c r="AJ280" s="169"/>
      <c r="AK280" s="176"/>
      <c r="AL280" s="176"/>
      <c r="AM280" s="177"/>
      <c r="AN280" s="180"/>
      <c r="AO280" s="180"/>
      <c r="AP280" s="180"/>
      <c r="AQ280" s="180"/>
      <c r="AR280" s="181"/>
      <c r="AT280" s="31"/>
      <c r="AU280" s="184"/>
      <c r="AV280" s="184"/>
      <c r="AW280" s="185"/>
      <c r="AX280" s="31"/>
      <c r="AY280" s="31"/>
      <c r="AZ280" s="31"/>
      <c r="BA280" s="31"/>
    </row>
    <row r="281" spans="2:53" s="1" customFormat="1" ht="13" customHeight="1" x14ac:dyDescent="0.2">
      <c r="B281" s="141"/>
      <c r="C281" s="234"/>
      <c r="D281" s="144"/>
      <c r="E281" s="144"/>
      <c r="F281" s="141"/>
      <c r="G281" s="144"/>
      <c r="H281" s="239"/>
      <c r="I281" s="240"/>
      <c r="J281" s="241"/>
      <c r="K281" s="188"/>
      <c r="L281" s="189"/>
      <c r="M281" s="189"/>
      <c r="N281" s="189"/>
      <c r="O281" s="225"/>
      <c r="P281" s="227">
        <f t="shared" ref="P281" si="39">$M$224</f>
        <v>10</v>
      </c>
      <c r="Q281" s="228"/>
      <c r="R281" s="228"/>
      <c r="S281" s="228"/>
      <c r="T281" s="229"/>
      <c r="U281" s="200"/>
      <c r="V281" s="200"/>
      <c r="W281" s="201"/>
      <c r="X281" s="207"/>
      <c r="Y281" s="208"/>
      <c r="Z281" s="209"/>
      <c r="AA281" s="214"/>
      <c r="AB281" s="200"/>
      <c r="AC281" s="201"/>
      <c r="AD281" s="219"/>
      <c r="AE281" s="220"/>
      <c r="AF281" s="220"/>
      <c r="AG281" s="221"/>
      <c r="AH281" s="167"/>
      <c r="AI281" s="168"/>
      <c r="AJ281" s="169"/>
      <c r="AK281" s="176"/>
      <c r="AL281" s="176"/>
      <c r="AM281" s="177"/>
      <c r="AN281" s="180"/>
      <c r="AO281" s="180"/>
      <c r="AP281" s="180"/>
      <c r="AQ281" s="180"/>
      <c r="AR281" s="181"/>
      <c r="AT281" s="31"/>
      <c r="AU281" s="184"/>
      <c r="AV281" s="184"/>
      <c r="AW281" s="185"/>
      <c r="AX281" s="31"/>
      <c r="AY281" s="31"/>
      <c r="AZ281" s="31"/>
      <c r="BA281" s="31"/>
    </row>
    <row r="282" spans="2:53" s="1" customFormat="1" ht="13" customHeight="1" x14ac:dyDescent="0.2">
      <c r="B282" s="142"/>
      <c r="C282" s="235"/>
      <c r="D282" s="145"/>
      <c r="E282" s="145"/>
      <c r="F282" s="142"/>
      <c r="G282" s="145"/>
      <c r="H282" s="242"/>
      <c r="I282" s="243"/>
      <c r="J282" s="244"/>
      <c r="K282" s="190"/>
      <c r="L282" s="191"/>
      <c r="M282" s="191"/>
      <c r="N282" s="191"/>
      <c r="O282" s="226"/>
      <c r="P282" s="230"/>
      <c r="Q282" s="231"/>
      <c r="R282" s="231"/>
      <c r="S282" s="231"/>
      <c r="T282" s="232"/>
      <c r="U282" s="202"/>
      <c r="V282" s="202"/>
      <c r="W282" s="203"/>
      <c r="X282" s="210"/>
      <c r="Y282" s="211"/>
      <c r="Z282" s="212"/>
      <c r="AA282" s="215"/>
      <c r="AB282" s="202"/>
      <c r="AC282" s="203"/>
      <c r="AD282" s="222"/>
      <c r="AE282" s="223"/>
      <c r="AF282" s="223"/>
      <c r="AG282" s="224"/>
      <c r="AH282" s="170"/>
      <c r="AI282" s="171"/>
      <c r="AJ282" s="172"/>
      <c r="AK282" s="176"/>
      <c r="AL282" s="176"/>
      <c r="AM282" s="177"/>
      <c r="AN282" s="182"/>
      <c r="AO282" s="182"/>
      <c r="AP282" s="182"/>
      <c r="AQ282" s="182"/>
      <c r="AR282" s="183"/>
      <c r="AT282" s="31"/>
      <c r="AU282" s="184"/>
      <c r="AV282" s="184"/>
      <c r="AW282" s="185"/>
      <c r="AX282" s="31"/>
      <c r="AY282" s="31"/>
      <c r="AZ282" s="31"/>
      <c r="BA282" s="31"/>
    </row>
    <row r="283" spans="2:53" s="1" customFormat="1" ht="13" customHeight="1" x14ac:dyDescent="0.2">
      <c r="B283" s="140">
        <v>9</v>
      </c>
      <c r="C283" s="233" t="s">
        <v>98</v>
      </c>
      <c r="D283" s="143">
        <v>7</v>
      </c>
      <c r="E283" s="143" t="s">
        <v>99</v>
      </c>
      <c r="F283" s="140" t="s">
        <v>106</v>
      </c>
      <c r="G283" s="143"/>
      <c r="H283" s="236" t="s">
        <v>126</v>
      </c>
      <c r="I283" s="237"/>
      <c r="J283" s="238"/>
      <c r="K283" s="186">
        <f t="shared" ref="K283" si="40">$M$219</f>
        <v>4000</v>
      </c>
      <c r="L283" s="187"/>
      <c r="M283" s="187"/>
      <c r="N283" s="187"/>
      <c r="O283" s="192">
        <f t="shared" ref="O283" si="41">$M$222</f>
        <v>40</v>
      </c>
      <c r="P283" s="193"/>
      <c r="Q283" s="193"/>
      <c r="R283" s="193"/>
      <c r="S283" s="193"/>
      <c r="T283" s="194"/>
      <c r="U283" s="198">
        <v>80</v>
      </c>
      <c r="V283" s="198"/>
      <c r="W283" s="199"/>
      <c r="X283" s="204">
        <v>8</v>
      </c>
      <c r="Y283" s="205"/>
      <c r="Z283" s="206"/>
      <c r="AA283" s="213">
        <v>20</v>
      </c>
      <c r="AB283" s="198"/>
      <c r="AC283" s="199"/>
      <c r="AD283" s="216">
        <v>108</v>
      </c>
      <c r="AE283" s="217"/>
      <c r="AF283" s="217"/>
      <c r="AG283" s="218"/>
      <c r="AH283" s="167">
        <v>1</v>
      </c>
      <c r="AI283" s="168"/>
      <c r="AJ283" s="169"/>
      <c r="AK283" s="173">
        <v>0.16700000000000001</v>
      </c>
      <c r="AL283" s="174"/>
      <c r="AM283" s="175"/>
      <c r="AN283" s="178">
        <f t="shared" ref="AN283" si="42">AD283*AK283</f>
        <v>18.036000000000001</v>
      </c>
      <c r="AO283" s="178"/>
      <c r="AP283" s="178"/>
      <c r="AQ283" s="178"/>
      <c r="AR283" s="179"/>
      <c r="AT283" s="31"/>
      <c r="AU283" s="184"/>
      <c r="AV283" s="184" t="s">
        <v>128</v>
      </c>
      <c r="AW283" s="185" t="s">
        <v>126</v>
      </c>
      <c r="AX283" s="31"/>
      <c r="AY283" s="31"/>
      <c r="AZ283" s="31"/>
      <c r="BA283" s="31"/>
    </row>
    <row r="284" spans="2:53" s="1" customFormat="1" ht="13" customHeight="1" x14ac:dyDescent="0.2">
      <c r="B284" s="141"/>
      <c r="C284" s="234"/>
      <c r="D284" s="144"/>
      <c r="E284" s="144"/>
      <c r="F284" s="141"/>
      <c r="G284" s="144"/>
      <c r="H284" s="239"/>
      <c r="I284" s="240"/>
      <c r="J284" s="241"/>
      <c r="K284" s="188"/>
      <c r="L284" s="189"/>
      <c r="M284" s="189"/>
      <c r="N284" s="189"/>
      <c r="O284" s="195"/>
      <c r="P284" s="196"/>
      <c r="Q284" s="196"/>
      <c r="R284" s="196"/>
      <c r="S284" s="196"/>
      <c r="T284" s="197"/>
      <c r="U284" s="200"/>
      <c r="V284" s="200"/>
      <c r="W284" s="201"/>
      <c r="X284" s="207"/>
      <c r="Y284" s="208"/>
      <c r="Z284" s="209"/>
      <c r="AA284" s="214"/>
      <c r="AB284" s="200"/>
      <c r="AC284" s="201"/>
      <c r="AD284" s="219"/>
      <c r="AE284" s="220"/>
      <c r="AF284" s="220"/>
      <c r="AG284" s="221"/>
      <c r="AH284" s="167"/>
      <c r="AI284" s="168"/>
      <c r="AJ284" s="169"/>
      <c r="AK284" s="176"/>
      <c r="AL284" s="176"/>
      <c r="AM284" s="177"/>
      <c r="AN284" s="180"/>
      <c r="AO284" s="180"/>
      <c r="AP284" s="180"/>
      <c r="AQ284" s="180"/>
      <c r="AR284" s="181"/>
      <c r="AT284" s="31"/>
      <c r="AU284" s="184"/>
      <c r="AV284" s="184"/>
      <c r="AW284" s="185"/>
      <c r="AX284" s="31"/>
      <c r="AY284" s="31"/>
      <c r="AZ284" s="31"/>
      <c r="BA284" s="31"/>
    </row>
    <row r="285" spans="2:53" s="1" customFormat="1" ht="13" customHeight="1" x14ac:dyDescent="0.2">
      <c r="B285" s="141"/>
      <c r="C285" s="234"/>
      <c r="D285" s="144"/>
      <c r="E285" s="144"/>
      <c r="F285" s="141"/>
      <c r="G285" s="144"/>
      <c r="H285" s="239"/>
      <c r="I285" s="240"/>
      <c r="J285" s="241"/>
      <c r="K285" s="188"/>
      <c r="L285" s="189"/>
      <c r="M285" s="189"/>
      <c r="N285" s="189"/>
      <c r="O285" s="225"/>
      <c r="P285" s="227">
        <f t="shared" ref="P285" si="43">$M$224</f>
        <v>10</v>
      </c>
      <c r="Q285" s="228"/>
      <c r="R285" s="228"/>
      <c r="S285" s="228"/>
      <c r="T285" s="229"/>
      <c r="U285" s="200"/>
      <c r="V285" s="200"/>
      <c r="W285" s="201"/>
      <c r="X285" s="207"/>
      <c r="Y285" s="208"/>
      <c r="Z285" s="209"/>
      <c r="AA285" s="214"/>
      <c r="AB285" s="200"/>
      <c r="AC285" s="201"/>
      <c r="AD285" s="219"/>
      <c r="AE285" s="220"/>
      <c r="AF285" s="220"/>
      <c r="AG285" s="221"/>
      <c r="AH285" s="167"/>
      <c r="AI285" s="168"/>
      <c r="AJ285" s="169"/>
      <c r="AK285" s="176"/>
      <c r="AL285" s="176"/>
      <c r="AM285" s="177"/>
      <c r="AN285" s="180"/>
      <c r="AO285" s="180"/>
      <c r="AP285" s="180"/>
      <c r="AQ285" s="180"/>
      <c r="AR285" s="181"/>
      <c r="AT285" s="31"/>
      <c r="AU285" s="184"/>
      <c r="AV285" s="184"/>
      <c r="AW285" s="185"/>
      <c r="AX285" s="31"/>
      <c r="AY285" s="31"/>
      <c r="AZ285" s="31"/>
      <c r="BA285" s="31"/>
    </row>
    <row r="286" spans="2:53" s="1" customFormat="1" ht="13" customHeight="1" x14ac:dyDescent="0.2">
      <c r="B286" s="142"/>
      <c r="C286" s="235"/>
      <c r="D286" s="145"/>
      <c r="E286" s="145"/>
      <c r="F286" s="142"/>
      <c r="G286" s="145"/>
      <c r="H286" s="242"/>
      <c r="I286" s="243"/>
      <c r="J286" s="244"/>
      <c r="K286" s="190"/>
      <c r="L286" s="191"/>
      <c r="M286" s="191"/>
      <c r="N286" s="191"/>
      <c r="O286" s="226"/>
      <c r="P286" s="230"/>
      <c r="Q286" s="231"/>
      <c r="R286" s="231"/>
      <c r="S286" s="231"/>
      <c r="T286" s="232"/>
      <c r="U286" s="202"/>
      <c r="V286" s="202"/>
      <c r="W286" s="203"/>
      <c r="X286" s="210"/>
      <c r="Y286" s="211"/>
      <c r="Z286" s="212"/>
      <c r="AA286" s="215"/>
      <c r="AB286" s="202"/>
      <c r="AC286" s="203"/>
      <c r="AD286" s="222"/>
      <c r="AE286" s="223"/>
      <c r="AF286" s="223"/>
      <c r="AG286" s="224"/>
      <c r="AH286" s="170"/>
      <c r="AI286" s="171"/>
      <c r="AJ286" s="172"/>
      <c r="AK286" s="176"/>
      <c r="AL286" s="176"/>
      <c r="AM286" s="177"/>
      <c r="AN286" s="182"/>
      <c r="AO286" s="182"/>
      <c r="AP286" s="182"/>
      <c r="AQ286" s="182"/>
      <c r="AR286" s="183"/>
      <c r="AT286" s="31"/>
      <c r="AU286" s="184"/>
      <c r="AV286" s="184"/>
      <c r="AW286" s="185"/>
      <c r="AX286" s="31"/>
      <c r="AY286" s="31"/>
      <c r="AZ286" s="31"/>
      <c r="BA286" s="31"/>
    </row>
    <row r="287" spans="2:53" s="1" customFormat="1" ht="13" customHeight="1" x14ac:dyDescent="0.2">
      <c r="B287" s="140">
        <v>9</v>
      </c>
      <c r="C287" s="233" t="s">
        <v>98</v>
      </c>
      <c r="D287" s="143">
        <v>8</v>
      </c>
      <c r="E287" s="143" t="s">
        <v>99</v>
      </c>
      <c r="F287" s="140" t="s">
        <v>100</v>
      </c>
      <c r="G287" s="143"/>
      <c r="H287" s="236" t="s">
        <v>126</v>
      </c>
      <c r="I287" s="237"/>
      <c r="J287" s="238"/>
      <c r="K287" s="186">
        <f t="shared" ref="K287" si="44">$M$219</f>
        <v>4000</v>
      </c>
      <c r="L287" s="187"/>
      <c r="M287" s="187"/>
      <c r="N287" s="187"/>
      <c r="O287" s="192">
        <f t="shared" ref="O287" si="45">$M$222</f>
        <v>40</v>
      </c>
      <c r="P287" s="193"/>
      <c r="Q287" s="193"/>
      <c r="R287" s="193"/>
      <c r="S287" s="193"/>
      <c r="T287" s="194"/>
      <c r="U287" s="198">
        <v>80</v>
      </c>
      <c r="V287" s="198"/>
      <c r="W287" s="199"/>
      <c r="X287" s="204">
        <v>8</v>
      </c>
      <c r="Y287" s="205"/>
      <c r="Z287" s="206"/>
      <c r="AA287" s="213">
        <v>20</v>
      </c>
      <c r="AB287" s="198"/>
      <c r="AC287" s="199"/>
      <c r="AD287" s="216">
        <v>108</v>
      </c>
      <c r="AE287" s="217"/>
      <c r="AF287" s="217"/>
      <c r="AG287" s="218"/>
      <c r="AH287" s="245">
        <v>2</v>
      </c>
      <c r="AI287" s="246"/>
      <c r="AJ287" s="247"/>
      <c r="AK287" s="173">
        <v>0.23100000000000001</v>
      </c>
      <c r="AL287" s="174"/>
      <c r="AM287" s="175"/>
      <c r="AN287" s="178">
        <f t="shared" ref="AN287" si="46">AD287*AK287</f>
        <v>24.948</v>
      </c>
      <c r="AO287" s="178"/>
      <c r="AP287" s="178"/>
      <c r="AQ287" s="178"/>
      <c r="AR287" s="179"/>
      <c r="AT287" s="31"/>
      <c r="AU287" s="184"/>
      <c r="AV287" s="184" t="s">
        <v>128</v>
      </c>
      <c r="AW287" s="185" t="s">
        <v>126</v>
      </c>
      <c r="AX287" s="31"/>
      <c r="AY287" s="31"/>
      <c r="AZ287" s="31"/>
      <c r="BA287" s="31"/>
    </row>
    <row r="288" spans="2:53" s="1" customFormat="1" ht="13" customHeight="1" x14ac:dyDescent="0.2">
      <c r="B288" s="141"/>
      <c r="C288" s="234"/>
      <c r="D288" s="144"/>
      <c r="E288" s="144"/>
      <c r="F288" s="141"/>
      <c r="G288" s="144"/>
      <c r="H288" s="239"/>
      <c r="I288" s="240"/>
      <c r="J288" s="241"/>
      <c r="K288" s="188"/>
      <c r="L288" s="189"/>
      <c r="M288" s="189"/>
      <c r="N288" s="189"/>
      <c r="O288" s="195"/>
      <c r="P288" s="196"/>
      <c r="Q288" s="196"/>
      <c r="R288" s="196"/>
      <c r="S288" s="196"/>
      <c r="T288" s="197"/>
      <c r="U288" s="200"/>
      <c r="V288" s="200"/>
      <c r="W288" s="201"/>
      <c r="X288" s="207"/>
      <c r="Y288" s="208"/>
      <c r="Z288" s="209"/>
      <c r="AA288" s="214"/>
      <c r="AB288" s="200"/>
      <c r="AC288" s="201"/>
      <c r="AD288" s="219"/>
      <c r="AE288" s="220"/>
      <c r="AF288" s="220"/>
      <c r="AG288" s="221"/>
      <c r="AH288" s="245"/>
      <c r="AI288" s="246"/>
      <c r="AJ288" s="247"/>
      <c r="AK288" s="176"/>
      <c r="AL288" s="176"/>
      <c r="AM288" s="177"/>
      <c r="AN288" s="180"/>
      <c r="AO288" s="180"/>
      <c r="AP288" s="180"/>
      <c r="AQ288" s="180"/>
      <c r="AR288" s="181"/>
      <c r="AT288" s="31"/>
      <c r="AU288" s="184"/>
      <c r="AV288" s="184"/>
      <c r="AW288" s="185"/>
      <c r="AX288" s="31"/>
      <c r="AY288" s="31"/>
      <c r="AZ288" s="31"/>
      <c r="BA288" s="31"/>
    </row>
    <row r="289" spans="2:53" s="1" customFormat="1" ht="13" customHeight="1" x14ac:dyDescent="0.2">
      <c r="B289" s="141"/>
      <c r="C289" s="234"/>
      <c r="D289" s="144"/>
      <c r="E289" s="144"/>
      <c r="F289" s="141"/>
      <c r="G289" s="144"/>
      <c r="H289" s="239"/>
      <c r="I289" s="240"/>
      <c r="J289" s="241"/>
      <c r="K289" s="188"/>
      <c r="L289" s="189"/>
      <c r="M289" s="189"/>
      <c r="N289" s="189"/>
      <c r="O289" s="225"/>
      <c r="P289" s="227">
        <f t="shared" ref="P289" si="47">$M$224</f>
        <v>10</v>
      </c>
      <c r="Q289" s="228"/>
      <c r="R289" s="228"/>
      <c r="S289" s="228"/>
      <c r="T289" s="229"/>
      <c r="U289" s="200"/>
      <c r="V289" s="200"/>
      <c r="W289" s="201"/>
      <c r="X289" s="207"/>
      <c r="Y289" s="208"/>
      <c r="Z289" s="209"/>
      <c r="AA289" s="214"/>
      <c r="AB289" s="200"/>
      <c r="AC289" s="201"/>
      <c r="AD289" s="219"/>
      <c r="AE289" s="220"/>
      <c r="AF289" s="220"/>
      <c r="AG289" s="221"/>
      <c r="AH289" s="245"/>
      <c r="AI289" s="246"/>
      <c r="AJ289" s="247"/>
      <c r="AK289" s="176"/>
      <c r="AL289" s="176"/>
      <c r="AM289" s="177"/>
      <c r="AN289" s="180"/>
      <c r="AO289" s="180"/>
      <c r="AP289" s="180"/>
      <c r="AQ289" s="180"/>
      <c r="AR289" s="181"/>
      <c r="AT289" s="31"/>
      <c r="AU289" s="184"/>
      <c r="AV289" s="184"/>
      <c r="AW289" s="185"/>
      <c r="AX289" s="31"/>
      <c r="AY289" s="31"/>
      <c r="AZ289" s="31"/>
      <c r="BA289" s="31"/>
    </row>
    <row r="290" spans="2:53" s="1" customFormat="1" ht="13" customHeight="1" x14ac:dyDescent="0.2">
      <c r="B290" s="142"/>
      <c r="C290" s="235"/>
      <c r="D290" s="145"/>
      <c r="E290" s="145"/>
      <c r="F290" s="142"/>
      <c r="G290" s="145"/>
      <c r="H290" s="242"/>
      <c r="I290" s="243"/>
      <c r="J290" s="244"/>
      <c r="K290" s="190"/>
      <c r="L290" s="191"/>
      <c r="M290" s="191"/>
      <c r="N290" s="191"/>
      <c r="O290" s="226"/>
      <c r="P290" s="230"/>
      <c r="Q290" s="231"/>
      <c r="R290" s="231"/>
      <c r="S290" s="231"/>
      <c r="T290" s="232"/>
      <c r="U290" s="202"/>
      <c r="V290" s="202"/>
      <c r="W290" s="203"/>
      <c r="X290" s="210"/>
      <c r="Y290" s="211"/>
      <c r="Z290" s="212"/>
      <c r="AA290" s="215"/>
      <c r="AB290" s="202"/>
      <c r="AC290" s="203"/>
      <c r="AD290" s="222"/>
      <c r="AE290" s="223"/>
      <c r="AF290" s="223"/>
      <c r="AG290" s="224"/>
      <c r="AH290" s="248"/>
      <c r="AI290" s="249"/>
      <c r="AJ290" s="250"/>
      <c r="AK290" s="176"/>
      <c r="AL290" s="176"/>
      <c r="AM290" s="177"/>
      <c r="AN290" s="182"/>
      <c r="AO290" s="182"/>
      <c r="AP290" s="182"/>
      <c r="AQ290" s="182"/>
      <c r="AR290" s="183"/>
      <c r="AT290" s="31"/>
      <c r="AU290" s="184"/>
      <c r="AV290" s="184"/>
      <c r="AW290" s="185"/>
      <c r="AX290" s="31"/>
      <c r="AY290" s="31"/>
      <c r="AZ290" s="31"/>
      <c r="BA290" s="31"/>
    </row>
    <row r="291" spans="2:53" s="1" customFormat="1" ht="13" customHeight="1" x14ac:dyDescent="0.2">
      <c r="B291" s="140">
        <v>9</v>
      </c>
      <c r="C291" s="233" t="s">
        <v>98</v>
      </c>
      <c r="D291" s="143">
        <v>9</v>
      </c>
      <c r="E291" s="143" t="s">
        <v>99</v>
      </c>
      <c r="F291" s="140" t="s">
        <v>101</v>
      </c>
      <c r="G291" s="143"/>
      <c r="H291" s="236" t="s">
        <v>126</v>
      </c>
      <c r="I291" s="237"/>
      <c r="J291" s="238"/>
      <c r="K291" s="186">
        <f t="shared" ref="K291" si="48">$M$219</f>
        <v>4000</v>
      </c>
      <c r="L291" s="187"/>
      <c r="M291" s="187"/>
      <c r="N291" s="187"/>
      <c r="O291" s="192">
        <f t="shared" ref="O291" si="49">$M$222</f>
        <v>40</v>
      </c>
      <c r="P291" s="193"/>
      <c r="Q291" s="193"/>
      <c r="R291" s="193"/>
      <c r="S291" s="193"/>
      <c r="T291" s="194"/>
      <c r="U291" s="198">
        <v>80</v>
      </c>
      <c r="V291" s="198"/>
      <c r="W291" s="199"/>
      <c r="X291" s="204">
        <v>8</v>
      </c>
      <c r="Y291" s="205"/>
      <c r="Z291" s="206"/>
      <c r="AA291" s="213">
        <v>20</v>
      </c>
      <c r="AB291" s="198"/>
      <c r="AC291" s="199"/>
      <c r="AD291" s="216">
        <v>108</v>
      </c>
      <c r="AE291" s="217"/>
      <c r="AF291" s="217"/>
      <c r="AG291" s="218"/>
      <c r="AH291" s="167">
        <v>1</v>
      </c>
      <c r="AI291" s="168"/>
      <c r="AJ291" s="169"/>
      <c r="AK291" s="173">
        <v>0.16700000000000001</v>
      </c>
      <c r="AL291" s="174"/>
      <c r="AM291" s="175"/>
      <c r="AN291" s="178">
        <f t="shared" ref="AN291" si="50">AD291*AK291</f>
        <v>18.036000000000001</v>
      </c>
      <c r="AO291" s="178"/>
      <c r="AP291" s="178"/>
      <c r="AQ291" s="178"/>
      <c r="AR291" s="179"/>
      <c r="AT291" s="31"/>
      <c r="AU291" s="184"/>
      <c r="AV291" s="184" t="s">
        <v>128</v>
      </c>
      <c r="AW291" s="185" t="s">
        <v>126</v>
      </c>
      <c r="AX291" s="31"/>
      <c r="AY291" s="31"/>
      <c r="AZ291" s="31"/>
      <c r="BA291" s="31"/>
    </row>
    <row r="292" spans="2:53" s="1" customFormat="1" ht="13" customHeight="1" x14ac:dyDescent="0.2">
      <c r="B292" s="141"/>
      <c r="C292" s="234"/>
      <c r="D292" s="144"/>
      <c r="E292" s="144"/>
      <c r="F292" s="141"/>
      <c r="G292" s="144"/>
      <c r="H292" s="239"/>
      <c r="I292" s="240"/>
      <c r="J292" s="241"/>
      <c r="K292" s="188"/>
      <c r="L292" s="189"/>
      <c r="M292" s="189"/>
      <c r="N292" s="189"/>
      <c r="O292" s="195"/>
      <c r="P292" s="196"/>
      <c r="Q292" s="196"/>
      <c r="R292" s="196"/>
      <c r="S292" s="196"/>
      <c r="T292" s="197"/>
      <c r="U292" s="200"/>
      <c r="V292" s="200"/>
      <c r="W292" s="201"/>
      <c r="X292" s="207"/>
      <c r="Y292" s="208"/>
      <c r="Z292" s="209"/>
      <c r="AA292" s="214"/>
      <c r="AB292" s="200"/>
      <c r="AC292" s="201"/>
      <c r="AD292" s="219"/>
      <c r="AE292" s="220"/>
      <c r="AF292" s="220"/>
      <c r="AG292" s="221"/>
      <c r="AH292" s="167"/>
      <c r="AI292" s="168"/>
      <c r="AJ292" s="169"/>
      <c r="AK292" s="176"/>
      <c r="AL292" s="176"/>
      <c r="AM292" s="177"/>
      <c r="AN292" s="180"/>
      <c r="AO292" s="180"/>
      <c r="AP292" s="180"/>
      <c r="AQ292" s="180"/>
      <c r="AR292" s="181"/>
      <c r="AT292" s="31"/>
      <c r="AU292" s="184"/>
      <c r="AV292" s="184"/>
      <c r="AW292" s="185"/>
      <c r="AX292" s="31"/>
      <c r="AY292" s="31"/>
      <c r="AZ292" s="31"/>
      <c r="BA292" s="31"/>
    </row>
    <row r="293" spans="2:53" s="1" customFormat="1" ht="13" customHeight="1" x14ac:dyDescent="0.2">
      <c r="B293" s="141"/>
      <c r="C293" s="234"/>
      <c r="D293" s="144"/>
      <c r="E293" s="144"/>
      <c r="F293" s="141"/>
      <c r="G293" s="144"/>
      <c r="H293" s="239"/>
      <c r="I293" s="240"/>
      <c r="J293" s="241"/>
      <c r="K293" s="188"/>
      <c r="L293" s="189"/>
      <c r="M293" s="189"/>
      <c r="N293" s="189"/>
      <c r="O293" s="225"/>
      <c r="P293" s="227">
        <f t="shared" ref="P293" si="51">$M$224</f>
        <v>10</v>
      </c>
      <c r="Q293" s="228"/>
      <c r="R293" s="228"/>
      <c r="S293" s="228"/>
      <c r="T293" s="229"/>
      <c r="U293" s="200"/>
      <c r="V293" s="200"/>
      <c r="W293" s="201"/>
      <c r="X293" s="207"/>
      <c r="Y293" s="208"/>
      <c r="Z293" s="209"/>
      <c r="AA293" s="214"/>
      <c r="AB293" s="200"/>
      <c r="AC293" s="201"/>
      <c r="AD293" s="219"/>
      <c r="AE293" s="220"/>
      <c r="AF293" s="220"/>
      <c r="AG293" s="221"/>
      <c r="AH293" s="167"/>
      <c r="AI293" s="168"/>
      <c r="AJ293" s="169"/>
      <c r="AK293" s="176"/>
      <c r="AL293" s="176"/>
      <c r="AM293" s="177"/>
      <c r="AN293" s="180"/>
      <c r="AO293" s="180"/>
      <c r="AP293" s="180"/>
      <c r="AQ293" s="180"/>
      <c r="AR293" s="181"/>
      <c r="AT293" s="31"/>
      <c r="AU293" s="184"/>
      <c r="AV293" s="184"/>
      <c r="AW293" s="185"/>
      <c r="AX293" s="31"/>
      <c r="AY293" s="31"/>
      <c r="AZ293" s="31"/>
      <c r="BA293" s="31"/>
    </row>
    <row r="294" spans="2:53" s="1" customFormat="1" ht="13" customHeight="1" x14ac:dyDescent="0.2">
      <c r="B294" s="142"/>
      <c r="C294" s="235"/>
      <c r="D294" s="145"/>
      <c r="E294" s="145"/>
      <c r="F294" s="142"/>
      <c r="G294" s="145"/>
      <c r="H294" s="242"/>
      <c r="I294" s="243"/>
      <c r="J294" s="244"/>
      <c r="K294" s="190"/>
      <c r="L294" s="191"/>
      <c r="M294" s="191"/>
      <c r="N294" s="191"/>
      <c r="O294" s="226"/>
      <c r="P294" s="230"/>
      <c r="Q294" s="231"/>
      <c r="R294" s="231"/>
      <c r="S294" s="231"/>
      <c r="T294" s="232"/>
      <c r="U294" s="202"/>
      <c r="V294" s="202"/>
      <c r="W294" s="203"/>
      <c r="X294" s="210"/>
      <c r="Y294" s="211"/>
      <c r="Z294" s="212"/>
      <c r="AA294" s="215"/>
      <c r="AB294" s="202"/>
      <c r="AC294" s="203"/>
      <c r="AD294" s="222"/>
      <c r="AE294" s="223"/>
      <c r="AF294" s="223"/>
      <c r="AG294" s="224"/>
      <c r="AH294" s="170"/>
      <c r="AI294" s="171"/>
      <c r="AJ294" s="172"/>
      <c r="AK294" s="176"/>
      <c r="AL294" s="176"/>
      <c r="AM294" s="177"/>
      <c r="AN294" s="182"/>
      <c r="AO294" s="182"/>
      <c r="AP294" s="182"/>
      <c r="AQ294" s="182"/>
      <c r="AR294" s="183"/>
      <c r="AT294" s="31"/>
      <c r="AU294" s="184"/>
      <c r="AV294" s="184"/>
      <c r="AW294" s="185"/>
      <c r="AX294" s="31"/>
      <c r="AY294" s="31"/>
      <c r="AZ294" s="31"/>
      <c r="BA294" s="31"/>
    </row>
    <row r="295" spans="2:53" s="1" customFormat="1" ht="13" customHeight="1" x14ac:dyDescent="0.2">
      <c r="B295" s="140">
        <v>9</v>
      </c>
      <c r="C295" s="233" t="s">
        <v>98</v>
      </c>
      <c r="D295" s="143">
        <v>10</v>
      </c>
      <c r="E295" s="143" t="s">
        <v>99</v>
      </c>
      <c r="F295" s="140" t="s">
        <v>102</v>
      </c>
      <c r="G295" s="143"/>
      <c r="H295" s="236" t="s">
        <v>126</v>
      </c>
      <c r="I295" s="237"/>
      <c r="J295" s="238"/>
      <c r="K295" s="186">
        <f t="shared" ref="K295" si="52">$M$219</f>
        <v>4000</v>
      </c>
      <c r="L295" s="187"/>
      <c r="M295" s="187"/>
      <c r="N295" s="187"/>
      <c r="O295" s="192">
        <f t="shared" ref="O295" si="53">$M$222</f>
        <v>40</v>
      </c>
      <c r="P295" s="193"/>
      <c r="Q295" s="193"/>
      <c r="R295" s="193"/>
      <c r="S295" s="193"/>
      <c r="T295" s="194"/>
      <c r="U295" s="198">
        <v>80</v>
      </c>
      <c r="V295" s="198"/>
      <c r="W295" s="199"/>
      <c r="X295" s="204">
        <v>8</v>
      </c>
      <c r="Y295" s="205"/>
      <c r="Z295" s="206"/>
      <c r="AA295" s="213">
        <v>20</v>
      </c>
      <c r="AB295" s="198"/>
      <c r="AC295" s="199"/>
      <c r="AD295" s="216">
        <v>108</v>
      </c>
      <c r="AE295" s="217"/>
      <c r="AF295" s="217"/>
      <c r="AG295" s="218"/>
      <c r="AH295" s="167">
        <v>1</v>
      </c>
      <c r="AI295" s="168"/>
      <c r="AJ295" s="169"/>
      <c r="AK295" s="173">
        <v>0.16700000000000001</v>
      </c>
      <c r="AL295" s="174"/>
      <c r="AM295" s="175"/>
      <c r="AN295" s="178">
        <f t="shared" ref="AN295" si="54">AD295*AK295</f>
        <v>18.036000000000001</v>
      </c>
      <c r="AO295" s="178"/>
      <c r="AP295" s="178"/>
      <c r="AQ295" s="178"/>
      <c r="AR295" s="179"/>
      <c r="AT295" s="31"/>
      <c r="AU295" s="184"/>
      <c r="AV295" s="184" t="s">
        <v>128</v>
      </c>
      <c r="AW295" s="185" t="s">
        <v>126</v>
      </c>
      <c r="AX295" s="31"/>
      <c r="AY295" s="31"/>
      <c r="AZ295" s="31"/>
      <c r="BA295" s="31"/>
    </row>
    <row r="296" spans="2:53" s="1" customFormat="1" ht="13" customHeight="1" x14ac:dyDescent="0.2">
      <c r="B296" s="141"/>
      <c r="C296" s="234"/>
      <c r="D296" s="144"/>
      <c r="E296" s="144"/>
      <c r="F296" s="141"/>
      <c r="G296" s="144"/>
      <c r="H296" s="239"/>
      <c r="I296" s="240"/>
      <c r="J296" s="241"/>
      <c r="K296" s="188"/>
      <c r="L296" s="189"/>
      <c r="M296" s="189"/>
      <c r="N296" s="189"/>
      <c r="O296" s="195"/>
      <c r="P296" s="196"/>
      <c r="Q296" s="196"/>
      <c r="R296" s="196"/>
      <c r="S296" s="196"/>
      <c r="T296" s="197"/>
      <c r="U296" s="200"/>
      <c r="V296" s="200"/>
      <c r="W296" s="201"/>
      <c r="X296" s="207"/>
      <c r="Y296" s="208"/>
      <c r="Z296" s="209"/>
      <c r="AA296" s="214"/>
      <c r="AB296" s="200"/>
      <c r="AC296" s="201"/>
      <c r="AD296" s="219"/>
      <c r="AE296" s="220"/>
      <c r="AF296" s="220"/>
      <c r="AG296" s="221"/>
      <c r="AH296" s="167"/>
      <c r="AI296" s="168"/>
      <c r="AJ296" s="169"/>
      <c r="AK296" s="176"/>
      <c r="AL296" s="176"/>
      <c r="AM296" s="177"/>
      <c r="AN296" s="180"/>
      <c r="AO296" s="180"/>
      <c r="AP296" s="180"/>
      <c r="AQ296" s="180"/>
      <c r="AR296" s="181"/>
      <c r="AT296" s="31"/>
      <c r="AU296" s="184"/>
      <c r="AV296" s="184"/>
      <c r="AW296" s="185"/>
      <c r="AX296" s="31"/>
      <c r="AY296" s="31"/>
      <c r="AZ296" s="31"/>
      <c r="BA296" s="31"/>
    </row>
    <row r="297" spans="2:53" s="1" customFormat="1" ht="13" customHeight="1" x14ac:dyDescent="0.2">
      <c r="B297" s="141"/>
      <c r="C297" s="234"/>
      <c r="D297" s="144"/>
      <c r="E297" s="144"/>
      <c r="F297" s="141"/>
      <c r="G297" s="144"/>
      <c r="H297" s="239"/>
      <c r="I297" s="240"/>
      <c r="J297" s="241"/>
      <c r="K297" s="188"/>
      <c r="L297" s="189"/>
      <c r="M297" s="189"/>
      <c r="N297" s="189"/>
      <c r="O297" s="225"/>
      <c r="P297" s="227">
        <f t="shared" ref="P297" si="55">$M$224</f>
        <v>10</v>
      </c>
      <c r="Q297" s="228"/>
      <c r="R297" s="228"/>
      <c r="S297" s="228"/>
      <c r="T297" s="229"/>
      <c r="U297" s="200"/>
      <c r="V297" s="200"/>
      <c r="W297" s="201"/>
      <c r="X297" s="207"/>
      <c r="Y297" s="208"/>
      <c r="Z297" s="209"/>
      <c r="AA297" s="214"/>
      <c r="AB297" s="200"/>
      <c r="AC297" s="201"/>
      <c r="AD297" s="219"/>
      <c r="AE297" s="220"/>
      <c r="AF297" s="220"/>
      <c r="AG297" s="221"/>
      <c r="AH297" s="167"/>
      <c r="AI297" s="168"/>
      <c r="AJ297" s="169"/>
      <c r="AK297" s="176"/>
      <c r="AL297" s="176"/>
      <c r="AM297" s="177"/>
      <c r="AN297" s="180"/>
      <c r="AO297" s="180"/>
      <c r="AP297" s="180"/>
      <c r="AQ297" s="180"/>
      <c r="AR297" s="181"/>
      <c r="AT297" s="31"/>
      <c r="AU297" s="184"/>
      <c r="AV297" s="184"/>
      <c r="AW297" s="185"/>
      <c r="AX297" s="31"/>
      <c r="AY297" s="31"/>
      <c r="AZ297" s="31"/>
      <c r="BA297" s="31"/>
    </row>
    <row r="298" spans="2:53" s="1" customFormat="1" ht="13" customHeight="1" x14ac:dyDescent="0.2">
      <c r="B298" s="142"/>
      <c r="C298" s="235"/>
      <c r="D298" s="145"/>
      <c r="E298" s="145"/>
      <c r="F298" s="142"/>
      <c r="G298" s="145"/>
      <c r="H298" s="242"/>
      <c r="I298" s="243"/>
      <c r="J298" s="244"/>
      <c r="K298" s="190"/>
      <c r="L298" s="191"/>
      <c r="M298" s="191"/>
      <c r="N298" s="191"/>
      <c r="O298" s="226"/>
      <c r="P298" s="230"/>
      <c r="Q298" s="231"/>
      <c r="R298" s="231"/>
      <c r="S298" s="231"/>
      <c r="T298" s="232"/>
      <c r="U298" s="202"/>
      <c r="V298" s="202"/>
      <c r="W298" s="203"/>
      <c r="X298" s="210"/>
      <c r="Y298" s="211"/>
      <c r="Z298" s="212"/>
      <c r="AA298" s="215"/>
      <c r="AB298" s="202"/>
      <c r="AC298" s="203"/>
      <c r="AD298" s="222"/>
      <c r="AE298" s="223"/>
      <c r="AF298" s="223"/>
      <c r="AG298" s="224"/>
      <c r="AH298" s="170"/>
      <c r="AI298" s="171"/>
      <c r="AJ298" s="172"/>
      <c r="AK298" s="176"/>
      <c r="AL298" s="176"/>
      <c r="AM298" s="177"/>
      <c r="AN298" s="182"/>
      <c r="AO298" s="182"/>
      <c r="AP298" s="182"/>
      <c r="AQ298" s="182"/>
      <c r="AR298" s="183"/>
      <c r="AT298" s="31"/>
      <c r="AU298" s="184"/>
      <c r="AV298" s="184"/>
      <c r="AW298" s="185"/>
      <c r="AX298" s="31"/>
      <c r="AY298" s="31"/>
      <c r="AZ298" s="31"/>
      <c r="BA298" s="31"/>
    </row>
    <row r="299" spans="2:53" s="1" customFormat="1" ht="13" customHeight="1" x14ac:dyDescent="0.2">
      <c r="B299" s="140">
        <v>9</v>
      </c>
      <c r="C299" s="233" t="s">
        <v>98</v>
      </c>
      <c r="D299" s="143">
        <v>11</v>
      </c>
      <c r="E299" s="143" t="s">
        <v>99</v>
      </c>
      <c r="F299" s="140" t="s">
        <v>103</v>
      </c>
      <c r="G299" s="143"/>
      <c r="H299" s="236" t="s">
        <v>126</v>
      </c>
      <c r="I299" s="237"/>
      <c r="J299" s="238"/>
      <c r="K299" s="186">
        <f t="shared" ref="K299" si="56">$M$219</f>
        <v>4000</v>
      </c>
      <c r="L299" s="187"/>
      <c r="M299" s="187"/>
      <c r="N299" s="187"/>
      <c r="O299" s="192">
        <f t="shared" ref="O299" si="57">$M$222</f>
        <v>40</v>
      </c>
      <c r="P299" s="193"/>
      <c r="Q299" s="193"/>
      <c r="R299" s="193"/>
      <c r="S299" s="193"/>
      <c r="T299" s="194"/>
      <c r="U299" s="198">
        <v>80</v>
      </c>
      <c r="V299" s="198"/>
      <c r="W299" s="199"/>
      <c r="X299" s="204">
        <v>8</v>
      </c>
      <c r="Y299" s="205"/>
      <c r="Z299" s="206"/>
      <c r="AA299" s="213">
        <v>20</v>
      </c>
      <c r="AB299" s="198"/>
      <c r="AC299" s="199"/>
      <c r="AD299" s="216">
        <v>108</v>
      </c>
      <c r="AE299" s="217"/>
      <c r="AF299" s="217"/>
      <c r="AG299" s="218"/>
      <c r="AH299" s="167">
        <v>1</v>
      </c>
      <c r="AI299" s="168"/>
      <c r="AJ299" s="169"/>
      <c r="AK299" s="173">
        <v>0.16700000000000001</v>
      </c>
      <c r="AL299" s="174"/>
      <c r="AM299" s="175"/>
      <c r="AN299" s="178">
        <f t="shared" ref="AN299" si="58">AD299*AK299</f>
        <v>18.036000000000001</v>
      </c>
      <c r="AO299" s="178"/>
      <c r="AP299" s="178"/>
      <c r="AQ299" s="178"/>
      <c r="AR299" s="179"/>
      <c r="AT299" s="31"/>
      <c r="AU299" s="184"/>
      <c r="AV299" s="184" t="s">
        <v>128</v>
      </c>
      <c r="AW299" s="185" t="s">
        <v>126</v>
      </c>
      <c r="AX299" s="31"/>
      <c r="AY299" s="31"/>
      <c r="AZ299" s="31"/>
      <c r="BA299" s="31"/>
    </row>
    <row r="300" spans="2:53" s="1" customFormat="1" ht="13" customHeight="1" x14ac:dyDescent="0.2">
      <c r="B300" s="141"/>
      <c r="C300" s="234"/>
      <c r="D300" s="144"/>
      <c r="E300" s="144"/>
      <c r="F300" s="141"/>
      <c r="G300" s="144"/>
      <c r="H300" s="239"/>
      <c r="I300" s="240"/>
      <c r="J300" s="241"/>
      <c r="K300" s="188"/>
      <c r="L300" s="189"/>
      <c r="M300" s="189"/>
      <c r="N300" s="189"/>
      <c r="O300" s="195"/>
      <c r="P300" s="196"/>
      <c r="Q300" s="196"/>
      <c r="R300" s="196"/>
      <c r="S300" s="196"/>
      <c r="T300" s="197"/>
      <c r="U300" s="200"/>
      <c r="V300" s="200"/>
      <c r="W300" s="201"/>
      <c r="X300" s="207"/>
      <c r="Y300" s="208"/>
      <c r="Z300" s="209"/>
      <c r="AA300" s="214"/>
      <c r="AB300" s="200"/>
      <c r="AC300" s="201"/>
      <c r="AD300" s="219"/>
      <c r="AE300" s="220"/>
      <c r="AF300" s="220"/>
      <c r="AG300" s="221"/>
      <c r="AH300" s="167"/>
      <c r="AI300" s="168"/>
      <c r="AJ300" s="169"/>
      <c r="AK300" s="176"/>
      <c r="AL300" s="176"/>
      <c r="AM300" s="177"/>
      <c r="AN300" s="180"/>
      <c r="AO300" s="180"/>
      <c r="AP300" s="180"/>
      <c r="AQ300" s="180"/>
      <c r="AR300" s="181"/>
      <c r="AT300" s="31"/>
      <c r="AU300" s="184"/>
      <c r="AV300" s="184"/>
      <c r="AW300" s="185"/>
      <c r="AX300" s="31"/>
      <c r="AY300" s="31"/>
      <c r="AZ300" s="31"/>
      <c r="BA300" s="31"/>
    </row>
    <row r="301" spans="2:53" s="1" customFormat="1" ht="13" customHeight="1" x14ac:dyDescent="0.2">
      <c r="B301" s="141"/>
      <c r="C301" s="234"/>
      <c r="D301" s="144"/>
      <c r="E301" s="144"/>
      <c r="F301" s="141"/>
      <c r="G301" s="144"/>
      <c r="H301" s="239"/>
      <c r="I301" s="240"/>
      <c r="J301" s="241"/>
      <c r="K301" s="188"/>
      <c r="L301" s="189"/>
      <c r="M301" s="189"/>
      <c r="N301" s="189"/>
      <c r="O301" s="225"/>
      <c r="P301" s="227">
        <f t="shared" ref="P301" si="59">$M$224</f>
        <v>10</v>
      </c>
      <c r="Q301" s="228"/>
      <c r="R301" s="228"/>
      <c r="S301" s="228"/>
      <c r="T301" s="229"/>
      <c r="U301" s="200"/>
      <c r="V301" s="200"/>
      <c r="W301" s="201"/>
      <c r="X301" s="207"/>
      <c r="Y301" s="208"/>
      <c r="Z301" s="209"/>
      <c r="AA301" s="214"/>
      <c r="AB301" s="200"/>
      <c r="AC301" s="201"/>
      <c r="AD301" s="219"/>
      <c r="AE301" s="220"/>
      <c r="AF301" s="220"/>
      <c r="AG301" s="221"/>
      <c r="AH301" s="167"/>
      <c r="AI301" s="168"/>
      <c r="AJ301" s="169"/>
      <c r="AK301" s="176"/>
      <c r="AL301" s="176"/>
      <c r="AM301" s="177"/>
      <c r="AN301" s="180"/>
      <c r="AO301" s="180"/>
      <c r="AP301" s="180"/>
      <c r="AQ301" s="180"/>
      <c r="AR301" s="181"/>
      <c r="AT301" s="31"/>
      <c r="AU301" s="184"/>
      <c r="AV301" s="184"/>
      <c r="AW301" s="185"/>
      <c r="AX301" s="31"/>
      <c r="AY301" s="31"/>
      <c r="AZ301" s="31"/>
      <c r="BA301" s="31"/>
    </row>
    <row r="302" spans="2:53" s="1" customFormat="1" ht="13" customHeight="1" x14ac:dyDescent="0.2">
      <c r="B302" s="142"/>
      <c r="C302" s="235"/>
      <c r="D302" s="145"/>
      <c r="E302" s="145"/>
      <c r="F302" s="142"/>
      <c r="G302" s="145"/>
      <c r="H302" s="242"/>
      <c r="I302" s="243"/>
      <c r="J302" s="244"/>
      <c r="K302" s="190"/>
      <c r="L302" s="191"/>
      <c r="M302" s="191"/>
      <c r="N302" s="191"/>
      <c r="O302" s="226"/>
      <c r="P302" s="230"/>
      <c r="Q302" s="231"/>
      <c r="R302" s="231"/>
      <c r="S302" s="231"/>
      <c r="T302" s="232"/>
      <c r="U302" s="202"/>
      <c r="V302" s="202"/>
      <c r="W302" s="203"/>
      <c r="X302" s="210"/>
      <c r="Y302" s="211"/>
      <c r="Z302" s="212"/>
      <c r="AA302" s="215"/>
      <c r="AB302" s="202"/>
      <c r="AC302" s="203"/>
      <c r="AD302" s="222"/>
      <c r="AE302" s="223"/>
      <c r="AF302" s="223"/>
      <c r="AG302" s="224"/>
      <c r="AH302" s="170"/>
      <c r="AI302" s="171"/>
      <c r="AJ302" s="172"/>
      <c r="AK302" s="176"/>
      <c r="AL302" s="176"/>
      <c r="AM302" s="177"/>
      <c r="AN302" s="182"/>
      <c r="AO302" s="182"/>
      <c r="AP302" s="182"/>
      <c r="AQ302" s="182"/>
      <c r="AR302" s="183"/>
      <c r="AT302" s="31"/>
      <c r="AU302" s="184"/>
      <c r="AV302" s="184"/>
      <c r="AW302" s="185"/>
      <c r="AX302" s="31"/>
      <c r="AY302" s="31"/>
      <c r="AZ302" s="31"/>
      <c r="BA302" s="31"/>
    </row>
    <row r="303" spans="2:53" s="1" customFormat="1" ht="13" customHeight="1" x14ac:dyDescent="0.2">
      <c r="B303" s="140">
        <v>9</v>
      </c>
      <c r="C303" s="233" t="s">
        <v>98</v>
      </c>
      <c r="D303" s="143">
        <v>12</v>
      </c>
      <c r="E303" s="143" t="s">
        <v>99</v>
      </c>
      <c r="F303" s="140" t="s">
        <v>104</v>
      </c>
      <c r="G303" s="143"/>
      <c r="H303" s="236" t="s">
        <v>126</v>
      </c>
      <c r="I303" s="237"/>
      <c r="J303" s="238"/>
      <c r="K303" s="186">
        <f t="shared" ref="K303" si="60">$M$219</f>
        <v>4000</v>
      </c>
      <c r="L303" s="187"/>
      <c r="M303" s="187"/>
      <c r="N303" s="187"/>
      <c r="O303" s="192">
        <f t="shared" ref="O303" si="61">$M$222</f>
        <v>40</v>
      </c>
      <c r="P303" s="193"/>
      <c r="Q303" s="193"/>
      <c r="R303" s="193"/>
      <c r="S303" s="193"/>
      <c r="T303" s="194"/>
      <c r="U303" s="198">
        <v>80</v>
      </c>
      <c r="V303" s="198"/>
      <c r="W303" s="199"/>
      <c r="X303" s="204">
        <v>8</v>
      </c>
      <c r="Y303" s="205"/>
      <c r="Z303" s="206"/>
      <c r="AA303" s="213">
        <v>20</v>
      </c>
      <c r="AB303" s="198"/>
      <c r="AC303" s="199"/>
      <c r="AD303" s="216">
        <v>108</v>
      </c>
      <c r="AE303" s="217"/>
      <c r="AF303" s="217"/>
      <c r="AG303" s="218"/>
      <c r="AH303" s="167">
        <v>1</v>
      </c>
      <c r="AI303" s="168"/>
      <c r="AJ303" s="169"/>
      <c r="AK303" s="173">
        <v>0.16700000000000001</v>
      </c>
      <c r="AL303" s="174"/>
      <c r="AM303" s="175"/>
      <c r="AN303" s="178">
        <f t="shared" ref="AN303" si="62">AD303*AK303</f>
        <v>18.036000000000001</v>
      </c>
      <c r="AO303" s="178"/>
      <c r="AP303" s="178"/>
      <c r="AQ303" s="178"/>
      <c r="AR303" s="179"/>
      <c r="AT303" s="31"/>
      <c r="AU303" s="184"/>
      <c r="AV303" s="184" t="s">
        <v>128</v>
      </c>
      <c r="AW303" s="185" t="s">
        <v>126</v>
      </c>
      <c r="AX303" s="31"/>
      <c r="AY303" s="31"/>
      <c r="AZ303" s="31"/>
      <c r="BA303" s="31"/>
    </row>
    <row r="304" spans="2:53" s="1" customFormat="1" ht="13" customHeight="1" x14ac:dyDescent="0.2">
      <c r="B304" s="141"/>
      <c r="C304" s="234"/>
      <c r="D304" s="144"/>
      <c r="E304" s="144"/>
      <c r="F304" s="141"/>
      <c r="G304" s="144"/>
      <c r="H304" s="239"/>
      <c r="I304" s="240"/>
      <c r="J304" s="241"/>
      <c r="K304" s="188"/>
      <c r="L304" s="189"/>
      <c r="M304" s="189"/>
      <c r="N304" s="189"/>
      <c r="O304" s="195"/>
      <c r="P304" s="196"/>
      <c r="Q304" s="196"/>
      <c r="R304" s="196"/>
      <c r="S304" s="196"/>
      <c r="T304" s="197"/>
      <c r="U304" s="200"/>
      <c r="V304" s="200"/>
      <c r="W304" s="201"/>
      <c r="X304" s="207"/>
      <c r="Y304" s="208"/>
      <c r="Z304" s="209"/>
      <c r="AA304" s="214"/>
      <c r="AB304" s="200"/>
      <c r="AC304" s="201"/>
      <c r="AD304" s="219"/>
      <c r="AE304" s="220"/>
      <c r="AF304" s="220"/>
      <c r="AG304" s="221"/>
      <c r="AH304" s="167"/>
      <c r="AI304" s="168"/>
      <c r="AJ304" s="169"/>
      <c r="AK304" s="176"/>
      <c r="AL304" s="176"/>
      <c r="AM304" s="177"/>
      <c r="AN304" s="180"/>
      <c r="AO304" s="180"/>
      <c r="AP304" s="180"/>
      <c r="AQ304" s="180"/>
      <c r="AR304" s="181"/>
      <c r="AT304" s="31"/>
      <c r="AU304" s="184"/>
      <c r="AV304" s="184"/>
      <c r="AW304" s="185"/>
      <c r="AX304" s="31"/>
      <c r="AY304" s="31"/>
      <c r="AZ304" s="31"/>
      <c r="BA304" s="31"/>
    </row>
    <row r="305" spans="2:53" s="1" customFormat="1" ht="13" customHeight="1" x14ac:dyDescent="0.2">
      <c r="B305" s="141"/>
      <c r="C305" s="234"/>
      <c r="D305" s="144"/>
      <c r="E305" s="144"/>
      <c r="F305" s="141"/>
      <c r="G305" s="144"/>
      <c r="H305" s="239"/>
      <c r="I305" s="240"/>
      <c r="J305" s="241"/>
      <c r="K305" s="188"/>
      <c r="L305" s="189"/>
      <c r="M305" s="189"/>
      <c r="N305" s="189"/>
      <c r="O305" s="225"/>
      <c r="P305" s="227">
        <f t="shared" ref="P305" si="63">$M$224</f>
        <v>10</v>
      </c>
      <c r="Q305" s="228"/>
      <c r="R305" s="228"/>
      <c r="S305" s="228"/>
      <c r="T305" s="229"/>
      <c r="U305" s="200"/>
      <c r="V305" s="200"/>
      <c r="W305" s="201"/>
      <c r="X305" s="207"/>
      <c r="Y305" s="208"/>
      <c r="Z305" s="209"/>
      <c r="AA305" s="214"/>
      <c r="AB305" s="200"/>
      <c r="AC305" s="201"/>
      <c r="AD305" s="219"/>
      <c r="AE305" s="220"/>
      <c r="AF305" s="220"/>
      <c r="AG305" s="221"/>
      <c r="AH305" s="167"/>
      <c r="AI305" s="168"/>
      <c r="AJ305" s="169"/>
      <c r="AK305" s="176"/>
      <c r="AL305" s="176"/>
      <c r="AM305" s="177"/>
      <c r="AN305" s="180"/>
      <c r="AO305" s="180"/>
      <c r="AP305" s="180"/>
      <c r="AQ305" s="180"/>
      <c r="AR305" s="181"/>
      <c r="AT305" s="31"/>
      <c r="AU305" s="184"/>
      <c r="AV305" s="184"/>
      <c r="AW305" s="185"/>
      <c r="AX305" s="31"/>
      <c r="AY305" s="31"/>
      <c r="AZ305" s="31"/>
      <c r="BA305" s="31"/>
    </row>
    <row r="306" spans="2:53" s="1" customFormat="1" ht="13" customHeight="1" thickBot="1" x14ac:dyDescent="0.25">
      <c r="B306" s="142"/>
      <c r="C306" s="235"/>
      <c r="D306" s="145"/>
      <c r="E306" s="145"/>
      <c r="F306" s="142"/>
      <c r="G306" s="145"/>
      <c r="H306" s="242"/>
      <c r="I306" s="243"/>
      <c r="J306" s="244"/>
      <c r="K306" s="190"/>
      <c r="L306" s="191"/>
      <c r="M306" s="191"/>
      <c r="N306" s="191"/>
      <c r="O306" s="226"/>
      <c r="P306" s="230"/>
      <c r="Q306" s="231"/>
      <c r="R306" s="231"/>
      <c r="S306" s="231"/>
      <c r="T306" s="232"/>
      <c r="U306" s="202"/>
      <c r="V306" s="202"/>
      <c r="W306" s="203"/>
      <c r="X306" s="210"/>
      <c r="Y306" s="211"/>
      <c r="Z306" s="212"/>
      <c r="AA306" s="215"/>
      <c r="AB306" s="202"/>
      <c r="AC306" s="203"/>
      <c r="AD306" s="222"/>
      <c r="AE306" s="223"/>
      <c r="AF306" s="223"/>
      <c r="AG306" s="224"/>
      <c r="AH306" s="170"/>
      <c r="AI306" s="171"/>
      <c r="AJ306" s="172"/>
      <c r="AK306" s="176"/>
      <c r="AL306" s="176"/>
      <c r="AM306" s="177"/>
      <c r="AN306" s="182"/>
      <c r="AO306" s="182"/>
      <c r="AP306" s="182"/>
      <c r="AQ306" s="182"/>
      <c r="AR306" s="183"/>
      <c r="AT306" s="31"/>
      <c r="AU306" s="184"/>
      <c r="AV306" s="184"/>
      <c r="AW306" s="185"/>
      <c r="AX306" s="31"/>
      <c r="AY306" s="31"/>
      <c r="AZ306" s="31"/>
      <c r="BA306" s="31"/>
    </row>
    <row r="307" spans="2:53" s="1" customFormat="1" ht="14.15" customHeight="1" thickTop="1" x14ac:dyDescent="0.2">
      <c r="B307" s="146" t="s">
        <v>117</v>
      </c>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7"/>
      <c r="AJ307" s="148"/>
      <c r="AK307" s="155">
        <f>SUM(AN239:AR306)</f>
        <v>320.43600000000004</v>
      </c>
      <c r="AL307" s="156"/>
      <c r="AM307" s="156"/>
      <c r="AN307" s="156"/>
      <c r="AO307" s="156"/>
      <c r="AP307" s="161" t="s">
        <v>64</v>
      </c>
      <c r="AQ307" s="161"/>
      <c r="AR307" s="162"/>
      <c r="AT307" s="31"/>
      <c r="AU307" s="136"/>
      <c r="AV307" s="136"/>
      <c r="AW307" s="139"/>
      <c r="AX307" s="31"/>
      <c r="AY307" s="31"/>
      <c r="AZ307" s="31"/>
      <c r="BA307" s="31"/>
    </row>
    <row r="308" spans="2:53" s="1" customFormat="1" ht="14.15" customHeight="1" x14ac:dyDescent="0.2">
      <c r="B308" s="149"/>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c r="AG308" s="150"/>
      <c r="AH308" s="150"/>
      <c r="AI308" s="150"/>
      <c r="AJ308" s="151"/>
      <c r="AK308" s="157"/>
      <c r="AL308" s="158"/>
      <c r="AM308" s="158"/>
      <c r="AN308" s="158"/>
      <c r="AO308" s="158"/>
      <c r="AP308" s="163"/>
      <c r="AQ308" s="163"/>
      <c r="AR308" s="164"/>
      <c r="AT308" s="31"/>
      <c r="AU308" s="136"/>
      <c r="AV308" s="136"/>
      <c r="AW308" s="139"/>
      <c r="AX308" s="31"/>
      <c r="AY308" s="31"/>
      <c r="AZ308" s="31"/>
      <c r="BA308" s="31"/>
    </row>
    <row r="309" spans="2:53" s="1" customFormat="1" ht="14.15" customHeight="1" x14ac:dyDescent="0.2">
      <c r="B309" s="149"/>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c r="AB309" s="150"/>
      <c r="AC309" s="150"/>
      <c r="AD309" s="150"/>
      <c r="AE309" s="150"/>
      <c r="AF309" s="150"/>
      <c r="AG309" s="150"/>
      <c r="AH309" s="150"/>
      <c r="AI309" s="150"/>
      <c r="AJ309" s="151"/>
      <c r="AK309" s="157"/>
      <c r="AL309" s="158"/>
      <c r="AM309" s="158"/>
      <c r="AN309" s="158"/>
      <c r="AO309" s="158"/>
      <c r="AP309" s="163"/>
      <c r="AQ309" s="163"/>
      <c r="AR309" s="164"/>
      <c r="AT309" s="31"/>
      <c r="AU309" s="136"/>
      <c r="AV309" s="136"/>
      <c r="AW309" s="139"/>
      <c r="AX309" s="31"/>
      <c r="AY309" s="31"/>
      <c r="AZ309" s="31"/>
      <c r="BA309" s="31"/>
    </row>
    <row r="310" spans="2:53" s="1" customFormat="1" ht="14.15" customHeight="1" thickBot="1" x14ac:dyDescent="0.25">
      <c r="B310" s="152"/>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c r="AG310" s="153"/>
      <c r="AH310" s="153"/>
      <c r="AI310" s="153"/>
      <c r="AJ310" s="154"/>
      <c r="AK310" s="159"/>
      <c r="AL310" s="160"/>
      <c r="AM310" s="160"/>
      <c r="AN310" s="160"/>
      <c r="AO310" s="160"/>
      <c r="AP310" s="165"/>
      <c r="AQ310" s="165"/>
      <c r="AR310" s="166"/>
      <c r="AT310" s="31"/>
      <c r="AU310" s="136"/>
      <c r="AV310" s="136"/>
      <c r="AW310" s="139"/>
      <c r="AX310" s="31"/>
      <c r="AY310" s="31"/>
      <c r="AZ310" s="31"/>
      <c r="BA310" s="31"/>
    </row>
    <row r="311" spans="2:53" ht="14.5" thickTop="1" x14ac:dyDescent="0.2"/>
  </sheetData>
  <sheetProtection password="CCDE" sheet="1" objects="1" scenarios="1"/>
  <mergeCells count="989">
    <mergeCell ref="A2:H2"/>
    <mergeCell ref="I2:AJ2"/>
    <mergeCell ref="AK2:AR2"/>
    <mergeCell ref="A3:AR3"/>
    <mergeCell ref="C5:K6"/>
    <mergeCell ref="L5:AP6"/>
    <mergeCell ref="AW21:AW22"/>
    <mergeCell ref="C7:K8"/>
    <mergeCell ref="L7:AP8"/>
    <mergeCell ref="A18:I19"/>
    <mergeCell ref="B21:E22"/>
    <mergeCell ref="F21:G22"/>
    <mergeCell ref="H21:I22"/>
    <mergeCell ref="J21:K22"/>
    <mergeCell ref="L21:M22"/>
    <mergeCell ref="N21:O22"/>
    <mergeCell ref="P21:Q22"/>
    <mergeCell ref="AY21:AY22"/>
    <mergeCell ref="AZ21:AZ22"/>
    <mergeCell ref="B26:E27"/>
    <mergeCell ref="F26:G27"/>
    <mergeCell ref="H26:I27"/>
    <mergeCell ref="J26:K27"/>
    <mergeCell ref="L26:M27"/>
    <mergeCell ref="N26:O27"/>
    <mergeCell ref="P26:Q27"/>
    <mergeCell ref="AJ21:AK22"/>
    <mergeCell ref="AL21:AM22"/>
    <mergeCell ref="AN21:AO22"/>
    <mergeCell ref="AP21:AQ22"/>
    <mergeCell ref="AU21:AU22"/>
    <mergeCell ref="AV21:AV22"/>
    <mergeCell ref="R21:S22"/>
    <mergeCell ref="T21:U22"/>
    <mergeCell ref="V21:W22"/>
    <mergeCell ref="X21:Y22"/>
    <mergeCell ref="Z21:AA22"/>
    <mergeCell ref="AE21:AI22"/>
    <mergeCell ref="AX26:AX27"/>
    <mergeCell ref="AY26:AY27"/>
    <mergeCell ref="AZ26:AZ27"/>
    <mergeCell ref="BB26:BB27"/>
    <mergeCell ref="BC26:BC27"/>
    <mergeCell ref="AJ26:AK27"/>
    <mergeCell ref="AL26:AM27"/>
    <mergeCell ref="AN26:AO27"/>
    <mergeCell ref="AP26:AQ27"/>
    <mergeCell ref="AV26:AV27"/>
    <mergeCell ref="AW26:AW27"/>
    <mergeCell ref="R26:S27"/>
    <mergeCell ref="T26:U27"/>
    <mergeCell ref="V26:W27"/>
    <mergeCell ref="X26:Y27"/>
    <mergeCell ref="Z26:AA27"/>
    <mergeCell ref="AE26:AI27"/>
    <mergeCell ref="AE31:AK32"/>
    <mergeCell ref="AL31:AQ32"/>
    <mergeCell ref="AV31:AV32"/>
    <mergeCell ref="AW31:AW32"/>
    <mergeCell ref="AX31:AY32"/>
    <mergeCell ref="AU32:AU33"/>
    <mergeCell ref="AW39:AW40"/>
    <mergeCell ref="AY39:AY40"/>
    <mergeCell ref="BA26:BA27"/>
    <mergeCell ref="A36:I37"/>
    <mergeCell ref="B39:E40"/>
    <mergeCell ref="F39:G40"/>
    <mergeCell ref="H39:I40"/>
    <mergeCell ref="J39:K40"/>
    <mergeCell ref="L39:M40"/>
    <mergeCell ref="N39:O40"/>
    <mergeCell ref="P39:Q40"/>
    <mergeCell ref="C29:AB33"/>
    <mergeCell ref="C34:D34"/>
    <mergeCell ref="E34:AB34"/>
    <mergeCell ref="AZ39:AZ40"/>
    <mergeCell ref="B44:E45"/>
    <mergeCell ref="F44:G45"/>
    <mergeCell ref="H44:I45"/>
    <mergeCell ref="J44:K45"/>
    <mergeCell ref="L44:M45"/>
    <mergeCell ref="N44:O45"/>
    <mergeCell ref="P44:Q45"/>
    <mergeCell ref="AJ39:AK40"/>
    <mergeCell ref="AL39:AM40"/>
    <mergeCell ref="AN39:AO40"/>
    <mergeCell ref="AP39:AQ40"/>
    <mergeCell ref="AU39:AU40"/>
    <mergeCell ref="AV39:AV40"/>
    <mergeCell ref="R39:S40"/>
    <mergeCell ref="T39:U40"/>
    <mergeCell ref="V39:W40"/>
    <mergeCell ref="X39:Y40"/>
    <mergeCell ref="Z39:AA40"/>
    <mergeCell ref="AE39:AI40"/>
    <mergeCell ref="AX44:AX45"/>
    <mergeCell ref="AY44:AY45"/>
    <mergeCell ref="AZ44:AZ45"/>
    <mergeCell ref="BB44:BB45"/>
    <mergeCell ref="BC44:BC45"/>
    <mergeCell ref="AJ44:AK45"/>
    <mergeCell ref="AL44:AM45"/>
    <mergeCell ref="AN44:AO45"/>
    <mergeCell ref="AP44:AQ45"/>
    <mergeCell ref="AV44:AV45"/>
    <mergeCell ref="AW44:AW45"/>
    <mergeCell ref="R44:S45"/>
    <mergeCell ref="T44:U45"/>
    <mergeCell ref="V44:W45"/>
    <mergeCell ref="X44:Y45"/>
    <mergeCell ref="Z44:AA45"/>
    <mergeCell ref="AE44:AI45"/>
    <mergeCell ref="AE49:AK50"/>
    <mergeCell ref="AL49:AQ50"/>
    <mergeCell ref="AV49:AV50"/>
    <mergeCell ref="AW49:AW50"/>
    <mergeCell ref="AX49:AY50"/>
    <mergeCell ref="AU50:AU51"/>
    <mergeCell ref="AW58:AW59"/>
    <mergeCell ref="AY58:AY59"/>
    <mergeCell ref="BA44:BA45"/>
    <mergeCell ref="A55:I56"/>
    <mergeCell ref="B58:E59"/>
    <mergeCell ref="F58:G59"/>
    <mergeCell ref="H58:I59"/>
    <mergeCell ref="J58:K59"/>
    <mergeCell ref="L58:M59"/>
    <mergeCell ref="N58:O59"/>
    <mergeCell ref="P58:Q59"/>
    <mergeCell ref="C47:AB51"/>
    <mergeCell ref="C52:D52"/>
    <mergeCell ref="E52:AB52"/>
    <mergeCell ref="AZ58:AZ59"/>
    <mergeCell ref="B63:E64"/>
    <mergeCell ref="F63:G64"/>
    <mergeCell ref="H63:I64"/>
    <mergeCell ref="J63:K64"/>
    <mergeCell ref="L63:M64"/>
    <mergeCell ref="N63:O64"/>
    <mergeCell ref="P63:Q64"/>
    <mergeCell ref="AJ58:AK59"/>
    <mergeCell ref="AL58:AM59"/>
    <mergeCell ref="AN58:AO59"/>
    <mergeCell ref="AP58:AQ59"/>
    <mergeCell ref="AU58:AU59"/>
    <mergeCell ref="AV58:AV59"/>
    <mergeCell ref="R58:S59"/>
    <mergeCell ref="T58:U59"/>
    <mergeCell ref="V58:W59"/>
    <mergeCell ref="X58:Y59"/>
    <mergeCell ref="Z58:AA59"/>
    <mergeCell ref="AE58:AI59"/>
    <mergeCell ref="AX63:AX64"/>
    <mergeCell ref="AY63:AY64"/>
    <mergeCell ref="AZ63:AZ64"/>
    <mergeCell ref="BB63:BB64"/>
    <mergeCell ref="BC63:BC64"/>
    <mergeCell ref="AJ63:AK64"/>
    <mergeCell ref="AL63:AM64"/>
    <mergeCell ref="AN63:AO64"/>
    <mergeCell ref="AP63:AQ64"/>
    <mergeCell ref="AV63:AV64"/>
    <mergeCell ref="AW63:AW64"/>
    <mergeCell ref="R63:S64"/>
    <mergeCell ref="T63:U64"/>
    <mergeCell ref="V63:W64"/>
    <mergeCell ref="X63:Y64"/>
    <mergeCell ref="Z63:AA64"/>
    <mergeCell ref="AE63:AI64"/>
    <mergeCell ref="AE68:AK69"/>
    <mergeCell ref="AL68:AQ69"/>
    <mergeCell ref="AV68:AV69"/>
    <mergeCell ref="AW68:AW69"/>
    <mergeCell ref="AX68:AY69"/>
    <mergeCell ref="AU69:AU70"/>
    <mergeCell ref="AW76:AW77"/>
    <mergeCell ref="AY76:AY77"/>
    <mergeCell ref="BA63:BA64"/>
    <mergeCell ref="A73:I74"/>
    <mergeCell ref="B76:E77"/>
    <mergeCell ref="F76:G77"/>
    <mergeCell ref="H76:I77"/>
    <mergeCell ref="J76:K77"/>
    <mergeCell ref="L76:M77"/>
    <mergeCell ref="N76:O77"/>
    <mergeCell ref="P76:Q77"/>
    <mergeCell ref="C66:AB70"/>
    <mergeCell ref="C71:D71"/>
    <mergeCell ref="E71:AB71"/>
    <mergeCell ref="AZ76:AZ77"/>
    <mergeCell ref="B81:E82"/>
    <mergeCell ref="F81:G82"/>
    <mergeCell ref="H81:I82"/>
    <mergeCell ref="J81:K82"/>
    <mergeCell ref="L81:M82"/>
    <mergeCell ref="N81:O82"/>
    <mergeCell ref="P81:Q82"/>
    <mergeCell ref="AJ76:AK77"/>
    <mergeCell ref="AL76:AM77"/>
    <mergeCell ref="AN76:AO77"/>
    <mergeCell ref="AP76:AQ77"/>
    <mergeCell ref="AU76:AU77"/>
    <mergeCell ref="AV76:AV77"/>
    <mergeCell ref="R76:S77"/>
    <mergeCell ref="T76:U77"/>
    <mergeCell ref="V76:W77"/>
    <mergeCell ref="X76:Y77"/>
    <mergeCell ref="Z76:AA77"/>
    <mergeCell ref="AE76:AI77"/>
    <mergeCell ref="AX81:AX82"/>
    <mergeCell ref="AY81:AY82"/>
    <mergeCell ref="AZ81:AZ82"/>
    <mergeCell ref="BB81:BB82"/>
    <mergeCell ref="BC81:BC82"/>
    <mergeCell ref="AJ81:AK82"/>
    <mergeCell ref="AL81:AM82"/>
    <mergeCell ref="AN81:AO82"/>
    <mergeCell ref="AP81:AQ82"/>
    <mergeCell ref="AV81:AV82"/>
    <mergeCell ref="AW81:AW82"/>
    <mergeCell ref="R81:S82"/>
    <mergeCell ref="T81:U82"/>
    <mergeCell ref="V81:W82"/>
    <mergeCell ref="X81:Y82"/>
    <mergeCell ref="Z81:AA82"/>
    <mergeCell ref="AE81:AI82"/>
    <mergeCell ref="AE86:AK87"/>
    <mergeCell ref="AL86:AQ87"/>
    <mergeCell ref="AV86:AV87"/>
    <mergeCell ref="AW86:AW87"/>
    <mergeCell ref="AX86:AY87"/>
    <mergeCell ref="AU87:AU88"/>
    <mergeCell ref="AW94:AW95"/>
    <mergeCell ref="AY94:AY95"/>
    <mergeCell ref="BA81:BA82"/>
    <mergeCell ref="A91:I92"/>
    <mergeCell ref="B94:E95"/>
    <mergeCell ref="F94:G95"/>
    <mergeCell ref="H94:I95"/>
    <mergeCell ref="J94:K95"/>
    <mergeCell ref="L94:M95"/>
    <mergeCell ref="N94:O95"/>
    <mergeCell ref="P94:Q95"/>
    <mergeCell ref="C84:AB88"/>
    <mergeCell ref="C89:D89"/>
    <mergeCell ref="E89:AB89"/>
    <mergeCell ref="AZ94:AZ95"/>
    <mergeCell ref="B99:E100"/>
    <mergeCell ref="F99:G100"/>
    <mergeCell ref="H99:I100"/>
    <mergeCell ref="J99:K100"/>
    <mergeCell ref="L99:M100"/>
    <mergeCell ref="N99:O100"/>
    <mergeCell ref="P99:Q100"/>
    <mergeCell ref="AJ94:AK95"/>
    <mergeCell ref="AL94:AM95"/>
    <mergeCell ref="AN94:AO95"/>
    <mergeCell ref="AP94:AQ95"/>
    <mergeCell ref="AU94:AU95"/>
    <mergeCell ref="AV94:AV95"/>
    <mergeCell ref="R94:S95"/>
    <mergeCell ref="T94:U95"/>
    <mergeCell ref="V94:W95"/>
    <mergeCell ref="X94:Y95"/>
    <mergeCell ref="Z94:AA95"/>
    <mergeCell ref="AE94:AI95"/>
    <mergeCell ref="AX99:AX100"/>
    <mergeCell ref="AY99:AY100"/>
    <mergeCell ref="AZ99:AZ100"/>
    <mergeCell ref="BB99:BB100"/>
    <mergeCell ref="BC99:BC100"/>
    <mergeCell ref="AJ99:AK100"/>
    <mergeCell ref="AL99:AM100"/>
    <mergeCell ref="AN99:AO100"/>
    <mergeCell ref="AP99:AQ100"/>
    <mergeCell ref="AV99:AV100"/>
    <mergeCell ref="AW99:AW100"/>
    <mergeCell ref="R99:S100"/>
    <mergeCell ref="T99:U100"/>
    <mergeCell ref="V99:W100"/>
    <mergeCell ref="X99:Y100"/>
    <mergeCell ref="Z99:AA100"/>
    <mergeCell ref="AE99:AI100"/>
    <mergeCell ref="AE104:AK105"/>
    <mergeCell ref="AL104:AQ105"/>
    <mergeCell ref="AV104:AV105"/>
    <mergeCell ref="AW104:AW105"/>
    <mergeCell ref="AX104:AY105"/>
    <mergeCell ref="AU105:AU106"/>
    <mergeCell ref="AW113:AW114"/>
    <mergeCell ref="AY113:AY114"/>
    <mergeCell ref="BA99:BA100"/>
    <mergeCell ref="A110:I111"/>
    <mergeCell ref="B113:E114"/>
    <mergeCell ref="F113:G114"/>
    <mergeCell ref="H113:I114"/>
    <mergeCell ref="J113:K114"/>
    <mergeCell ref="L113:M114"/>
    <mergeCell ref="N113:O114"/>
    <mergeCell ref="P113:Q114"/>
    <mergeCell ref="C102:AB106"/>
    <mergeCell ref="C107:D107"/>
    <mergeCell ref="E107:AB107"/>
    <mergeCell ref="AZ113:AZ114"/>
    <mergeCell ref="B118:E119"/>
    <mergeCell ref="F118:G119"/>
    <mergeCell ref="H118:I119"/>
    <mergeCell ref="J118:K119"/>
    <mergeCell ref="L118:M119"/>
    <mergeCell ref="N118:O119"/>
    <mergeCell ref="P118:Q119"/>
    <mergeCell ref="AJ113:AK114"/>
    <mergeCell ref="AL113:AM114"/>
    <mergeCell ref="AN113:AO114"/>
    <mergeCell ref="AP113:AQ114"/>
    <mergeCell ref="AU113:AU114"/>
    <mergeCell ref="AV113:AV114"/>
    <mergeCell ref="R113:S114"/>
    <mergeCell ref="T113:U114"/>
    <mergeCell ref="V113:W114"/>
    <mergeCell ref="X113:Y114"/>
    <mergeCell ref="Z113:AA114"/>
    <mergeCell ref="AE113:AI114"/>
    <mergeCell ref="AX118:AX119"/>
    <mergeCell ref="AY118:AY119"/>
    <mergeCell ref="AZ118:AZ119"/>
    <mergeCell ref="BB118:BB119"/>
    <mergeCell ref="BC118:BC119"/>
    <mergeCell ref="AJ118:AK119"/>
    <mergeCell ref="AL118:AM119"/>
    <mergeCell ref="AN118:AO119"/>
    <mergeCell ref="AP118:AQ119"/>
    <mergeCell ref="AV118:AV119"/>
    <mergeCell ref="AW118:AW119"/>
    <mergeCell ref="R118:S119"/>
    <mergeCell ref="T118:U119"/>
    <mergeCell ref="V118:W119"/>
    <mergeCell ref="X118:Y119"/>
    <mergeCell ref="Z118:AA119"/>
    <mergeCell ref="AE118:AI119"/>
    <mergeCell ref="AE123:AK124"/>
    <mergeCell ref="AL123:AQ124"/>
    <mergeCell ref="AV123:AV124"/>
    <mergeCell ref="AW123:AW124"/>
    <mergeCell ref="AX123:AY124"/>
    <mergeCell ref="AU124:AU125"/>
    <mergeCell ref="AW131:AW132"/>
    <mergeCell ref="AY131:AY132"/>
    <mergeCell ref="BA118:BA119"/>
    <mergeCell ref="A128:I129"/>
    <mergeCell ref="B131:E132"/>
    <mergeCell ref="F131:G132"/>
    <mergeCell ref="H131:I132"/>
    <mergeCell ref="J131:K132"/>
    <mergeCell ref="L131:M132"/>
    <mergeCell ref="N131:O132"/>
    <mergeCell ref="P131:Q132"/>
    <mergeCell ref="C121:AB125"/>
    <mergeCell ref="C126:D126"/>
    <mergeCell ref="E126:AB126"/>
    <mergeCell ref="AZ131:AZ132"/>
    <mergeCell ref="B136:E137"/>
    <mergeCell ref="F136:G137"/>
    <mergeCell ref="H136:I137"/>
    <mergeCell ref="J136:K137"/>
    <mergeCell ref="L136:M137"/>
    <mergeCell ref="N136:O137"/>
    <mergeCell ref="P136:Q137"/>
    <mergeCell ref="AJ131:AK132"/>
    <mergeCell ref="AL131:AM132"/>
    <mergeCell ref="AN131:AO132"/>
    <mergeCell ref="AP131:AQ132"/>
    <mergeCell ref="AU131:AU132"/>
    <mergeCell ref="AV131:AV132"/>
    <mergeCell ref="R131:S132"/>
    <mergeCell ref="T131:U132"/>
    <mergeCell ref="V131:W132"/>
    <mergeCell ref="X131:Y132"/>
    <mergeCell ref="Z131:AA132"/>
    <mergeCell ref="AE131:AI132"/>
    <mergeCell ref="AX136:AX137"/>
    <mergeCell ref="AY136:AY137"/>
    <mergeCell ref="AZ136:AZ137"/>
    <mergeCell ref="BB136:BB137"/>
    <mergeCell ref="BC136:BC137"/>
    <mergeCell ref="AJ136:AK137"/>
    <mergeCell ref="AL136:AM137"/>
    <mergeCell ref="AN136:AO137"/>
    <mergeCell ref="AP136:AQ137"/>
    <mergeCell ref="AV136:AV137"/>
    <mergeCell ref="AW136:AW137"/>
    <mergeCell ref="R136:S137"/>
    <mergeCell ref="T136:U137"/>
    <mergeCell ref="V136:W137"/>
    <mergeCell ref="X136:Y137"/>
    <mergeCell ref="Z136:AA137"/>
    <mergeCell ref="AE136:AI137"/>
    <mergeCell ref="AE141:AK142"/>
    <mergeCell ref="AL141:AQ142"/>
    <mergeCell ref="AV141:AV142"/>
    <mergeCell ref="AW141:AW142"/>
    <mergeCell ref="AX141:AY142"/>
    <mergeCell ref="AU142:AU143"/>
    <mergeCell ref="AW150:AW151"/>
    <mergeCell ref="AY150:AY151"/>
    <mergeCell ref="BA136:BA137"/>
    <mergeCell ref="A147:I148"/>
    <mergeCell ref="B150:E151"/>
    <mergeCell ref="F150:G151"/>
    <mergeCell ref="H150:I151"/>
    <mergeCell ref="J150:K151"/>
    <mergeCell ref="L150:M151"/>
    <mergeCell ref="N150:O151"/>
    <mergeCell ref="P150:Q151"/>
    <mergeCell ref="C139:AB143"/>
    <mergeCell ref="C144:D144"/>
    <mergeCell ref="E144:AB144"/>
    <mergeCell ref="AZ150:AZ151"/>
    <mergeCell ref="B155:E156"/>
    <mergeCell ref="F155:G156"/>
    <mergeCell ref="H155:I156"/>
    <mergeCell ref="J155:K156"/>
    <mergeCell ref="L155:M156"/>
    <mergeCell ref="N155:O156"/>
    <mergeCell ref="P155:Q156"/>
    <mergeCell ref="AJ150:AK151"/>
    <mergeCell ref="AL150:AM151"/>
    <mergeCell ref="AN150:AO151"/>
    <mergeCell ref="AP150:AQ151"/>
    <mergeCell ref="AU150:AU151"/>
    <mergeCell ref="AV150:AV151"/>
    <mergeCell ref="R150:S151"/>
    <mergeCell ref="T150:U151"/>
    <mergeCell ref="V150:W151"/>
    <mergeCell ref="X150:Y151"/>
    <mergeCell ref="Z150:AA151"/>
    <mergeCell ref="AE150:AI151"/>
    <mergeCell ref="AX155:AX156"/>
    <mergeCell ref="AY155:AY156"/>
    <mergeCell ref="AZ155:AZ156"/>
    <mergeCell ref="BB155:BB156"/>
    <mergeCell ref="BC155:BC156"/>
    <mergeCell ref="AJ155:AK156"/>
    <mergeCell ref="AL155:AM156"/>
    <mergeCell ref="AN155:AO156"/>
    <mergeCell ref="AP155:AQ156"/>
    <mergeCell ref="AV155:AV156"/>
    <mergeCell ref="AW155:AW156"/>
    <mergeCell ref="R155:S156"/>
    <mergeCell ref="T155:U156"/>
    <mergeCell ref="V155:W156"/>
    <mergeCell ref="X155:Y156"/>
    <mergeCell ref="Z155:AA156"/>
    <mergeCell ref="AE155:AI156"/>
    <mergeCell ref="AE160:AK161"/>
    <mergeCell ref="AL160:AQ161"/>
    <mergeCell ref="AV160:AV161"/>
    <mergeCell ref="AW160:AW161"/>
    <mergeCell ref="AX160:AY161"/>
    <mergeCell ref="AU161:AU162"/>
    <mergeCell ref="AW168:AW169"/>
    <mergeCell ref="AY168:AY169"/>
    <mergeCell ref="BA155:BA156"/>
    <mergeCell ref="A165:I166"/>
    <mergeCell ref="B168:E169"/>
    <mergeCell ref="F168:G169"/>
    <mergeCell ref="H168:I169"/>
    <mergeCell ref="J168:K169"/>
    <mergeCell ref="L168:M169"/>
    <mergeCell ref="N168:O169"/>
    <mergeCell ref="P168:Q169"/>
    <mergeCell ref="C158:AB162"/>
    <mergeCell ref="C163:D163"/>
    <mergeCell ref="E163:AB163"/>
    <mergeCell ref="AZ168:AZ169"/>
    <mergeCell ref="B173:E174"/>
    <mergeCell ref="F173:G174"/>
    <mergeCell ref="H173:I174"/>
    <mergeCell ref="J173:K174"/>
    <mergeCell ref="L173:M174"/>
    <mergeCell ref="N173:O174"/>
    <mergeCell ref="P173:Q174"/>
    <mergeCell ref="AJ168:AK169"/>
    <mergeCell ref="AL168:AM169"/>
    <mergeCell ref="AN168:AO169"/>
    <mergeCell ref="AP168:AQ169"/>
    <mergeCell ref="AU168:AU169"/>
    <mergeCell ref="AV168:AV169"/>
    <mergeCell ref="R168:S169"/>
    <mergeCell ref="T168:U169"/>
    <mergeCell ref="V168:W169"/>
    <mergeCell ref="X168:Y169"/>
    <mergeCell ref="Z168:AA169"/>
    <mergeCell ref="AE168:AI169"/>
    <mergeCell ref="AX173:AX174"/>
    <mergeCell ref="AY173:AY174"/>
    <mergeCell ref="AZ173:AZ174"/>
    <mergeCell ref="BB173:BB174"/>
    <mergeCell ref="BC173:BC174"/>
    <mergeCell ref="AJ173:AK174"/>
    <mergeCell ref="AL173:AM174"/>
    <mergeCell ref="AN173:AO174"/>
    <mergeCell ref="AP173:AQ174"/>
    <mergeCell ref="AV173:AV174"/>
    <mergeCell ref="AW173:AW174"/>
    <mergeCell ref="R173:S174"/>
    <mergeCell ref="T173:U174"/>
    <mergeCell ref="V173:W174"/>
    <mergeCell ref="X173:Y174"/>
    <mergeCell ref="Z173:AA174"/>
    <mergeCell ref="AE173:AI174"/>
    <mergeCell ref="AE178:AK179"/>
    <mergeCell ref="AL178:AQ179"/>
    <mergeCell ref="AV178:AV179"/>
    <mergeCell ref="AW178:AW179"/>
    <mergeCell ref="AX178:AY179"/>
    <mergeCell ref="AU179:AU180"/>
    <mergeCell ref="AW186:AW187"/>
    <mergeCell ref="AY186:AY187"/>
    <mergeCell ref="BA173:BA174"/>
    <mergeCell ref="A183:I184"/>
    <mergeCell ref="B186:E187"/>
    <mergeCell ref="F186:G187"/>
    <mergeCell ref="H186:I187"/>
    <mergeCell ref="J186:K187"/>
    <mergeCell ref="L186:M187"/>
    <mergeCell ref="N186:O187"/>
    <mergeCell ref="P186:Q187"/>
    <mergeCell ref="C176:AB180"/>
    <mergeCell ref="C181:D181"/>
    <mergeCell ref="E181:AB181"/>
    <mergeCell ref="AZ186:AZ187"/>
    <mergeCell ref="B191:E192"/>
    <mergeCell ref="F191:G192"/>
    <mergeCell ref="H191:I192"/>
    <mergeCell ref="J191:K192"/>
    <mergeCell ref="L191:M192"/>
    <mergeCell ref="N191:O192"/>
    <mergeCell ref="P191:Q192"/>
    <mergeCell ref="AJ186:AK187"/>
    <mergeCell ref="AL186:AM187"/>
    <mergeCell ref="AN186:AO187"/>
    <mergeCell ref="AP186:AQ187"/>
    <mergeCell ref="AU186:AU187"/>
    <mergeCell ref="AV186:AV187"/>
    <mergeCell ref="R186:S187"/>
    <mergeCell ref="T186:U187"/>
    <mergeCell ref="V186:W187"/>
    <mergeCell ref="X186:Y187"/>
    <mergeCell ref="Z186:AA187"/>
    <mergeCell ref="AE186:AI187"/>
    <mergeCell ref="BC191:BC192"/>
    <mergeCell ref="AJ191:AK192"/>
    <mergeCell ref="AL191:AM192"/>
    <mergeCell ref="AN191:AO192"/>
    <mergeCell ref="AP191:AQ192"/>
    <mergeCell ref="AV191:AV192"/>
    <mergeCell ref="AW191:AW192"/>
    <mergeCell ref="R191:S192"/>
    <mergeCell ref="T191:U192"/>
    <mergeCell ref="V191:W192"/>
    <mergeCell ref="X191:Y192"/>
    <mergeCell ref="Z191:AA192"/>
    <mergeCell ref="AE191:AI192"/>
    <mergeCell ref="AV196:AV197"/>
    <mergeCell ref="AW196:AW197"/>
    <mergeCell ref="AX196:AY197"/>
    <mergeCell ref="AU197:AU198"/>
    <mergeCell ref="AX191:AX192"/>
    <mergeCell ref="AY191:AY192"/>
    <mergeCell ref="AZ191:AZ192"/>
    <mergeCell ref="BA191:BA192"/>
    <mergeCell ref="BB191:BB192"/>
    <mergeCell ref="C199:D199"/>
    <mergeCell ref="E199:AB199"/>
    <mergeCell ref="B200:AP200"/>
    <mergeCell ref="C203:I204"/>
    <mergeCell ref="J203:AF204"/>
    <mergeCell ref="AG203:AO204"/>
    <mergeCell ref="C194:AB198"/>
    <mergeCell ref="AE196:AK197"/>
    <mergeCell ref="AL196:AQ197"/>
    <mergeCell ref="C209:I211"/>
    <mergeCell ref="AG209:AL212"/>
    <mergeCell ref="AM209:AO212"/>
    <mergeCell ref="R210:T210"/>
    <mergeCell ref="X210:Z210"/>
    <mergeCell ref="C212:I212"/>
    <mergeCell ref="C205:I208"/>
    <mergeCell ref="P205:R205"/>
    <mergeCell ref="V205:X205"/>
    <mergeCell ref="K207:L207"/>
    <mergeCell ref="U207:V207"/>
    <mergeCell ref="Z207:AB207"/>
    <mergeCell ref="C222:F225"/>
    <mergeCell ref="G222:L223"/>
    <mergeCell ref="M222:S223"/>
    <mergeCell ref="T222:V223"/>
    <mergeCell ref="W222:AR225"/>
    <mergeCell ref="H224:L225"/>
    <mergeCell ref="M224:S225"/>
    <mergeCell ref="T224:V225"/>
    <mergeCell ref="C213:I216"/>
    <mergeCell ref="R214:T214"/>
    <mergeCell ref="X214:Z214"/>
    <mergeCell ref="AG214:AO216"/>
    <mergeCell ref="C219:G220"/>
    <mergeCell ref="H219:L220"/>
    <mergeCell ref="M219:S220"/>
    <mergeCell ref="T219:V220"/>
    <mergeCell ref="W219:AR220"/>
    <mergeCell ref="AV235:AV238"/>
    <mergeCell ref="AW235:AW238"/>
    <mergeCell ref="U236:W238"/>
    <mergeCell ref="X236:Z238"/>
    <mergeCell ref="AA236:AC238"/>
    <mergeCell ref="AD236:AG238"/>
    <mergeCell ref="AH236:AJ238"/>
    <mergeCell ref="AK236:AM238"/>
    <mergeCell ref="D229:AR229"/>
    <mergeCell ref="D231:AR231"/>
    <mergeCell ref="B235:G238"/>
    <mergeCell ref="H235:J238"/>
    <mergeCell ref="K235:N238"/>
    <mergeCell ref="O235:T236"/>
    <mergeCell ref="U235:AG235"/>
    <mergeCell ref="AH235:AM235"/>
    <mergeCell ref="AN235:AR238"/>
    <mergeCell ref="P237:T238"/>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B243:B246"/>
    <mergeCell ref="C243:C246"/>
    <mergeCell ref="D243:D246"/>
    <mergeCell ref="E243:E246"/>
    <mergeCell ref="F243:G246"/>
    <mergeCell ref="H243:J246"/>
    <mergeCell ref="AH239:AJ242"/>
    <mergeCell ref="AK239:AM242"/>
    <mergeCell ref="AN239:AR242"/>
    <mergeCell ref="B239:B242"/>
    <mergeCell ref="C239:C242"/>
    <mergeCell ref="D239:D242"/>
    <mergeCell ref="E239:E242"/>
    <mergeCell ref="F239:G242"/>
    <mergeCell ref="H239:J242"/>
    <mergeCell ref="AH243:AJ246"/>
    <mergeCell ref="AK243:AM246"/>
    <mergeCell ref="AN243:AR246"/>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B251:B254"/>
    <mergeCell ref="C251:C254"/>
    <mergeCell ref="D251:D254"/>
    <mergeCell ref="E251:E254"/>
    <mergeCell ref="F251:G254"/>
    <mergeCell ref="H251:J254"/>
    <mergeCell ref="AH247:AJ250"/>
    <mergeCell ref="AK247:AM250"/>
    <mergeCell ref="AN247:AR250"/>
    <mergeCell ref="B247:B250"/>
    <mergeCell ref="C247:C250"/>
    <mergeCell ref="D247:D250"/>
    <mergeCell ref="E247:E250"/>
    <mergeCell ref="F247:G250"/>
    <mergeCell ref="H247:J250"/>
    <mergeCell ref="AH251:AJ254"/>
    <mergeCell ref="AK251:AM254"/>
    <mergeCell ref="AN251:AR254"/>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B259:B262"/>
    <mergeCell ref="C259:C262"/>
    <mergeCell ref="D259:D262"/>
    <mergeCell ref="E259:E262"/>
    <mergeCell ref="F259:G262"/>
    <mergeCell ref="H259:J262"/>
    <mergeCell ref="AH255:AJ258"/>
    <mergeCell ref="AK255:AM258"/>
    <mergeCell ref="AN255:AR258"/>
    <mergeCell ref="B255:B258"/>
    <mergeCell ref="C255:C258"/>
    <mergeCell ref="D255:D258"/>
    <mergeCell ref="E255:E258"/>
    <mergeCell ref="F255:G258"/>
    <mergeCell ref="H255:J258"/>
    <mergeCell ref="AH259:AJ262"/>
    <mergeCell ref="AK259:AM262"/>
    <mergeCell ref="AN259:AR262"/>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B267:B270"/>
    <mergeCell ref="C267:C270"/>
    <mergeCell ref="D267:D270"/>
    <mergeCell ref="E267:E270"/>
    <mergeCell ref="F267:G270"/>
    <mergeCell ref="H267:J270"/>
    <mergeCell ref="AH263:AJ266"/>
    <mergeCell ref="AK263:AM266"/>
    <mergeCell ref="AN263:AR266"/>
    <mergeCell ref="B263:B266"/>
    <mergeCell ref="C263:C266"/>
    <mergeCell ref="D263:D266"/>
    <mergeCell ref="E263:E266"/>
    <mergeCell ref="F263:G266"/>
    <mergeCell ref="H263:J266"/>
    <mergeCell ref="AH267:AJ270"/>
    <mergeCell ref="AK267:AM270"/>
    <mergeCell ref="AN267:AR270"/>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AU271:AU272"/>
    <mergeCell ref="AV271:AV274"/>
    <mergeCell ref="AW271:AW274"/>
    <mergeCell ref="AU273:AU274"/>
    <mergeCell ref="K271:N274"/>
    <mergeCell ref="O271:T272"/>
    <mergeCell ref="U271:W274"/>
    <mergeCell ref="X271:Z274"/>
    <mergeCell ref="AA271:AC274"/>
    <mergeCell ref="AD271:AG274"/>
    <mergeCell ref="O273:O274"/>
    <mergeCell ref="P273:T274"/>
    <mergeCell ref="B275:B278"/>
    <mergeCell ref="C275:C278"/>
    <mergeCell ref="D275:D278"/>
    <mergeCell ref="E275:E278"/>
    <mergeCell ref="F275:G278"/>
    <mergeCell ref="H275:J278"/>
    <mergeCell ref="AH271:AJ274"/>
    <mergeCell ref="AK271:AM274"/>
    <mergeCell ref="AN271:AR274"/>
    <mergeCell ref="B271:B274"/>
    <mergeCell ref="C271:C274"/>
    <mergeCell ref="D271:D274"/>
    <mergeCell ref="E271:E274"/>
    <mergeCell ref="F271:G274"/>
    <mergeCell ref="H271:J274"/>
    <mergeCell ref="AH275:AJ278"/>
    <mergeCell ref="AK275:AM278"/>
    <mergeCell ref="AN275:AR278"/>
    <mergeCell ref="AU275:AU276"/>
    <mergeCell ref="AV275:AV278"/>
    <mergeCell ref="AW275:AW278"/>
    <mergeCell ref="AU277:AU278"/>
    <mergeCell ref="K275:N278"/>
    <mergeCell ref="O275:T276"/>
    <mergeCell ref="U275:W278"/>
    <mergeCell ref="X275:Z278"/>
    <mergeCell ref="AA275:AC278"/>
    <mergeCell ref="AD275:AG278"/>
    <mergeCell ref="O277:O278"/>
    <mergeCell ref="P277:T278"/>
    <mergeCell ref="AU279:AU280"/>
    <mergeCell ref="AV279:AV282"/>
    <mergeCell ref="AW279:AW282"/>
    <mergeCell ref="AU281:AU282"/>
    <mergeCell ref="K279:N282"/>
    <mergeCell ref="O279:T280"/>
    <mergeCell ref="U279:W282"/>
    <mergeCell ref="X279:Z282"/>
    <mergeCell ref="AA279:AC282"/>
    <mergeCell ref="AD279:AG282"/>
    <mergeCell ref="O281:O282"/>
    <mergeCell ref="P281:T282"/>
    <mergeCell ref="B283:B286"/>
    <mergeCell ref="C283:C286"/>
    <mergeCell ref="D283:D286"/>
    <mergeCell ref="E283:E286"/>
    <mergeCell ref="F283:G286"/>
    <mergeCell ref="H283:J286"/>
    <mergeCell ref="AH279:AJ282"/>
    <mergeCell ref="AK279:AM282"/>
    <mergeCell ref="AN279:AR282"/>
    <mergeCell ref="B279:B282"/>
    <mergeCell ref="C279:C282"/>
    <mergeCell ref="D279:D282"/>
    <mergeCell ref="E279:E282"/>
    <mergeCell ref="F279:G282"/>
    <mergeCell ref="H279:J282"/>
    <mergeCell ref="AH283:AJ286"/>
    <mergeCell ref="AK283:AM286"/>
    <mergeCell ref="AN283:AR286"/>
    <mergeCell ref="AU283:AU284"/>
    <mergeCell ref="AV283:AV286"/>
    <mergeCell ref="AW283:AW286"/>
    <mergeCell ref="AU285:AU286"/>
    <mergeCell ref="K283:N286"/>
    <mergeCell ref="O283:T284"/>
    <mergeCell ref="U283:W286"/>
    <mergeCell ref="X283:Z286"/>
    <mergeCell ref="AA283:AC286"/>
    <mergeCell ref="AD283:AG286"/>
    <mergeCell ref="O285:O286"/>
    <mergeCell ref="P285:T286"/>
    <mergeCell ref="AU287:AU288"/>
    <mergeCell ref="AV287:AV290"/>
    <mergeCell ref="AW287:AW290"/>
    <mergeCell ref="AU289:AU290"/>
    <mergeCell ref="K287:N290"/>
    <mergeCell ref="O287:T288"/>
    <mergeCell ref="U287:W290"/>
    <mergeCell ref="X287:Z290"/>
    <mergeCell ref="AA287:AC290"/>
    <mergeCell ref="AD287:AG290"/>
    <mergeCell ref="O289:O290"/>
    <mergeCell ref="P289:T290"/>
    <mergeCell ref="B291:B294"/>
    <mergeCell ref="C291:C294"/>
    <mergeCell ref="D291:D294"/>
    <mergeCell ref="E291:E294"/>
    <mergeCell ref="F291:G294"/>
    <mergeCell ref="H291:J294"/>
    <mergeCell ref="AH287:AJ290"/>
    <mergeCell ref="AK287:AM290"/>
    <mergeCell ref="AN287:AR290"/>
    <mergeCell ref="B287:B290"/>
    <mergeCell ref="C287:C290"/>
    <mergeCell ref="D287:D290"/>
    <mergeCell ref="E287:E290"/>
    <mergeCell ref="F287:G290"/>
    <mergeCell ref="H287:J290"/>
    <mergeCell ref="C299:C302"/>
    <mergeCell ref="E299:E302"/>
    <mergeCell ref="H299:J302"/>
    <mergeCell ref="AH291:AJ294"/>
    <mergeCell ref="AK291:AM294"/>
    <mergeCell ref="AN291:AR294"/>
    <mergeCell ref="AU291:AU292"/>
    <mergeCell ref="AV291:AV294"/>
    <mergeCell ref="AW291:AW294"/>
    <mergeCell ref="AU293:AU294"/>
    <mergeCell ref="K291:N294"/>
    <mergeCell ref="O291:T292"/>
    <mergeCell ref="U291:W294"/>
    <mergeCell ref="X291:Z294"/>
    <mergeCell ref="AA291:AC294"/>
    <mergeCell ref="AD291:AG294"/>
    <mergeCell ref="O293:O294"/>
    <mergeCell ref="P293:T294"/>
    <mergeCell ref="AH299:AJ302"/>
    <mergeCell ref="AK299:AM302"/>
    <mergeCell ref="AN299:AR302"/>
    <mergeCell ref="AU299:AU300"/>
    <mergeCell ref="AV299:AV302"/>
    <mergeCell ref="AW299:AW302"/>
    <mergeCell ref="AU301:AU302"/>
    <mergeCell ref="K299:N302"/>
    <mergeCell ref="O299:T300"/>
    <mergeCell ref="U299:W302"/>
    <mergeCell ref="X299:Z302"/>
    <mergeCell ref="AA299:AC302"/>
    <mergeCell ref="AD299:AG302"/>
    <mergeCell ref="O301:O302"/>
    <mergeCell ref="P301:T302"/>
    <mergeCell ref="AU303:AU304"/>
    <mergeCell ref="AV303:AV306"/>
    <mergeCell ref="AW303:AW306"/>
    <mergeCell ref="AU305:AU306"/>
    <mergeCell ref="K303:N306"/>
    <mergeCell ref="O303:T304"/>
    <mergeCell ref="U303:W306"/>
    <mergeCell ref="X303:Z306"/>
    <mergeCell ref="AA303:AC306"/>
    <mergeCell ref="AD303:AG306"/>
    <mergeCell ref="O305:O306"/>
    <mergeCell ref="P305:T306"/>
    <mergeCell ref="AU295:AU296"/>
    <mergeCell ref="AV295:AV298"/>
    <mergeCell ref="AW295:AW298"/>
    <mergeCell ref="AU297:AU298"/>
    <mergeCell ref="K295:N298"/>
    <mergeCell ref="O295:T296"/>
    <mergeCell ref="U295:W298"/>
    <mergeCell ref="X295:Z298"/>
    <mergeCell ref="AA295:AC298"/>
    <mergeCell ref="AD295:AG298"/>
    <mergeCell ref="O297:O298"/>
    <mergeCell ref="P297:T298"/>
    <mergeCell ref="B299:B302"/>
    <mergeCell ref="D299:D302"/>
    <mergeCell ref="F299:G302"/>
    <mergeCell ref="B307:AJ310"/>
    <mergeCell ref="AK307:AO310"/>
    <mergeCell ref="AP307:AR310"/>
    <mergeCell ref="AH295:AJ298"/>
    <mergeCell ref="AK295:AM298"/>
    <mergeCell ref="AN295:AR298"/>
    <mergeCell ref="B295:B298"/>
    <mergeCell ref="C295:C298"/>
    <mergeCell ref="D295:D298"/>
    <mergeCell ref="E295:E298"/>
    <mergeCell ref="F295:G298"/>
    <mergeCell ref="H295:J298"/>
    <mergeCell ref="AH303:AJ306"/>
    <mergeCell ref="AK303:AM306"/>
    <mergeCell ref="AN303:AR306"/>
    <mergeCell ref="B303:B306"/>
    <mergeCell ref="C303:C306"/>
    <mergeCell ref="D303:D306"/>
    <mergeCell ref="E303:E306"/>
    <mergeCell ref="F303:G306"/>
    <mergeCell ref="H303:J306"/>
  </mergeCells>
  <phoneticPr fontId="3"/>
  <conditionalFormatting sqref="AN239:AR294">
    <cfRule type="expression" dxfId="41" priority="61">
      <formula>IF(#REF!="定",TRUE)</formula>
    </cfRule>
    <cfRule type="expression" dxfId="40" priority="62">
      <formula>IF(#REF!="×",TRUE)</formula>
    </cfRule>
    <cfRule type="expression" dxfId="39" priority="63">
      <formula>IF(#REF!=0,TRUE)</formula>
    </cfRule>
  </conditionalFormatting>
  <conditionalFormatting sqref="AA299 AA303">
    <cfRule type="expression" dxfId="38" priority="58">
      <formula>IF(#REF!="定",TRUE)</formula>
    </cfRule>
    <cfRule type="expression" dxfId="37" priority="59">
      <formula>IF(#REF!="×",TRUE)</formula>
    </cfRule>
    <cfRule type="expression" dxfId="36" priority="60">
      <formula>IF(#REF!=0,TRUE)</formula>
    </cfRule>
  </conditionalFormatting>
  <conditionalFormatting sqref="AN299:AR306">
    <cfRule type="expression" dxfId="35" priority="379">
      <formula>IF(#REF!="定",TRUE)</formula>
    </cfRule>
    <cfRule type="expression" dxfId="34" priority="380">
      <formula>IF(#REF!="×",TRUE)</formula>
    </cfRule>
    <cfRule type="expression" dxfId="33" priority="381">
      <formula>IF(#REF!=0,TRUE)</formula>
    </cfRule>
  </conditionalFormatting>
  <conditionalFormatting sqref="AA243 AA247 AA251 AA255 AA259 AA263 AA267 AA271 AA275 AA279 AA283 AA287 AA291 AD239 X239 U239 AA239 X243 X247 X251 X255 X259">
    <cfRule type="expression" dxfId="32" priority="28">
      <formula>IF(#REF!="定",TRUE)</formula>
    </cfRule>
    <cfRule type="expression" dxfId="31" priority="29">
      <formula>IF(#REF!="×",TRUE)</formula>
    </cfRule>
    <cfRule type="expression" dxfId="30" priority="30">
      <formula>IF(#REF!=0,TRUE)</formula>
    </cfRule>
  </conditionalFormatting>
  <conditionalFormatting sqref="AN295:AR298">
    <cfRule type="expression" dxfId="29" priority="19">
      <formula>IF(#REF!="定",TRUE)</formula>
    </cfRule>
    <cfRule type="expression" dxfId="28" priority="20">
      <formula>IF(#REF!="×",TRUE)</formula>
    </cfRule>
    <cfRule type="expression" dxfId="27" priority="21">
      <formula>IF(#REF!=0,TRUE)</formula>
    </cfRule>
  </conditionalFormatting>
  <conditionalFormatting sqref="AA295">
    <cfRule type="expression" dxfId="26" priority="16">
      <formula>IF(#REF!="定",TRUE)</formula>
    </cfRule>
    <cfRule type="expression" dxfId="25" priority="17">
      <formula>IF(#REF!="×",TRUE)</formula>
    </cfRule>
    <cfRule type="expression" dxfId="24" priority="18">
      <formula>IF(#REF!=0,TRUE)</formula>
    </cfRule>
  </conditionalFormatting>
  <conditionalFormatting sqref="X263 X267 X271 X275 X279 X283 X287 X291 X295 X299 X303">
    <cfRule type="expression" dxfId="23" priority="7">
      <formula>IF(#REF!="定",TRUE)</formula>
    </cfRule>
    <cfRule type="expression" dxfId="22" priority="8">
      <formula>IF(#REF!="×",TRUE)</formula>
    </cfRule>
    <cfRule type="expression" dxfId="21" priority="9">
      <formula>IF(#REF!=0,TRUE)</formula>
    </cfRule>
  </conditionalFormatting>
  <conditionalFormatting sqref="U243 U247 U251 U255 U259 U263 U267 U271 U275 U279 U283 U287 U291 U295 U299 U303">
    <cfRule type="expression" dxfId="5" priority="4">
      <formula>IF(#REF!="定",TRUE)</formula>
    </cfRule>
    <cfRule type="expression" dxfId="4" priority="5">
      <formula>IF(#REF!="×",TRUE)</formula>
    </cfRule>
    <cfRule type="expression" dxfId="3" priority="6">
      <formula>IF(#REF!=0,TRUE)</formula>
    </cfRule>
  </conditionalFormatting>
  <conditionalFormatting sqref="AD243 AD247 AD251 AD255 AD259 AD263 AD267 AD271 AD275 AD279 AD283 AD287 AD291 AD295 AD299 AD303">
    <cfRule type="expression" dxfId="2" priority="1">
      <formula>IF(#REF!="定",TRUE)</formula>
    </cfRule>
    <cfRule type="expression" dxfId="1" priority="2">
      <formula>IF(#REF!="×",TRUE)</formula>
    </cfRule>
    <cfRule type="expression" dxfId="0" priority="3">
      <formula>IF(#REF!=0,TRUE)</formula>
    </cfRule>
  </conditionalFormatting>
  <dataValidations count="5">
    <dataValidation type="whole" allowBlank="1" showInputMessage="1" showErrorMessage="1" sqref="L168:M169 X168:Y169 L173:M174 X173:Y174 AN173:AO174 AN168:AO169 L191:M192 X191:Y192 AN191:AO192 AN186:AO187 AN26:AO27 AN21:AO22 L21:M22 X21:Y22 L26:M27 X26:Y27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39:M40 X39:Y40 L44:M45 X44:Y45">
      <formula1>0</formula1>
      <formula2>59</formula2>
    </dataValidation>
    <dataValidation type="whole" allowBlank="1" showInputMessage="1" showErrorMessage="1" sqref="H168:I169 H173:I174 H186:I187 H191:I192 H150:I151 H155:I156 H58:I59 H63:I64 H76:I77 H81:I82 H94:I95 H99:I100 H113:I114 H118:I119 H131:I132 H136:I137">
      <formula1>5</formula1>
      <formula2>28</formula2>
    </dataValidation>
    <dataValidation type="list" allowBlank="1" showInputMessage="1" showErrorMessage="1" sqref="C34:D34 C52:D52 C71:D71 C89:D89 C107:D107 C126:D126 C144:D144 C163:D163 C181:D181 C199:D199">
      <formula1>"☑,□"</formula1>
    </dataValidation>
    <dataValidation type="whole" allowBlank="1" showInputMessage="1" showErrorMessage="1" sqref="AH239:AJ306">
      <formula1>1</formula1>
      <formula2>10</formula2>
    </dataValidation>
    <dataValidation type="list" allowBlank="1" showInputMessage="1" showErrorMessage="1" sqref="H239:J306">
      <formula1>"○,定,×,－"</formula1>
    </dataValidation>
  </dataValidations>
  <pageMargins left="0.7" right="0.7" top="0.75" bottom="0.75" header="0.3" footer="0.3"/>
  <pageSetup paperSize="9" scale="52" orientation="portrait" r:id="rId1"/>
  <rowBreaks count="2" manualBreakCount="2">
    <brk id="53" max="48" man="1"/>
    <brk id="233"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11"/>
  <sheetViews>
    <sheetView showZeros="0" tabSelected="1" view="pageBreakPreview" zoomScale="55" zoomScaleNormal="100" zoomScaleSheetLayoutView="55" zoomScalePageLayoutView="25" workbookViewId="0">
      <selection activeCell="A2" sqref="A2:H2"/>
    </sheetView>
  </sheetViews>
  <sheetFormatPr defaultColWidth="9" defaultRowHeight="19" x14ac:dyDescent="0.2"/>
  <cols>
    <col min="1" max="3" width="4.08203125" style="1" customWidth="1"/>
    <col min="4" max="4" width="4.08203125" style="103" customWidth="1"/>
    <col min="5" max="5" width="4.08203125" style="1" customWidth="1"/>
    <col min="6" max="31" width="3.33203125" style="1" customWidth="1"/>
    <col min="32" max="43" width="3.58203125" style="1" customWidth="1"/>
    <col min="44" max="44" width="3.83203125" style="1" customWidth="1"/>
    <col min="45" max="45" width="20.4140625" style="1" customWidth="1"/>
    <col min="46" max="55" width="20.4140625" style="1" hidden="1" customWidth="1"/>
    <col min="56" max="62" width="20.4140625" style="1" customWidth="1"/>
    <col min="63" max="16384" width="9" style="1"/>
  </cols>
  <sheetData>
    <row r="1" spans="1:59" ht="29.25" customHeight="1" x14ac:dyDescent="0.2">
      <c r="D1" s="2"/>
    </row>
    <row r="2" spans="1:59" ht="35.15" customHeight="1" x14ac:dyDescent="0.2">
      <c r="A2" s="433" t="s">
        <v>132</v>
      </c>
      <c r="B2" s="433"/>
      <c r="C2" s="433"/>
      <c r="D2" s="433"/>
      <c r="E2" s="433"/>
      <c r="F2" s="433"/>
      <c r="G2" s="433"/>
      <c r="H2" s="433"/>
      <c r="I2" s="434" t="s">
        <v>134</v>
      </c>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124"/>
      <c r="AT2" s="128"/>
      <c r="AU2" s="3"/>
      <c r="AV2" s="3"/>
      <c r="AW2" s="3"/>
      <c r="AX2" s="3"/>
      <c r="AY2" s="3"/>
      <c r="AZ2" s="3"/>
      <c r="BA2" s="3"/>
      <c r="BB2" s="3"/>
      <c r="BC2" s="3"/>
      <c r="BD2" s="3"/>
      <c r="BE2" s="3"/>
      <c r="BF2" s="3"/>
      <c r="BG2" s="3"/>
    </row>
    <row r="3" spans="1:59" ht="35.15" customHeight="1" x14ac:dyDescent="0.2">
      <c r="A3" s="434" t="s">
        <v>139</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124"/>
      <c r="AT3" s="128"/>
      <c r="AU3" s="3"/>
      <c r="AV3" s="3"/>
      <c r="AW3" s="3"/>
      <c r="AX3" s="3"/>
      <c r="AY3" s="3"/>
      <c r="AZ3" s="3"/>
      <c r="BA3" s="3"/>
      <c r="BB3" s="3"/>
      <c r="BC3" s="3"/>
      <c r="BD3" s="3"/>
      <c r="BE3" s="3"/>
      <c r="BF3" s="3"/>
      <c r="BG3" s="3"/>
    </row>
    <row r="4" spans="1:59" ht="27.75" customHeight="1" thickBot="1"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4"/>
      <c r="AT4" s="128"/>
      <c r="AU4" s="3"/>
      <c r="AV4" s="3"/>
      <c r="AW4" s="3"/>
      <c r="AX4" s="3"/>
      <c r="AY4" s="3"/>
      <c r="AZ4" s="3"/>
      <c r="BA4" s="3"/>
      <c r="BB4" s="3"/>
      <c r="BC4" s="3"/>
      <c r="BD4" s="3"/>
      <c r="BE4" s="3"/>
      <c r="BF4" s="3"/>
      <c r="BG4" s="3"/>
    </row>
    <row r="5" spans="1:59" ht="27.75" customHeight="1" x14ac:dyDescent="0.2">
      <c r="A5" s="125"/>
      <c r="B5" s="124"/>
      <c r="C5" s="435" t="s">
        <v>110</v>
      </c>
      <c r="D5" s="436"/>
      <c r="E5" s="436"/>
      <c r="F5" s="436"/>
      <c r="G5" s="436"/>
      <c r="H5" s="436"/>
      <c r="I5" s="436"/>
      <c r="J5" s="436"/>
      <c r="K5" s="436"/>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c r="AL5" s="493"/>
      <c r="AM5" s="493"/>
      <c r="AN5" s="493"/>
      <c r="AO5" s="493"/>
      <c r="AP5" s="494"/>
      <c r="AQ5" s="125"/>
      <c r="AR5" s="125"/>
      <c r="AS5" s="124"/>
      <c r="AT5" s="128"/>
      <c r="AU5" s="3"/>
      <c r="AV5" s="3"/>
      <c r="AW5" s="3"/>
      <c r="AX5" s="3"/>
      <c r="AY5" s="3"/>
      <c r="AZ5" s="3"/>
      <c r="BA5" s="3"/>
      <c r="BB5" s="3"/>
      <c r="BC5" s="3"/>
      <c r="BD5" s="3"/>
      <c r="BE5" s="3"/>
      <c r="BF5" s="3"/>
      <c r="BG5" s="3"/>
    </row>
    <row r="6" spans="1:59" ht="27.75" customHeight="1" x14ac:dyDescent="0.2">
      <c r="A6" s="125"/>
      <c r="B6" s="124"/>
      <c r="C6" s="437"/>
      <c r="D6" s="426"/>
      <c r="E6" s="426"/>
      <c r="F6" s="426"/>
      <c r="G6" s="426"/>
      <c r="H6" s="426"/>
      <c r="I6" s="426"/>
      <c r="J6" s="426"/>
      <c r="K6" s="426"/>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6"/>
      <c r="AQ6" s="125"/>
      <c r="AR6" s="125"/>
      <c r="AS6" s="124"/>
      <c r="AT6" s="128"/>
      <c r="AU6" s="3"/>
      <c r="AV6" s="3"/>
      <c r="AW6" s="3"/>
      <c r="AX6" s="3"/>
      <c r="AY6" s="3"/>
      <c r="AZ6" s="3"/>
      <c r="BA6" s="3"/>
      <c r="BB6" s="3"/>
      <c r="BC6" s="3"/>
      <c r="BD6" s="3"/>
      <c r="BE6" s="3"/>
      <c r="BF6" s="3"/>
      <c r="BG6" s="3"/>
    </row>
    <row r="7" spans="1:59" ht="27.75" customHeight="1" x14ac:dyDescent="0.2">
      <c r="A7" s="125"/>
      <c r="B7" s="125"/>
      <c r="C7" s="425" t="s">
        <v>109</v>
      </c>
      <c r="D7" s="426"/>
      <c r="E7" s="426"/>
      <c r="F7" s="426"/>
      <c r="G7" s="426"/>
      <c r="H7" s="426"/>
      <c r="I7" s="426"/>
      <c r="J7" s="426"/>
      <c r="K7" s="426"/>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6"/>
      <c r="AQ7" s="125"/>
      <c r="AR7" s="125"/>
      <c r="AS7" s="124"/>
      <c r="AT7" s="128"/>
      <c r="AU7" s="3"/>
      <c r="AV7" s="3"/>
      <c r="AW7" s="3"/>
      <c r="AX7" s="3"/>
      <c r="AY7" s="3"/>
      <c r="AZ7" s="3"/>
      <c r="BA7" s="3"/>
      <c r="BB7" s="3"/>
      <c r="BC7" s="3"/>
      <c r="BD7" s="3"/>
      <c r="BE7" s="3"/>
      <c r="BF7" s="3"/>
      <c r="BG7" s="3"/>
    </row>
    <row r="8" spans="1:59" ht="27.75" customHeight="1" thickBot="1" x14ac:dyDescent="0.25">
      <c r="A8" s="125"/>
      <c r="B8" s="125"/>
      <c r="C8" s="427"/>
      <c r="D8" s="428"/>
      <c r="E8" s="428"/>
      <c r="F8" s="428"/>
      <c r="G8" s="428"/>
      <c r="H8" s="428"/>
      <c r="I8" s="428"/>
      <c r="J8" s="428"/>
      <c r="K8" s="428"/>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8"/>
      <c r="AQ8" s="125"/>
      <c r="AR8" s="125"/>
      <c r="AS8" s="124"/>
      <c r="AT8" s="128"/>
      <c r="AU8" s="3"/>
      <c r="AV8" s="3"/>
      <c r="AW8" s="3"/>
      <c r="AX8" s="3"/>
      <c r="AY8" s="3"/>
      <c r="AZ8" s="3"/>
      <c r="BA8" s="3"/>
      <c r="BB8" s="3"/>
      <c r="BC8" s="3"/>
      <c r="BD8" s="3"/>
      <c r="BE8" s="3"/>
      <c r="BF8" s="3"/>
      <c r="BG8" s="3"/>
    </row>
    <row r="9" spans="1:59" ht="27.75" customHeight="1" x14ac:dyDescent="0.2">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4"/>
      <c r="AT9" s="128"/>
      <c r="AU9" s="3"/>
      <c r="AV9" s="3"/>
      <c r="AW9" s="3"/>
      <c r="AX9" s="3"/>
      <c r="AY9" s="3"/>
      <c r="AZ9" s="3"/>
      <c r="BA9" s="3"/>
      <c r="BB9" s="3"/>
      <c r="BC9" s="3"/>
      <c r="BD9" s="3"/>
      <c r="BE9" s="3"/>
      <c r="BF9" s="3"/>
      <c r="BG9" s="3"/>
    </row>
    <row r="10" spans="1:59" s="9" customFormat="1" ht="28.5" customHeight="1" x14ac:dyDescent="0.2">
      <c r="A10" s="4" t="s">
        <v>107</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2">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2">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2">
      <c r="A13" s="17"/>
      <c r="B13" s="18" t="s">
        <v>0</v>
      </c>
      <c r="D13" s="19"/>
      <c r="X13" s="12"/>
      <c r="AU13" s="8"/>
      <c r="AV13" s="8"/>
      <c r="AW13" s="8"/>
      <c r="AX13" s="8"/>
      <c r="AY13" s="8"/>
      <c r="AZ13" s="8"/>
      <c r="BA13" s="8"/>
      <c r="BB13" s="8"/>
      <c r="BC13" s="8"/>
      <c r="BD13" s="8"/>
      <c r="BE13" s="8"/>
      <c r="BF13" s="8"/>
      <c r="BG13" s="8"/>
    </row>
    <row r="14" spans="1:59" s="9" customFormat="1" ht="28.5" customHeight="1" x14ac:dyDescent="0.2">
      <c r="A14" s="17"/>
      <c r="B14" s="18" t="s">
        <v>1</v>
      </c>
      <c r="D14" s="19"/>
      <c r="X14" s="12"/>
    </row>
    <row r="15" spans="1:59" s="9" customFormat="1" ht="28.5" customHeight="1" x14ac:dyDescent="0.2">
      <c r="A15" s="17"/>
      <c r="B15" s="18" t="s">
        <v>2</v>
      </c>
      <c r="D15" s="19"/>
      <c r="X15" s="12"/>
    </row>
    <row r="16" spans="1:59" s="21" customFormat="1" ht="28.5" customHeight="1" x14ac:dyDescent="0.2">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2">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ht="25.5" customHeight="1" x14ac:dyDescent="0.2">
      <c r="A18" s="411" t="s">
        <v>3</v>
      </c>
      <c r="B18" s="412"/>
      <c r="C18" s="412"/>
      <c r="D18" s="412"/>
      <c r="E18" s="412"/>
      <c r="F18" s="412"/>
      <c r="G18" s="412"/>
      <c r="H18" s="412"/>
      <c r="I18" s="413"/>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2"/>
      <c r="BF18" s="132"/>
      <c r="BG18" s="132"/>
      <c r="BH18" s="133"/>
    </row>
    <row r="19" spans="1:60" ht="17.25" customHeight="1" x14ac:dyDescent="0.2">
      <c r="A19" s="414"/>
      <c r="B19" s="415"/>
      <c r="C19" s="415"/>
      <c r="D19" s="415"/>
      <c r="E19" s="415"/>
      <c r="F19" s="415"/>
      <c r="G19" s="415"/>
      <c r="H19" s="415"/>
      <c r="I19" s="416"/>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3"/>
      <c r="BF19" s="133"/>
      <c r="BG19" s="133"/>
      <c r="BH19" s="133"/>
    </row>
    <row r="20" spans="1:60" ht="28.5" customHeight="1" x14ac:dyDescent="0.2">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31"/>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3"/>
      <c r="BF20" s="133"/>
      <c r="BG20" s="133"/>
      <c r="BH20" s="133"/>
    </row>
    <row r="21" spans="1:60" ht="25.5" customHeight="1" x14ac:dyDescent="0.2">
      <c r="A21" s="36"/>
      <c r="B21" s="282" t="s">
        <v>124</v>
      </c>
      <c r="C21" s="376"/>
      <c r="D21" s="376"/>
      <c r="E21" s="377"/>
      <c r="F21" s="407" t="s">
        <v>9</v>
      </c>
      <c r="G21" s="407"/>
      <c r="H21" s="402"/>
      <c r="I21" s="402"/>
      <c r="J21" s="395" t="s">
        <v>10</v>
      </c>
      <c r="K21" s="395"/>
      <c r="L21" s="402"/>
      <c r="M21" s="402"/>
      <c r="N21" s="395" t="s">
        <v>11</v>
      </c>
      <c r="O21" s="397"/>
      <c r="P21" s="408" t="s">
        <v>12</v>
      </c>
      <c r="Q21" s="397"/>
      <c r="R21" s="399" t="s">
        <v>13</v>
      </c>
      <c r="S21" s="399"/>
      <c r="T21" s="402"/>
      <c r="U21" s="402"/>
      <c r="V21" s="395" t="s">
        <v>10</v>
      </c>
      <c r="W21" s="395"/>
      <c r="X21" s="402"/>
      <c r="Y21" s="402"/>
      <c r="Z21" s="395" t="s">
        <v>11</v>
      </c>
      <c r="AA21" s="397"/>
      <c r="AB21" s="31"/>
      <c r="AC21" s="31"/>
      <c r="AD21" s="31"/>
      <c r="AE21" s="282" t="s">
        <v>14</v>
      </c>
      <c r="AF21" s="274"/>
      <c r="AG21" s="274"/>
      <c r="AH21" s="274"/>
      <c r="AI21" s="275"/>
      <c r="AJ21" s="392">
        <f>ROUNDDOWN(AZ21/60,0)</f>
        <v>0</v>
      </c>
      <c r="AK21" s="392"/>
      <c r="AL21" s="409" t="s">
        <v>15</v>
      </c>
      <c r="AM21" s="409"/>
      <c r="AN21" s="392">
        <f>AZ21-AJ21*60</f>
        <v>0</v>
      </c>
      <c r="AO21" s="392"/>
      <c r="AP21" s="395" t="s">
        <v>11</v>
      </c>
      <c r="AQ21" s="397"/>
      <c r="AR21" s="40"/>
      <c r="AS21" s="31"/>
      <c r="AT21" s="31"/>
      <c r="AU21" s="387"/>
      <c r="AV21" s="387" t="s">
        <v>16</v>
      </c>
      <c r="AW21" s="390">
        <f>T21*60+X21</f>
        <v>0</v>
      </c>
      <c r="AX21" s="31"/>
      <c r="AY21" s="387" t="s">
        <v>17</v>
      </c>
      <c r="AZ21" s="390">
        <f>(T21*60+X21)-(H21*60+L21)</f>
        <v>0</v>
      </c>
      <c r="BA21" s="31"/>
      <c r="BB21" s="31"/>
      <c r="BC21" s="31"/>
      <c r="BD21" s="31"/>
      <c r="BE21" s="133"/>
      <c r="BF21" s="133"/>
      <c r="BG21" s="133"/>
      <c r="BH21" s="133"/>
    </row>
    <row r="22" spans="1:60" ht="35.25" customHeight="1" x14ac:dyDescent="0.2">
      <c r="A22" s="36"/>
      <c r="B22" s="378"/>
      <c r="C22" s="379"/>
      <c r="D22" s="379"/>
      <c r="E22" s="380"/>
      <c r="F22" s="407"/>
      <c r="G22" s="407"/>
      <c r="H22" s="404"/>
      <c r="I22" s="404"/>
      <c r="J22" s="396"/>
      <c r="K22" s="396"/>
      <c r="L22" s="404"/>
      <c r="M22" s="404"/>
      <c r="N22" s="396"/>
      <c r="O22" s="398"/>
      <c r="P22" s="406"/>
      <c r="Q22" s="398"/>
      <c r="R22" s="400"/>
      <c r="S22" s="400"/>
      <c r="T22" s="404"/>
      <c r="U22" s="404"/>
      <c r="V22" s="396"/>
      <c r="W22" s="396"/>
      <c r="X22" s="404"/>
      <c r="Y22" s="404"/>
      <c r="Z22" s="396"/>
      <c r="AA22" s="398"/>
      <c r="AB22" s="31"/>
      <c r="AC22" s="31"/>
      <c r="AD22" s="31"/>
      <c r="AE22" s="286"/>
      <c r="AF22" s="280"/>
      <c r="AG22" s="280"/>
      <c r="AH22" s="280"/>
      <c r="AI22" s="281"/>
      <c r="AJ22" s="394"/>
      <c r="AK22" s="394"/>
      <c r="AL22" s="410"/>
      <c r="AM22" s="410"/>
      <c r="AN22" s="394"/>
      <c r="AO22" s="394"/>
      <c r="AP22" s="396"/>
      <c r="AQ22" s="398"/>
      <c r="AR22" s="40"/>
      <c r="AS22" s="31"/>
      <c r="AT22" s="31"/>
      <c r="AU22" s="387"/>
      <c r="AV22" s="387"/>
      <c r="AW22" s="390"/>
      <c r="AX22" s="31"/>
      <c r="AY22" s="387"/>
      <c r="AZ22" s="390"/>
      <c r="BA22" s="31"/>
      <c r="BB22" s="31"/>
      <c r="BC22" s="31"/>
      <c r="BD22" s="31"/>
      <c r="BE22" s="133"/>
      <c r="BF22" s="133"/>
      <c r="BG22" s="133"/>
      <c r="BH22" s="133"/>
    </row>
    <row r="23" spans="1:60" ht="17.25" customHeight="1" x14ac:dyDescent="0.2">
      <c r="A23" s="36"/>
      <c r="B23" s="41"/>
      <c r="C23" s="41"/>
      <c r="D23" s="41"/>
      <c r="E23" s="41"/>
      <c r="F23" s="42"/>
      <c r="G23" s="42"/>
      <c r="H23" s="130"/>
      <c r="I23" s="42"/>
      <c r="J23" s="42"/>
      <c r="K23" s="42"/>
      <c r="L23" s="42"/>
      <c r="M23" s="42"/>
      <c r="N23" s="42"/>
      <c r="O23" s="42"/>
      <c r="P23" s="42"/>
      <c r="Q23" s="42"/>
      <c r="R23" s="42"/>
      <c r="S23" s="42"/>
      <c r="T23" s="42"/>
      <c r="U23" s="42"/>
      <c r="V23" s="42"/>
      <c r="W23" s="42"/>
      <c r="X23" s="40"/>
      <c r="Y23" s="40"/>
      <c r="Z23" s="39"/>
      <c r="AA23" s="131"/>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3"/>
      <c r="BF23" s="133"/>
      <c r="BG23" s="133"/>
      <c r="BH23" s="133"/>
    </row>
    <row r="24" spans="1:60" s="31" customFormat="1" ht="25.5" customHeight="1" x14ac:dyDescent="0.2">
      <c r="A24" s="36"/>
      <c r="B24" s="37"/>
      <c r="C24" s="38"/>
      <c r="D24" s="38"/>
      <c r="E24" s="38"/>
      <c r="F24" s="39"/>
      <c r="G24" s="39"/>
      <c r="H24" s="39"/>
      <c r="I24" s="39"/>
      <c r="J24" s="39"/>
      <c r="K24" s="39"/>
      <c r="L24" s="39"/>
      <c r="M24" s="39"/>
      <c r="N24" s="39"/>
      <c r="O24" s="39"/>
      <c r="P24" s="39"/>
      <c r="Q24" s="39"/>
      <c r="R24" s="39"/>
      <c r="S24" s="39"/>
      <c r="T24" s="39"/>
      <c r="U24" s="39"/>
      <c r="V24" s="39"/>
      <c r="W24" s="131"/>
      <c r="X24" s="40"/>
      <c r="Y24" s="40"/>
      <c r="Z24" s="39"/>
      <c r="AA24" s="131"/>
      <c r="AB24" s="40"/>
      <c r="AC24" s="40"/>
      <c r="AD24" s="40"/>
      <c r="AE24" s="40"/>
      <c r="AF24" s="40"/>
      <c r="AG24" s="40"/>
      <c r="AH24" s="40"/>
      <c r="AI24" s="40"/>
      <c r="AJ24" s="121"/>
      <c r="AK24" s="121"/>
      <c r="AL24" s="121"/>
      <c r="AM24" s="121"/>
      <c r="AN24" s="121"/>
      <c r="AO24" s="121"/>
      <c r="AP24" s="40"/>
      <c r="AQ24" s="40"/>
      <c r="AR24" s="40"/>
      <c r="AW24" s="47" t="s">
        <v>19</v>
      </c>
      <c r="AZ24" s="31" t="s">
        <v>20</v>
      </c>
      <c r="BC24" s="31" t="s">
        <v>119</v>
      </c>
      <c r="BE24" s="133"/>
      <c r="BF24" s="133"/>
      <c r="BG24" s="133"/>
      <c r="BH24" s="133"/>
    </row>
    <row r="25" spans="1:60" s="48" customFormat="1" ht="25.5" customHeight="1" x14ac:dyDescent="0.2">
      <c r="A25" s="45"/>
      <c r="B25" s="46" t="s">
        <v>118</v>
      </c>
      <c r="C25" s="46"/>
      <c r="D25" s="46"/>
      <c r="E25" s="46"/>
      <c r="F25" s="46"/>
      <c r="G25" s="46"/>
      <c r="H25" s="46"/>
      <c r="I25" s="46"/>
      <c r="J25" s="46"/>
      <c r="K25" s="46"/>
      <c r="L25" s="46"/>
      <c r="M25" s="46"/>
      <c r="N25" s="46"/>
      <c r="O25" s="47"/>
      <c r="P25" s="46"/>
      <c r="Q25" s="46"/>
      <c r="R25" s="46"/>
      <c r="S25" s="46"/>
      <c r="T25" s="46"/>
      <c r="U25" s="12"/>
      <c r="V25" s="46"/>
      <c r="W25" s="46"/>
      <c r="X25" s="40"/>
      <c r="Y25" s="40"/>
      <c r="Z25" s="39"/>
      <c r="AA25" s="131"/>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120</v>
      </c>
      <c r="BD25" s="47"/>
      <c r="BE25" s="133"/>
      <c r="BF25" s="134"/>
      <c r="BG25" s="134"/>
      <c r="BH25" s="134"/>
    </row>
    <row r="26" spans="1:60" ht="25.5" customHeight="1" x14ac:dyDescent="0.2">
      <c r="A26" s="36"/>
      <c r="B26" s="282" t="s">
        <v>124</v>
      </c>
      <c r="C26" s="376"/>
      <c r="D26" s="376"/>
      <c r="E26" s="377"/>
      <c r="F26" s="407" t="s">
        <v>9</v>
      </c>
      <c r="G26" s="407"/>
      <c r="H26" s="402"/>
      <c r="I26" s="402"/>
      <c r="J26" s="395" t="s">
        <v>10</v>
      </c>
      <c r="K26" s="395"/>
      <c r="L26" s="402"/>
      <c r="M26" s="402"/>
      <c r="N26" s="395" t="s">
        <v>11</v>
      </c>
      <c r="O26" s="397"/>
      <c r="P26" s="408" t="s">
        <v>12</v>
      </c>
      <c r="Q26" s="397"/>
      <c r="R26" s="399" t="s">
        <v>13</v>
      </c>
      <c r="S26" s="399"/>
      <c r="T26" s="401"/>
      <c r="U26" s="402"/>
      <c r="V26" s="395" t="s">
        <v>10</v>
      </c>
      <c r="W26" s="395"/>
      <c r="X26" s="402"/>
      <c r="Y26" s="402"/>
      <c r="Z26" s="395" t="s">
        <v>11</v>
      </c>
      <c r="AA26" s="397"/>
      <c r="AB26" s="40"/>
      <c r="AC26" s="40"/>
      <c r="AD26" s="40"/>
      <c r="AE26" s="405" t="s">
        <v>24</v>
      </c>
      <c r="AF26" s="395"/>
      <c r="AG26" s="395"/>
      <c r="AH26" s="395"/>
      <c r="AI26" s="397"/>
      <c r="AJ26" s="391">
        <f>ROUNDDOWN(AW31/60,0)</f>
        <v>0</v>
      </c>
      <c r="AK26" s="392"/>
      <c r="AL26" s="395" t="s">
        <v>10</v>
      </c>
      <c r="AM26" s="395"/>
      <c r="AN26" s="392">
        <f>AW31-AJ26*60</f>
        <v>0</v>
      </c>
      <c r="AO26" s="392"/>
      <c r="AP26" s="395" t="s">
        <v>11</v>
      </c>
      <c r="AQ26" s="397"/>
      <c r="AR26" s="40"/>
      <c r="AS26" s="49"/>
      <c r="AT26" s="49"/>
      <c r="AU26" s="31"/>
      <c r="AV26" s="387" t="s">
        <v>25</v>
      </c>
      <c r="AW26" s="390">
        <f>IF(AZ26&lt;=BC26,BC26,AW21)</f>
        <v>1200</v>
      </c>
      <c r="AX26" s="184"/>
      <c r="AY26" s="387" t="s">
        <v>26</v>
      </c>
      <c r="AZ26" s="390">
        <f>T26*60+X26</f>
        <v>0</v>
      </c>
      <c r="BA26" s="184"/>
      <c r="BB26" s="387" t="s">
        <v>27</v>
      </c>
      <c r="BC26" s="390">
        <f>IF(C34="☑",21*60,20*60)</f>
        <v>1200</v>
      </c>
      <c r="BD26" s="31"/>
      <c r="BE26" s="133"/>
      <c r="BF26" s="133"/>
      <c r="BG26" s="133"/>
      <c r="BH26" s="133"/>
    </row>
    <row r="27" spans="1:60" ht="35.25" customHeight="1" x14ac:dyDescent="0.2">
      <c r="A27" s="36"/>
      <c r="B27" s="378"/>
      <c r="C27" s="379"/>
      <c r="D27" s="379"/>
      <c r="E27" s="380"/>
      <c r="F27" s="407"/>
      <c r="G27" s="407"/>
      <c r="H27" s="404"/>
      <c r="I27" s="404"/>
      <c r="J27" s="396"/>
      <c r="K27" s="396"/>
      <c r="L27" s="404"/>
      <c r="M27" s="404"/>
      <c r="N27" s="396"/>
      <c r="O27" s="398"/>
      <c r="P27" s="406"/>
      <c r="Q27" s="398"/>
      <c r="R27" s="400"/>
      <c r="S27" s="400"/>
      <c r="T27" s="403"/>
      <c r="U27" s="404"/>
      <c r="V27" s="396"/>
      <c r="W27" s="396"/>
      <c r="X27" s="404"/>
      <c r="Y27" s="404"/>
      <c r="Z27" s="396"/>
      <c r="AA27" s="398"/>
      <c r="AB27" s="31"/>
      <c r="AC27" s="31"/>
      <c r="AD27" s="31"/>
      <c r="AE27" s="406"/>
      <c r="AF27" s="396"/>
      <c r="AG27" s="396"/>
      <c r="AH27" s="396"/>
      <c r="AI27" s="398"/>
      <c r="AJ27" s="393"/>
      <c r="AK27" s="394"/>
      <c r="AL27" s="396"/>
      <c r="AM27" s="396"/>
      <c r="AN27" s="394"/>
      <c r="AO27" s="394"/>
      <c r="AP27" s="396"/>
      <c r="AQ27" s="398"/>
      <c r="AR27" s="40"/>
      <c r="AS27" s="49"/>
      <c r="AT27" s="49"/>
      <c r="AU27" s="31"/>
      <c r="AV27" s="387"/>
      <c r="AW27" s="390"/>
      <c r="AX27" s="184"/>
      <c r="AY27" s="387"/>
      <c r="AZ27" s="390"/>
      <c r="BA27" s="184"/>
      <c r="BB27" s="387"/>
      <c r="BC27" s="390"/>
      <c r="BD27" s="31"/>
      <c r="BE27" s="133"/>
      <c r="BF27" s="133"/>
      <c r="BG27" s="133"/>
      <c r="BH27" s="133"/>
    </row>
    <row r="28" spans="1:60" ht="17.25" customHeight="1" x14ac:dyDescent="0.2">
      <c r="A28" s="50"/>
      <c r="B28" s="41"/>
      <c r="C28" s="41"/>
      <c r="D28" s="41"/>
      <c r="E28" s="41"/>
      <c r="F28" s="31"/>
      <c r="G28" s="41"/>
      <c r="H28" s="130"/>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28</v>
      </c>
      <c r="BA28" s="31"/>
      <c r="BB28" s="31"/>
      <c r="BC28" s="31"/>
      <c r="BD28" s="31"/>
      <c r="BE28" s="133"/>
      <c r="BF28" s="133"/>
      <c r="BG28" s="133"/>
      <c r="BH28" s="133"/>
    </row>
    <row r="29" spans="1:60" ht="25.5" customHeight="1" x14ac:dyDescent="0.3">
      <c r="A29" s="50"/>
      <c r="B29" s="31"/>
      <c r="C29" s="370" t="s">
        <v>123</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2"/>
      <c r="AD29" s="31"/>
      <c r="AE29" s="31"/>
      <c r="AF29" s="31"/>
      <c r="AG29" s="31"/>
      <c r="AH29" s="31"/>
      <c r="AI29" s="31"/>
      <c r="AJ29" s="31"/>
      <c r="AK29" s="31"/>
      <c r="AL29" s="31"/>
      <c r="AM29" s="31"/>
      <c r="AN29" s="31"/>
      <c r="AO29" s="31"/>
      <c r="AP29" s="31"/>
      <c r="AQ29" s="31"/>
      <c r="AR29" s="31"/>
      <c r="AS29" s="31"/>
      <c r="AT29" s="31"/>
      <c r="AU29" s="31"/>
      <c r="AV29" s="31"/>
      <c r="AW29" s="31"/>
      <c r="AX29" s="31"/>
      <c r="AY29" s="31"/>
      <c r="AZ29" s="129" t="s">
        <v>29</v>
      </c>
      <c r="BA29" s="31"/>
      <c r="BB29" s="31"/>
      <c r="BC29" s="31"/>
      <c r="BD29" s="31"/>
      <c r="BE29" s="133"/>
      <c r="BF29" s="133"/>
      <c r="BG29" s="133"/>
      <c r="BH29" s="133"/>
    </row>
    <row r="30" spans="1:60" ht="25.5" customHeight="1" x14ac:dyDescent="0.2">
      <c r="A30" s="50"/>
      <c r="B30" s="31"/>
      <c r="C30" s="373"/>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5"/>
      <c r="AD30" s="31"/>
      <c r="AE30" s="37" t="s">
        <v>30</v>
      </c>
      <c r="AF30" s="31"/>
      <c r="AG30" s="31"/>
      <c r="AH30" s="31"/>
      <c r="AI30" s="31"/>
      <c r="AJ30" s="31"/>
      <c r="AK30" s="31"/>
      <c r="AL30" s="31"/>
      <c r="AM30" s="31"/>
      <c r="AN30" s="31"/>
      <c r="AO30" s="31"/>
      <c r="AP30" s="31"/>
      <c r="AQ30" s="31"/>
      <c r="AR30" s="31"/>
      <c r="AS30" s="31"/>
      <c r="AT30" s="31"/>
      <c r="AU30" s="31"/>
      <c r="AV30" s="31"/>
      <c r="AW30" s="31" t="s">
        <v>31</v>
      </c>
      <c r="AX30" s="31"/>
      <c r="AY30" s="31"/>
      <c r="AZ30" s="31" t="s">
        <v>32</v>
      </c>
      <c r="BA30" s="64"/>
      <c r="BB30" s="31"/>
      <c r="BC30" s="31"/>
      <c r="BD30" s="31"/>
      <c r="BE30" s="133"/>
      <c r="BF30" s="133"/>
      <c r="BG30" s="133"/>
      <c r="BH30" s="133"/>
    </row>
    <row r="31" spans="1:60" s="48" customFormat="1" ht="25.5" customHeight="1" x14ac:dyDescent="0.2">
      <c r="A31" s="50"/>
      <c r="B31" s="31"/>
      <c r="C31" s="373"/>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5"/>
      <c r="AC31" s="1"/>
      <c r="AD31" s="31"/>
      <c r="AE31" s="282" t="s">
        <v>33</v>
      </c>
      <c r="AF31" s="376"/>
      <c r="AG31" s="376"/>
      <c r="AH31" s="376"/>
      <c r="AI31" s="376"/>
      <c r="AJ31" s="376"/>
      <c r="AK31" s="377"/>
      <c r="AL31" s="381">
        <f>IF(AZ21=0,0,ROUNDUP(AW31/AZ21,3))</f>
        <v>0</v>
      </c>
      <c r="AM31" s="382"/>
      <c r="AN31" s="382"/>
      <c r="AO31" s="382"/>
      <c r="AP31" s="382"/>
      <c r="AQ31" s="383"/>
      <c r="AR31" s="31"/>
      <c r="AS31" s="31"/>
      <c r="AT31" s="31"/>
      <c r="AU31" s="47"/>
      <c r="AV31" s="387" t="s">
        <v>34</v>
      </c>
      <c r="AW31" s="388">
        <f>IF(AW21-AW26&gt;0,IF(AW21-AW26&gt;AZ21,AZ21,AW21-AW26),0)</f>
        <v>0</v>
      </c>
      <c r="AX31" s="389" t="s">
        <v>133</v>
      </c>
      <c r="AY31" s="389"/>
      <c r="AZ31" s="64"/>
      <c r="BA31" s="64"/>
      <c r="BB31" s="47"/>
      <c r="BC31" s="47"/>
      <c r="BD31" s="47"/>
      <c r="BE31" s="134"/>
      <c r="BF31" s="134"/>
      <c r="BG31" s="134"/>
      <c r="BH31" s="134"/>
    </row>
    <row r="32" spans="1:60" ht="35.25" customHeight="1" x14ac:dyDescent="0.2">
      <c r="A32" s="50"/>
      <c r="B32" s="31"/>
      <c r="C32" s="373"/>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5"/>
      <c r="AD32" s="31"/>
      <c r="AE32" s="378"/>
      <c r="AF32" s="379"/>
      <c r="AG32" s="379"/>
      <c r="AH32" s="379"/>
      <c r="AI32" s="379"/>
      <c r="AJ32" s="379"/>
      <c r="AK32" s="380"/>
      <c r="AL32" s="384"/>
      <c r="AM32" s="385"/>
      <c r="AN32" s="385"/>
      <c r="AO32" s="385"/>
      <c r="AP32" s="385"/>
      <c r="AQ32" s="386"/>
      <c r="AR32" s="31"/>
      <c r="AS32" s="31"/>
      <c r="AT32" s="31"/>
      <c r="AU32" s="387"/>
      <c r="AV32" s="387"/>
      <c r="AW32" s="388"/>
      <c r="AX32" s="389"/>
      <c r="AY32" s="389"/>
      <c r="AZ32" s="31"/>
      <c r="BA32" s="31"/>
      <c r="BB32" s="31"/>
      <c r="BC32" s="31"/>
      <c r="BD32" s="31"/>
      <c r="BE32" s="133"/>
      <c r="BF32" s="133"/>
      <c r="BG32" s="133"/>
      <c r="BH32" s="133"/>
    </row>
    <row r="33" spans="1:60" ht="25.5" customHeight="1" x14ac:dyDescent="0.2">
      <c r="A33" s="50"/>
      <c r="B33" s="31"/>
      <c r="C33" s="373"/>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5"/>
      <c r="AD33" s="31"/>
      <c r="AE33" s="31"/>
      <c r="AF33" s="31"/>
      <c r="AG33" s="31"/>
      <c r="AH33" s="31"/>
      <c r="AI33" s="31"/>
      <c r="AJ33" s="31"/>
      <c r="AK33" s="44" t="s">
        <v>18</v>
      </c>
      <c r="AL33" s="31"/>
      <c r="AM33" s="40"/>
      <c r="AN33" s="40"/>
      <c r="AO33" s="40"/>
      <c r="AP33" s="31"/>
      <c r="AQ33" s="31"/>
      <c r="AR33" s="31"/>
      <c r="AS33" s="31"/>
      <c r="AT33" s="31"/>
      <c r="AU33" s="387"/>
      <c r="AV33" s="31"/>
      <c r="AW33" s="31"/>
      <c r="AX33" s="31"/>
      <c r="AY33" s="31"/>
      <c r="AZ33" s="31"/>
      <c r="BA33" s="31"/>
      <c r="BB33" s="31"/>
      <c r="BC33" s="31"/>
      <c r="BD33" s="31"/>
      <c r="BE33" s="133"/>
      <c r="BF33" s="133"/>
      <c r="BG33" s="133"/>
      <c r="BH33" s="133"/>
    </row>
    <row r="34" spans="1:60" ht="25.5" customHeight="1" x14ac:dyDescent="0.2">
      <c r="A34" s="50"/>
      <c r="B34" s="31"/>
      <c r="C34" s="363" t="s">
        <v>121</v>
      </c>
      <c r="D34" s="364"/>
      <c r="E34" s="365" t="s">
        <v>122</v>
      </c>
      <c r="F34" s="365"/>
      <c r="G34" s="365"/>
      <c r="H34" s="365"/>
      <c r="I34" s="365"/>
      <c r="J34" s="365"/>
      <c r="K34" s="365"/>
      <c r="L34" s="365"/>
      <c r="M34" s="365"/>
      <c r="N34" s="365"/>
      <c r="O34" s="365"/>
      <c r="P34" s="365"/>
      <c r="Q34" s="365"/>
      <c r="R34" s="365"/>
      <c r="S34" s="365"/>
      <c r="T34" s="365"/>
      <c r="U34" s="365"/>
      <c r="V34" s="365"/>
      <c r="W34" s="365"/>
      <c r="X34" s="365"/>
      <c r="Y34" s="365"/>
      <c r="Z34" s="365"/>
      <c r="AA34" s="365"/>
      <c r="AB34" s="366"/>
      <c r="AD34" s="31"/>
      <c r="AE34" s="31"/>
      <c r="AF34" s="31"/>
      <c r="AG34" s="31"/>
      <c r="AJ34" s="31"/>
      <c r="AK34" s="52" t="s">
        <v>36</v>
      </c>
      <c r="AL34" s="31"/>
      <c r="AM34" s="40"/>
      <c r="AN34" s="40"/>
      <c r="AO34" s="40"/>
      <c r="AP34" s="31"/>
      <c r="AQ34" s="31"/>
      <c r="AR34" s="31"/>
      <c r="AS34" s="31"/>
      <c r="AT34" s="31"/>
      <c r="AU34" s="31"/>
      <c r="AV34" s="31"/>
      <c r="AW34" s="31"/>
      <c r="AX34" s="31"/>
      <c r="AY34" s="31"/>
      <c r="AZ34" s="31"/>
      <c r="BA34" s="31"/>
      <c r="BB34" s="31"/>
      <c r="BC34" s="31"/>
      <c r="BD34" s="31"/>
      <c r="BE34" s="133"/>
      <c r="BF34" s="133"/>
      <c r="BG34" s="133"/>
      <c r="BH34" s="133"/>
    </row>
    <row r="35" spans="1:60" ht="25.5" customHeight="1" x14ac:dyDescent="0.2">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ht="25.5" customHeight="1" x14ac:dyDescent="0.2">
      <c r="A36" s="411" t="s">
        <v>37</v>
      </c>
      <c r="B36" s="412"/>
      <c r="C36" s="412"/>
      <c r="D36" s="412"/>
      <c r="E36" s="412"/>
      <c r="F36" s="412"/>
      <c r="G36" s="412"/>
      <c r="H36" s="412"/>
      <c r="I36" s="413"/>
      <c r="J36" s="30"/>
      <c r="K36" s="59" t="s">
        <v>38</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ht="17.25" customHeight="1" x14ac:dyDescent="0.2">
      <c r="A37" s="414"/>
      <c r="B37" s="415"/>
      <c r="C37" s="415"/>
      <c r="D37" s="415"/>
      <c r="E37" s="415"/>
      <c r="F37" s="415"/>
      <c r="G37" s="415"/>
      <c r="H37" s="415"/>
      <c r="I37" s="416"/>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ht="28.5" customHeight="1" x14ac:dyDescent="0.2">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31"/>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3"/>
      <c r="BF38" s="133"/>
      <c r="BG38" s="133"/>
      <c r="BH38" s="133"/>
    </row>
    <row r="39" spans="1:60" ht="25.5" customHeight="1" x14ac:dyDescent="0.2">
      <c r="A39" s="36"/>
      <c r="B39" s="282" t="s">
        <v>124</v>
      </c>
      <c r="C39" s="376"/>
      <c r="D39" s="376"/>
      <c r="E39" s="377"/>
      <c r="F39" s="407" t="s">
        <v>9</v>
      </c>
      <c r="G39" s="407"/>
      <c r="H39" s="402"/>
      <c r="I39" s="402"/>
      <c r="J39" s="395" t="s">
        <v>10</v>
      </c>
      <c r="K39" s="395"/>
      <c r="L39" s="402"/>
      <c r="M39" s="402"/>
      <c r="N39" s="395" t="s">
        <v>11</v>
      </c>
      <c r="O39" s="397"/>
      <c r="P39" s="408" t="s">
        <v>12</v>
      </c>
      <c r="Q39" s="397"/>
      <c r="R39" s="399" t="s">
        <v>13</v>
      </c>
      <c r="S39" s="399"/>
      <c r="T39" s="402"/>
      <c r="U39" s="402"/>
      <c r="V39" s="395" t="s">
        <v>10</v>
      </c>
      <c r="W39" s="395"/>
      <c r="X39" s="402"/>
      <c r="Y39" s="402"/>
      <c r="Z39" s="395" t="s">
        <v>11</v>
      </c>
      <c r="AA39" s="397"/>
      <c r="AB39" s="31"/>
      <c r="AC39" s="31"/>
      <c r="AD39" s="31"/>
      <c r="AE39" s="282" t="s">
        <v>14</v>
      </c>
      <c r="AF39" s="274"/>
      <c r="AG39" s="274"/>
      <c r="AH39" s="274"/>
      <c r="AI39" s="275"/>
      <c r="AJ39" s="392">
        <f>ROUNDDOWN(AZ39/60,0)</f>
        <v>0</v>
      </c>
      <c r="AK39" s="392"/>
      <c r="AL39" s="409" t="s">
        <v>15</v>
      </c>
      <c r="AM39" s="409"/>
      <c r="AN39" s="392">
        <f>AZ39-AJ39*60</f>
        <v>0</v>
      </c>
      <c r="AO39" s="392"/>
      <c r="AP39" s="395" t="s">
        <v>11</v>
      </c>
      <c r="AQ39" s="397"/>
      <c r="AR39" s="40"/>
      <c r="AS39" s="31"/>
      <c r="AT39" s="31"/>
      <c r="AU39" s="387"/>
      <c r="AV39" s="387" t="s">
        <v>16</v>
      </c>
      <c r="AW39" s="390">
        <f>T39*60+X39</f>
        <v>0</v>
      </c>
      <c r="AX39" s="31"/>
      <c r="AY39" s="387" t="s">
        <v>17</v>
      </c>
      <c r="AZ39" s="390">
        <f>(T39*60+X39)-(H39*60+L39)</f>
        <v>0</v>
      </c>
      <c r="BA39" s="31"/>
      <c r="BB39" s="31"/>
      <c r="BC39" s="31"/>
      <c r="BD39" s="31"/>
      <c r="BE39" s="133"/>
      <c r="BF39" s="133"/>
      <c r="BG39" s="133"/>
      <c r="BH39" s="133"/>
    </row>
    <row r="40" spans="1:60" ht="35.25" customHeight="1" x14ac:dyDescent="0.2">
      <c r="A40" s="36"/>
      <c r="B40" s="378"/>
      <c r="C40" s="379"/>
      <c r="D40" s="379"/>
      <c r="E40" s="380"/>
      <c r="F40" s="407"/>
      <c r="G40" s="407"/>
      <c r="H40" s="404"/>
      <c r="I40" s="404"/>
      <c r="J40" s="396"/>
      <c r="K40" s="396"/>
      <c r="L40" s="404"/>
      <c r="M40" s="404"/>
      <c r="N40" s="396"/>
      <c r="O40" s="398"/>
      <c r="P40" s="406"/>
      <c r="Q40" s="398"/>
      <c r="R40" s="400"/>
      <c r="S40" s="400"/>
      <c r="T40" s="404"/>
      <c r="U40" s="404"/>
      <c r="V40" s="396"/>
      <c r="W40" s="396"/>
      <c r="X40" s="404"/>
      <c r="Y40" s="404"/>
      <c r="Z40" s="396"/>
      <c r="AA40" s="398"/>
      <c r="AB40" s="31"/>
      <c r="AC40" s="31"/>
      <c r="AD40" s="31"/>
      <c r="AE40" s="286"/>
      <c r="AF40" s="280"/>
      <c r="AG40" s="280"/>
      <c r="AH40" s="280"/>
      <c r="AI40" s="281"/>
      <c r="AJ40" s="394"/>
      <c r="AK40" s="394"/>
      <c r="AL40" s="410"/>
      <c r="AM40" s="410"/>
      <c r="AN40" s="394"/>
      <c r="AO40" s="394"/>
      <c r="AP40" s="396"/>
      <c r="AQ40" s="398"/>
      <c r="AR40" s="40"/>
      <c r="AS40" s="31"/>
      <c r="AT40" s="31"/>
      <c r="AU40" s="387"/>
      <c r="AV40" s="387"/>
      <c r="AW40" s="390"/>
      <c r="AX40" s="31"/>
      <c r="AY40" s="387"/>
      <c r="AZ40" s="390"/>
      <c r="BA40" s="31"/>
      <c r="BB40" s="31"/>
      <c r="BC40" s="31"/>
      <c r="BD40" s="31"/>
      <c r="BE40" s="133"/>
      <c r="BF40" s="133"/>
      <c r="BG40" s="133"/>
      <c r="BH40" s="133"/>
    </row>
    <row r="41" spans="1:60" ht="17.25" customHeight="1" x14ac:dyDescent="0.2">
      <c r="A41" s="36"/>
      <c r="B41" s="41"/>
      <c r="C41" s="41"/>
      <c r="D41" s="41"/>
      <c r="E41" s="41"/>
      <c r="F41" s="42"/>
      <c r="G41" s="42"/>
      <c r="H41" s="130"/>
      <c r="I41" s="42"/>
      <c r="J41" s="42"/>
      <c r="K41" s="42"/>
      <c r="L41" s="42"/>
      <c r="M41" s="42"/>
      <c r="N41" s="42"/>
      <c r="O41" s="42"/>
      <c r="P41" s="42"/>
      <c r="Q41" s="42"/>
      <c r="R41" s="42"/>
      <c r="S41" s="42"/>
      <c r="T41" s="42"/>
      <c r="U41" s="42"/>
      <c r="V41" s="42"/>
      <c r="W41" s="42"/>
      <c r="X41" s="40"/>
      <c r="Y41" s="40"/>
      <c r="Z41" s="39"/>
      <c r="AA41" s="131"/>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3"/>
      <c r="BF41" s="133"/>
      <c r="BG41" s="133"/>
      <c r="BH41" s="133"/>
    </row>
    <row r="42" spans="1:60" s="31" customFormat="1" ht="25.5" customHeight="1" x14ac:dyDescent="0.2">
      <c r="A42" s="36"/>
      <c r="B42" s="37"/>
      <c r="C42" s="38"/>
      <c r="D42" s="38"/>
      <c r="E42" s="38"/>
      <c r="F42" s="39"/>
      <c r="G42" s="39"/>
      <c r="H42" s="39"/>
      <c r="I42" s="39"/>
      <c r="J42" s="39"/>
      <c r="K42" s="39"/>
      <c r="L42" s="39"/>
      <c r="M42" s="39"/>
      <c r="N42" s="39"/>
      <c r="O42" s="39"/>
      <c r="P42" s="39"/>
      <c r="Q42" s="39"/>
      <c r="R42" s="39"/>
      <c r="S42" s="39"/>
      <c r="T42" s="39"/>
      <c r="U42" s="39"/>
      <c r="V42" s="39"/>
      <c r="W42" s="131"/>
      <c r="X42" s="40"/>
      <c r="Y42" s="40"/>
      <c r="Z42" s="39"/>
      <c r="AA42" s="131"/>
      <c r="AB42" s="40"/>
      <c r="AC42" s="40"/>
      <c r="AD42" s="40"/>
      <c r="AE42" s="40"/>
      <c r="AF42" s="40"/>
      <c r="AG42" s="40"/>
      <c r="AH42" s="40"/>
      <c r="AI42" s="40"/>
      <c r="AJ42" s="121"/>
      <c r="AK42" s="121"/>
      <c r="AL42" s="121"/>
      <c r="AM42" s="121"/>
      <c r="AN42" s="121"/>
      <c r="AO42" s="121"/>
      <c r="AP42" s="40"/>
      <c r="AQ42" s="40"/>
      <c r="AR42" s="40"/>
      <c r="AW42" s="47" t="s">
        <v>19</v>
      </c>
      <c r="AZ42" s="31" t="s">
        <v>20</v>
      </c>
      <c r="BC42" s="31" t="s">
        <v>119</v>
      </c>
      <c r="BE42" s="133"/>
      <c r="BF42" s="133"/>
      <c r="BG42" s="133"/>
      <c r="BH42" s="133"/>
    </row>
    <row r="43" spans="1:60" s="48" customFormat="1" ht="25.5" customHeight="1" x14ac:dyDescent="0.2">
      <c r="A43" s="45"/>
      <c r="B43" s="46" t="s">
        <v>118</v>
      </c>
      <c r="C43" s="46"/>
      <c r="D43" s="46"/>
      <c r="E43" s="46"/>
      <c r="F43" s="46"/>
      <c r="G43" s="46"/>
      <c r="H43" s="46"/>
      <c r="I43" s="46"/>
      <c r="J43" s="46"/>
      <c r="K43" s="46"/>
      <c r="L43" s="46"/>
      <c r="M43" s="46"/>
      <c r="N43" s="46"/>
      <c r="O43" s="47"/>
      <c r="P43" s="46"/>
      <c r="Q43" s="46"/>
      <c r="R43" s="46"/>
      <c r="S43" s="46"/>
      <c r="T43" s="46"/>
      <c r="U43" s="12"/>
      <c r="V43" s="46"/>
      <c r="W43" s="46"/>
      <c r="X43" s="40"/>
      <c r="Y43" s="40"/>
      <c r="Z43" s="39"/>
      <c r="AA43" s="131"/>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120</v>
      </c>
      <c r="BD43" s="47"/>
      <c r="BE43" s="133"/>
      <c r="BF43" s="134"/>
      <c r="BG43" s="134"/>
      <c r="BH43" s="134"/>
    </row>
    <row r="44" spans="1:60" ht="25.5" customHeight="1" x14ac:dyDescent="0.2">
      <c r="A44" s="36"/>
      <c r="B44" s="282" t="s">
        <v>124</v>
      </c>
      <c r="C44" s="376"/>
      <c r="D44" s="376"/>
      <c r="E44" s="377"/>
      <c r="F44" s="407" t="s">
        <v>9</v>
      </c>
      <c r="G44" s="407"/>
      <c r="H44" s="402"/>
      <c r="I44" s="402"/>
      <c r="J44" s="395" t="s">
        <v>10</v>
      </c>
      <c r="K44" s="395"/>
      <c r="L44" s="402"/>
      <c r="M44" s="402"/>
      <c r="N44" s="395" t="s">
        <v>11</v>
      </c>
      <c r="O44" s="397"/>
      <c r="P44" s="408" t="s">
        <v>12</v>
      </c>
      <c r="Q44" s="397"/>
      <c r="R44" s="399" t="s">
        <v>13</v>
      </c>
      <c r="S44" s="399"/>
      <c r="T44" s="401"/>
      <c r="U44" s="402"/>
      <c r="V44" s="395" t="s">
        <v>10</v>
      </c>
      <c r="W44" s="395"/>
      <c r="X44" s="402"/>
      <c r="Y44" s="402"/>
      <c r="Z44" s="395" t="s">
        <v>11</v>
      </c>
      <c r="AA44" s="397"/>
      <c r="AB44" s="40"/>
      <c r="AC44" s="40"/>
      <c r="AD44" s="40"/>
      <c r="AE44" s="405" t="s">
        <v>24</v>
      </c>
      <c r="AF44" s="395"/>
      <c r="AG44" s="395"/>
      <c r="AH44" s="395"/>
      <c r="AI44" s="397"/>
      <c r="AJ44" s="391">
        <f>ROUNDDOWN(AW49/60,0)</f>
        <v>0</v>
      </c>
      <c r="AK44" s="392"/>
      <c r="AL44" s="395" t="s">
        <v>10</v>
      </c>
      <c r="AM44" s="395"/>
      <c r="AN44" s="392">
        <f>AW49-AJ44*60</f>
        <v>0</v>
      </c>
      <c r="AO44" s="392"/>
      <c r="AP44" s="395" t="s">
        <v>11</v>
      </c>
      <c r="AQ44" s="397"/>
      <c r="AR44" s="40"/>
      <c r="AS44" s="49"/>
      <c r="AT44" s="49"/>
      <c r="AU44" s="31"/>
      <c r="AV44" s="387" t="s">
        <v>25</v>
      </c>
      <c r="AW44" s="390">
        <f>IF(AZ44&lt;=BC44,BC44,AW39)</f>
        <v>1200</v>
      </c>
      <c r="AX44" s="184"/>
      <c r="AY44" s="387" t="s">
        <v>26</v>
      </c>
      <c r="AZ44" s="390">
        <f>T44*60+X44</f>
        <v>0</v>
      </c>
      <c r="BA44" s="184"/>
      <c r="BB44" s="387" t="s">
        <v>27</v>
      </c>
      <c r="BC44" s="390">
        <f>IF(C52="☑",21*60,20*60)</f>
        <v>1200</v>
      </c>
      <c r="BD44" s="31"/>
      <c r="BE44" s="133"/>
      <c r="BF44" s="133"/>
      <c r="BG44" s="133"/>
      <c r="BH44" s="133"/>
    </row>
    <row r="45" spans="1:60" ht="35.25" customHeight="1" x14ac:dyDescent="0.2">
      <c r="A45" s="36"/>
      <c r="B45" s="378"/>
      <c r="C45" s="379"/>
      <c r="D45" s="379"/>
      <c r="E45" s="380"/>
      <c r="F45" s="407"/>
      <c r="G45" s="407"/>
      <c r="H45" s="404"/>
      <c r="I45" s="404"/>
      <c r="J45" s="396"/>
      <c r="K45" s="396"/>
      <c r="L45" s="404"/>
      <c r="M45" s="404"/>
      <c r="N45" s="396"/>
      <c r="O45" s="398"/>
      <c r="P45" s="406"/>
      <c r="Q45" s="398"/>
      <c r="R45" s="400"/>
      <c r="S45" s="400"/>
      <c r="T45" s="403"/>
      <c r="U45" s="404"/>
      <c r="V45" s="396"/>
      <c r="W45" s="396"/>
      <c r="X45" s="404"/>
      <c r="Y45" s="404"/>
      <c r="Z45" s="396"/>
      <c r="AA45" s="398"/>
      <c r="AB45" s="31"/>
      <c r="AC45" s="31"/>
      <c r="AD45" s="31"/>
      <c r="AE45" s="406"/>
      <c r="AF45" s="396"/>
      <c r="AG45" s="396"/>
      <c r="AH45" s="396"/>
      <c r="AI45" s="398"/>
      <c r="AJ45" s="393"/>
      <c r="AK45" s="394"/>
      <c r="AL45" s="396"/>
      <c r="AM45" s="396"/>
      <c r="AN45" s="394"/>
      <c r="AO45" s="394"/>
      <c r="AP45" s="396"/>
      <c r="AQ45" s="398"/>
      <c r="AR45" s="40"/>
      <c r="AS45" s="49"/>
      <c r="AT45" s="49"/>
      <c r="AU45" s="31"/>
      <c r="AV45" s="387"/>
      <c r="AW45" s="390"/>
      <c r="AX45" s="184"/>
      <c r="AY45" s="387"/>
      <c r="AZ45" s="390"/>
      <c r="BA45" s="184"/>
      <c r="BB45" s="387"/>
      <c r="BC45" s="390"/>
      <c r="BD45" s="31"/>
      <c r="BE45" s="133"/>
      <c r="BF45" s="133"/>
      <c r="BG45" s="133"/>
      <c r="BH45" s="133"/>
    </row>
    <row r="46" spans="1:60" ht="17.25" customHeight="1" x14ac:dyDescent="0.2">
      <c r="A46" s="50"/>
      <c r="B46" s="41"/>
      <c r="C46" s="41"/>
      <c r="D46" s="41"/>
      <c r="E46" s="41"/>
      <c r="F46" s="31"/>
      <c r="G46" s="41"/>
      <c r="H46" s="130"/>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28</v>
      </c>
      <c r="BA46" s="31"/>
      <c r="BB46" s="31"/>
      <c r="BC46" s="31"/>
      <c r="BD46" s="31"/>
      <c r="BE46" s="133"/>
      <c r="BF46" s="133"/>
      <c r="BG46" s="133"/>
      <c r="BH46" s="133"/>
    </row>
    <row r="47" spans="1:60" ht="25.5" customHeight="1" x14ac:dyDescent="0.3">
      <c r="A47" s="50"/>
      <c r="B47" s="31"/>
      <c r="C47" s="370" t="s">
        <v>123</v>
      </c>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2"/>
      <c r="AD47" s="31"/>
      <c r="AE47" s="31"/>
      <c r="AF47" s="31"/>
      <c r="AG47" s="31"/>
      <c r="AH47" s="31"/>
      <c r="AI47" s="31"/>
      <c r="AJ47" s="31"/>
      <c r="AK47" s="31"/>
      <c r="AL47" s="31"/>
      <c r="AM47" s="31"/>
      <c r="AN47" s="31"/>
      <c r="AO47" s="31"/>
      <c r="AP47" s="31"/>
      <c r="AQ47" s="31"/>
      <c r="AR47" s="31"/>
      <c r="AS47" s="31"/>
      <c r="AT47" s="31"/>
      <c r="AU47" s="31"/>
      <c r="AV47" s="31"/>
      <c r="AW47" s="31"/>
      <c r="AX47" s="31"/>
      <c r="AY47" s="31"/>
      <c r="AZ47" s="129" t="s">
        <v>29</v>
      </c>
      <c r="BA47" s="31"/>
      <c r="BB47" s="31"/>
      <c r="BC47" s="31"/>
      <c r="BD47" s="31"/>
      <c r="BE47" s="133"/>
      <c r="BF47" s="133"/>
      <c r="BG47" s="133"/>
      <c r="BH47" s="133"/>
    </row>
    <row r="48" spans="1:60" ht="25.5" customHeight="1" x14ac:dyDescent="0.2">
      <c r="A48" s="50"/>
      <c r="B48" s="31"/>
      <c r="C48" s="373"/>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5"/>
      <c r="AD48" s="31"/>
      <c r="AE48" s="37" t="s">
        <v>30</v>
      </c>
      <c r="AF48" s="31"/>
      <c r="AG48" s="31"/>
      <c r="AH48" s="31"/>
      <c r="AI48" s="31"/>
      <c r="AJ48" s="31"/>
      <c r="AK48" s="31"/>
      <c r="AL48" s="31"/>
      <c r="AM48" s="31"/>
      <c r="AN48" s="31"/>
      <c r="AO48" s="31"/>
      <c r="AP48" s="31"/>
      <c r="AQ48" s="31"/>
      <c r="AR48" s="31"/>
      <c r="AS48" s="31"/>
      <c r="AT48" s="31"/>
      <c r="AU48" s="31"/>
      <c r="AV48" s="31"/>
      <c r="AW48" s="31" t="s">
        <v>31</v>
      </c>
      <c r="AX48" s="31"/>
      <c r="AY48" s="31"/>
      <c r="AZ48" s="31" t="s">
        <v>32</v>
      </c>
      <c r="BA48" s="64"/>
      <c r="BB48" s="31"/>
      <c r="BC48" s="31"/>
      <c r="BD48" s="31"/>
      <c r="BE48" s="133"/>
      <c r="BF48" s="133"/>
      <c r="BG48" s="133"/>
      <c r="BH48" s="133"/>
    </row>
    <row r="49" spans="1:60" s="48" customFormat="1" ht="25.5" customHeight="1" x14ac:dyDescent="0.2">
      <c r="A49" s="50"/>
      <c r="B49" s="31"/>
      <c r="C49" s="373"/>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5"/>
      <c r="AC49" s="1"/>
      <c r="AD49" s="31"/>
      <c r="AE49" s="282" t="s">
        <v>33</v>
      </c>
      <c r="AF49" s="376"/>
      <c r="AG49" s="376"/>
      <c r="AH49" s="376"/>
      <c r="AI49" s="376"/>
      <c r="AJ49" s="376"/>
      <c r="AK49" s="377"/>
      <c r="AL49" s="381">
        <f>IF(AZ39=0,0,ROUNDUP(AW49/AZ39,3))</f>
        <v>0</v>
      </c>
      <c r="AM49" s="382"/>
      <c r="AN49" s="382"/>
      <c r="AO49" s="382"/>
      <c r="AP49" s="382"/>
      <c r="AQ49" s="383"/>
      <c r="AR49" s="31"/>
      <c r="AS49" s="31"/>
      <c r="AT49" s="31"/>
      <c r="AU49" s="47"/>
      <c r="AV49" s="387" t="s">
        <v>34</v>
      </c>
      <c r="AW49" s="388">
        <f>IF(AW39-AW44&gt;0,IF(AW39-AW44&gt;AZ39,AZ39,AW39-AW44),0)</f>
        <v>0</v>
      </c>
      <c r="AX49" s="389" t="s">
        <v>35</v>
      </c>
      <c r="AY49" s="389"/>
      <c r="AZ49" s="64"/>
      <c r="BA49" s="64"/>
      <c r="BB49" s="47"/>
      <c r="BC49" s="47"/>
      <c r="BD49" s="47"/>
      <c r="BE49" s="134"/>
      <c r="BF49" s="134"/>
      <c r="BG49" s="134"/>
      <c r="BH49" s="134"/>
    </row>
    <row r="50" spans="1:60" ht="35.25" customHeight="1" x14ac:dyDescent="0.2">
      <c r="A50" s="50"/>
      <c r="B50" s="31"/>
      <c r="C50" s="373"/>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5"/>
      <c r="AD50" s="31"/>
      <c r="AE50" s="378"/>
      <c r="AF50" s="379"/>
      <c r="AG50" s="379"/>
      <c r="AH50" s="379"/>
      <c r="AI50" s="379"/>
      <c r="AJ50" s="379"/>
      <c r="AK50" s="380"/>
      <c r="AL50" s="384"/>
      <c r="AM50" s="385"/>
      <c r="AN50" s="385"/>
      <c r="AO50" s="385"/>
      <c r="AP50" s="385"/>
      <c r="AQ50" s="386"/>
      <c r="AR50" s="31"/>
      <c r="AS50" s="31"/>
      <c r="AT50" s="31"/>
      <c r="AU50" s="387"/>
      <c r="AV50" s="387"/>
      <c r="AW50" s="388"/>
      <c r="AX50" s="389"/>
      <c r="AY50" s="389"/>
      <c r="AZ50" s="31"/>
      <c r="BA50" s="31"/>
      <c r="BB50" s="31"/>
      <c r="BC50" s="31"/>
      <c r="BD50" s="31"/>
      <c r="BE50" s="133"/>
      <c r="BF50" s="133"/>
      <c r="BG50" s="133"/>
      <c r="BH50" s="133"/>
    </row>
    <row r="51" spans="1:60" ht="25.5" customHeight="1" x14ac:dyDescent="0.2">
      <c r="A51" s="50"/>
      <c r="B51" s="31"/>
      <c r="C51" s="373"/>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5"/>
      <c r="AD51" s="31"/>
      <c r="AE51" s="31"/>
      <c r="AF51" s="31"/>
      <c r="AG51" s="31"/>
      <c r="AH51" s="31"/>
      <c r="AI51" s="31"/>
      <c r="AJ51" s="31"/>
      <c r="AK51" s="44" t="s">
        <v>18</v>
      </c>
      <c r="AL51" s="31"/>
      <c r="AM51" s="40"/>
      <c r="AN51" s="40"/>
      <c r="AO51" s="40"/>
      <c r="AP51" s="31"/>
      <c r="AQ51" s="31"/>
      <c r="AR51" s="31"/>
      <c r="AS51" s="31"/>
      <c r="AT51" s="31"/>
      <c r="AU51" s="387"/>
      <c r="AV51" s="31"/>
      <c r="AW51" s="31"/>
      <c r="AX51" s="31"/>
      <c r="AY51" s="31"/>
      <c r="AZ51" s="31"/>
      <c r="BA51" s="31"/>
      <c r="BB51" s="31"/>
      <c r="BC51" s="31"/>
      <c r="BD51" s="31"/>
      <c r="BE51" s="133"/>
      <c r="BF51" s="133"/>
      <c r="BG51" s="133"/>
      <c r="BH51" s="133"/>
    </row>
    <row r="52" spans="1:60" ht="25.5" customHeight="1" x14ac:dyDescent="0.2">
      <c r="A52" s="50"/>
      <c r="B52" s="31"/>
      <c r="C52" s="363" t="s">
        <v>121</v>
      </c>
      <c r="D52" s="364"/>
      <c r="E52" s="365" t="s">
        <v>122</v>
      </c>
      <c r="F52" s="365"/>
      <c r="G52" s="365"/>
      <c r="H52" s="365"/>
      <c r="I52" s="365"/>
      <c r="J52" s="365"/>
      <c r="K52" s="365"/>
      <c r="L52" s="365"/>
      <c r="M52" s="365"/>
      <c r="N52" s="365"/>
      <c r="O52" s="365"/>
      <c r="P52" s="365"/>
      <c r="Q52" s="365"/>
      <c r="R52" s="365"/>
      <c r="S52" s="365"/>
      <c r="T52" s="365"/>
      <c r="U52" s="365"/>
      <c r="V52" s="365"/>
      <c r="W52" s="365"/>
      <c r="X52" s="365"/>
      <c r="Y52" s="365"/>
      <c r="Z52" s="365"/>
      <c r="AA52" s="365"/>
      <c r="AB52" s="366"/>
      <c r="AD52" s="31"/>
      <c r="AE52" s="31"/>
      <c r="AF52" s="31"/>
      <c r="AG52" s="31"/>
      <c r="AJ52" s="31"/>
      <c r="AK52" s="52" t="s">
        <v>36</v>
      </c>
      <c r="AL52" s="31"/>
      <c r="AM52" s="40"/>
      <c r="AN52" s="40"/>
      <c r="AO52" s="40"/>
      <c r="AP52" s="31"/>
      <c r="AQ52" s="31"/>
      <c r="AR52" s="31"/>
      <c r="AS52" s="31"/>
      <c r="AT52" s="31"/>
      <c r="AU52" s="31"/>
      <c r="AV52" s="31"/>
      <c r="AW52" s="31"/>
      <c r="AX52" s="31"/>
      <c r="AY52" s="31"/>
      <c r="AZ52" s="31"/>
      <c r="BA52" s="31"/>
      <c r="BB52" s="31"/>
      <c r="BC52" s="31"/>
      <c r="BD52" s="31"/>
      <c r="BE52" s="133"/>
      <c r="BF52" s="133"/>
      <c r="BG52" s="133"/>
      <c r="BH52" s="133"/>
    </row>
    <row r="53" spans="1:60" s="21" customFormat="1" ht="13.5" customHeight="1" x14ac:dyDescent="0.2">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2">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ht="25.5" customHeight="1" x14ac:dyDescent="0.2">
      <c r="A55" s="411" t="s">
        <v>39</v>
      </c>
      <c r="B55" s="412"/>
      <c r="C55" s="412"/>
      <c r="D55" s="412"/>
      <c r="E55" s="412"/>
      <c r="F55" s="412"/>
      <c r="G55" s="412"/>
      <c r="H55" s="412"/>
      <c r="I55" s="413"/>
      <c r="J55" s="30"/>
      <c r="K55" s="59" t="s">
        <v>40</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ht="17.25" customHeight="1" x14ac:dyDescent="0.2">
      <c r="A56" s="414"/>
      <c r="B56" s="415"/>
      <c r="C56" s="415"/>
      <c r="D56" s="415"/>
      <c r="E56" s="415"/>
      <c r="F56" s="415"/>
      <c r="G56" s="415"/>
      <c r="H56" s="415"/>
      <c r="I56" s="416"/>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ht="28.5" customHeight="1" x14ac:dyDescent="0.2">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31"/>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3"/>
      <c r="BF57" s="133"/>
      <c r="BG57" s="133"/>
      <c r="BH57" s="133"/>
    </row>
    <row r="58" spans="1:60" ht="25.5" customHeight="1" x14ac:dyDescent="0.2">
      <c r="A58" s="36"/>
      <c r="B58" s="282" t="s">
        <v>124</v>
      </c>
      <c r="C58" s="376"/>
      <c r="D58" s="376"/>
      <c r="E58" s="377"/>
      <c r="F58" s="407" t="s">
        <v>9</v>
      </c>
      <c r="G58" s="407"/>
      <c r="H58" s="402"/>
      <c r="I58" s="402"/>
      <c r="J58" s="395" t="s">
        <v>10</v>
      </c>
      <c r="K58" s="395"/>
      <c r="L58" s="402"/>
      <c r="M58" s="402"/>
      <c r="N58" s="395" t="s">
        <v>11</v>
      </c>
      <c r="O58" s="397"/>
      <c r="P58" s="408" t="s">
        <v>12</v>
      </c>
      <c r="Q58" s="397"/>
      <c r="R58" s="399" t="s">
        <v>13</v>
      </c>
      <c r="S58" s="399"/>
      <c r="T58" s="402"/>
      <c r="U58" s="402"/>
      <c r="V58" s="395" t="s">
        <v>10</v>
      </c>
      <c r="W58" s="395"/>
      <c r="X58" s="402"/>
      <c r="Y58" s="402"/>
      <c r="Z58" s="395" t="s">
        <v>11</v>
      </c>
      <c r="AA58" s="397"/>
      <c r="AB58" s="31"/>
      <c r="AC58" s="31"/>
      <c r="AD58" s="31"/>
      <c r="AE58" s="282" t="s">
        <v>14</v>
      </c>
      <c r="AF58" s="274"/>
      <c r="AG58" s="274"/>
      <c r="AH58" s="274"/>
      <c r="AI58" s="275"/>
      <c r="AJ58" s="392">
        <f>ROUNDDOWN(AZ58/60,0)</f>
        <v>0</v>
      </c>
      <c r="AK58" s="392"/>
      <c r="AL58" s="409" t="s">
        <v>15</v>
      </c>
      <c r="AM58" s="409"/>
      <c r="AN58" s="392">
        <f>AZ58-AJ58*60</f>
        <v>0</v>
      </c>
      <c r="AO58" s="392"/>
      <c r="AP58" s="395" t="s">
        <v>11</v>
      </c>
      <c r="AQ58" s="397"/>
      <c r="AR58" s="40"/>
      <c r="AS58" s="31"/>
      <c r="AT58" s="31"/>
      <c r="AU58" s="387"/>
      <c r="AV58" s="387" t="s">
        <v>16</v>
      </c>
      <c r="AW58" s="390">
        <f>T58*60+X58</f>
        <v>0</v>
      </c>
      <c r="AX58" s="31"/>
      <c r="AY58" s="387" t="s">
        <v>17</v>
      </c>
      <c r="AZ58" s="390">
        <f>(T58*60+X58)-(H58*60+L58)</f>
        <v>0</v>
      </c>
      <c r="BA58" s="31"/>
      <c r="BB58" s="31"/>
      <c r="BC58" s="31"/>
      <c r="BD58" s="31"/>
      <c r="BE58" s="133"/>
      <c r="BF58" s="133"/>
      <c r="BG58" s="133"/>
      <c r="BH58" s="133"/>
    </row>
    <row r="59" spans="1:60" ht="35.25" customHeight="1" x14ac:dyDescent="0.2">
      <c r="A59" s="36"/>
      <c r="B59" s="378"/>
      <c r="C59" s="379"/>
      <c r="D59" s="379"/>
      <c r="E59" s="380"/>
      <c r="F59" s="407"/>
      <c r="G59" s="407"/>
      <c r="H59" s="404"/>
      <c r="I59" s="404"/>
      <c r="J59" s="396"/>
      <c r="K59" s="396"/>
      <c r="L59" s="404"/>
      <c r="M59" s="404"/>
      <c r="N59" s="396"/>
      <c r="O59" s="398"/>
      <c r="P59" s="406"/>
      <c r="Q59" s="398"/>
      <c r="R59" s="400"/>
      <c r="S59" s="400"/>
      <c r="T59" s="404"/>
      <c r="U59" s="404"/>
      <c r="V59" s="396"/>
      <c r="W59" s="396"/>
      <c r="X59" s="404"/>
      <c r="Y59" s="404"/>
      <c r="Z59" s="396"/>
      <c r="AA59" s="398"/>
      <c r="AB59" s="31"/>
      <c r="AC59" s="31"/>
      <c r="AD59" s="31"/>
      <c r="AE59" s="286"/>
      <c r="AF59" s="280"/>
      <c r="AG59" s="280"/>
      <c r="AH59" s="280"/>
      <c r="AI59" s="281"/>
      <c r="AJ59" s="394"/>
      <c r="AK59" s="394"/>
      <c r="AL59" s="410"/>
      <c r="AM59" s="410"/>
      <c r="AN59" s="394"/>
      <c r="AO59" s="394"/>
      <c r="AP59" s="396"/>
      <c r="AQ59" s="398"/>
      <c r="AR59" s="40"/>
      <c r="AS59" s="31"/>
      <c r="AT59" s="31"/>
      <c r="AU59" s="387"/>
      <c r="AV59" s="387"/>
      <c r="AW59" s="390"/>
      <c r="AX59" s="31"/>
      <c r="AY59" s="387"/>
      <c r="AZ59" s="390"/>
      <c r="BA59" s="31"/>
      <c r="BB59" s="31"/>
      <c r="BC59" s="31"/>
      <c r="BD59" s="31"/>
      <c r="BE59" s="133"/>
      <c r="BF59" s="133"/>
      <c r="BG59" s="133"/>
      <c r="BH59" s="133"/>
    </row>
    <row r="60" spans="1:60" ht="17.25" customHeight="1" x14ac:dyDescent="0.2">
      <c r="A60" s="36"/>
      <c r="B60" s="41"/>
      <c r="C60" s="41"/>
      <c r="D60" s="41"/>
      <c r="E60" s="41"/>
      <c r="F60" s="42"/>
      <c r="G60" s="42"/>
      <c r="H60" s="130"/>
      <c r="I60" s="42"/>
      <c r="J60" s="42"/>
      <c r="K60" s="42"/>
      <c r="L60" s="42"/>
      <c r="M60" s="42"/>
      <c r="N60" s="42"/>
      <c r="O60" s="42"/>
      <c r="P60" s="42"/>
      <c r="Q60" s="42"/>
      <c r="R60" s="42"/>
      <c r="S60" s="42"/>
      <c r="T60" s="42"/>
      <c r="U60" s="42"/>
      <c r="V60" s="42"/>
      <c r="W60" s="42"/>
      <c r="X60" s="40"/>
      <c r="Y60" s="40"/>
      <c r="Z60" s="39"/>
      <c r="AA60" s="131"/>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3"/>
      <c r="BF60" s="133"/>
      <c r="BG60" s="133"/>
      <c r="BH60" s="133"/>
    </row>
    <row r="61" spans="1:60" s="31" customFormat="1" ht="25.5" customHeight="1" x14ac:dyDescent="0.2">
      <c r="A61" s="36"/>
      <c r="B61" s="37"/>
      <c r="C61" s="38"/>
      <c r="D61" s="38"/>
      <c r="E61" s="38"/>
      <c r="F61" s="39"/>
      <c r="G61" s="39"/>
      <c r="H61" s="39"/>
      <c r="I61" s="39"/>
      <c r="J61" s="39"/>
      <c r="K61" s="39"/>
      <c r="L61" s="39"/>
      <c r="M61" s="39"/>
      <c r="N61" s="39"/>
      <c r="O61" s="39"/>
      <c r="P61" s="39"/>
      <c r="Q61" s="39"/>
      <c r="R61" s="39"/>
      <c r="S61" s="39"/>
      <c r="T61" s="39"/>
      <c r="U61" s="39"/>
      <c r="V61" s="39"/>
      <c r="W61" s="131"/>
      <c r="X61" s="40"/>
      <c r="Y61" s="40"/>
      <c r="Z61" s="39"/>
      <c r="AA61" s="131"/>
      <c r="AB61" s="40"/>
      <c r="AC61" s="40"/>
      <c r="AD61" s="40"/>
      <c r="AE61" s="40"/>
      <c r="AF61" s="40"/>
      <c r="AG61" s="40"/>
      <c r="AH61" s="40"/>
      <c r="AI61" s="40"/>
      <c r="AJ61" s="121"/>
      <c r="AK61" s="121"/>
      <c r="AL61" s="121"/>
      <c r="AM61" s="121"/>
      <c r="AN61" s="121"/>
      <c r="AO61" s="121"/>
      <c r="AP61" s="40"/>
      <c r="AQ61" s="40"/>
      <c r="AR61" s="40"/>
      <c r="AW61" s="47" t="s">
        <v>19</v>
      </c>
      <c r="AZ61" s="31" t="s">
        <v>20</v>
      </c>
      <c r="BC61" s="31" t="s">
        <v>119</v>
      </c>
      <c r="BE61" s="133"/>
      <c r="BF61" s="133"/>
      <c r="BG61" s="133"/>
      <c r="BH61" s="133"/>
    </row>
    <row r="62" spans="1:60" s="48" customFormat="1" ht="25.5" customHeight="1" x14ac:dyDescent="0.2">
      <c r="A62" s="45"/>
      <c r="B62" s="46" t="s">
        <v>118</v>
      </c>
      <c r="C62" s="46"/>
      <c r="D62" s="46"/>
      <c r="E62" s="46"/>
      <c r="F62" s="46"/>
      <c r="G62" s="46"/>
      <c r="H62" s="46"/>
      <c r="I62" s="46"/>
      <c r="J62" s="46"/>
      <c r="K62" s="46"/>
      <c r="L62" s="46"/>
      <c r="M62" s="46"/>
      <c r="N62" s="46"/>
      <c r="O62" s="47"/>
      <c r="P62" s="46"/>
      <c r="Q62" s="46"/>
      <c r="R62" s="46"/>
      <c r="S62" s="46"/>
      <c r="T62" s="46"/>
      <c r="U62" s="12"/>
      <c r="V62" s="46"/>
      <c r="W62" s="46"/>
      <c r="X62" s="40"/>
      <c r="Y62" s="40"/>
      <c r="Z62" s="39"/>
      <c r="AA62" s="131"/>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120</v>
      </c>
      <c r="BD62" s="47"/>
      <c r="BE62" s="133"/>
      <c r="BF62" s="134"/>
      <c r="BG62" s="134"/>
      <c r="BH62" s="134"/>
    </row>
    <row r="63" spans="1:60" ht="25.5" customHeight="1" x14ac:dyDescent="0.2">
      <c r="A63" s="36"/>
      <c r="B63" s="282" t="s">
        <v>124</v>
      </c>
      <c r="C63" s="376"/>
      <c r="D63" s="376"/>
      <c r="E63" s="377"/>
      <c r="F63" s="407" t="s">
        <v>9</v>
      </c>
      <c r="G63" s="407"/>
      <c r="H63" s="402"/>
      <c r="I63" s="402"/>
      <c r="J63" s="395" t="s">
        <v>10</v>
      </c>
      <c r="K63" s="395"/>
      <c r="L63" s="402"/>
      <c r="M63" s="402"/>
      <c r="N63" s="395" t="s">
        <v>11</v>
      </c>
      <c r="O63" s="397"/>
      <c r="P63" s="408" t="s">
        <v>12</v>
      </c>
      <c r="Q63" s="397"/>
      <c r="R63" s="399" t="s">
        <v>13</v>
      </c>
      <c r="S63" s="399"/>
      <c r="T63" s="401"/>
      <c r="U63" s="402"/>
      <c r="V63" s="395" t="s">
        <v>10</v>
      </c>
      <c r="W63" s="395"/>
      <c r="X63" s="402"/>
      <c r="Y63" s="402"/>
      <c r="Z63" s="395" t="s">
        <v>11</v>
      </c>
      <c r="AA63" s="397"/>
      <c r="AB63" s="40"/>
      <c r="AC63" s="40"/>
      <c r="AD63" s="40"/>
      <c r="AE63" s="405" t="s">
        <v>24</v>
      </c>
      <c r="AF63" s="395"/>
      <c r="AG63" s="395"/>
      <c r="AH63" s="395"/>
      <c r="AI63" s="397"/>
      <c r="AJ63" s="391">
        <f>ROUNDDOWN(AW68/60,0)</f>
        <v>0</v>
      </c>
      <c r="AK63" s="392"/>
      <c r="AL63" s="395" t="s">
        <v>10</v>
      </c>
      <c r="AM63" s="395"/>
      <c r="AN63" s="392">
        <f>AW68-AJ63*60</f>
        <v>0</v>
      </c>
      <c r="AO63" s="392"/>
      <c r="AP63" s="395" t="s">
        <v>11</v>
      </c>
      <c r="AQ63" s="397"/>
      <c r="AR63" s="40"/>
      <c r="AS63" s="49"/>
      <c r="AT63" s="49"/>
      <c r="AU63" s="31"/>
      <c r="AV63" s="387" t="s">
        <v>25</v>
      </c>
      <c r="AW63" s="390">
        <f>IF(AZ63&lt;=BC63,BC63,AW58)</f>
        <v>1200</v>
      </c>
      <c r="AX63" s="184"/>
      <c r="AY63" s="387" t="s">
        <v>26</v>
      </c>
      <c r="AZ63" s="390">
        <f>T63*60+X63</f>
        <v>0</v>
      </c>
      <c r="BA63" s="184"/>
      <c r="BB63" s="387" t="s">
        <v>27</v>
      </c>
      <c r="BC63" s="390">
        <f>IF(C71="☑",21*60,20*60)</f>
        <v>1200</v>
      </c>
      <c r="BD63" s="31"/>
      <c r="BE63" s="133"/>
      <c r="BF63" s="133"/>
      <c r="BG63" s="133"/>
      <c r="BH63" s="133"/>
    </row>
    <row r="64" spans="1:60" ht="35.25" customHeight="1" x14ac:dyDescent="0.2">
      <c r="A64" s="36"/>
      <c r="B64" s="378"/>
      <c r="C64" s="379"/>
      <c r="D64" s="379"/>
      <c r="E64" s="380"/>
      <c r="F64" s="407"/>
      <c r="G64" s="407"/>
      <c r="H64" s="404"/>
      <c r="I64" s="404"/>
      <c r="J64" s="396"/>
      <c r="K64" s="396"/>
      <c r="L64" s="404"/>
      <c r="M64" s="404"/>
      <c r="N64" s="396"/>
      <c r="O64" s="398"/>
      <c r="P64" s="406"/>
      <c r="Q64" s="398"/>
      <c r="R64" s="400"/>
      <c r="S64" s="400"/>
      <c r="T64" s="403"/>
      <c r="U64" s="404"/>
      <c r="V64" s="396"/>
      <c r="W64" s="396"/>
      <c r="X64" s="404"/>
      <c r="Y64" s="404"/>
      <c r="Z64" s="396"/>
      <c r="AA64" s="398"/>
      <c r="AB64" s="31"/>
      <c r="AC64" s="31"/>
      <c r="AD64" s="31"/>
      <c r="AE64" s="406"/>
      <c r="AF64" s="396"/>
      <c r="AG64" s="396"/>
      <c r="AH64" s="396"/>
      <c r="AI64" s="398"/>
      <c r="AJ64" s="393"/>
      <c r="AK64" s="394"/>
      <c r="AL64" s="396"/>
      <c r="AM64" s="396"/>
      <c r="AN64" s="394"/>
      <c r="AO64" s="394"/>
      <c r="AP64" s="396"/>
      <c r="AQ64" s="398"/>
      <c r="AR64" s="40"/>
      <c r="AS64" s="49"/>
      <c r="AT64" s="49"/>
      <c r="AU64" s="31"/>
      <c r="AV64" s="387"/>
      <c r="AW64" s="390"/>
      <c r="AX64" s="184"/>
      <c r="AY64" s="387"/>
      <c r="AZ64" s="390"/>
      <c r="BA64" s="184"/>
      <c r="BB64" s="387"/>
      <c r="BC64" s="390"/>
      <c r="BD64" s="31"/>
      <c r="BE64" s="133"/>
      <c r="BF64" s="133"/>
      <c r="BG64" s="133"/>
      <c r="BH64" s="133"/>
    </row>
    <row r="65" spans="1:60" ht="17.25" customHeight="1" x14ac:dyDescent="0.2">
      <c r="A65" s="50"/>
      <c r="B65" s="41"/>
      <c r="C65" s="41"/>
      <c r="D65" s="41"/>
      <c r="E65" s="41"/>
      <c r="F65" s="31"/>
      <c r="G65" s="41"/>
      <c r="H65" s="130"/>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28</v>
      </c>
      <c r="BA65" s="31"/>
      <c r="BB65" s="31"/>
      <c r="BC65" s="31"/>
      <c r="BD65" s="31"/>
      <c r="BE65" s="133"/>
      <c r="BF65" s="133"/>
      <c r="BG65" s="133"/>
      <c r="BH65" s="133"/>
    </row>
    <row r="66" spans="1:60" ht="25.5" customHeight="1" x14ac:dyDescent="0.3">
      <c r="A66" s="50"/>
      <c r="B66" s="31"/>
      <c r="C66" s="370" t="s">
        <v>123</v>
      </c>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2"/>
      <c r="AD66" s="31"/>
      <c r="AE66" s="31"/>
      <c r="AF66" s="31"/>
      <c r="AG66" s="31"/>
      <c r="AH66" s="31"/>
      <c r="AI66" s="31"/>
      <c r="AJ66" s="31"/>
      <c r="AK66" s="31"/>
      <c r="AL66" s="31"/>
      <c r="AM66" s="31"/>
      <c r="AN66" s="31"/>
      <c r="AO66" s="31"/>
      <c r="AP66" s="31"/>
      <c r="AQ66" s="31"/>
      <c r="AR66" s="31"/>
      <c r="AS66" s="31"/>
      <c r="AT66" s="31"/>
      <c r="AU66" s="31"/>
      <c r="AV66" s="31"/>
      <c r="AW66" s="31"/>
      <c r="AX66" s="31"/>
      <c r="AY66" s="31"/>
      <c r="AZ66" s="129" t="s">
        <v>29</v>
      </c>
      <c r="BA66" s="31"/>
      <c r="BB66" s="31"/>
      <c r="BC66" s="31"/>
      <c r="BD66" s="31"/>
      <c r="BE66" s="133"/>
      <c r="BF66" s="133"/>
      <c r="BG66" s="133"/>
      <c r="BH66" s="133"/>
    </row>
    <row r="67" spans="1:60" ht="25.5" customHeight="1" x14ac:dyDescent="0.2">
      <c r="A67" s="50"/>
      <c r="B67" s="31"/>
      <c r="C67" s="373"/>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5"/>
      <c r="AD67" s="31"/>
      <c r="AE67" s="37" t="s">
        <v>30</v>
      </c>
      <c r="AF67" s="31"/>
      <c r="AG67" s="31"/>
      <c r="AH67" s="31"/>
      <c r="AI67" s="31"/>
      <c r="AJ67" s="31"/>
      <c r="AK67" s="31"/>
      <c r="AL67" s="31"/>
      <c r="AM67" s="31"/>
      <c r="AN67" s="31"/>
      <c r="AO67" s="31"/>
      <c r="AP67" s="31"/>
      <c r="AQ67" s="31"/>
      <c r="AR67" s="31"/>
      <c r="AS67" s="31"/>
      <c r="AT67" s="31"/>
      <c r="AU67" s="31"/>
      <c r="AV67" s="31"/>
      <c r="AW67" s="31" t="s">
        <v>31</v>
      </c>
      <c r="AX67" s="31"/>
      <c r="AY67" s="31"/>
      <c r="AZ67" s="31" t="s">
        <v>32</v>
      </c>
      <c r="BA67" s="64"/>
      <c r="BB67" s="31"/>
      <c r="BC67" s="31"/>
      <c r="BD67" s="31"/>
      <c r="BE67" s="133"/>
      <c r="BF67" s="133"/>
      <c r="BG67" s="133"/>
      <c r="BH67" s="133"/>
    </row>
    <row r="68" spans="1:60" s="48" customFormat="1" ht="25.5" customHeight="1" x14ac:dyDescent="0.2">
      <c r="A68" s="50"/>
      <c r="B68" s="31"/>
      <c r="C68" s="373"/>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5"/>
      <c r="AC68" s="1"/>
      <c r="AD68" s="31"/>
      <c r="AE68" s="282" t="s">
        <v>33</v>
      </c>
      <c r="AF68" s="376"/>
      <c r="AG68" s="376"/>
      <c r="AH68" s="376"/>
      <c r="AI68" s="376"/>
      <c r="AJ68" s="376"/>
      <c r="AK68" s="377"/>
      <c r="AL68" s="381">
        <f>IF(AZ58=0,0,ROUNDUP(AW68/AZ58,3))</f>
        <v>0</v>
      </c>
      <c r="AM68" s="382"/>
      <c r="AN68" s="382"/>
      <c r="AO68" s="382"/>
      <c r="AP68" s="382"/>
      <c r="AQ68" s="383"/>
      <c r="AR68" s="31"/>
      <c r="AS68" s="31"/>
      <c r="AT68" s="31"/>
      <c r="AU68" s="47"/>
      <c r="AV68" s="387" t="s">
        <v>34</v>
      </c>
      <c r="AW68" s="388">
        <f>IF(AW58-AW63&gt;0,IF(AW58-AW63&gt;AZ58,AZ58,AW58-AW63),0)</f>
        <v>0</v>
      </c>
      <c r="AX68" s="389" t="s">
        <v>35</v>
      </c>
      <c r="AY68" s="389"/>
      <c r="AZ68" s="64"/>
      <c r="BA68" s="64"/>
      <c r="BB68" s="47"/>
      <c r="BC68" s="47"/>
      <c r="BD68" s="47"/>
      <c r="BE68" s="134"/>
      <c r="BF68" s="134"/>
      <c r="BG68" s="134"/>
      <c r="BH68" s="134"/>
    </row>
    <row r="69" spans="1:60" ht="35.25" customHeight="1" x14ac:dyDescent="0.2">
      <c r="A69" s="50"/>
      <c r="B69" s="31"/>
      <c r="C69" s="373"/>
      <c r="D69" s="374"/>
      <c r="E69" s="374"/>
      <c r="F69" s="374"/>
      <c r="G69" s="374"/>
      <c r="H69" s="374"/>
      <c r="I69" s="374"/>
      <c r="J69" s="374"/>
      <c r="K69" s="374"/>
      <c r="L69" s="374"/>
      <c r="M69" s="374"/>
      <c r="N69" s="374"/>
      <c r="O69" s="374"/>
      <c r="P69" s="374"/>
      <c r="Q69" s="374"/>
      <c r="R69" s="374"/>
      <c r="S69" s="374"/>
      <c r="T69" s="374"/>
      <c r="U69" s="374"/>
      <c r="V69" s="374"/>
      <c r="W69" s="374"/>
      <c r="X69" s="374"/>
      <c r="Y69" s="374"/>
      <c r="Z69" s="374"/>
      <c r="AA69" s="374"/>
      <c r="AB69" s="375"/>
      <c r="AD69" s="31"/>
      <c r="AE69" s="378"/>
      <c r="AF69" s="379"/>
      <c r="AG69" s="379"/>
      <c r="AH69" s="379"/>
      <c r="AI69" s="379"/>
      <c r="AJ69" s="379"/>
      <c r="AK69" s="380"/>
      <c r="AL69" s="384"/>
      <c r="AM69" s="385"/>
      <c r="AN69" s="385"/>
      <c r="AO69" s="385"/>
      <c r="AP69" s="385"/>
      <c r="AQ69" s="386"/>
      <c r="AR69" s="31"/>
      <c r="AS69" s="31"/>
      <c r="AT69" s="31"/>
      <c r="AU69" s="387"/>
      <c r="AV69" s="387"/>
      <c r="AW69" s="388"/>
      <c r="AX69" s="389"/>
      <c r="AY69" s="389"/>
      <c r="AZ69" s="31"/>
      <c r="BA69" s="31"/>
      <c r="BB69" s="31"/>
      <c r="BC69" s="31"/>
      <c r="BD69" s="31"/>
      <c r="BE69" s="133"/>
      <c r="BF69" s="133"/>
      <c r="BG69" s="133"/>
      <c r="BH69" s="133"/>
    </row>
    <row r="70" spans="1:60" ht="25.5" customHeight="1" x14ac:dyDescent="0.2">
      <c r="A70" s="50"/>
      <c r="B70" s="31"/>
      <c r="C70" s="373"/>
      <c r="D70" s="374"/>
      <c r="E70" s="374"/>
      <c r="F70" s="374"/>
      <c r="G70" s="374"/>
      <c r="H70" s="374"/>
      <c r="I70" s="374"/>
      <c r="J70" s="374"/>
      <c r="K70" s="374"/>
      <c r="L70" s="374"/>
      <c r="M70" s="374"/>
      <c r="N70" s="374"/>
      <c r="O70" s="374"/>
      <c r="P70" s="374"/>
      <c r="Q70" s="374"/>
      <c r="R70" s="374"/>
      <c r="S70" s="374"/>
      <c r="T70" s="374"/>
      <c r="U70" s="374"/>
      <c r="V70" s="374"/>
      <c r="W70" s="374"/>
      <c r="X70" s="374"/>
      <c r="Y70" s="374"/>
      <c r="Z70" s="374"/>
      <c r="AA70" s="374"/>
      <c r="AB70" s="375"/>
      <c r="AD70" s="31"/>
      <c r="AE70" s="31"/>
      <c r="AF70" s="31"/>
      <c r="AG70" s="31"/>
      <c r="AH70" s="31"/>
      <c r="AI70" s="31"/>
      <c r="AJ70" s="31"/>
      <c r="AK70" s="44" t="s">
        <v>18</v>
      </c>
      <c r="AL70" s="31"/>
      <c r="AM70" s="40"/>
      <c r="AN70" s="40"/>
      <c r="AO70" s="40"/>
      <c r="AP70" s="31"/>
      <c r="AQ70" s="31"/>
      <c r="AR70" s="31"/>
      <c r="AS70" s="31"/>
      <c r="AT70" s="31"/>
      <c r="AU70" s="387"/>
      <c r="AV70" s="31"/>
      <c r="AW70" s="31"/>
      <c r="AX70" s="31"/>
      <c r="AY70" s="31"/>
      <c r="AZ70" s="31"/>
      <c r="BA70" s="31"/>
      <c r="BB70" s="31"/>
      <c r="BC70" s="31"/>
      <c r="BD70" s="31"/>
      <c r="BE70" s="133"/>
      <c r="BF70" s="133"/>
      <c r="BG70" s="133"/>
      <c r="BH70" s="133"/>
    </row>
    <row r="71" spans="1:60" ht="25.5" customHeight="1" x14ac:dyDescent="0.2">
      <c r="A71" s="50"/>
      <c r="B71" s="31"/>
      <c r="C71" s="363" t="s">
        <v>121</v>
      </c>
      <c r="D71" s="364"/>
      <c r="E71" s="365" t="s">
        <v>122</v>
      </c>
      <c r="F71" s="365"/>
      <c r="G71" s="365"/>
      <c r="H71" s="365"/>
      <c r="I71" s="365"/>
      <c r="J71" s="365"/>
      <c r="K71" s="365"/>
      <c r="L71" s="365"/>
      <c r="M71" s="365"/>
      <c r="N71" s="365"/>
      <c r="O71" s="365"/>
      <c r="P71" s="365"/>
      <c r="Q71" s="365"/>
      <c r="R71" s="365"/>
      <c r="S71" s="365"/>
      <c r="T71" s="365"/>
      <c r="U71" s="365"/>
      <c r="V71" s="365"/>
      <c r="W71" s="365"/>
      <c r="X71" s="365"/>
      <c r="Y71" s="365"/>
      <c r="Z71" s="365"/>
      <c r="AA71" s="365"/>
      <c r="AB71" s="366"/>
      <c r="AD71" s="31"/>
      <c r="AE71" s="31"/>
      <c r="AF71" s="31"/>
      <c r="AG71" s="31"/>
      <c r="AJ71" s="31"/>
      <c r="AK71" s="52" t="s">
        <v>36</v>
      </c>
      <c r="AL71" s="31"/>
      <c r="AM71" s="40"/>
      <c r="AN71" s="40"/>
      <c r="AO71" s="40"/>
      <c r="AP71" s="31"/>
      <c r="AQ71" s="31"/>
      <c r="AR71" s="31"/>
      <c r="AS71" s="31"/>
      <c r="AT71" s="31"/>
      <c r="AU71" s="31"/>
      <c r="AV71" s="31"/>
      <c r="AW71" s="31"/>
      <c r="AX71" s="31"/>
      <c r="AY71" s="31"/>
      <c r="AZ71" s="31"/>
      <c r="BA71" s="31"/>
      <c r="BB71" s="31"/>
      <c r="BC71" s="31"/>
      <c r="BD71" s="31"/>
      <c r="BE71" s="133"/>
      <c r="BF71" s="133"/>
      <c r="BG71" s="133"/>
      <c r="BH71" s="133"/>
    </row>
    <row r="72" spans="1:60" ht="17.25" customHeight="1" x14ac:dyDescent="0.2">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ht="25.5" hidden="1" customHeight="1" x14ac:dyDescent="0.2">
      <c r="A73" s="411" t="s">
        <v>41</v>
      </c>
      <c r="B73" s="412"/>
      <c r="C73" s="412"/>
      <c r="D73" s="412"/>
      <c r="E73" s="412"/>
      <c r="F73" s="412"/>
      <c r="G73" s="412"/>
      <c r="H73" s="412"/>
      <c r="I73" s="413"/>
      <c r="J73" s="30"/>
      <c r="K73" s="59" t="s">
        <v>40</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ht="17.25" hidden="1" customHeight="1" x14ac:dyDescent="0.2">
      <c r="A74" s="414"/>
      <c r="B74" s="415"/>
      <c r="C74" s="415"/>
      <c r="D74" s="415"/>
      <c r="E74" s="415"/>
      <c r="F74" s="415"/>
      <c r="G74" s="415"/>
      <c r="H74" s="415"/>
      <c r="I74" s="416"/>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ht="28.5" hidden="1" customHeight="1" x14ac:dyDescent="0.2">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31"/>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3"/>
      <c r="BF75" s="133"/>
      <c r="BG75" s="133"/>
      <c r="BH75" s="133"/>
    </row>
    <row r="76" spans="1:60" ht="25.5" hidden="1" customHeight="1" x14ac:dyDescent="0.2">
      <c r="A76" s="36"/>
      <c r="B76" s="282" t="s">
        <v>124</v>
      </c>
      <c r="C76" s="376"/>
      <c r="D76" s="376"/>
      <c r="E76" s="377"/>
      <c r="F76" s="407" t="s">
        <v>9</v>
      </c>
      <c r="G76" s="407"/>
      <c r="H76" s="402"/>
      <c r="I76" s="402"/>
      <c r="J76" s="395" t="s">
        <v>10</v>
      </c>
      <c r="K76" s="395"/>
      <c r="L76" s="402"/>
      <c r="M76" s="402"/>
      <c r="N76" s="395" t="s">
        <v>11</v>
      </c>
      <c r="O76" s="397"/>
      <c r="P76" s="408" t="s">
        <v>12</v>
      </c>
      <c r="Q76" s="397"/>
      <c r="R76" s="399" t="s">
        <v>13</v>
      </c>
      <c r="S76" s="399"/>
      <c r="T76" s="402"/>
      <c r="U76" s="402"/>
      <c r="V76" s="395" t="s">
        <v>10</v>
      </c>
      <c r="W76" s="395"/>
      <c r="X76" s="402"/>
      <c r="Y76" s="402"/>
      <c r="Z76" s="395" t="s">
        <v>11</v>
      </c>
      <c r="AA76" s="397"/>
      <c r="AB76" s="31"/>
      <c r="AC76" s="31"/>
      <c r="AD76" s="31"/>
      <c r="AE76" s="282" t="s">
        <v>14</v>
      </c>
      <c r="AF76" s="274"/>
      <c r="AG76" s="274"/>
      <c r="AH76" s="274"/>
      <c r="AI76" s="275"/>
      <c r="AJ76" s="392">
        <f>ROUNDDOWN(AZ76/60,0)</f>
        <v>0</v>
      </c>
      <c r="AK76" s="392"/>
      <c r="AL76" s="409" t="s">
        <v>15</v>
      </c>
      <c r="AM76" s="409"/>
      <c r="AN76" s="392">
        <f>AZ76-AJ76*60</f>
        <v>0</v>
      </c>
      <c r="AO76" s="392"/>
      <c r="AP76" s="395" t="s">
        <v>11</v>
      </c>
      <c r="AQ76" s="397"/>
      <c r="AR76" s="40"/>
      <c r="AS76" s="31"/>
      <c r="AT76" s="31"/>
      <c r="AU76" s="387"/>
      <c r="AV76" s="387" t="s">
        <v>16</v>
      </c>
      <c r="AW76" s="390">
        <f>T76*60+X76</f>
        <v>0</v>
      </c>
      <c r="AX76" s="31"/>
      <c r="AY76" s="387" t="s">
        <v>17</v>
      </c>
      <c r="AZ76" s="390">
        <f>(T76*60+X76)-(H76*60+L76)</f>
        <v>0</v>
      </c>
      <c r="BA76" s="31"/>
      <c r="BB76" s="31"/>
      <c r="BC76" s="31"/>
      <c r="BD76" s="31"/>
      <c r="BE76" s="133"/>
      <c r="BF76" s="133"/>
      <c r="BG76" s="133"/>
      <c r="BH76" s="133"/>
    </row>
    <row r="77" spans="1:60" ht="35.25" hidden="1" customHeight="1" x14ac:dyDescent="0.2">
      <c r="A77" s="36"/>
      <c r="B77" s="378"/>
      <c r="C77" s="379"/>
      <c r="D77" s="379"/>
      <c r="E77" s="380"/>
      <c r="F77" s="407"/>
      <c r="G77" s="407"/>
      <c r="H77" s="404"/>
      <c r="I77" s="404"/>
      <c r="J77" s="396"/>
      <c r="K77" s="396"/>
      <c r="L77" s="404"/>
      <c r="M77" s="404"/>
      <c r="N77" s="396"/>
      <c r="O77" s="398"/>
      <c r="P77" s="406"/>
      <c r="Q77" s="398"/>
      <c r="R77" s="400"/>
      <c r="S77" s="400"/>
      <c r="T77" s="404"/>
      <c r="U77" s="404"/>
      <c r="V77" s="396"/>
      <c r="W77" s="396"/>
      <c r="X77" s="404"/>
      <c r="Y77" s="404"/>
      <c r="Z77" s="396"/>
      <c r="AA77" s="398"/>
      <c r="AB77" s="31"/>
      <c r="AC77" s="31"/>
      <c r="AD77" s="31"/>
      <c r="AE77" s="286"/>
      <c r="AF77" s="280"/>
      <c r="AG77" s="280"/>
      <c r="AH77" s="280"/>
      <c r="AI77" s="281"/>
      <c r="AJ77" s="394"/>
      <c r="AK77" s="394"/>
      <c r="AL77" s="410"/>
      <c r="AM77" s="410"/>
      <c r="AN77" s="394"/>
      <c r="AO77" s="394"/>
      <c r="AP77" s="396"/>
      <c r="AQ77" s="398"/>
      <c r="AR77" s="40"/>
      <c r="AS77" s="31"/>
      <c r="AT77" s="31"/>
      <c r="AU77" s="387"/>
      <c r="AV77" s="387"/>
      <c r="AW77" s="390"/>
      <c r="AX77" s="31"/>
      <c r="AY77" s="387"/>
      <c r="AZ77" s="390"/>
      <c r="BA77" s="31"/>
      <c r="BB77" s="31"/>
      <c r="BC77" s="31"/>
      <c r="BD77" s="31"/>
      <c r="BE77" s="133"/>
      <c r="BF77" s="133"/>
      <c r="BG77" s="133"/>
      <c r="BH77" s="133"/>
    </row>
    <row r="78" spans="1:60" ht="17.25" hidden="1" customHeight="1" x14ac:dyDescent="0.2">
      <c r="A78" s="36"/>
      <c r="B78" s="41"/>
      <c r="C78" s="41"/>
      <c r="D78" s="41"/>
      <c r="E78" s="41"/>
      <c r="F78" s="42"/>
      <c r="G78" s="42"/>
      <c r="H78" s="130"/>
      <c r="I78" s="42"/>
      <c r="J78" s="42"/>
      <c r="K78" s="42"/>
      <c r="L78" s="42"/>
      <c r="M78" s="42"/>
      <c r="N78" s="42"/>
      <c r="O78" s="42"/>
      <c r="P78" s="42"/>
      <c r="Q78" s="42"/>
      <c r="R78" s="42"/>
      <c r="S78" s="42"/>
      <c r="T78" s="42"/>
      <c r="U78" s="42"/>
      <c r="V78" s="42"/>
      <c r="W78" s="42"/>
      <c r="X78" s="40"/>
      <c r="Y78" s="40"/>
      <c r="Z78" s="39"/>
      <c r="AA78" s="131"/>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3"/>
      <c r="BF78" s="133"/>
      <c r="BG78" s="133"/>
      <c r="BH78" s="133"/>
    </row>
    <row r="79" spans="1:60" s="31" customFormat="1" ht="25.5" hidden="1" customHeight="1" x14ac:dyDescent="0.2">
      <c r="A79" s="36"/>
      <c r="B79" s="37"/>
      <c r="C79" s="38"/>
      <c r="D79" s="38"/>
      <c r="E79" s="38"/>
      <c r="F79" s="39"/>
      <c r="G79" s="39"/>
      <c r="H79" s="39"/>
      <c r="I79" s="39"/>
      <c r="J79" s="39"/>
      <c r="K79" s="39"/>
      <c r="L79" s="39"/>
      <c r="M79" s="39"/>
      <c r="N79" s="39"/>
      <c r="O79" s="39"/>
      <c r="P79" s="39"/>
      <c r="Q79" s="39"/>
      <c r="R79" s="39"/>
      <c r="S79" s="39"/>
      <c r="T79" s="39"/>
      <c r="U79" s="39"/>
      <c r="V79" s="39"/>
      <c r="W79" s="131"/>
      <c r="X79" s="40"/>
      <c r="Y79" s="40"/>
      <c r="Z79" s="39"/>
      <c r="AA79" s="131"/>
      <c r="AB79" s="40"/>
      <c r="AC79" s="40"/>
      <c r="AD79" s="40"/>
      <c r="AE79" s="40"/>
      <c r="AF79" s="40"/>
      <c r="AG79" s="40"/>
      <c r="AH79" s="40"/>
      <c r="AI79" s="40"/>
      <c r="AJ79" s="121"/>
      <c r="AK79" s="121"/>
      <c r="AL79" s="121"/>
      <c r="AM79" s="121"/>
      <c r="AN79" s="121"/>
      <c r="AO79" s="121"/>
      <c r="AP79" s="40"/>
      <c r="AQ79" s="40"/>
      <c r="AR79" s="40"/>
      <c r="AW79" s="47" t="s">
        <v>19</v>
      </c>
      <c r="AZ79" s="31" t="s">
        <v>20</v>
      </c>
      <c r="BC79" s="31" t="s">
        <v>119</v>
      </c>
      <c r="BE79" s="133"/>
      <c r="BF79" s="133"/>
      <c r="BG79" s="133"/>
      <c r="BH79" s="133"/>
    </row>
    <row r="80" spans="1:60" s="48" customFormat="1" ht="25.5" hidden="1" customHeight="1" x14ac:dyDescent="0.2">
      <c r="A80" s="45"/>
      <c r="B80" s="46" t="s">
        <v>118</v>
      </c>
      <c r="C80" s="46"/>
      <c r="D80" s="46"/>
      <c r="E80" s="46"/>
      <c r="F80" s="46"/>
      <c r="G80" s="46"/>
      <c r="H80" s="46"/>
      <c r="I80" s="46"/>
      <c r="J80" s="46"/>
      <c r="K80" s="46"/>
      <c r="L80" s="46"/>
      <c r="M80" s="46"/>
      <c r="N80" s="46"/>
      <c r="O80" s="47"/>
      <c r="P80" s="46"/>
      <c r="Q80" s="46"/>
      <c r="R80" s="46"/>
      <c r="S80" s="46"/>
      <c r="T80" s="46"/>
      <c r="U80" s="12"/>
      <c r="V80" s="46"/>
      <c r="W80" s="46"/>
      <c r="X80" s="40"/>
      <c r="Y80" s="40"/>
      <c r="Z80" s="39"/>
      <c r="AA80" s="131"/>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120</v>
      </c>
      <c r="BD80" s="47"/>
      <c r="BE80" s="133"/>
      <c r="BF80" s="134"/>
      <c r="BG80" s="134"/>
      <c r="BH80" s="134"/>
    </row>
    <row r="81" spans="1:60" ht="25.5" hidden="1" customHeight="1" x14ac:dyDescent="0.2">
      <c r="A81" s="36"/>
      <c r="B81" s="282" t="s">
        <v>124</v>
      </c>
      <c r="C81" s="376"/>
      <c r="D81" s="376"/>
      <c r="E81" s="377"/>
      <c r="F81" s="407" t="s">
        <v>9</v>
      </c>
      <c r="G81" s="407"/>
      <c r="H81" s="402"/>
      <c r="I81" s="402"/>
      <c r="J81" s="395" t="s">
        <v>10</v>
      </c>
      <c r="K81" s="395"/>
      <c r="L81" s="402"/>
      <c r="M81" s="402"/>
      <c r="N81" s="395" t="s">
        <v>11</v>
      </c>
      <c r="O81" s="397"/>
      <c r="P81" s="408" t="s">
        <v>12</v>
      </c>
      <c r="Q81" s="397"/>
      <c r="R81" s="399" t="s">
        <v>13</v>
      </c>
      <c r="S81" s="399"/>
      <c r="T81" s="401"/>
      <c r="U81" s="402"/>
      <c r="V81" s="395" t="s">
        <v>10</v>
      </c>
      <c r="W81" s="395"/>
      <c r="X81" s="402"/>
      <c r="Y81" s="402"/>
      <c r="Z81" s="395" t="s">
        <v>11</v>
      </c>
      <c r="AA81" s="397"/>
      <c r="AB81" s="40"/>
      <c r="AC81" s="40"/>
      <c r="AD81" s="40"/>
      <c r="AE81" s="405" t="s">
        <v>24</v>
      </c>
      <c r="AF81" s="395"/>
      <c r="AG81" s="395"/>
      <c r="AH81" s="395"/>
      <c r="AI81" s="397"/>
      <c r="AJ81" s="391">
        <f>ROUNDDOWN(AW86/60,0)</f>
        <v>0</v>
      </c>
      <c r="AK81" s="392"/>
      <c r="AL81" s="395" t="s">
        <v>10</v>
      </c>
      <c r="AM81" s="395"/>
      <c r="AN81" s="392">
        <f>AW86-AJ81*60</f>
        <v>0</v>
      </c>
      <c r="AO81" s="392"/>
      <c r="AP81" s="395" t="s">
        <v>11</v>
      </c>
      <c r="AQ81" s="397"/>
      <c r="AR81" s="40"/>
      <c r="AS81" s="49"/>
      <c r="AT81" s="49"/>
      <c r="AU81" s="31"/>
      <c r="AV81" s="387" t="s">
        <v>25</v>
      </c>
      <c r="AW81" s="390">
        <f>IF(AZ81&lt;=BC81,BC81,AW76)</f>
        <v>1200</v>
      </c>
      <c r="AX81" s="184"/>
      <c r="AY81" s="387" t="s">
        <v>26</v>
      </c>
      <c r="AZ81" s="390">
        <f>T81*60+X81</f>
        <v>0</v>
      </c>
      <c r="BA81" s="184"/>
      <c r="BB81" s="387" t="s">
        <v>27</v>
      </c>
      <c r="BC81" s="390">
        <f>IF(C89="☑",21*60,20*60)</f>
        <v>1200</v>
      </c>
      <c r="BD81" s="31"/>
      <c r="BE81" s="133"/>
      <c r="BF81" s="133"/>
      <c r="BG81" s="133"/>
      <c r="BH81" s="133"/>
    </row>
    <row r="82" spans="1:60" ht="35.25" hidden="1" customHeight="1" x14ac:dyDescent="0.2">
      <c r="A82" s="36"/>
      <c r="B82" s="378"/>
      <c r="C82" s="379"/>
      <c r="D82" s="379"/>
      <c r="E82" s="380"/>
      <c r="F82" s="407"/>
      <c r="G82" s="407"/>
      <c r="H82" s="404"/>
      <c r="I82" s="404"/>
      <c r="J82" s="396"/>
      <c r="K82" s="396"/>
      <c r="L82" s="404"/>
      <c r="M82" s="404"/>
      <c r="N82" s="396"/>
      <c r="O82" s="398"/>
      <c r="P82" s="406"/>
      <c r="Q82" s="398"/>
      <c r="R82" s="400"/>
      <c r="S82" s="400"/>
      <c r="T82" s="403"/>
      <c r="U82" s="404"/>
      <c r="V82" s="396"/>
      <c r="W82" s="396"/>
      <c r="X82" s="404"/>
      <c r="Y82" s="404"/>
      <c r="Z82" s="396"/>
      <c r="AA82" s="398"/>
      <c r="AB82" s="31"/>
      <c r="AC82" s="31"/>
      <c r="AD82" s="31"/>
      <c r="AE82" s="406"/>
      <c r="AF82" s="396"/>
      <c r="AG82" s="396"/>
      <c r="AH82" s="396"/>
      <c r="AI82" s="398"/>
      <c r="AJ82" s="393"/>
      <c r="AK82" s="394"/>
      <c r="AL82" s="396"/>
      <c r="AM82" s="396"/>
      <c r="AN82" s="394"/>
      <c r="AO82" s="394"/>
      <c r="AP82" s="396"/>
      <c r="AQ82" s="398"/>
      <c r="AR82" s="40"/>
      <c r="AS82" s="49"/>
      <c r="AT82" s="49"/>
      <c r="AU82" s="31"/>
      <c r="AV82" s="387"/>
      <c r="AW82" s="390"/>
      <c r="AX82" s="184"/>
      <c r="AY82" s="387"/>
      <c r="AZ82" s="390"/>
      <c r="BA82" s="184"/>
      <c r="BB82" s="387"/>
      <c r="BC82" s="390"/>
      <c r="BD82" s="31"/>
      <c r="BE82" s="133"/>
      <c r="BF82" s="133"/>
      <c r="BG82" s="133"/>
      <c r="BH82" s="133"/>
    </row>
    <row r="83" spans="1:60" ht="17.25" hidden="1" customHeight="1" x14ac:dyDescent="0.2">
      <c r="A83" s="50"/>
      <c r="B83" s="41"/>
      <c r="C83" s="41"/>
      <c r="D83" s="41"/>
      <c r="E83" s="41"/>
      <c r="F83" s="31"/>
      <c r="G83" s="41"/>
      <c r="H83" s="130"/>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28</v>
      </c>
      <c r="BA83" s="31"/>
      <c r="BB83" s="31"/>
      <c r="BC83" s="31"/>
      <c r="BD83" s="31"/>
      <c r="BE83" s="133"/>
      <c r="BF83" s="133"/>
      <c r="BG83" s="133"/>
      <c r="BH83" s="133"/>
    </row>
    <row r="84" spans="1:60" ht="25.5" hidden="1" customHeight="1" x14ac:dyDescent="0.3">
      <c r="A84" s="50"/>
      <c r="B84" s="31"/>
      <c r="C84" s="370" t="s">
        <v>123</v>
      </c>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2"/>
      <c r="AD84" s="31"/>
      <c r="AE84" s="31"/>
      <c r="AF84" s="31"/>
      <c r="AG84" s="31"/>
      <c r="AH84" s="31"/>
      <c r="AI84" s="31"/>
      <c r="AJ84" s="31"/>
      <c r="AK84" s="31"/>
      <c r="AL84" s="31"/>
      <c r="AM84" s="31"/>
      <c r="AN84" s="31"/>
      <c r="AO84" s="31"/>
      <c r="AP84" s="31"/>
      <c r="AQ84" s="31"/>
      <c r="AR84" s="31"/>
      <c r="AS84" s="31"/>
      <c r="AT84" s="31"/>
      <c r="AU84" s="31"/>
      <c r="AV84" s="31"/>
      <c r="AW84" s="31"/>
      <c r="AX84" s="31"/>
      <c r="AY84" s="31"/>
      <c r="AZ84" s="129" t="s">
        <v>29</v>
      </c>
      <c r="BA84" s="31"/>
      <c r="BB84" s="31"/>
      <c r="BC84" s="31"/>
      <c r="BD84" s="31"/>
      <c r="BE84" s="133"/>
      <c r="BF84" s="133"/>
      <c r="BG84" s="133"/>
      <c r="BH84" s="133"/>
    </row>
    <row r="85" spans="1:60" ht="25.5" hidden="1" customHeight="1" x14ac:dyDescent="0.2">
      <c r="A85" s="50"/>
      <c r="B85" s="31"/>
      <c r="C85" s="373"/>
      <c r="D85" s="374"/>
      <c r="E85" s="374"/>
      <c r="F85" s="374"/>
      <c r="G85" s="374"/>
      <c r="H85" s="374"/>
      <c r="I85" s="374"/>
      <c r="J85" s="374"/>
      <c r="K85" s="374"/>
      <c r="L85" s="374"/>
      <c r="M85" s="374"/>
      <c r="N85" s="374"/>
      <c r="O85" s="374"/>
      <c r="P85" s="374"/>
      <c r="Q85" s="374"/>
      <c r="R85" s="374"/>
      <c r="S85" s="374"/>
      <c r="T85" s="374"/>
      <c r="U85" s="374"/>
      <c r="V85" s="374"/>
      <c r="W85" s="374"/>
      <c r="X85" s="374"/>
      <c r="Y85" s="374"/>
      <c r="Z85" s="374"/>
      <c r="AA85" s="374"/>
      <c r="AB85" s="375"/>
      <c r="AD85" s="31"/>
      <c r="AE85" s="37" t="s">
        <v>30</v>
      </c>
      <c r="AF85" s="31"/>
      <c r="AG85" s="31"/>
      <c r="AH85" s="31"/>
      <c r="AI85" s="31"/>
      <c r="AJ85" s="31"/>
      <c r="AK85" s="31"/>
      <c r="AL85" s="31"/>
      <c r="AM85" s="31"/>
      <c r="AN85" s="31"/>
      <c r="AO85" s="31"/>
      <c r="AP85" s="31"/>
      <c r="AQ85" s="31"/>
      <c r="AR85" s="31"/>
      <c r="AS85" s="31"/>
      <c r="AT85" s="31"/>
      <c r="AU85" s="31"/>
      <c r="AV85" s="31"/>
      <c r="AW85" s="31" t="s">
        <v>31</v>
      </c>
      <c r="AX85" s="31"/>
      <c r="AY85" s="31"/>
      <c r="AZ85" s="31" t="s">
        <v>32</v>
      </c>
      <c r="BA85" s="64"/>
      <c r="BB85" s="31"/>
      <c r="BC85" s="31"/>
      <c r="BD85" s="31"/>
      <c r="BE85" s="133"/>
      <c r="BF85" s="133"/>
      <c r="BG85" s="133"/>
      <c r="BH85" s="133"/>
    </row>
    <row r="86" spans="1:60" s="48" customFormat="1" ht="25.5" hidden="1" customHeight="1" x14ac:dyDescent="0.2">
      <c r="A86" s="50"/>
      <c r="B86" s="31"/>
      <c r="C86" s="373"/>
      <c r="D86" s="374"/>
      <c r="E86" s="374"/>
      <c r="F86" s="374"/>
      <c r="G86" s="374"/>
      <c r="H86" s="374"/>
      <c r="I86" s="374"/>
      <c r="J86" s="374"/>
      <c r="K86" s="374"/>
      <c r="L86" s="374"/>
      <c r="M86" s="374"/>
      <c r="N86" s="374"/>
      <c r="O86" s="374"/>
      <c r="P86" s="374"/>
      <c r="Q86" s="374"/>
      <c r="R86" s="374"/>
      <c r="S86" s="374"/>
      <c r="T86" s="374"/>
      <c r="U86" s="374"/>
      <c r="V86" s="374"/>
      <c r="W86" s="374"/>
      <c r="X86" s="374"/>
      <c r="Y86" s="374"/>
      <c r="Z86" s="374"/>
      <c r="AA86" s="374"/>
      <c r="AB86" s="375"/>
      <c r="AC86" s="1"/>
      <c r="AD86" s="31"/>
      <c r="AE86" s="282" t="s">
        <v>33</v>
      </c>
      <c r="AF86" s="376"/>
      <c r="AG86" s="376"/>
      <c r="AH86" s="376"/>
      <c r="AI86" s="376"/>
      <c r="AJ86" s="376"/>
      <c r="AK86" s="377"/>
      <c r="AL86" s="381">
        <f>IF(AZ76=0,0,ROUNDUP(AW86/AZ76,3))</f>
        <v>0</v>
      </c>
      <c r="AM86" s="382"/>
      <c r="AN86" s="382"/>
      <c r="AO86" s="382"/>
      <c r="AP86" s="382"/>
      <c r="AQ86" s="383"/>
      <c r="AR86" s="31"/>
      <c r="AS86" s="31"/>
      <c r="AT86" s="31"/>
      <c r="AU86" s="47"/>
      <c r="AV86" s="387" t="s">
        <v>34</v>
      </c>
      <c r="AW86" s="388">
        <f>IF(AW76-AW81&gt;0,IF(AW76-AW81&gt;AZ76,AZ76,AW76-AW81),0)</f>
        <v>0</v>
      </c>
      <c r="AX86" s="389" t="s">
        <v>35</v>
      </c>
      <c r="AY86" s="389"/>
      <c r="AZ86" s="64"/>
      <c r="BA86" s="64"/>
      <c r="BB86" s="47"/>
      <c r="BC86" s="47"/>
      <c r="BD86" s="47"/>
      <c r="BE86" s="134"/>
      <c r="BF86" s="134"/>
      <c r="BG86" s="134"/>
      <c r="BH86" s="134"/>
    </row>
    <row r="87" spans="1:60" ht="35.25" hidden="1" customHeight="1" x14ac:dyDescent="0.2">
      <c r="A87" s="50"/>
      <c r="B87" s="31"/>
      <c r="C87" s="373"/>
      <c r="D87" s="374"/>
      <c r="E87" s="374"/>
      <c r="F87" s="374"/>
      <c r="G87" s="374"/>
      <c r="H87" s="374"/>
      <c r="I87" s="374"/>
      <c r="J87" s="374"/>
      <c r="K87" s="374"/>
      <c r="L87" s="374"/>
      <c r="M87" s="374"/>
      <c r="N87" s="374"/>
      <c r="O87" s="374"/>
      <c r="P87" s="374"/>
      <c r="Q87" s="374"/>
      <c r="R87" s="374"/>
      <c r="S87" s="374"/>
      <c r="T87" s="374"/>
      <c r="U87" s="374"/>
      <c r="V87" s="374"/>
      <c r="W87" s="374"/>
      <c r="X87" s="374"/>
      <c r="Y87" s="374"/>
      <c r="Z87" s="374"/>
      <c r="AA87" s="374"/>
      <c r="AB87" s="375"/>
      <c r="AD87" s="31"/>
      <c r="AE87" s="378"/>
      <c r="AF87" s="379"/>
      <c r="AG87" s="379"/>
      <c r="AH87" s="379"/>
      <c r="AI87" s="379"/>
      <c r="AJ87" s="379"/>
      <c r="AK87" s="380"/>
      <c r="AL87" s="384"/>
      <c r="AM87" s="385"/>
      <c r="AN87" s="385"/>
      <c r="AO87" s="385"/>
      <c r="AP87" s="385"/>
      <c r="AQ87" s="386"/>
      <c r="AR87" s="31"/>
      <c r="AS87" s="31"/>
      <c r="AT87" s="31"/>
      <c r="AU87" s="387"/>
      <c r="AV87" s="387"/>
      <c r="AW87" s="388"/>
      <c r="AX87" s="389"/>
      <c r="AY87" s="389"/>
      <c r="AZ87" s="31"/>
      <c r="BA87" s="31"/>
      <c r="BB87" s="31"/>
      <c r="BC87" s="31"/>
      <c r="BD87" s="31"/>
      <c r="BE87" s="133"/>
      <c r="BF87" s="133"/>
      <c r="BG87" s="133"/>
      <c r="BH87" s="133"/>
    </row>
    <row r="88" spans="1:60" ht="25.5" hidden="1" customHeight="1" x14ac:dyDescent="0.2">
      <c r="A88" s="50"/>
      <c r="B88" s="31"/>
      <c r="C88" s="373"/>
      <c r="D88" s="374"/>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5"/>
      <c r="AD88" s="31"/>
      <c r="AE88" s="31"/>
      <c r="AF88" s="31"/>
      <c r="AG88" s="31"/>
      <c r="AH88" s="31"/>
      <c r="AI88" s="31"/>
      <c r="AJ88" s="31"/>
      <c r="AK88" s="44" t="s">
        <v>18</v>
      </c>
      <c r="AL88" s="31"/>
      <c r="AM88" s="40"/>
      <c r="AN88" s="40"/>
      <c r="AO88" s="40"/>
      <c r="AP88" s="31"/>
      <c r="AQ88" s="31"/>
      <c r="AR88" s="31"/>
      <c r="AS88" s="31"/>
      <c r="AT88" s="31"/>
      <c r="AU88" s="387"/>
      <c r="AV88" s="31"/>
      <c r="AW88" s="31"/>
      <c r="AX88" s="31"/>
      <c r="AY88" s="31"/>
      <c r="AZ88" s="31"/>
      <c r="BA88" s="31"/>
      <c r="BB88" s="31"/>
      <c r="BC88" s="31"/>
      <c r="BD88" s="31"/>
      <c r="BE88" s="133"/>
      <c r="BF88" s="133"/>
      <c r="BG88" s="133"/>
      <c r="BH88" s="133"/>
    </row>
    <row r="89" spans="1:60" ht="25.5" hidden="1" customHeight="1" x14ac:dyDescent="0.2">
      <c r="A89" s="50"/>
      <c r="B89" s="31"/>
      <c r="C89" s="363" t="s">
        <v>121</v>
      </c>
      <c r="D89" s="364"/>
      <c r="E89" s="365" t="s">
        <v>122</v>
      </c>
      <c r="F89" s="365"/>
      <c r="G89" s="365"/>
      <c r="H89" s="365"/>
      <c r="I89" s="365"/>
      <c r="J89" s="365"/>
      <c r="K89" s="365"/>
      <c r="L89" s="365"/>
      <c r="M89" s="365"/>
      <c r="N89" s="365"/>
      <c r="O89" s="365"/>
      <c r="P89" s="365"/>
      <c r="Q89" s="365"/>
      <c r="R89" s="365"/>
      <c r="S89" s="365"/>
      <c r="T89" s="365"/>
      <c r="U89" s="365"/>
      <c r="V89" s="365"/>
      <c r="W89" s="365"/>
      <c r="X89" s="365"/>
      <c r="Y89" s="365"/>
      <c r="Z89" s="365"/>
      <c r="AA89" s="365"/>
      <c r="AB89" s="366"/>
      <c r="AD89" s="31"/>
      <c r="AE89" s="31"/>
      <c r="AF89" s="31"/>
      <c r="AG89" s="31"/>
      <c r="AJ89" s="31"/>
      <c r="AK89" s="52" t="s">
        <v>36</v>
      </c>
      <c r="AL89" s="31"/>
      <c r="AM89" s="40"/>
      <c r="AN89" s="40"/>
      <c r="AO89" s="40"/>
      <c r="AP89" s="31"/>
      <c r="AQ89" s="31"/>
      <c r="AR89" s="31"/>
      <c r="AS89" s="31"/>
      <c r="AT89" s="31"/>
      <c r="AU89" s="31"/>
      <c r="AV89" s="31"/>
      <c r="AW89" s="31"/>
      <c r="AX89" s="31"/>
      <c r="AY89" s="31"/>
      <c r="AZ89" s="31"/>
      <c r="BA89" s="31"/>
      <c r="BB89" s="31"/>
      <c r="BC89" s="31"/>
      <c r="BD89" s="31"/>
      <c r="BE89" s="133"/>
      <c r="BF89" s="133"/>
      <c r="BG89" s="133"/>
      <c r="BH89" s="133"/>
    </row>
    <row r="90" spans="1:60" ht="17.25" hidden="1" customHeight="1" x14ac:dyDescent="0.2">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ht="25.5" hidden="1" customHeight="1" x14ac:dyDescent="0.2">
      <c r="A91" s="411" t="s">
        <v>42</v>
      </c>
      <c r="B91" s="412"/>
      <c r="C91" s="412"/>
      <c r="D91" s="412"/>
      <c r="E91" s="412"/>
      <c r="F91" s="412"/>
      <c r="G91" s="412"/>
      <c r="H91" s="412"/>
      <c r="I91" s="413"/>
      <c r="J91" s="30"/>
      <c r="K91" s="59" t="s">
        <v>38</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ht="17.25" hidden="1" customHeight="1" x14ac:dyDescent="0.2">
      <c r="A92" s="414"/>
      <c r="B92" s="415"/>
      <c r="C92" s="415"/>
      <c r="D92" s="415"/>
      <c r="E92" s="415"/>
      <c r="F92" s="415"/>
      <c r="G92" s="415"/>
      <c r="H92" s="415"/>
      <c r="I92" s="416"/>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ht="28.5" hidden="1" customHeight="1" x14ac:dyDescent="0.2">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31"/>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3"/>
      <c r="BF93" s="133"/>
      <c r="BG93" s="133"/>
      <c r="BH93" s="133"/>
    </row>
    <row r="94" spans="1:60" ht="25.5" hidden="1" customHeight="1" x14ac:dyDescent="0.2">
      <c r="A94" s="36"/>
      <c r="B94" s="282" t="s">
        <v>124</v>
      </c>
      <c r="C94" s="376"/>
      <c r="D94" s="376"/>
      <c r="E94" s="377"/>
      <c r="F94" s="407" t="s">
        <v>9</v>
      </c>
      <c r="G94" s="407"/>
      <c r="H94" s="402"/>
      <c r="I94" s="402"/>
      <c r="J94" s="395" t="s">
        <v>10</v>
      </c>
      <c r="K94" s="395"/>
      <c r="L94" s="402"/>
      <c r="M94" s="402"/>
      <c r="N94" s="395" t="s">
        <v>11</v>
      </c>
      <c r="O94" s="397"/>
      <c r="P94" s="408" t="s">
        <v>12</v>
      </c>
      <c r="Q94" s="397"/>
      <c r="R94" s="399" t="s">
        <v>13</v>
      </c>
      <c r="S94" s="399"/>
      <c r="T94" s="402"/>
      <c r="U94" s="402"/>
      <c r="V94" s="395" t="s">
        <v>10</v>
      </c>
      <c r="W94" s="395"/>
      <c r="X94" s="402"/>
      <c r="Y94" s="402"/>
      <c r="Z94" s="395" t="s">
        <v>11</v>
      </c>
      <c r="AA94" s="397"/>
      <c r="AB94" s="31"/>
      <c r="AC94" s="31"/>
      <c r="AD94" s="31"/>
      <c r="AE94" s="282" t="s">
        <v>14</v>
      </c>
      <c r="AF94" s="274"/>
      <c r="AG94" s="274"/>
      <c r="AH94" s="274"/>
      <c r="AI94" s="275"/>
      <c r="AJ94" s="392">
        <f>ROUNDDOWN(AZ94/60,0)</f>
        <v>0</v>
      </c>
      <c r="AK94" s="392"/>
      <c r="AL94" s="409" t="s">
        <v>15</v>
      </c>
      <c r="AM94" s="409"/>
      <c r="AN94" s="392">
        <f>AZ94-AJ94*60</f>
        <v>0</v>
      </c>
      <c r="AO94" s="392"/>
      <c r="AP94" s="395" t="s">
        <v>11</v>
      </c>
      <c r="AQ94" s="397"/>
      <c r="AR94" s="40"/>
      <c r="AS94" s="31"/>
      <c r="AT94" s="31"/>
      <c r="AU94" s="387"/>
      <c r="AV94" s="387" t="s">
        <v>16</v>
      </c>
      <c r="AW94" s="390">
        <f>T94*60+X94</f>
        <v>0</v>
      </c>
      <c r="AX94" s="31"/>
      <c r="AY94" s="387" t="s">
        <v>17</v>
      </c>
      <c r="AZ94" s="390">
        <f>(T94*60+X94)-(H94*60+L94)</f>
        <v>0</v>
      </c>
      <c r="BA94" s="31"/>
      <c r="BB94" s="31"/>
      <c r="BC94" s="31"/>
      <c r="BD94" s="31"/>
      <c r="BE94" s="133"/>
      <c r="BF94" s="133"/>
      <c r="BG94" s="133"/>
      <c r="BH94" s="133"/>
    </row>
    <row r="95" spans="1:60" ht="35.25" hidden="1" customHeight="1" x14ac:dyDescent="0.2">
      <c r="A95" s="36"/>
      <c r="B95" s="378"/>
      <c r="C95" s="379"/>
      <c r="D95" s="379"/>
      <c r="E95" s="380"/>
      <c r="F95" s="407"/>
      <c r="G95" s="407"/>
      <c r="H95" s="404"/>
      <c r="I95" s="404"/>
      <c r="J95" s="396"/>
      <c r="K95" s="396"/>
      <c r="L95" s="404"/>
      <c r="M95" s="404"/>
      <c r="N95" s="396"/>
      <c r="O95" s="398"/>
      <c r="P95" s="406"/>
      <c r="Q95" s="398"/>
      <c r="R95" s="400"/>
      <c r="S95" s="400"/>
      <c r="T95" s="404"/>
      <c r="U95" s="404"/>
      <c r="V95" s="396"/>
      <c r="W95" s="396"/>
      <c r="X95" s="404"/>
      <c r="Y95" s="404"/>
      <c r="Z95" s="396"/>
      <c r="AA95" s="398"/>
      <c r="AB95" s="31"/>
      <c r="AC95" s="31"/>
      <c r="AD95" s="31"/>
      <c r="AE95" s="286"/>
      <c r="AF95" s="280"/>
      <c r="AG95" s="280"/>
      <c r="AH95" s="280"/>
      <c r="AI95" s="281"/>
      <c r="AJ95" s="394"/>
      <c r="AK95" s="394"/>
      <c r="AL95" s="410"/>
      <c r="AM95" s="410"/>
      <c r="AN95" s="394"/>
      <c r="AO95" s="394"/>
      <c r="AP95" s="396"/>
      <c r="AQ95" s="398"/>
      <c r="AR95" s="40"/>
      <c r="AS95" s="31"/>
      <c r="AT95" s="31"/>
      <c r="AU95" s="387"/>
      <c r="AV95" s="387"/>
      <c r="AW95" s="390"/>
      <c r="AX95" s="31"/>
      <c r="AY95" s="387"/>
      <c r="AZ95" s="390"/>
      <c r="BA95" s="31"/>
      <c r="BB95" s="31"/>
      <c r="BC95" s="31"/>
      <c r="BD95" s="31"/>
      <c r="BE95" s="133"/>
      <c r="BF95" s="133"/>
      <c r="BG95" s="133"/>
      <c r="BH95" s="133"/>
    </row>
    <row r="96" spans="1:60" ht="17.25" hidden="1" customHeight="1" x14ac:dyDescent="0.2">
      <c r="A96" s="36"/>
      <c r="B96" s="41"/>
      <c r="C96" s="41"/>
      <c r="D96" s="41"/>
      <c r="E96" s="41"/>
      <c r="F96" s="42"/>
      <c r="G96" s="42"/>
      <c r="H96" s="130"/>
      <c r="I96" s="42"/>
      <c r="J96" s="42"/>
      <c r="K96" s="42"/>
      <c r="L96" s="42"/>
      <c r="M96" s="42"/>
      <c r="N96" s="42"/>
      <c r="O96" s="42"/>
      <c r="P96" s="42"/>
      <c r="Q96" s="42"/>
      <c r="R96" s="42"/>
      <c r="S96" s="42"/>
      <c r="T96" s="42"/>
      <c r="U96" s="42"/>
      <c r="V96" s="42"/>
      <c r="W96" s="42"/>
      <c r="X96" s="40"/>
      <c r="Y96" s="40"/>
      <c r="Z96" s="39"/>
      <c r="AA96" s="131"/>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3"/>
      <c r="BF96" s="133"/>
      <c r="BG96" s="133"/>
      <c r="BH96" s="133"/>
    </row>
    <row r="97" spans="1:60" s="31" customFormat="1" ht="25.5" hidden="1" customHeight="1" x14ac:dyDescent="0.2">
      <c r="A97" s="36"/>
      <c r="B97" s="37"/>
      <c r="C97" s="38"/>
      <c r="D97" s="38"/>
      <c r="E97" s="38"/>
      <c r="F97" s="39"/>
      <c r="G97" s="39"/>
      <c r="H97" s="39"/>
      <c r="I97" s="39"/>
      <c r="J97" s="39"/>
      <c r="K97" s="39"/>
      <c r="L97" s="39"/>
      <c r="M97" s="39"/>
      <c r="N97" s="39"/>
      <c r="O97" s="39"/>
      <c r="P97" s="39"/>
      <c r="Q97" s="39"/>
      <c r="R97" s="39"/>
      <c r="S97" s="39"/>
      <c r="T97" s="39"/>
      <c r="U97" s="39"/>
      <c r="V97" s="39"/>
      <c r="W97" s="131"/>
      <c r="X97" s="40"/>
      <c r="Y97" s="40"/>
      <c r="Z97" s="39"/>
      <c r="AA97" s="131"/>
      <c r="AB97" s="40"/>
      <c r="AC97" s="40"/>
      <c r="AD97" s="40"/>
      <c r="AE97" s="40"/>
      <c r="AF97" s="40"/>
      <c r="AG97" s="40"/>
      <c r="AH97" s="40"/>
      <c r="AI97" s="40"/>
      <c r="AJ97" s="121"/>
      <c r="AK97" s="121"/>
      <c r="AL97" s="121"/>
      <c r="AM97" s="121"/>
      <c r="AN97" s="121"/>
      <c r="AO97" s="121"/>
      <c r="AP97" s="40"/>
      <c r="AQ97" s="40"/>
      <c r="AR97" s="40"/>
      <c r="AW97" s="47" t="s">
        <v>19</v>
      </c>
      <c r="AZ97" s="31" t="s">
        <v>20</v>
      </c>
      <c r="BC97" s="31" t="s">
        <v>119</v>
      </c>
      <c r="BE97" s="133"/>
      <c r="BF97" s="133"/>
      <c r="BG97" s="133"/>
      <c r="BH97" s="133"/>
    </row>
    <row r="98" spans="1:60" s="48" customFormat="1" ht="25.5" hidden="1" customHeight="1" x14ac:dyDescent="0.2">
      <c r="A98" s="45"/>
      <c r="B98" s="46" t="s">
        <v>118</v>
      </c>
      <c r="C98" s="46"/>
      <c r="D98" s="46"/>
      <c r="E98" s="46"/>
      <c r="F98" s="46"/>
      <c r="G98" s="46"/>
      <c r="H98" s="46"/>
      <c r="I98" s="46"/>
      <c r="J98" s="46"/>
      <c r="K98" s="46"/>
      <c r="L98" s="46"/>
      <c r="M98" s="46"/>
      <c r="N98" s="46"/>
      <c r="O98" s="47"/>
      <c r="P98" s="46"/>
      <c r="Q98" s="46"/>
      <c r="R98" s="46"/>
      <c r="S98" s="46"/>
      <c r="T98" s="46"/>
      <c r="U98" s="12"/>
      <c r="V98" s="46"/>
      <c r="W98" s="46"/>
      <c r="X98" s="40"/>
      <c r="Y98" s="40"/>
      <c r="Z98" s="39"/>
      <c r="AA98" s="131"/>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120</v>
      </c>
      <c r="BD98" s="47"/>
      <c r="BE98" s="133"/>
      <c r="BF98" s="134"/>
      <c r="BG98" s="134"/>
      <c r="BH98" s="134"/>
    </row>
    <row r="99" spans="1:60" ht="25.5" hidden="1" customHeight="1" x14ac:dyDescent="0.2">
      <c r="A99" s="36"/>
      <c r="B99" s="282" t="s">
        <v>124</v>
      </c>
      <c r="C99" s="376"/>
      <c r="D99" s="376"/>
      <c r="E99" s="377"/>
      <c r="F99" s="407" t="s">
        <v>9</v>
      </c>
      <c r="G99" s="407"/>
      <c r="H99" s="402"/>
      <c r="I99" s="402"/>
      <c r="J99" s="395" t="s">
        <v>10</v>
      </c>
      <c r="K99" s="395"/>
      <c r="L99" s="402"/>
      <c r="M99" s="402"/>
      <c r="N99" s="395" t="s">
        <v>11</v>
      </c>
      <c r="O99" s="397"/>
      <c r="P99" s="408" t="s">
        <v>12</v>
      </c>
      <c r="Q99" s="397"/>
      <c r="R99" s="399" t="s">
        <v>13</v>
      </c>
      <c r="S99" s="399"/>
      <c r="T99" s="401"/>
      <c r="U99" s="402"/>
      <c r="V99" s="395" t="s">
        <v>10</v>
      </c>
      <c r="W99" s="395"/>
      <c r="X99" s="402"/>
      <c r="Y99" s="402"/>
      <c r="Z99" s="395" t="s">
        <v>11</v>
      </c>
      <c r="AA99" s="397"/>
      <c r="AB99" s="40"/>
      <c r="AC99" s="40"/>
      <c r="AD99" s="40"/>
      <c r="AE99" s="405" t="s">
        <v>24</v>
      </c>
      <c r="AF99" s="395"/>
      <c r="AG99" s="395"/>
      <c r="AH99" s="395"/>
      <c r="AI99" s="397"/>
      <c r="AJ99" s="391">
        <f>ROUNDDOWN(AW104/60,0)</f>
        <v>0</v>
      </c>
      <c r="AK99" s="392"/>
      <c r="AL99" s="395" t="s">
        <v>10</v>
      </c>
      <c r="AM99" s="395"/>
      <c r="AN99" s="392">
        <f>AW104-AJ99*60</f>
        <v>0</v>
      </c>
      <c r="AO99" s="392"/>
      <c r="AP99" s="395" t="s">
        <v>11</v>
      </c>
      <c r="AQ99" s="397"/>
      <c r="AR99" s="40"/>
      <c r="AS99" s="49"/>
      <c r="AT99" s="49"/>
      <c r="AU99" s="31"/>
      <c r="AV99" s="387" t="s">
        <v>25</v>
      </c>
      <c r="AW99" s="390">
        <f>IF(AZ99&lt;=BC99,BC99,AW94)</f>
        <v>1200</v>
      </c>
      <c r="AX99" s="184"/>
      <c r="AY99" s="387" t="s">
        <v>26</v>
      </c>
      <c r="AZ99" s="390">
        <f>T99*60+X99</f>
        <v>0</v>
      </c>
      <c r="BA99" s="184"/>
      <c r="BB99" s="387" t="s">
        <v>27</v>
      </c>
      <c r="BC99" s="390">
        <f>IF(C107="☑",21*60,20*60)</f>
        <v>1200</v>
      </c>
      <c r="BD99" s="31"/>
      <c r="BE99" s="133"/>
      <c r="BF99" s="133"/>
      <c r="BG99" s="133"/>
      <c r="BH99" s="133"/>
    </row>
    <row r="100" spans="1:60" ht="35.25" hidden="1" customHeight="1" x14ac:dyDescent="0.2">
      <c r="A100" s="36"/>
      <c r="B100" s="378"/>
      <c r="C100" s="379"/>
      <c r="D100" s="379"/>
      <c r="E100" s="380"/>
      <c r="F100" s="407"/>
      <c r="G100" s="407"/>
      <c r="H100" s="404"/>
      <c r="I100" s="404"/>
      <c r="J100" s="396"/>
      <c r="K100" s="396"/>
      <c r="L100" s="404"/>
      <c r="M100" s="404"/>
      <c r="N100" s="396"/>
      <c r="O100" s="398"/>
      <c r="P100" s="406"/>
      <c r="Q100" s="398"/>
      <c r="R100" s="400"/>
      <c r="S100" s="400"/>
      <c r="T100" s="403"/>
      <c r="U100" s="404"/>
      <c r="V100" s="396"/>
      <c r="W100" s="396"/>
      <c r="X100" s="404"/>
      <c r="Y100" s="404"/>
      <c r="Z100" s="396"/>
      <c r="AA100" s="398"/>
      <c r="AB100" s="31"/>
      <c r="AC100" s="31"/>
      <c r="AD100" s="31"/>
      <c r="AE100" s="406"/>
      <c r="AF100" s="396"/>
      <c r="AG100" s="396"/>
      <c r="AH100" s="396"/>
      <c r="AI100" s="398"/>
      <c r="AJ100" s="393"/>
      <c r="AK100" s="394"/>
      <c r="AL100" s="396"/>
      <c r="AM100" s="396"/>
      <c r="AN100" s="394"/>
      <c r="AO100" s="394"/>
      <c r="AP100" s="396"/>
      <c r="AQ100" s="398"/>
      <c r="AR100" s="40"/>
      <c r="AS100" s="49"/>
      <c r="AT100" s="49"/>
      <c r="AU100" s="31"/>
      <c r="AV100" s="387"/>
      <c r="AW100" s="390"/>
      <c r="AX100" s="184"/>
      <c r="AY100" s="387"/>
      <c r="AZ100" s="390"/>
      <c r="BA100" s="184"/>
      <c r="BB100" s="387"/>
      <c r="BC100" s="390"/>
      <c r="BD100" s="31"/>
      <c r="BE100" s="133"/>
      <c r="BF100" s="133"/>
      <c r="BG100" s="133"/>
      <c r="BH100" s="133"/>
    </row>
    <row r="101" spans="1:60" ht="17.25" hidden="1" customHeight="1" x14ac:dyDescent="0.2">
      <c r="A101" s="50"/>
      <c r="B101" s="41"/>
      <c r="C101" s="41"/>
      <c r="D101" s="41"/>
      <c r="E101" s="41"/>
      <c r="F101" s="31"/>
      <c r="G101" s="41"/>
      <c r="H101" s="130"/>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28</v>
      </c>
      <c r="BA101" s="31"/>
      <c r="BB101" s="31"/>
      <c r="BC101" s="31"/>
      <c r="BD101" s="31"/>
      <c r="BE101" s="133"/>
      <c r="BF101" s="133"/>
      <c r="BG101" s="133"/>
      <c r="BH101" s="133"/>
    </row>
    <row r="102" spans="1:60" ht="25.5" hidden="1" customHeight="1" x14ac:dyDescent="0.3">
      <c r="A102" s="50"/>
      <c r="B102" s="31"/>
      <c r="C102" s="370" t="s">
        <v>123</v>
      </c>
      <c r="D102" s="371"/>
      <c r="E102" s="371"/>
      <c r="F102" s="371"/>
      <c r="G102" s="371"/>
      <c r="H102" s="371"/>
      <c r="I102" s="371"/>
      <c r="J102" s="371"/>
      <c r="K102" s="371"/>
      <c r="L102" s="371"/>
      <c r="M102" s="371"/>
      <c r="N102" s="371"/>
      <c r="O102" s="371"/>
      <c r="P102" s="371"/>
      <c r="Q102" s="371"/>
      <c r="R102" s="371"/>
      <c r="S102" s="371"/>
      <c r="T102" s="371"/>
      <c r="U102" s="371"/>
      <c r="V102" s="371"/>
      <c r="W102" s="371"/>
      <c r="X102" s="371"/>
      <c r="Y102" s="371"/>
      <c r="Z102" s="371"/>
      <c r="AA102" s="371"/>
      <c r="AB102" s="372"/>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9" t="s">
        <v>29</v>
      </c>
      <c r="BA102" s="31"/>
      <c r="BB102" s="31"/>
      <c r="BC102" s="31"/>
      <c r="BD102" s="31"/>
      <c r="BE102" s="133"/>
      <c r="BF102" s="133"/>
      <c r="BG102" s="133"/>
      <c r="BH102" s="133"/>
    </row>
    <row r="103" spans="1:60" ht="25.5" hidden="1" customHeight="1" x14ac:dyDescent="0.2">
      <c r="A103" s="50"/>
      <c r="B103" s="31"/>
      <c r="C103" s="373"/>
      <c r="D103" s="374"/>
      <c r="E103" s="374"/>
      <c r="F103" s="374"/>
      <c r="G103" s="374"/>
      <c r="H103" s="374"/>
      <c r="I103" s="374"/>
      <c r="J103" s="374"/>
      <c r="K103" s="374"/>
      <c r="L103" s="374"/>
      <c r="M103" s="374"/>
      <c r="N103" s="374"/>
      <c r="O103" s="374"/>
      <c r="P103" s="374"/>
      <c r="Q103" s="374"/>
      <c r="R103" s="374"/>
      <c r="S103" s="374"/>
      <c r="T103" s="374"/>
      <c r="U103" s="374"/>
      <c r="V103" s="374"/>
      <c r="W103" s="374"/>
      <c r="X103" s="374"/>
      <c r="Y103" s="374"/>
      <c r="Z103" s="374"/>
      <c r="AA103" s="374"/>
      <c r="AB103" s="375"/>
      <c r="AD103" s="31"/>
      <c r="AE103" s="37" t="s">
        <v>30</v>
      </c>
      <c r="AF103" s="31"/>
      <c r="AG103" s="31"/>
      <c r="AH103" s="31"/>
      <c r="AI103" s="31"/>
      <c r="AJ103" s="31"/>
      <c r="AK103" s="31"/>
      <c r="AL103" s="31"/>
      <c r="AM103" s="31"/>
      <c r="AN103" s="31"/>
      <c r="AO103" s="31"/>
      <c r="AP103" s="31"/>
      <c r="AQ103" s="31"/>
      <c r="AR103" s="31"/>
      <c r="AS103" s="31"/>
      <c r="AT103" s="31"/>
      <c r="AU103" s="31"/>
      <c r="AV103" s="31"/>
      <c r="AW103" s="31" t="s">
        <v>31</v>
      </c>
      <c r="AX103" s="31"/>
      <c r="AY103" s="31"/>
      <c r="AZ103" s="31" t="s">
        <v>32</v>
      </c>
      <c r="BA103" s="64"/>
      <c r="BB103" s="31"/>
      <c r="BC103" s="31"/>
      <c r="BD103" s="31"/>
      <c r="BE103" s="133"/>
      <c r="BF103" s="133"/>
      <c r="BG103" s="133"/>
      <c r="BH103" s="133"/>
    </row>
    <row r="104" spans="1:60" s="48" customFormat="1" ht="25.5" hidden="1" customHeight="1" x14ac:dyDescent="0.2">
      <c r="A104" s="50"/>
      <c r="B104" s="31"/>
      <c r="C104" s="373"/>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5"/>
      <c r="AC104" s="1"/>
      <c r="AD104" s="31"/>
      <c r="AE104" s="282" t="s">
        <v>33</v>
      </c>
      <c r="AF104" s="376"/>
      <c r="AG104" s="376"/>
      <c r="AH104" s="376"/>
      <c r="AI104" s="376"/>
      <c r="AJ104" s="376"/>
      <c r="AK104" s="377"/>
      <c r="AL104" s="381">
        <f>IF(AZ94=0,0,ROUNDUP(AW104/AZ94,3))</f>
        <v>0</v>
      </c>
      <c r="AM104" s="382"/>
      <c r="AN104" s="382"/>
      <c r="AO104" s="382"/>
      <c r="AP104" s="382"/>
      <c r="AQ104" s="383"/>
      <c r="AR104" s="31"/>
      <c r="AS104" s="31"/>
      <c r="AT104" s="31"/>
      <c r="AU104" s="47"/>
      <c r="AV104" s="387" t="s">
        <v>34</v>
      </c>
      <c r="AW104" s="388">
        <f>IF(AW94-AW99&gt;0,IF(AW94-AW99&gt;AZ94,AZ94,AW94-AW99),0)</f>
        <v>0</v>
      </c>
      <c r="AX104" s="389" t="s">
        <v>35</v>
      </c>
      <c r="AY104" s="389"/>
      <c r="AZ104" s="64"/>
      <c r="BA104" s="64"/>
      <c r="BB104" s="47"/>
      <c r="BC104" s="47"/>
      <c r="BD104" s="47"/>
      <c r="BE104" s="134"/>
      <c r="BF104" s="134"/>
      <c r="BG104" s="134"/>
      <c r="BH104" s="134"/>
    </row>
    <row r="105" spans="1:60" ht="35.25" hidden="1" customHeight="1" x14ac:dyDescent="0.2">
      <c r="A105" s="50"/>
      <c r="B105" s="31"/>
      <c r="C105" s="373"/>
      <c r="D105" s="374"/>
      <c r="E105" s="374"/>
      <c r="F105" s="374"/>
      <c r="G105" s="374"/>
      <c r="H105" s="374"/>
      <c r="I105" s="374"/>
      <c r="J105" s="374"/>
      <c r="K105" s="374"/>
      <c r="L105" s="374"/>
      <c r="M105" s="374"/>
      <c r="N105" s="374"/>
      <c r="O105" s="374"/>
      <c r="P105" s="374"/>
      <c r="Q105" s="374"/>
      <c r="R105" s="374"/>
      <c r="S105" s="374"/>
      <c r="T105" s="374"/>
      <c r="U105" s="374"/>
      <c r="V105" s="374"/>
      <c r="W105" s="374"/>
      <c r="X105" s="374"/>
      <c r="Y105" s="374"/>
      <c r="Z105" s="374"/>
      <c r="AA105" s="374"/>
      <c r="AB105" s="375"/>
      <c r="AD105" s="31"/>
      <c r="AE105" s="378"/>
      <c r="AF105" s="379"/>
      <c r="AG105" s="379"/>
      <c r="AH105" s="379"/>
      <c r="AI105" s="379"/>
      <c r="AJ105" s="379"/>
      <c r="AK105" s="380"/>
      <c r="AL105" s="384"/>
      <c r="AM105" s="385"/>
      <c r="AN105" s="385"/>
      <c r="AO105" s="385"/>
      <c r="AP105" s="385"/>
      <c r="AQ105" s="386"/>
      <c r="AR105" s="31"/>
      <c r="AS105" s="31"/>
      <c r="AT105" s="31"/>
      <c r="AU105" s="387"/>
      <c r="AV105" s="387"/>
      <c r="AW105" s="388"/>
      <c r="AX105" s="389"/>
      <c r="AY105" s="389"/>
      <c r="AZ105" s="31"/>
      <c r="BA105" s="31"/>
      <c r="BB105" s="31"/>
      <c r="BC105" s="31"/>
      <c r="BD105" s="31"/>
      <c r="BE105" s="133"/>
      <c r="BF105" s="133"/>
      <c r="BG105" s="133"/>
      <c r="BH105" s="133"/>
    </row>
    <row r="106" spans="1:60" ht="25.5" hidden="1" customHeight="1" x14ac:dyDescent="0.2">
      <c r="A106" s="50"/>
      <c r="B106" s="31"/>
      <c r="C106" s="373"/>
      <c r="D106" s="374"/>
      <c r="E106" s="374"/>
      <c r="F106" s="374"/>
      <c r="G106" s="374"/>
      <c r="H106" s="374"/>
      <c r="I106" s="374"/>
      <c r="J106" s="374"/>
      <c r="K106" s="374"/>
      <c r="L106" s="374"/>
      <c r="M106" s="374"/>
      <c r="N106" s="374"/>
      <c r="O106" s="374"/>
      <c r="P106" s="374"/>
      <c r="Q106" s="374"/>
      <c r="R106" s="374"/>
      <c r="S106" s="374"/>
      <c r="T106" s="374"/>
      <c r="U106" s="374"/>
      <c r="V106" s="374"/>
      <c r="W106" s="374"/>
      <c r="X106" s="374"/>
      <c r="Y106" s="374"/>
      <c r="Z106" s="374"/>
      <c r="AA106" s="374"/>
      <c r="AB106" s="375"/>
      <c r="AD106" s="31"/>
      <c r="AE106" s="31"/>
      <c r="AF106" s="31"/>
      <c r="AG106" s="31"/>
      <c r="AH106" s="31"/>
      <c r="AI106" s="31"/>
      <c r="AJ106" s="31"/>
      <c r="AK106" s="44" t="s">
        <v>18</v>
      </c>
      <c r="AL106" s="31"/>
      <c r="AM106" s="40"/>
      <c r="AN106" s="40"/>
      <c r="AO106" s="40"/>
      <c r="AP106" s="31"/>
      <c r="AQ106" s="31"/>
      <c r="AR106" s="31"/>
      <c r="AS106" s="31"/>
      <c r="AT106" s="31"/>
      <c r="AU106" s="387"/>
      <c r="AV106" s="31"/>
      <c r="AW106" s="31"/>
      <c r="AX106" s="31"/>
      <c r="AY106" s="31"/>
      <c r="AZ106" s="31"/>
      <c r="BA106" s="31"/>
      <c r="BB106" s="31"/>
      <c r="BC106" s="31"/>
      <c r="BD106" s="31"/>
      <c r="BE106" s="133"/>
      <c r="BF106" s="133"/>
      <c r="BG106" s="133"/>
      <c r="BH106" s="133"/>
    </row>
    <row r="107" spans="1:60" ht="25.5" hidden="1" customHeight="1" x14ac:dyDescent="0.2">
      <c r="A107" s="50"/>
      <c r="B107" s="31"/>
      <c r="C107" s="363" t="s">
        <v>121</v>
      </c>
      <c r="D107" s="364"/>
      <c r="E107" s="365" t="s">
        <v>122</v>
      </c>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6"/>
      <c r="AD107" s="31"/>
      <c r="AE107" s="31"/>
      <c r="AF107" s="31"/>
      <c r="AG107" s="31"/>
      <c r="AJ107" s="31"/>
      <c r="AK107" s="52" t="s">
        <v>36</v>
      </c>
      <c r="AL107" s="31"/>
      <c r="AM107" s="40"/>
      <c r="AN107" s="40"/>
      <c r="AO107" s="40"/>
      <c r="AP107" s="31"/>
      <c r="AQ107" s="31"/>
      <c r="AR107" s="31"/>
      <c r="AS107" s="31"/>
      <c r="AT107" s="31"/>
      <c r="AU107" s="31"/>
      <c r="AV107" s="31"/>
      <c r="AW107" s="31"/>
      <c r="AX107" s="31"/>
      <c r="AY107" s="31"/>
      <c r="AZ107" s="31"/>
      <c r="BA107" s="31"/>
      <c r="BB107" s="31"/>
      <c r="BC107" s="31"/>
      <c r="BD107" s="31"/>
      <c r="BE107" s="133"/>
      <c r="BF107" s="133"/>
      <c r="BG107" s="133"/>
      <c r="BH107" s="133"/>
    </row>
    <row r="108" spans="1:60" s="21" customFormat="1" ht="13.5" hidden="1" customHeight="1" x14ac:dyDescent="0.2">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2">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ht="25.5" hidden="1" customHeight="1" x14ac:dyDescent="0.2">
      <c r="A110" s="411" t="s">
        <v>43</v>
      </c>
      <c r="B110" s="412"/>
      <c r="C110" s="412"/>
      <c r="D110" s="412"/>
      <c r="E110" s="412"/>
      <c r="F110" s="412"/>
      <c r="G110" s="412"/>
      <c r="H110" s="412"/>
      <c r="I110" s="413"/>
      <c r="J110" s="30"/>
      <c r="K110" s="59" t="s">
        <v>40</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ht="17.25" hidden="1" customHeight="1" x14ac:dyDescent="0.2">
      <c r="A111" s="414"/>
      <c r="B111" s="415"/>
      <c r="C111" s="415"/>
      <c r="D111" s="415"/>
      <c r="E111" s="415"/>
      <c r="F111" s="415"/>
      <c r="G111" s="415"/>
      <c r="H111" s="415"/>
      <c r="I111" s="416"/>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ht="28.5" hidden="1" customHeight="1" x14ac:dyDescent="0.2">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31"/>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3"/>
      <c r="BF112" s="133"/>
      <c r="BG112" s="133"/>
      <c r="BH112" s="133"/>
    </row>
    <row r="113" spans="1:60" ht="25.5" hidden="1" customHeight="1" x14ac:dyDescent="0.2">
      <c r="A113" s="36"/>
      <c r="B113" s="282" t="s">
        <v>124</v>
      </c>
      <c r="C113" s="376"/>
      <c r="D113" s="376"/>
      <c r="E113" s="377"/>
      <c r="F113" s="407" t="s">
        <v>9</v>
      </c>
      <c r="G113" s="407"/>
      <c r="H113" s="402"/>
      <c r="I113" s="402"/>
      <c r="J113" s="395" t="s">
        <v>10</v>
      </c>
      <c r="K113" s="395"/>
      <c r="L113" s="402"/>
      <c r="M113" s="402"/>
      <c r="N113" s="395" t="s">
        <v>11</v>
      </c>
      <c r="O113" s="397"/>
      <c r="P113" s="408" t="s">
        <v>12</v>
      </c>
      <c r="Q113" s="397"/>
      <c r="R113" s="399" t="s">
        <v>13</v>
      </c>
      <c r="S113" s="399"/>
      <c r="T113" s="402"/>
      <c r="U113" s="402"/>
      <c r="V113" s="395" t="s">
        <v>10</v>
      </c>
      <c r="W113" s="395"/>
      <c r="X113" s="402"/>
      <c r="Y113" s="402"/>
      <c r="Z113" s="395" t="s">
        <v>11</v>
      </c>
      <c r="AA113" s="397"/>
      <c r="AB113" s="31"/>
      <c r="AC113" s="31"/>
      <c r="AD113" s="31"/>
      <c r="AE113" s="282" t="s">
        <v>14</v>
      </c>
      <c r="AF113" s="274"/>
      <c r="AG113" s="274"/>
      <c r="AH113" s="274"/>
      <c r="AI113" s="275"/>
      <c r="AJ113" s="392">
        <f>ROUNDDOWN(AZ113/60,0)</f>
        <v>0</v>
      </c>
      <c r="AK113" s="392"/>
      <c r="AL113" s="409" t="s">
        <v>15</v>
      </c>
      <c r="AM113" s="409"/>
      <c r="AN113" s="392">
        <f>AZ113-AJ113*60</f>
        <v>0</v>
      </c>
      <c r="AO113" s="392"/>
      <c r="AP113" s="395" t="s">
        <v>11</v>
      </c>
      <c r="AQ113" s="397"/>
      <c r="AR113" s="40"/>
      <c r="AS113" s="31"/>
      <c r="AT113" s="31"/>
      <c r="AU113" s="387"/>
      <c r="AV113" s="387" t="s">
        <v>16</v>
      </c>
      <c r="AW113" s="390">
        <f>T113*60+X113</f>
        <v>0</v>
      </c>
      <c r="AX113" s="31"/>
      <c r="AY113" s="387" t="s">
        <v>17</v>
      </c>
      <c r="AZ113" s="390">
        <f>(T113*60+X113)-(H113*60+L113)</f>
        <v>0</v>
      </c>
      <c r="BA113" s="31"/>
      <c r="BB113" s="31"/>
      <c r="BC113" s="31"/>
      <c r="BD113" s="31"/>
      <c r="BE113" s="133"/>
      <c r="BF113" s="133"/>
      <c r="BG113" s="133"/>
      <c r="BH113" s="133"/>
    </row>
    <row r="114" spans="1:60" ht="35.25" hidden="1" customHeight="1" x14ac:dyDescent="0.2">
      <c r="A114" s="36"/>
      <c r="B114" s="378"/>
      <c r="C114" s="379"/>
      <c r="D114" s="379"/>
      <c r="E114" s="380"/>
      <c r="F114" s="407"/>
      <c r="G114" s="407"/>
      <c r="H114" s="404"/>
      <c r="I114" s="404"/>
      <c r="J114" s="396"/>
      <c r="K114" s="396"/>
      <c r="L114" s="404"/>
      <c r="M114" s="404"/>
      <c r="N114" s="396"/>
      <c r="O114" s="398"/>
      <c r="P114" s="406"/>
      <c r="Q114" s="398"/>
      <c r="R114" s="400"/>
      <c r="S114" s="400"/>
      <c r="T114" s="404"/>
      <c r="U114" s="404"/>
      <c r="V114" s="396"/>
      <c r="W114" s="396"/>
      <c r="X114" s="404"/>
      <c r="Y114" s="404"/>
      <c r="Z114" s="396"/>
      <c r="AA114" s="398"/>
      <c r="AB114" s="31"/>
      <c r="AC114" s="31"/>
      <c r="AD114" s="31"/>
      <c r="AE114" s="286"/>
      <c r="AF114" s="280"/>
      <c r="AG114" s="280"/>
      <c r="AH114" s="280"/>
      <c r="AI114" s="281"/>
      <c r="AJ114" s="394"/>
      <c r="AK114" s="394"/>
      <c r="AL114" s="410"/>
      <c r="AM114" s="410"/>
      <c r="AN114" s="394"/>
      <c r="AO114" s="394"/>
      <c r="AP114" s="396"/>
      <c r="AQ114" s="398"/>
      <c r="AR114" s="40"/>
      <c r="AS114" s="31"/>
      <c r="AT114" s="31"/>
      <c r="AU114" s="387"/>
      <c r="AV114" s="387"/>
      <c r="AW114" s="390"/>
      <c r="AX114" s="31"/>
      <c r="AY114" s="387"/>
      <c r="AZ114" s="390"/>
      <c r="BA114" s="31"/>
      <c r="BB114" s="31"/>
      <c r="BC114" s="31"/>
      <c r="BD114" s="31"/>
      <c r="BE114" s="133"/>
      <c r="BF114" s="133"/>
      <c r="BG114" s="133"/>
      <c r="BH114" s="133"/>
    </row>
    <row r="115" spans="1:60" ht="17.25" hidden="1" customHeight="1" x14ac:dyDescent="0.2">
      <c r="A115" s="36"/>
      <c r="B115" s="41"/>
      <c r="C115" s="41"/>
      <c r="D115" s="41"/>
      <c r="E115" s="41"/>
      <c r="F115" s="42"/>
      <c r="G115" s="42"/>
      <c r="H115" s="130"/>
      <c r="I115" s="42"/>
      <c r="J115" s="42"/>
      <c r="K115" s="42"/>
      <c r="L115" s="42"/>
      <c r="M115" s="42"/>
      <c r="N115" s="42"/>
      <c r="O115" s="42"/>
      <c r="P115" s="42"/>
      <c r="Q115" s="42"/>
      <c r="R115" s="42"/>
      <c r="S115" s="42"/>
      <c r="T115" s="42"/>
      <c r="U115" s="42"/>
      <c r="V115" s="42"/>
      <c r="W115" s="42"/>
      <c r="X115" s="40"/>
      <c r="Y115" s="40"/>
      <c r="Z115" s="39"/>
      <c r="AA115" s="131"/>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3"/>
      <c r="BF115" s="133"/>
      <c r="BG115" s="133"/>
      <c r="BH115" s="133"/>
    </row>
    <row r="116" spans="1:60" s="31" customFormat="1" ht="25.5" hidden="1" customHeight="1" x14ac:dyDescent="0.2">
      <c r="A116" s="36"/>
      <c r="B116" s="37"/>
      <c r="C116" s="38"/>
      <c r="D116" s="38"/>
      <c r="E116" s="38"/>
      <c r="F116" s="39"/>
      <c r="G116" s="39"/>
      <c r="H116" s="39"/>
      <c r="I116" s="39"/>
      <c r="J116" s="39"/>
      <c r="K116" s="39"/>
      <c r="L116" s="39"/>
      <c r="M116" s="39"/>
      <c r="N116" s="39"/>
      <c r="O116" s="39"/>
      <c r="P116" s="39"/>
      <c r="Q116" s="39"/>
      <c r="R116" s="39"/>
      <c r="S116" s="39"/>
      <c r="T116" s="39"/>
      <c r="U116" s="39"/>
      <c r="V116" s="39"/>
      <c r="W116" s="131"/>
      <c r="X116" s="40"/>
      <c r="Y116" s="40"/>
      <c r="Z116" s="39"/>
      <c r="AA116" s="131"/>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119</v>
      </c>
      <c r="BE116" s="133"/>
      <c r="BF116" s="133"/>
      <c r="BG116" s="133"/>
      <c r="BH116" s="133"/>
    </row>
    <row r="117" spans="1:60" s="48" customFormat="1" ht="25.5" hidden="1" customHeight="1" x14ac:dyDescent="0.2">
      <c r="A117" s="45"/>
      <c r="B117" s="46" t="s">
        <v>118</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31"/>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120</v>
      </c>
      <c r="BD117" s="47"/>
      <c r="BE117" s="133"/>
      <c r="BF117" s="134"/>
      <c r="BG117" s="134"/>
      <c r="BH117" s="134"/>
    </row>
    <row r="118" spans="1:60" ht="25.5" hidden="1" customHeight="1" x14ac:dyDescent="0.2">
      <c r="A118" s="36"/>
      <c r="B118" s="282" t="s">
        <v>124</v>
      </c>
      <c r="C118" s="376"/>
      <c r="D118" s="376"/>
      <c r="E118" s="377"/>
      <c r="F118" s="407" t="s">
        <v>9</v>
      </c>
      <c r="G118" s="407"/>
      <c r="H118" s="402"/>
      <c r="I118" s="402"/>
      <c r="J118" s="395" t="s">
        <v>10</v>
      </c>
      <c r="K118" s="395"/>
      <c r="L118" s="402"/>
      <c r="M118" s="402"/>
      <c r="N118" s="395" t="s">
        <v>11</v>
      </c>
      <c r="O118" s="397"/>
      <c r="P118" s="408" t="s">
        <v>12</v>
      </c>
      <c r="Q118" s="397"/>
      <c r="R118" s="399" t="s">
        <v>13</v>
      </c>
      <c r="S118" s="399"/>
      <c r="T118" s="401"/>
      <c r="U118" s="402"/>
      <c r="V118" s="395" t="s">
        <v>10</v>
      </c>
      <c r="W118" s="395"/>
      <c r="X118" s="402"/>
      <c r="Y118" s="402"/>
      <c r="Z118" s="395" t="s">
        <v>11</v>
      </c>
      <c r="AA118" s="397"/>
      <c r="AB118" s="40"/>
      <c r="AC118" s="40"/>
      <c r="AD118" s="40"/>
      <c r="AE118" s="405" t="s">
        <v>24</v>
      </c>
      <c r="AF118" s="395"/>
      <c r="AG118" s="395"/>
      <c r="AH118" s="395"/>
      <c r="AI118" s="397"/>
      <c r="AJ118" s="391">
        <f>ROUNDDOWN(AW123/60,0)</f>
        <v>0</v>
      </c>
      <c r="AK118" s="392"/>
      <c r="AL118" s="395" t="s">
        <v>10</v>
      </c>
      <c r="AM118" s="395"/>
      <c r="AN118" s="392">
        <f>AW123-AJ118*60</f>
        <v>0</v>
      </c>
      <c r="AO118" s="392"/>
      <c r="AP118" s="395" t="s">
        <v>11</v>
      </c>
      <c r="AQ118" s="397"/>
      <c r="AR118" s="40"/>
      <c r="AS118" s="49"/>
      <c r="AT118" s="49"/>
      <c r="AU118" s="31"/>
      <c r="AV118" s="387" t="s">
        <v>25</v>
      </c>
      <c r="AW118" s="390">
        <f>IF(AZ118&lt;=BC118,BC118,AW113)</f>
        <v>1200</v>
      </c>
      <c r="AX118" s="184"/>
      <c r="AY118" s="387" t="s">
        <v>26</v>
      </c>
      <c r="AZ118" s="390">
        <f>T118*60+X118</f>
        <v>0</v>
      </c>
      <c r="BA118" s="184"/>
      <c r="BB118" s="387" t="s">
        <v>27</v>
      </c>
      <c r="BC118" s="390">
        <f>IF(C126="☑",21*60,20*60)</f>
        <v>1200</v>
      </c>
      <c r="BD118" s="31"/>
      <c r="BE118" s="133"/>
      <c r="BF118" s="133"/>
      <c r="BG118" s="133"/>
      <c r="BH118" s="133"/>
    </row>
    <row r="119" spans="1:60" ht="35.25" hidden="1" customHeight="1" x14ac:dyDescent="0.2">
      <c r="A119" s="36"/>
      <c r="B119" s="378"/>
      <c r="C119" s="379"/>
      <c r="D119" s="379"/>
      <c r="E119" s="380"/>
      <c r="F119" s="407"/>
      <c r="G119" s="407"/>
      <c r="H119" s="404"/>
      <c r="I119" s="404"/>
      <c r="J119" s="396"/>
      <c r="K119" s="396"/>
      <c r="L119" s="404"/>
      <c r="M119" s="404"/>
      <c r="N119" s="396"/>
      <c r="O119" s="398"/>
      <c r="P119" s="406"/>
      <c r="Q119" s="398"/>
      <c r="R119" s="400"/>
      <c r="S119" s="400"/>
      <c r="T119" s="403"/>
      <c r="U119" s="404"/>
      <c r="V119" s="396"/>
      <c r="W119" s="396"/>
      <c r="X119" s="404"/>
      <c r="Y119" s="404"/>
      <c r="Z119" s="396"/>
      <c r="AA119" s="398"/>
      <c r="AB119" s="31"/>
      <c r="AC119" s="31"/>
      <c r="AD119" s="31"/>
      <c r="AE119" s="406"/>
      <c r="AF119" s="396"/>
      <c r="AG119" s="396"/>
      <c r="AH119" s="396"/>
      <c r="AI119" s="398"/>
      <c r="AJ119" s="393"/>
      <c r="AK119" s="394"/>
      <c r="AL119" s="396"/>
      <c r="AM119" s="396"/>
      <c r="AN119" s="394"/>
      <c r="AO119" s="394"/>
      <c r="AP119" s="396"/>
      <c r="AQ119" s="398"/>
      <c r="AR119" s="40"/>
      <c r="AS119" s="49"/>
      <c r="AT119" s="49"/>
      <c r="AU119" s="31"/>
      <c r="AV119" s="387"/>
      <c r="AW119" s="390"/>
      <c r="AX119" s="184"/>
      <c r="AY119" s="387"/>
      <c r="AZ119" s="390"/>
      <c r="BA119" s="184"/>
      <c r="BB119" s="387"/>
      <c r="BC119" s="390"/>
      <c r="BD119" s="31"/>
      <c r="BE119" s="133"/>
      <c r="BF119" s="133"/>
      <c r="BG119" s="133"/>
      <c r="BH119" s="133"/>
    </row>
    <row r="120" spans="1:60" ht="17.25" hidden="1" customHeight="1" x14ac:dyDescent="0.2">
      <c r="A120" s="50"/>
      <c r="B120" s="41"/>
      <c r="C120" s="41"/>
      <c r="D120" s="41"/>
      <c r="E120" s="41"/>
      <c r="F120" s="31"/>
      <c r="G120" s="41"/>
      <c r="H120" s="130"/>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28</v>
      </c>
      <c r="BA120" s="31"/>
      <c r="BB120" s="31"/>
      <c r="BC120" s="31"/>
      <c r="BD120" s="31"/>
      <c r="BE120" s="133"/>
      <c r="BF120" s="133"/>
      <c r="BG120" s="133"/>
      <c r="BH120" s="133"/>
    </row>
    <row r="121" spans="1:60" ht="25.5" hidden="1" customHeight="1" x14ac:dyDescent="0.3">
      <c r="A121" s="50"/>
      <c r="B121" s="31"/>
      <c r="C121" s="370" t="s">
        <v>123</v>
      </c>
      <c r="D121" s="371"/>
      <c r="E121" s="371"/>
      <c r="F121" s="371"/>
      <c r="G121" s="371"/>
      <c r="H121" s="371"/>
      <c r="I121" s="371"/>
      <c r="J121" s="371"/>
      <c r="K121" s="371"/>
      <c r="L121" s="371"/>
      <c r="M121" s="371"/>
      <c r="N121" s="371"/>
      <c r="O121" s="371"/>
      <c r="P121" s="371"/>
      <c r="Q121" s="371"/>
      <c r="R121" s="371"/>
      <c r="S121" s="371"/>
      <c r="T121" s="371"/>
      <c r="U121" s="371"/>
      <c r="V121" s="371"/>
      <c r="W121" s="371"/>
      <c r="X121" s="371"/>
      <c r="Y121" s="371"/>
      <c r="Z121" s="371"/>
      <c r="AA121" s="371"/>
      <c r="AB121" s="372"/>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9" t="s">
        <v>29</v>
      </c>
      <c r="BA121" s="31"/>
      <c r="BB121" s="31"/>
      <c r="BC121" s="31"/>
      <c r="BD121" s="31"/>
      <c r="BE121" s="133"/>
      <c r="BF121" s="133"/>
      <c r="BG121" s="133"/>
      <c r="BH121" s="133"/>
    </row>
    <row r="122" spans="1:60" ht="25.5" hidden="1" customHeight="1" x14ac:dyDescent="0.2">
      <c r="A122" s="50"/>
      <c r="B122" s="31"/>
      <c r="C122" s="373"/>
      <c r="D122" s="374"/>
      <c r="E122" s="374"/>
      <c r="F122" s="374"/>
      <c r="G122" s="374"/>
      <c r="H122" s="374"/>
      <c r="I122" s="374"/>
      <c r="J122" s="374"/>
      <c r="K122" s="374"/>
      <c r="L122" s="374"/>
      <c r="M122" s="374"/>
      <c r="N122" s="374"/>
      <c r="O122" s="374"/>
      <c r="P122" s="374"/>
      <c r="Q122" s="374"/>
      <c r="R122" s="374"/>
      <c r="S122" s="374"/>
      <c r="T122" s="374"/>
      <c r="U122" s="374"/>
      <c r="V122" s="374"/>
      <c r="W122" s="374"/>
      <c r="X122" s="374"/>
      <c r="Y122" s="374"/>
      <c r="Z122" s="374"/>
      <c r="AA122" s="374"/>
      <c r="AB122" s="375"/>
      <c r="AD122" s="31"/>
      <c r="AE122" s="37" t="s">
        <v>30</v>
      </c>
      <c r="AF122" s="31"/>
      <c r="AG122" s="31"/>
      <c r="AH122" s="31"/>
      <c r="AI122" s="31"/>
      <c r="AJ122" s="31"/>
      <c r="AK122" s="31"/>
      <c r="AL122" s="31"/>
      <c r="AM122" s="31"/>
      <c r="AN122" s="31"/>
      <c r="AO122" s="31"/>
      <c r="AP122" s="31"/>
      <c r="AQ122" s="31"/>
      <c r="AR122" s="31"/>
      <c r="AS122" s="31"/>
      <c r="AT122" s="31"/>
      <c r="AU122" s="31"/>
      <c r="AV122" s="31"/>
      <c r="AW122" s="31" t="s">
        <v>31</v>
      </c>
      <c r="AX122" s="31"/>
      <c r="AY122" s="31"/>
      <c r="AZ122" s="31" t="s">
        <v>32</v>
      </c>
      <c r="BA122" s="64"/>
      <c r="BB122" s="31"/>
      <c r="BC122" s="31"/>
      <c r="BD122" s="31"/>
      <c r="BE122" s="133"/>
      <c r="BF122" s="133"/>
      <c r="BG122" s="133"/>
      <c r="BH122" s="133"/>
    </row>
    <row r="123" spans="1:60" s="48" customFormat="1" ht="25.5" hidden="1" customHeight="1" x14ac:dyDescent="0.2">
      <c r="A123" s="50"/>
      <c r="B123" s="31"/>
      <c r="C123" s="373"/>
      <c r="D123" s="374"/>
      <c r="E123" s="374"/>
      <c r="F123" s="374"/>
      <c r="G123" s="374"/>
      <c r="H123" s="374"/>
      <c r="I123" s="374"/>
      <c r="J123" s="374"/>
      <c r="K123" s="374"/>
      <c r="L123" s="374"/>
      <c r="M123" s="374"/>
      <c r="N123" s="374"/>
      <c r="O123" s="374"/>
      <c r="P123" s="374"/>
      <c r="Q123" s="374"/>
      <c r="R123" s="374"/>
      <c r="S123" s="374"/>
      <c r="T123" s="374"/>
      <c r="U123" s="374"/>
      <c r="V123" s="374"/>
      <c r="W123" s="374"/>
      <c r="X123" s="374"/>
      <c r="Y123" s="374"/>
      <c r="Z123" s="374"/>
      <c r="AA123" s="374"/>
      <c r="AB123" s="375"/>
      <c r="AC123" s="1"/>
      <c r="AD123" s="31"/>
      <c r="AE123" s="282" t="s">
        <v>33</v>
      </c>
      <c r="AF123" s="376"/>
      <c r="AG123" s="376"/>
      <c r="AH123" s="376"/>
      <c r="AI123" s="376"/>
      <c r="AJ123" s="376"/>
      <c r="AK123" s="377"/>
      <c r="AL123" s="381">
        <f>IF(AZ113=0,0,ROUNDUP(AW123/AZ113,3))</f>
        <v>0</v>
      </c>
      <c r="AM123" s="382"/>
      <c r="AN123" s="382"/>
      <c r="AO123" s="382"/>
      <c r="AP123" s="382"/>
      <c r="AQ123" s="383"/>
      <c r="AR123" s="31"/>
      <c r="AS123" s="31"/>
      <c r="AT123" s="31"/>
      <c r="AU123" s="47"/>
      <c r="AV123" s="387" t="s">
        <v>34</v>
      </c>
      <c r="AW123" s="388">
        <f>IF(AW113-AW118&gt;0,IF(AW113-AW118&gt;AZ113,AZ113,AW113-AW118),0)</f>
        <v>0</v>
      </c>
      <c r="AX123" s="389" t="s">
        <v>35</v>
      </c>
      <c r="AY123" s="389"/>
      <c r="AZ123" s="64"/>
      <c r="BA123" s="64"/>
      <c r="BB123" s="47"/>
      <c r="BC123" s="47"/>
      <c r="BD123" s="47"/>
      <c r="BE123" s="134"/>
      <c r="BF123" s="134"/>
      <c r="BG123" s="134"/>
      <c r="BH123" s="134"/>
    </row>
    <row r="124" spans="1:60" ht="35.25" hidden="1" customHeight="1" x14ac:dyDescent="0.2">
      <c r="A124" s="50"/>
      <c r="B124" s="31"/>
      <c r="C124" s="373"/>
      <c r="D124" s="374"/>
      <c r="E124" s="374"/>
      <c r="F124" s="374"/>
      <c r="G124" s="374"/>
      <c r="H124" s="374"/>
      <c r="I124" s="374"/>
      <c r="J124" s="374"/>
      <c r="K124" s="374"/>
      <c r="L124" s="374"/>
      <c r="M124" s="374"/>
      <c r="N124" s="374"/>
      <c r="O124" s="374"/>
      <c r="P124" s="374"/>
      <c r="Q124" s="374"/>
      <c r="R124" s="374"/>
      <c r="S124" s="374"/>
      <c r="T124" s="374"/>
      <c r="U124" s="374"/>
      <c r="V124" s="374"/>
      <c r="W124" s="374"/>
      <c r="X124" s="374"/>
      <c r="Y124" s="374"/>
      <c r="Z124" s="374"/>
      <c r="AA124" s="374"/>
      <c r="AB124" s="375"/>
      <c r="AD124" s="31"/>
      <c r="AE124" s="378"/>
      <c r="AF124" s="379"/>
      <c r="AG124" s="379"/>
      <c r="AH124" s="379"/>
      <c r="AI124" s="379"/>
      <c r="AJ124" s="379"/>
      <c r="AK124" s="380"/>
      <c r="AL124" s="384"/>
      <c r="AM124" s="385"/>
      <c r="AN124" s="385"/>
      <c r="AO124" s="385"/>
      <c r="AP124" s="385"/>
      <c r="AQ124" s="386"/>
      <c r="AR124" s="31"/>
      <c r="AS124" s="31"/>
      <c r="AT124" s="31"/>
      <c r="AU124" s="387"/>
      <c r="AV124" s="387"/>
      <c r="AW124" s="388"/>
      <c r="AX124" s="389"/>
      <c r="AY124" s="389"/>
      <c r="AZ124" s="31"/>
      <c r="BA124" s="31"/>
      <c r="BB124" s="31"/>
      <c r="BC124" s="31"/>
      <c r="BD124" s="31"/>
      <c r="BE124" s="133"/>
      <c r="BF124" s="133"/>
      <c r="BG124" s="133"/>
      <c r="BH124" s="133"/>
    </row>
    <row r="125" spans="1:60" ht="25.5" hidden="1" customHeight="1" x14ac:dyDescent="0.2">
      <c r="A125" s="50"/>
      <c r="B125" s="31"/>
      <c r="C125" s="373"/>
      <c r="D125" s="374"/>
      <c r="E125" s="374"/>
      <c r="F125" s="374"/>
      <c r="G125" s="374"/>
      <c r="H125" s="374"/>
      <c r="I125" s="374"/>
      <c r="J125" s="374"/>
      <c r="K125" s="374"/>
      <c r="L125" s="374"/>
      <c r="M125" s="374"/>
      <c r="N125" s="374"/>
      <c r="O125" s="374"/>
      <c r="P125" s="374"/>
      <c r="Q125" s="374"/>
      <c r="R125" s="374"/>
      <c r="S125" s="374"/>
      <c r="T125" s="374"/>
      <c r="U125" s="374"/>
      <c r="V125" s="374"/>
      <c r="W125" s="374"/>
      <c r="X125" s="374"/>
      <c r="Y125" s="374"/>
      <c r="Z125" s="374"/>
      <c r="AA125" s="374"/>
      <c r="AB125" s="375"/>
      <c r="AD125" s="31"/>
      <c r="AE125" s="31"/>
      <c r="AF125" s="31"/>
      <c r="AG125" s="31"/>
      <c r="AH125" s="31"/>
      <c r="AI125" s="31"/>
      <c r="AJ125" s="31"/>
      <c r="AK125" s="44" t="s">
        <v>18</v>
      </c>
      <c r="AL125" s="31"/>
      <c r="AM125" s="40"/>
      <c r="AN125" s="40"/>
      <c r="AO125" s="40"/>
      <c r="AP125" s="31"/>
      <c r="AQ125" s="31"/>
      <c r="AR125" s="31"/>
      <c r="AS125" s="31"/>
      <c r="AT125" s="31"/>
      <c r="AU125" s="387"/>
      <c r="AV125" s="31"/>
      <c r="AW125" s="31"/>
      <c r="AX125" s="31"/>
      <c r="AY125" s="31"/>
      <c r="AZ125" s="31"/>
      <c r="BA125" s="31"/>
      <c r="BB125" s="31"/>
      <c r="BC125" s="31"/>
      <c r="BD125" s="31"/>
      <c r="BE125" s="133"/>
      <c r="BF125" s="133"/>
      <c r="BG125" s="133"/>
      <c r="BH125" s="133"/>
    </row>
    <row r="126" spans="1:60" ht="25.5" hidden="1" customHeight="1" x14ac:dyDescent="0.2">
      <c r="A126" s="50"/>
      <c r="B126" s="31"/>
      <c r="C126" s="363" t="s">
        <v>121</v>
      </c>
      <c r="D126" s="364"/>
      <c r="E126" s="365" t="s">
        <v>122</v>
      </c>
      <c r="F126" s="365"/>
      <c r="G126" s="365"/>
      <c r="H126" s="365"/>
      <c r="I126" s="365"/>
      <c r="J126" s="365"/>
      <c r="K126" s="365"/>
      <c r="L126" s="365"/>
      <c r="M126" s="365"/>
      <c r="N126" s="365"/>
      <c r="O126" s="365"/>
      <c r="P126" s="365"/>
      <c r="Q126" s="365"/>
      <c r="R126" s="365"/>
      <c r="S126" s="365"/>
      <c r="T126" s="365"/>
      <c r="U126" s="365"/>
      <c r="V126" s="365"/>
      <c r="W126" s="365"/>
      <c r="X126" s="365"/>
      <c r="Y126" s="365"/>
      <c r="Z126" s="365"/>
      <c r="AA126" s="365"/>
      <c r="AB126" s="366"/>
      <c r="AD126" s="31"/>
      <c r="AE126" s="31"/>
      <c r="AF126" s="31"/>
      <c r="AG126" s="31"/>
      <c r="AJ126" s="31"/>
      <c r="AK126" s="52" t="s">
        <v>36</v>
      </c>
      <c r="AL126" s="31"/>
      <c r="AM126" s="40"/>
      <c r="AN126" s="40"/>
      <c r="AO126" s="40"/>
      <c r="AP126" s="31"/>
      <c r="AQ126" s="31"/>
      <c r="AR126" s="31"/>
      <c r="AS126" s="31"/>
      <c r="AT126" s="31"/>
      <c r="AU126" s="31"/>
      <c r="AV126" s="31"/>
      <c r="AW126" s="31"/>
      <c r="AX126" s="31"/>
      <c r="AY126" s="31"/>
      <c r="AZ126" s="31"/>
      <c r="BA126" s="31"/>
      <c r="BB126" s="31"/>
      <c r="BC126" s="31"/>
      <c r="BD126" s="31"/>
      <c r="BE126" s="133"/>
      <c r="BF126" s="133"/>
      <c r="BG126" s="133"/>
      <c r="BH126" s="133"/>
    </row>
    <row r="127" spans="1:60" ht="17.25" hidden="1" customHeight="1" x14ac:dyDescent="0.2">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ht="25.5" hidden="1" customHeight="1" x14ac:dyDescent="0.2">
      <c r="A128" s="411" t="s">
        <v>44</v>
      </c>
      <c r="B128" s="412"/>
      <c r="C128" s="412"/>
      <c r="D128" s="412"/>
      <c r="E128" s="412"/>
      <c r="F128" s="412"/>
      <c r="G128" s="412"/>
      <c r="H128" s="412"/>
      <c r="I128" s="413"/>
      <c r="J128" s="30"/>
      <c r="K128" s="59" t="s">
        <v>40</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ht="17.25" hidden="1" customHeight="1" x14ac:dyDescent="0.2">
      <c r="A129" s="414"/>
      <c r="B129" s="415"/>
      <c r="C129" s="415"/>
      <c r="D129" s="415"/>
      <c r="E129" s="415"/>
      <c r="F129" s="415"/>
      <c r="G129" s="415"/>
      <c r="H129" s="415"/>
      <c r="I129" s="416"/>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ht="28.5" hidden="1" customHeight="1" x14ac:dyDescent="0.2">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31"/>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3"/>
      <c r="BF130" s="133"/>
      <c r="BG130" s="133"/>
      <c r="BH130" s="133"/>
    </row>
    <row r="131" spans="1:60" ht="25.5" hidden="1" customHeight="1" x14ac:dyDescent="0.2">
      <c r="A131" s="36"/>
      <c r="B131" s="282" t="s">
        <v>124</v>
      </c>
      <c r="C131" s="376"/>
      <c r="D131" s="376"/>
      <c r="E131" s="377"/>
      <c r="F131" s="407" t="s">
        <v>9</v>
      </c>
      <c r="G131" s="407"/>
      <c r="H131" s="402"/>
      <c r="I131" s="402"/>
      <c r="J131" s="395" t="s">
        <v>10</v>
      </c>
      <c r="K131" s="395"/>
      <c r="L131" s="402"/>
      <c r="M131" s="402"/>
      <c r="N131" s="395" t="s">
        <v>11</v>
      </c>
      <c r="O131" s="397"/>
      <c r="P131" s="408" t="s">
        <v>12</v>
      </c>
      <c r="Q131" s="397"/>
      <c r="R131" s="399" t="s">
        <v>13</v>
      </c>
      <c r="S131" s="399"/>
      <c r="T131" s="402"/>
      <c r="U131" s="402"/>
      <c r="V131" s="395" t="s">
        <v>10</v>
      </c>
      <c r="W131" s="395"/>
      <c r="X131" s="402"/>
      <c r="Y131" s="402"/>
      <c r="Z131" s="395" t="s">
        <v>11</v>
      </c>
      <c r="AA131" s="397"/>
      <c r="AB131" s="31"/>
      <c r="AC131" s="31"/>
      <c r="AD131" s="31"/>
      <c r="AE131" s="282" t="s">
        <v>14</v>
      </c>
      <c r="AF131" s="274"/>
      <c r="AG131" s="274"/>
      <c r="AH131" s="274"/>
      <c r="AI131" s="275"/>
      <c r="AJ131" s="392">
        <f>ROUNDDOWN(AZ131/60,0)</f>
        <v>0</v>
      </c>
      <c r="AK131" s="392"/>
      <c r="AL131" s="409" t="s">
        <v>15</v>
      </c>
      <c r="AM131" s="409"/>
      <c r="AN131" s="392">
        <f>AZ131-AJ131*60</f>
        <v>0</v>
      </c>
      <c r="AO131" s="392"/>
      <c r="AP131" s="395" t="s">
        <v>11</v>
      </c>
      <c r="AQ131" s="397"/>
      <c r="AR131" s="40"/>
      <c r="AS131" s="31"/>
      <c r="AT131" s="31"/>
      <c r="AU131" s="387"/>
      <c r="AV131" s="387" t="s">
        <v>16</v>
      </c>
      <c r="AW131" s="390">
        <f>T131*60+X131</f>
        <v>0</v>
      </c>
      <c r="AX131" s="31"/>
      <c r="AY131" s="387" t="s">
        <v>17</v>
      </c>
      <c r="AZ131" s="390">
        <f>(T131*60+X131)-(H131*60+L131)</f>
        <v>0</v>
      </c>
      <c r="BA131" s="31"/>
      <c r="BB131" s="31"/>
      <c r="BC131" s="31"/>
      <c r="BD131" s="31"/>
      <c r="BE131" s="133"/>
      <c r="BF131" s="133"/>
      <c r="BG131" s="133"/>
      <c r="BH131" s="133"/>
    </row>
    <row r="132" spans="1:60" ht="35.25" hidden="1" customHeight="1" x14ac:dyDescent="0.2">
      <c r="A132" s="36"/>
      <c r="B132" s="378"/>
      <c r="C132" s="379"/>
      <c r="D132" s="379"/>
      <c r="E132" s="380"/>
      <c r="F132" s="407"/>
      <c r="G132" s="407"/>
      <c r="H132" s="404"/>
      <c r="I132" s="404"/>
      <c r="J132" s="396"/>
      <c r="K132" s="396"/>
      <c r="L132" s="404"/>
      <c r="M132" s="404"/>
      <c r="N132" s="396"/>
      <c r="O132" s="398"/>
      <c r="P132" s="406"/>
      <c r="Q132" s="398"/>
      <c r="R132" s="400"/>
      <c r="S132" s="400"/>
      <c r="T132" s="404"/>
      <c r="U132" s="404"/>
      <c r="V132" s="396"/>
      <c r="W132" s="396"/>
      <c r="X132" s="404"/>
      <c r="Y132" s="404"/>
      <c r="Z132" s="396"/>
      <c r="AA132" s="398"/>
      <c r="AB132" s="31"/>
      <c r="AC132" s="31"/>
      <c r="AD132" s="31"/>
      <c r="AE132" s="286"/>
      <c r="AF132" s="280"/>
      <c r="AG132" s="280"/>
      <c r="AH132" s="280"/>
      <c r="AI132" s="281"/>
      <c r="AJ132" s="394"/>
      <c r="AK132" s="394"/>
      <c r="AL132" s="410"/>
      <c r="AM132" s="410"/>
      <c r="AN132" s="394"/>
      <c r="AO132" s="394"/>
      <c r="AP132" s="396"/>
      <c r="AQ132" s="398"/>
      <c r="AR132" s="40"/>
      <c r="AS132" s="31"/>
      <c r="AT132" s="31"/>
      <c r="AU132" s="387"/>
      <c r="AV132" s="387"/>
      <c r="AW132" s="390"/>
      <c r="AX132" s="31"/>
      <c r="AY132" s="387"/>
      <c r="AZ132" s="390"/>
      <c r="BA132" s="31"/>
      <c r="BB132" s="31"/>
      <c r="BC132" s="31"/>
      <c r="BD132" s="31"/>
      <c r="BE132" s="133"/>
      <c r="BF132" s="133"/>
      <c r="BG132" s="133"/>
      <c r="BH132" s="133"/>
    </row>
    <row r="133" spans="1:60" ht="17.25" hidden="1" customHeight="1" x14ac:dyDescent="0.2">
      <c r="A133" s="36"/>
      <c r="B133" s="41"/>
      <c r="C133" s="41"/>
      <c r="D133" s="41"/>
      <c r="E133" s="41"/>
      <c r="F133" s="42"/>
      <c r="G133" s="42"/>
      <c r="H133" s="130"/>
      <c r="I133" s="42"/>
      <c r="J133" s="42"/>
      <c r="K133" s="42"/>
      <c r="L133" s="42"/>
      <c r="M133" s="42"/>
      <c r="N133" s="42"/>
      <c r="O133" s="42"/>
      <c r="P133" s="42"/>
      <c r="Q133" s="42"/>
      <c r="R133" s="42"/>
      <c r="S133" s="42"/>
      <c r="T133" s="42"/>
      <c r="U133" s="42"/>
      <c r="V133" s="42"/>
      <c r="W133" s="42"/>
      <c r="X133" s="40"/>
      <c r="Y133" s="40"/>
      <c r="Z133" s="39"/>
      <c r="AA133" s="131"/>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3"/>
      <c r="BF133" s="133"/>
      <c r="BG133" s="133"/>
      <c r="BH133" s="133"/>
    </row>
    <row r="134" spans="1:60" s="31" customFormat="1" ht="25.5" hidden="1" customHeight="1" x14ac:dyDescent="0.2">
      <c r="A134" s="36"/>
      <c r="B134" s="37"/>
      <c r="C134" s="38"/>
      <c r="D134" s="38"/>
      <c r="E134" s="38"/>
      <c r="F134" s="39"/>
      <c r="G134" s="39"/>
      <c r="H134" s="39"/>
      <c r="I134" s="39"/>
      <c r="J134" s="39"/>
      <c r="K134" s="39"/>
      <c r="L134" s="39"/>
      <c r="M134" s="39"/>
      <c r="N134" s="39"/>
      <c r="O134" s="39"/>
      <c r="P134" s="39"/>
      <c r="Q134" s="39"/>
      <c r="R134" s="39"/>
      <c r="S134" s="39"/>
      <c r="T134" s="39"/>
      <c r="U134" s="39"/>
      <c r="V134" s="39"/>
      <c r="W134" s="131"/>
      <c r="X134" s="40"/>
      <c r="Y134" s="40"/>
      <c r="Z134" s="39"/>
      <c r="AA134" s="131"/>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119</v>
      </c>
      <c r="BE134" s="133"/>
      <c r="BF134" s="133"/>
      <c r="BG134" s="133"/>
      <c r="BH134" s="133"/>
    </row>
    <row r="135" spans="1:60" s="48" customFormat="1" ht="25.5" hidden="1" customHeight="1" x14ac:dyDescent="0.2">
      <c r="A135" s="45"/>
      <c r="B135" s="46" t="s">
        <v>118</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31"/>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120</v>
      </c>
      <c r="BD135" s="47"/>
      <c r="BE135" s="133"/>
      <c r="BF135" s="134"/>
      <c r="BG135" s="134"/>
      <c r="BH135" s="134"/>
    </row>
    <row r="136" spans="1:60" ht="25.5" hidden="1" customHeight="1" x14ac:dyDescent="0.2">
      <c r="A136" s="36"/>
      <c r="B136" s="282" t="s">
        <v>124</v>
      </c>
      <c r="C136" s="376"/>
      <c r="D136" s="376"/>
      <c r="E136" s="377"/>
      <c r="F136" s="407" t="s">
        <v>9</v>
      </c>
      <c r="G136" s="407"/>
      <c r="H136" s="402"/>
      <c r="I136" s="402"/>
      <c r="J136" s="395" t="s">
        <v>10</v>
      </c>
      <c r="K136" s="395"/>
      <c r="L136" s="402"/>
      <c r="M136" s="402"/>
      <c r="N136" s="395" t="s">
        <v>11</v>
      </c>
      <c r="O136" s="397"/>
      <c r="P136" s="408" t="s">
        <v>12</v>
      </c>
      <c r="Q136" s="397"/>
      <c r="R136" s="399" t="s">
        <v>13</v>
      </c>
      <c r="S136" s="399"/>
      <c r="T136" s="401"/>
      <c r="U136" s="402"/>
      <c r="V136" s="395" t="s">
        <v>10</v>
      </c>
      <c r="W136" s="395"/>
      <c r="X136" s="402"/>
      <c r="Y136" s="402"/>
      <c r="Z136" s="395" t="s">
        <v>11</v>
      </c>
      <c r="AA136" s="397"/>
      <c r="AB136" s="40"/>
      <c r="AC136" s="40"/>
      <c r="AD136" s="40"/>
      <c r="AE136" s="405" t="s">
        <v>24</v>
      </c>
      <c r="AF136" s="395"/>
      <c r="AG136" s="395"/>
      <c r="AH136" s="395"/>
      <c r="AI136" s="397"/>
      <c r="AJ136" s="391">
        <f>ROUNDDOWN(AW141/60,0)</f>
        <v>0</v>
      </c>
      <c r="AK136" s="392"/>
      <c r="AL136" s="395" t="s">
        <v>10</v>
      </c>
      <c r="AM136" s="395"/>
      <c r="AN136" s="392">
        <f>AW141-AJ136*60</f>
        <v>0</v>
      </c>
      <c r="AO136" s="392"/>
      <c r="AP136" s="395" t="s">
        <v>11</v>
      </c>
      <c r="AQ136" s="397"/>
      <c r="AR136" s="40"/>
      <c r="AS136" s="49"/>
      <c r="AT136" s="49"/>
      <c r="AU136" s="31"/>
      <c r="AV136" s="387" t="s">
        <v>25</v>
      </c>
      <c r="AW136" s="390">
        <f>IF(AZ136&lt;=BC136,BC136,AW131)</f>
        <v>1200</v>
      </c>
      <c r="AX136" s="184"/>
      <c r="AY136" s="387" t="s">
        <v>26</v>
      </c>
      <c r="AZ136" s="390">
        <f>T136*60+X136</f>
        <v>0</v>
      </c>
      <c r="BA136" s="184"/>
      <c r="BB136" s="387" t="s">
        <v>27</v>
      </c>
      <c r="BC136" s="390">
        <f>IF(C144="☑",21*60,20*60)</f>
        <v>1200</v>
      </c>
      <c r="BD136" s="31"/>
      <c r="BE136" s="133"/>
      <c r="BF136" s="133"/>
      <c r="BG136" s="133"/>
      <c r="BH136" s="133"/>
    </row>
    <row r="137" spans="1:60" ht="35.25" hidden="1" customHeight="1" x14ac:dyDescent="0.2">
      <c r="A137" s="36"/>
      <c r="B137" s="378"/>
      <c r="C137" s="379"/>
      <c r="D137" s="379"/>
      <c r="E137" s="380"/>
      <c r="F137" s="407"/>
      <c r="G137" s="407"/>
      <c r="H137" s="404"/>
      <c r="I137" s="404"/>
      <c r="J137" s="396"/>
      <c r="K137" s="396"/>
      <c r="L137" s="404"/>
      <c r="M137" s="404"/>
      <c r="N137" s="396"/>
      <c r="O137" s="398"/>
      <c r="P137" s="406"/>
      <c r="Q137" s="398"/>
      <c r="R137" s="400"/>
      <c r="S137" s="400"/>
      <c r="T137" s="403"/>
      <c r="U137" s="404"/>
      <c r="V137" s="396"/>
      <c r="W137" s="396"/>
      <c r="X137" s="404"/>
      <c r="Y137" s="404"/>
      <c r="Z137" s="396"/>
      <c r="AA137" s="398"/>
      <c r="AB137" s="31"/>
      <c r="AC137" s="31"/>
      <c r="AD137" s="31"/>
      <c r="AE137" s="406"/>
      <c r="AF137" s="396"/>
      <c r="AG137" s="396"/>
      <c r="AH137" s="396"/>
      <c r="AI137" s="398"/>
      <c r="AJ137" s="393"/>
      <c r="AK137" s="394"/>
      <c r="AL137" s="396"/>
      <c r="AM137" s="396"/>
      <c r="AN137" s="394"/>
      <c r="AO137" s="394"/>
      <c r="AP137" s="396"/>
      <c r="AQ137" s="398"/>
      <c r="AR137" s="40"/>
      <c r="AS137" s="49"/>
      <c r="AT137" s="49"/>
      <c r="AU137" s="31"/>
      <c r="AV137" s="387"/>
      <c r="AW137" s="390"/>
      <c r="AX137" s="184"/>
      <c r="AY137" s="387"/>
      <c r="AZ137" s="390"/>
      <c r="BA137" s="184"/>
      <c r="BB137" s="387"/>
      <c r="BC137" s="390"/>
      <c r="BD137" s="31"/>
      <c r="BE137" s="133"/>
      <c r="BF137" s="133"/>
      <c r="BG137" s="133"/>
      <c r="BH137" s="133"/>
    </row>
    <row r="138" spans="1:60" ht="17.25" hidden="1" customHeight="1" x14ac:dyDescent="0.2">
      <c r="A138" s="50"/>
      <c r="B138" s="41"/>
      <c r="C138" s="41"/>
      <c r="D138" s="41"/>
      <c r="E138" s="41"/>
      <c r="F138" s="31"/>
      <c r="G138" s="41"/>
      <c r="H138" s="130"/>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28</v>
      </c>
      <c r="BA138" s="31"/>
      <c r="BB138" s="31"/>
      <c r="BC138" s="31"/>
      <c r="BD138" s="31"/>
      <c r="BE138" s="133"/>
      <c r="BF138" s="133"/>
      <c r="BG138" s="133"/>
      <c r="BH138" s="133"/>
    </row>
    <row r="139" spans="1:60" ht="25.5" hidden="1" customHeight="1" x14ac:dyDescent="0.3">
      <c r="A139" s="50"/>
      <c r="B139" s="31"/>
      <c r="C139" s="370" t="s">
        <v>123</v>
      </c>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2"/>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9" t="s">
        <v>29</v>
      </c>
      <c r="BA139" s="31"/>
      <c r="BB139" s="31"/>
      <c r="BC139" s="31"/>
      <c r="BD139" s="31"/>
      <c r="BE139" s="133"/>
      <c r="BF139" s="133"/>
      <c r="BG139" s="133"/>
      <c r="BH139" s="133"/>
    </row>
    <row r="140" spans="1:60" ht="25.5" hidden="1" customHeight="1" x14ac:dyDescent="0.2">
      <c r="A140" s="50"/>
      <c r="B140" s="31"/>
      <c r="C140" s="373"/>
      <c r="D140" s="374"/>
      <c r="E140" s="374"/>
      <c r="F140" s="374"/>
      <c r="G140" s="374"/>
      <c r="H140" s="374"/>
      <c r="I140" s="374"/>
      <c r="J140" s="374"/>
      <c r="K140" s="374"/>
      <c r="L140" s="374"/>
      <c r="M140" s="374"/>
      <c r="N140" s="374"/>
      <c r="O140" s="374"/>
      <c r="P140" s="374"/>
      <c r="Q140" s="374"/>
      <c r="R140" s="374"/>
      <c r="S140" s="374"/>
      <c r="T140" s="374"/>
      <c r="U140" s="374"/>
      <c r="V140" s="374"/>
      <c r="W140" s="374"/>
      <c r="X140" s="374"/>
      <c r="Y140" s="374"/>
      <c r="Z140" s="374"/>
      <c r="AA140" s="374"/>
      <c r="AB140" s="375"/>
      <c r="AD140" s="31"/>
      <c r="AE140" s="37" t="s">
        <v>30</v>
      </c>
      <c r="AF140" s="31"/>
      <c r="AG140" s="31"/>
      <c r="AH140" s="31"/>
      <c r="AI140" s="31"/>
      <c r="AJ140" s="31"/>
      <c r="AK140" s="31"/>
      <c r="AL140" s="31"/>
      <c r="AM140" s="31"/>
      <c r="AN140" s="31"/>
      <c r="AO140" s="31"/>
      <c r="AP140" s="31"/>
      <c r="AQ140" s="31"/>
      <c r="AR140" s="31"/>
      <c r="AS140" s="31"/>
      <c r="AT140" s="31"/>
      <c r="AU140" s="31"/>
      <c r="AV140" s="31"/>
      <c r="AW140" s="31" t="s">
        <v>31</v>
      </c>
      <c r="AX140" s="31"/>
      <c r="AY140" s="31"/>
      <c r="AZ140" s="31" t="s">
        <v>32</v>
      </c>
      <c r="BA140" s="64"/>
      <c r="BB140" s="31"/>
      <c r="BC140" s="31"/>
      <c r="BD140" s="31"/>
      <c r="BE140" s="133"/>
      <c r="BF140" s="133"/>
      <c r="BG140" s="133"/>
      <c r="BH140" s="133"/>
    </row>
    <row r="141" spans="1:60" s="48" customFormat="1" ht="25.5" hidden="1" customHeight="1" x14ac:dyDescent="0.2">
      <c r="A141" s="50"/>
      <c r="B141" s="31"/>
      <c r="C141" s="373"/>
      <c r="D141" s="374"/>
      <c r="E141" s="374"/>
      <c r="F141" s="374"/>
      <c r="G141" s="374"/>
      <c r="H141" s="374"/>
      <c r="I141" s="374"/>
      <c r="J141" s="374"/>
      <c r="K141" s="374"/>
      <c r="L141" s="374"/>
      <c r="M141" s="374"/>
      <c r="N141" s="374"/>
      <c r="O141" s="374"/>
      <c r="P141" s="374"/>
      <c r="Q141" s="374"/>
      <c r="R141" s="374"/>
      <c r="S141" s="374"/>
      <c r="T141" s="374"/>
      <c r="U141" s="374"/>
      <c r="V141" s="374"/>
      <c r="W141" s="374"/>
      <c r="X141" s="374"/>
      <c r="Y141" s="374"/>
      <c r="Z141" s="374"/>
      <c r="AA141" s="374"/>
      <c r="AB141" s="375"/>
      <c r="AC141" s="1"/>
      <c r="AD141" s="31"/>
      <c r="AE141" s="282" t="s">
        <v>33</v>
      </c>
      <c r="AF141" s="376"/>
      <c r="AG141" s="376"/>
      <c r="AH141" s="376"/>
      <c r="AI141" s="376"/>
      <c r="AJ141" s="376"/>
      <c r="AK141" s="377"/>
      <c r="AL141" s="381">
        <f>IF(AZ131=0,0,ROUNDUP(AW141/AZ131,3))</f>
        <v>0</v>
      </c>
      <c r="AM141" s="382"/>
      <c r="AN141" s="382"/>
      <c r="AO141" s="382"/>
      <c r="AP141" s="382"/>
      <c r="AQ141" s="383"/>
      <c r="AR141" s="31"/>
      <c r="AS141" s="31"/>
      <c r="AT141" s="31"/>
      <c r="AU141" s="47"/>
      <c r="AV141" s="387" t="s">
        <v>34</v>
      </c>
      <c r="AW141" s="388">
        <f>IF(AW131-AW136&gt;0,IF(AW131-AW136&gt;AZ131,AZ131,AW131-AW136),0)</f>
        <v>0</v>
      </c>
      <c r="AX141" s="389" t="s">
        <v>35</v>
      </c>
      <c r="AY141" s="389"/>
      <c r="AZ141" s="64"/>
      <c r="BA141" s="64"/>
      <c r="BB141" s="47"/>
      <c r="BC141" s="47"/>
      <c r="BD141" s="47"/>
      <c r="BE141" s="134"/>
      <c r="BF141" s="134"/>
      <c r="BG141" s="134"/>
      <c r="BH141" s="134"/>
    </row>
    <row r="142" spans="1:60" ht="35.25" hidden="1" customHeight="1" x14ac:dyDescent="0.2">
      <c r="A142" s="50"/>
      <c r="B142" s="31"/>
      <c r="C142" s="373"/>
      <c r="D142" s="374"/>
      <c r="E142" s="374"/>
      <c r="F142" s="374"/>
      <c r="G142" s="374"/>
      <c r="H142" s="374"/>
      <c r="I142" s="374"/>
      <c r="J142" s="374"/>
      <c r="K142" s="374"/>
      <c r="L142" s="374"/>
      <c r="M142" s="374"/>
      <c r="N142" s="374"/>
      <c r="O142" s="374"/>
      <c r="P142" s="374"/>
      <c r="Q142" s="374"/>
      <c r="R142" s="374"/>
      <c r="S142" s="374"/>
      <c r="T142" s="374"/>
      <c r="U142" s="374"/>
      <c r="V142" s="374"/>
      <c r="W142" s="374"/>
      <c r="X142" s="374"/>
      <c r="Y142" s="374"/>
      <c r="Z142" s="374"/>
      <c r="AA142" s="374"/>
      <c r="AB142" s="375"/>
      <c r="AD142" s="31"/>
      <c r="AE142" s="378"/>
      <c r="AF142" s="379"/>
      <c r="AG142" s="379"/>
      <c r="AH142" s="379"/>
      <c r="AI142" s="379"/>
      <c r="AJ142" s="379"/>
      <c r="AK142" s="380"/>
      <c r="AL142" s="384"/>
      <c r="AM142" s="385"/>
      <c r="AN142" s="385"/>
      <c r="AO142" s="385"/>
      <c r="AP142" s="385"/>
      <c r="AQ142" s="386"/>
      <c r="AR142" s="31"/>
      <c r="AS142" s="31"/>
      <c r="AT142" s="31"/>
      <c r="AU142" s="387"/>
      <c r="AV142" s="387"/>
      <c r="AW142" s="388"/>
      <c r="AX142" s="389"/>
      <c r="AY142" s="389"/>
      <c r="AZ142" s="31"/>
      <c r="BA142" s="31"/>
      <c r="BB142" s="31"/>
      <c r="BC142" s="31"/>
      <c r="BD142" s="31"/>
      <c r="BE142" s="133"/>
      <c r="BF142" s="133"/>
      <c r="BG142" s="133"/>
      <c r="BH142" s="133"/>
    </row>
    <row r="143" spans="1:60" ht="25.5" hidden="1" customHeight="1" x14ac:dyDescent="0.2">
      <c r="A143" s="50"/>
      <c r="B143" s="31"/>
      <c r="C143" s="373"/>
      <c r="D143" s="374"/>
      <c r="E143" s="374"/>
      <c r="F143" s="374"/>
      <c r="G143" s="374"/>
      <c r="H143" s="374"/>
      <c r="I143" s="374"/>
      <c r="J143" s="374"/>
      <c r="K143" s="374"/>
      <c r="L143" s="374"/>
      <c r="M143" s="374"/>
      <c r="N143" s="374"/>
      <c r="O143" s="374"/>
      <c r="P143" s="374"/>
      <c r="Q143" s="374"/>
      <c r="R143" s="374"/>
      <c r="S143" s="374"/>
      <c r="T143" s="374"/>
      <c r="U143" s="374"/>
      <c r="V143" s="374"/>
      <c r="W143" s="374"/>
      <c r="X143" s="374"/>
      <c r="Y143" s="374"/>
      <c r="Z143" s="374"/>
      <c r="AA143" s="374"/>
      <c r="AB143" s="375"/>
      <c r="AD143" s="31"/>
      <c r="AE143" s="31"/>
      <c r="AF143" s="31"/>
      <c r="AG143" s="31"/>
      <c r="AH143" s="31"/>
      <c r="AI143" s="31"/>
      <c r="AJ143" s="31"/>
      <c r="AK143" s="44" t="s">
        <v>18</v>
      </c>
      <c r="AL143" s="31"/>
      <c r="AM143" s="40"/>
      <c r="AN143" s="40"/>
      <c r="AO143" s="40"/>
      <c r="AP143" s="31"/>
      <c r="AQ143" s="31"/>
      <c r="AR143" s="31"/>
      <c r="AS143" s="31"/>
      <c r="AT143" s="31"/>
      <c r="AU143" s="387"/>
      <c r="AV143" s="31"/>
      <c r="AW143" s="31"/>
      <c r="AX143" s="31"/>
      <c r="AY143" s="31"/>
      <c r="AZ143" s="31"/>
      <c r="BA143" s="31"/>
      <c r="BB143" s="31"/>
      <c r="BC143" s="31"/>
      <c r="BD143" s="31"/>
      <c r="BE143" s="133"/>
      <c r="BF143" s="133"/>
      <c r="BG143" s="133"/>
      <c r="BH143" s="133"/>
    </row>
    <row r="144" spans="1:60" ht="25.5" hidden="1" customHeight="1" x14ac:dyDescent="0.2">
      <c r="A144" s="50"/>
      <c r="B144" s="31"/>
      <c r="C144" s="363" t="s">
        <v>121</v>
      </c>
      <c r="D144" s="364"/>
      <c r="E144" s="365" t="s">
        <v>122</v>
      </c>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6"/>
      <c r="AD144" s="31"/>
      <c r="AE144" s="31"/>
      <c r="AF144" s="31"/>
      <c r="AG144" s="31"/>
      <c r="AJ144" s="31"/>
      <c r="AK144" s="52" t="s">
        <v>36</v>
      </c>
      <c r="AL144" s="31"/>
      <c r="AM144" s="40"/>
      <c r="AN144" s="40"/>
      <c r="AO144" s="40"/>
      <c r="AP144" s="31"/>
      <c r="AQ144" s="31"/>
      <c r="AR144" s="31"/>
      <c r="AS144" s="31"/>
      <c r="AT144" s="31"/>
      <c r="AU144" s="31"/>
      <c r="AV144" s="31"/>
      <c r="AW144" s="31"/>
      <c r="AX144" s="31"/>
      <c r="AY144" s="31"/>
      <c r="AZ144" s="31"/>
      <c r="BA144" s="31"/>
      <c r="BB144" s="31"/>
      <c r="BC144" s="31"/>
      <c r="BD144" s="31"/>
      <c r="BE144" s="133"/>
      <c r="BF144" s="133"/>
      <c r="BG144" s="133"/>
      <c r="BH144" s="133"/>
    </row>
    <row r="145" spans="1:60" s="21" customFormat="1" ht="13.5" hidden="1" customHeight="1" x14ac:dyDescent="0.2">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2">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ht="25.5" hidden="1" customHeight="1" x14ac:dyDescent="0.2">
      <c r="A147" s="411" t="s">
        <v>45</v>
      </c>
      <c r="B147" s="412"/>
      <c r="C147" s="412"/>
      <c r="D147" s="412"/>
      <c r="E147" s="412"/>
      <c r="F147" s="412"/>
      <c r="G147" s="412"/>
      <c r="H147" s="412"/>
      <c r="I147" s="413"/>
      <c r="J147" s="30"/>
      <c r="K147" s="59" t="s">
        <v>40</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ht="17.25" hidden="1" customHeight="1" x14ac:dyDescent="0.2">
      <c r="A148" s="414"/>
      <c r="B148" s="415"/>
      <c r="C148" s="415"/>
      <c r="D148" s="415"/>
      <c r="E148" s="415"/>
      <c r="F148" s="415"/>
      <c r="G148" s="415"/>
      <c r="H148" s="415"/>
      <c r="I148" s="416"/>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ht="28.5" hidden="1" customHeight="1" x14ac:dyDescent="0.2">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31"/>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3"/>
      <c r="BF149" s="133"/>
      <c r="BG149" s="133"/>
      <c r="BH149" s="133"/>
    </row>
    <row r="150" spans="1:60" ht="25.5" hidden="1" customHeight="1" x14ac:dyDescent="0.2">
      <c r="A150" s="36"/>
      <c r="B150" s="282" t="s">
        <v>124</v>
      </c>
      <c r="C150" s="376"/>
      <c r="D150" s="376"/>
      <c r="E150" s="377"/>
      <c r="F150" s="407" t="s">
        <v>9</v>
      </c>
      <c r="G150" s="407"/>
      <c r="H150" s="402"/>
      <c r="I150" s="402"/>
      <c r="J150" s="395" t="s">
        <v>10</v>
      </c>
      <c r="K150" s="395"/>
      <c r="L150" s="402"/>
      <c r="M150" s="402"/>
      <c r="N150" s="395" t="s">
        <v>11</v>
      </c>
      <c r="O150" s="397"/>
      <c r="P150" s="408" t="s">
        <v>12</v>
      </c>
      <c r="Q150" s="397"/>
      <c r="R150" s="399" t="s">
        <v>13</v>
      </c>
      <c r="S150" s="399"/>
      <c r="T150" s="402"/>
      <c r="U150" s="402"/>
      <c r="V150" s="395" t="s">
        <v>10</v>
      </c>
      <c r="W150" s="395"/>
      <c r="X150" s="402"/>
      <c r="Y150" s="402"/>
      <c r="Z150" s="395" t="s">
        <v>11</v>
      </c>
      <c r="AA150" s="397"/>
      <c r="AB150" s="31"/>
      <c r="AC150" s="31"/>
      <c r="AD150" s="31"/>
      <c r="AE150" s="282" t="s">
        <v>14</v>
      </c>
      <c r="AF150" s="274"/>
      <c r="AG150" s="274"/>
      <c r="AH150" s="274"/>
      <c r="AI150" s="275"/>
      <c r="AJ150" s="392">
        <f>ROUNDDOWN(AZ150/60,0)</f>
        <v>0</v>
      </c>
      <c r="AK150" s="392"/>
      <c r="AL150" s="409" t="s">
        <v>15</v>
      </c>
      <c r="AM150" s="409"/>
      <c r="AN150" s="392">
        <f>AZ150-AJ150*60</f>
        <v>0</v>
      </c>
      <c r="AO150" s="392"/>
      <c r="AP150" s="395" t="s">
        <v>11</v>
      </c>
      <c r="AQ150" s="397"/>
      <c r="AR150" s="40"/>
      <c r="AS150" s="31"/>
      <c r="AT150" s="31"/>
      <c r="AU150" s="387"/>
      <c r="AV150" s="387" t="s">
        <v>16</v>
      </c>
      <c r="AW150" s="390">
        <f>T150*60+X150</f>
        <v>0</v>
      </c>
      <c r="AX150" s="31"/>
      <c r="AY150" s="387" t="s">
        <v>17</v>
      </c>
      <c r="AZ150" s="390">
        <f>(T150*60+X150)-(H150*60+L150)</f>
        <v>0</v>
      </c>
      <c r="BA150" s="31"/>
      <c r="BB150" s="31"/>
      <c r="BC150" s="31"/>
      <c r="BD150" s="31"/>
      <c r="BE150" s="133"/>
      <c r="BF150" s="133"/>
      <c r="BG150" s="133"/>
      <c r="BH150" s="133"/>
    </row>
    <row r="151" spans="1:60" ht="35.25" hidden="1" customHeight="1" x14ac:dyDescent="0.2">
      <c r="A151" s="36"/>
      <c r="B151" s="378"/>
      <c r="C151" s="379"/>
      <c r="D151" s="379"/>
      <c r="E151" s="380"/>
      <c r="F151" s="407"/>
      <c r="G151" s="407"/>
      <c r="H151" s="404"/>
      <c r="I151" s="404"/>
      <c r="J151" s="396"/>
      <c r="K151" s="396"/>
      <c r="L151" s="404"/>
      <c r="M151" s="404"/>
      <c r="N151" s="396"/>
      <c r="O151" s="398"/>
      <c r="P151" s="406"/>
      <c r="Q151" s="398"/>
      <c r="R151" s="400"/>
      <c r="S151" s="400"/>
      <c r="T151" s="404"/>
      <c r="U151" s="404"/>
      <c r="V151" s="396"/>
      <c r="W151" s="396"/>
      <c r="X151" s="404"/>
      <c r="Y151" s="404"/>
      <c r="Z151" s="396"/>
      <c r="AA151" s="398"/>
      <c r="AB151" s="31"/>
      <c r="AC151" s="31"/>
      <c r="AD151" s="31"/>
      <c r="AE151" s="286"/>
      <c r="AF151" s="280"/>
      <c r="AG151" s="280"/>
      <c r="AH151" s="280"/>
      <c r="AI151" s="281"/>
      <c r="AJ151" s="394"/>
      <c r="AK151" s="394"/>
      <c r="AL151" s="410"/>
      <c r="AM151" s="410"/>
      <c r="AN151" s="394"/>
      <c r="AO151" s="394"/>
      <c r="AP151" s="396"/>
      <c r="AQ151" s="398"/>
      <c r="AR151" s="40"/>
      <c r="AS151" s="31"/>
      <c r="AT151" s="31"/>
      <c r="AU151" s="387"/>
      <c r="AV151" s="387"/>
      <c r="AW151" s="390"/>
      <c r="AX151" s="31"/>
      <c r="AY151" s="387"/>
      <c r="AZ151" s="390"/>
      <c r="BA151" s="31"/>
      <c r="BB151" s="31"/>
      <c r="BC151" s="31"/>
      <c r="BD151" s="31"/>
      <c r="BE151" s="133"/>
      <c r="BF151" s="133"/>
      <c r="BG151" s="133"/>
      <c r="BH151" s="133"/>
    </row>
    <row r="152" spans="1:60" ht="17.25" hidden="1" customHeight="1" x14ac:dyDescent="0.2">
      <c r="A152" s="36"/>
      <c r="B152" s="41"/>
      <c r="C152" s="41"/>
      <c r="D152" s="41"/>
      <c r="E152" s="41"/>
      <c r="F152" s="42"/>
      <c r="G152" s="42"/>
      <c r="H152" s="130"/>
      <c r="I152" s="42"/>
      <c r="J152" s="42"/>
      <c r="K152" s="42"/>
      <c r="L152" s="42"/>
      <c r="M152" s="42"/>
      <c r="N152" s="42"/>
      <c r="O152" s="42"/>
      <c r="P152" s="42"/>
      <c r="Q152" s="42"/>
      <c r="R152" s="42"/>
      <c r="S152" s="42"/>
      <c r="T152" s="42"/>
      <c r="U152" s="42"/>
      <c r="V152" s="42"/>
      <c r="W152" s="42"/>
      <c r="X152" s="40"/>
      <c r="Y152" s="40"/>
      <c r="Z152" s="39"/>
      <c r="AA152" s="131"/>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3"/>
      <c r="BF152" s="133"/>
      <c r="BG152" s="133"/>
      <c r="BH152" s="133"/>
    </row>
    <row r="153" spans="1:60" s="31" customFormat="1" ht="25.5" hidden="1" customHeight="1" x14ac:dyDescent="0.2">
      <c r="A153" s="36"/>
      <c r="B153" s="37"/>
      <c r="C153" s="38"/>
      <c r="D153" s="38"/>
      <c r="E153" s="38"/>
      <c r="F153" s="39"/>
      <c r="G153" s="39"/>
      <c r="H153" s="39"/>
      <c r="I153" s="39"/>
      <c r="J153" s="39"/>
      <c r="K153" s="39"/>
      <c r="L153" s="39"/>
      <c r="M153" s="39"/>
      <c r="N153" s="39"/>
      <c r="O153" s="39"/>
      <c r="P153" s="39"/>
      <c r="Q153" s="39"/>
      <c r="R153" s="39"/>
      <c r="S153" s="39"/>
      <c r="T153" s="39"/>
      <c r="U153" s="39"/>
      <c r="V153" s="39"/>
      <c r="W153" s="131"/>
      <c r="X153" s="40"/>
      <c r="Y153" s="40"/>
      <c r="Z153" s="39"/>
      <c r="AA153" s="131"/>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119</v>
      </c>
      <c r="BE153" s="133"/>
      <c r="BF153" s="133"/>
      <c r="BG153" s="133"/>
      <c r="BH153" s="133"/>
    </row>
    <row r="154" spans="1:60" s="48" customFormat="1" ht="25.5" hidden="1" customHeight="1" x14ac:dyDescent="0.2">
      <c r="A154" s="45"/>
      <c r="B154" s="46" t="s">
        <v>118</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31"/>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120</v>
      </c>
      <c r="BD154" s="47"/>
      <c r="BE154" s="133"/>
      <c r="BF154" s="134"/>
      <c r="BG154" s="134"/>
      <c r="BH154" s="134"/>
    </row>
    <row r="155" spans="1:60" ht="25.5" hidden="1" customHeight="1" x14ac:dyDescent="0.2">
      <c r="A155" s="36"/>
      <c r="B155" s="282" t="s">
        <v>124</v>
      </c>
      <c r="C155" s="376"/>
      <c r="D155" s="376"/>
      <c r="E155" s="377"/>
      <c r="F155" s="407" t="s">
        <v>9</v>
      </c>
      <c r="G155" s="407"/>
      <c r="H155" s="402"/>
      <c r="I155" s="402"/>
      <c r="J155" s="395" t="s">
        <v>10</v>
      </c>
      <c r="K155" s="395"/>
      <c r="L155" s="402"/>
      <c r="M155" s="402"/>
      <c r="N155" s="395" t="s">
        <v>11</v>
      </c>
      <c r="O155" s="397"/>
      <c r="P155" s="408" t="s">
        <v>12</v>
      </c>
      <c r="Q155" s="397"/>
      <c r="R155" s="399" t="s">
        <v>13</v>
      </c>
      <c r="S155" s="399"/>
      <c r="T155" s="401"/>
      <c r="U155" s="402"/>
      <c r="V155" s="395" t="s">
        <v>10</v>
      </c>
      <c r="W155" s="395"/>
      <c r="X155" s="402"/>
      <c r="Y155" s="402"/>
      <c r="Z155" s="395" t="s">
        <v>11</v>
      </c>
      <c r="AA155" s="397"/>
      <c r="AB155" s="40"/>
      <c r="AC155" s="40"/>
      <c r="AD155" s="40"/>
      <c r="AE155" s="405" t="s">
        <v>24</v>
      </c>
      <c r="AF155" s="395"/>
      <c r="AG155" s="395"/>
      <c r="AH155" s="395"/>
      <c r="AI155" s="397"/>
      <c r="AJ155" s="391">
        <f>ROUNDDOWN(AW160/60,0)</f>
        <v>0</v>
      </c>
      <c r="AK155" s="392"/>
      <c r="AL155" s="395" t="s">
        <v>10</v>
      </c>
      <c r="AM155" s="395"/>
      <c r="AN155" s="392">
        <f>AW160-AJ155*60</f>
        <v>0</v>
      </c>
      <c r="AO155" s="392"/>
      <c r="AP155" s="395" t="s">
        <v>11</v>
      </c>
      <c r="AQ155" s="397"/>
      <c r="AR155" s="40"/>
      <c r="AS155" s="49"/>
      <c r="AT155" s="49"/>
      <c r="AU155" s="31"/>
      <c r="AV155" s="387" t="s">
        <v>25</v>
      </c>
      <c r="AW155" s="390">
        <f>IF(AZ155&lt;=BC155,BC155,AW150)</f>
        <v>1200</v>
      </c>
      <c r="AX155" s="184"/>
      <c r="AY155" s="387" t="s">
        <v>26</v>
      </c>
      <c r="AZ155" s="390">
        <f>T155*60+X155</f>
        <v>0</v>
      </c>
      <c r="BA155" s="184"/>
      <c r="BB155" s="387" t="s">
        <v>27</v>
      </c>
      <c r="BC155" s="390">
        <f>IF(C163="☑",21*60,20*60)</f>
        <v>1200</v>
      </c>
      <c r="BD155" s="31"/>
      <c r="BE155" s="133"/>
      <c r="BF155" s="133"/>
      <c r="BG155" s="133"/>
      <c r="BH155" s="133"/>
    </row>
    <row r="156" spans="1:60" ht="35.25" hidden="1" customHeight="1" x14ac:dyDescent="0.2">
      <c r="A156" s="36"/>
      <c r="B156" s="378"/>
      <c r="C156" s="379"/>
      <c r="D156" s="379"/>
      <c r="E156" s="380"/>
      <c r="F156" s="407"/>
      <c r="G156" s="407"/>
      <c r="H156" s="404"/>
      <c r="I156" s="404"/>
      <c r="J156" s="396"/>
      <c r="K156" s="396"/>
      <c r="L156" s="404"/>
      <c r="M156" s="404"/>
      <c r="N156" s="396"/>
      <c r="O156" s="398"/>
      <c r="P156" s="406"/>
      <c r="Q156" s="398"/>
      <c r="R156" s="400"/>
      <c r="S156" s="400"/>
      <c r="T156" s="403"/>
      <c r="U156" s="404"/>
      <c r="V156" s="396"/>
      <c r="W156" s="396"/>
      <c r="X156" s="404"/>
      <c r="Y156" s="404"/>
      <c r="Z156" s="396"/>
      <c r="AA156" s="398"/>
      <c r="AB156" s="31"/>
      <c r="AC156" s="31"/>
      <c r="AD156" s="31"/>
      <c r="AE156" s="406"/>
      <c r="AF156" s="396"/>
      <c r="AG156" s="396"/>
      <c r="AH156" s="396"/>
      <c r="AI156" s="398"/>
      <c r="AJ156" s="393"/>
      <c r="AK156" s="394"/>
      <c r="AL156" s="396"/>
      <c r="AM156" s="396"/>
      <c r="AN156" s="394"/>
      <c r="AO156" s="394"/>
      <c r="AP156" s="396"/>
      <c r="AQ156" s="398"/>
      <c r="AR156" s="40"/>
      <c r="AS156" s="49"/>
      <c r="AT156" s="49"/>
      <c r="AU156" s="31"/>
      <c r="AV156" s="387"/>
      <c r="AW156" s="390"/>
      <c r="AX156" s="184"/>
      <c r="AY156" s="387"/>
      <c r="AZ156" s="390"/>
      <c r="BA156" s="184"/>
      <c r="BB156" s="387"/>
      <c r="BC156" s="390"/>
      <c r="BD156" s="31"/>
      <c r="BE156" s="133"/>
      <c r="BF156" s="133"/>
      <c r="BG156" s="133"/>
      <c r="BH156" s="133"/>
    </row>
    <row r="157" spans="1:60" ht="17.25" hidden="1" customHeight="1" x14ac:dyDescent="0.2">
      <c r="A157" s="50"/>
      <c r="B157" s="41"/>
      <c r="C157" s="41"/>
      <c r="D157" s="41"/>
      <c r="E157" s="41"/>
      <c r="F157" s="31"/>
      <c r="G157" s="41"/>
      <c r="H157" s="130"/>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28</v>
      </c>
      <c r="BA157" s="31"/>
      <c r="BB157" s="31"/>
      <c r="BC157" s="31"/>
      <c r="BD157" s="31"/>
      <c r="BE157" s="133"/>
      <c r="BF157" s="133"/>
      <c r="BG157" s="133"/>
      <c r="BH157" s="133"/>
    </row>
    <row r="158" spans="1:60" ht="25.5" hidden="1" customHeight="1" x14ac:dyDescent="0.3">
      <c r="A158" s="50"/>
      <c r="B158" s="31"/>
      <c r="C158" s="370" t="s">
        <v>123</v>
      </c>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2"/>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9" t="s">
        <v>29</v>
      </c>
      <c r="BA158" s="31"/>
      <c r="BB158" s="31"/>
      <c r="BC158" s="31"/>
      <c r="BD158" s="31"/>
      <c r="BE158" s="133"/>
      <c r="BF158" s="133"/>
      <c r="BG158" s="133"/>
      <c r="BH158" s="133"/>
    </row>
    <row r="159" spans="1:60" ht="25.5" hidden="1" customHeight="1" x14ac:dyDescent="0.2">
      <c r="A159" s="50"/>
      <c r="B159" s="31"/>
      <c r="C159" s="373"/>
      <c r="D159" s="374"/>
      <c r="E159" s="374"/>
      <c r="F159" s="374"/>
      <c r="G159" s="374"/>
      <c r="H159" s="374"/>
      <c r="I159" s="374"/>
      <c r="J159" s="374"/>
      <c r="K159" s="374"/>
      <c r="L159" s="374"/>
      <c r="M159" s="374"/>
      <c r="N159" s="374"/>
      <c r="O159" s="374"/>
      <c r="P159" s="374"/>
      <c r="Q159" s="374"/>
      <c r="R159" s="374"/>
      <c r="S159" s="374"/>
      <c r="T159" s="374"/>
      <c r="U159" s="374"/>
      <c r="V159" s="374"/>
      <c r="W159" s="374"/>
      <c r="X159" s="374"/>
      <c r="Y159" s="374"/>
      <c r="Z159" s="374"/>
      <c r="AA159" s="374"/>
      <c r="AB159" s="375"/>
      <c r="AD159" s="31"/>
      <c r="AE159" s="37" t="s">
        <v>30</v>
      </c>
      <c r="AF159" s="31"/>
      <c r="AG159" s="31"/>
      <c r="AH159" s="31"/>
      <c r="AI159" s="31"/>
      <c r="AJ159" s="31"/>
      <c r="AK159" s="31"/>
      <c r="AL159" s="31"/>
      <c r="AM159" s="31"/>
      <c r="AN159" s="31"/>
      <c r="AO159" s="31"/>
      <c r="AP159" s="31"/>
      <c r="AQ159" s="31"/>
      <c r="AR159" s="31"/>
      <c r="AS159" s="31"/>
      <c r="AT159" s="31"/>
      <c r="AU159" s="31"/>
      <c r="AV159" s="31"/>
      <c r="AW159" s="31" t="s">
        <v>31</v>
      </c>
      <c r="AX159" s="31"/>
      <c r="AY159" s="31"/>
      <c r="AZ159" s="31" t="s">
        <v>32</v>
      </c>
      <c r="BA159" s="64"/>
      <c r="BB159" s="31"/>
      <c r="BC159" s="31"/>
      <c r="BD159" s="31"/>
      <c r="BE159" s="133"/>
      <c r="BF159" s="133"/>
      <c r="BG159" s="133"/>
      <c r="BH159" s="133"/>
    </row>
    <row r="160" spans="1:60" s="48" customFormat="1" ht="25.5" hidden="1" customHeight="1" x14ac:dyDescent="0.2">
      <c r="A160" s="50"/>
      <c r="B160" s="31"/>
      <c r="C160" s="373"/>
      <c r="D160" s="374"/>
      <c r="E160" s="374"/>
      <c r="F160" s="374"/>
      <c r="G160" s="374"/>
      <c r="H160" s="374"/>
      <c r="I160" s="374"/>
      <c r="J160" s="374"/>
      <c r="K160" s="374"/>
      <c r="L160" s="374"/>
      <c r="M160" s="374"/>
      <c r="N160" s="374"/>
      <c r="O160" s="374"/>
      <c r="P160" s="374"/>
      <c r="Q160" s="374"/>
      <c r="R160" s="374"/>
      <c r="S160" s="374"/>
      <c r="T160" s="374"/>
      <c r="U160" s="374"/>
      <c r="V160" s="374"/>
      <c r="W160" s="374"/>
      <c r="X160" s="374"/>
      <c r="Y160" s="374"/>
      <c r="Z160" s="374"/>
      <c r="AA160" s="374"/>
      <c r="AB160" s="375"/>
      <c r="AC160" s="1"/>
      <c r="AD160" s="31"/>
      <c r="AE160" s="282" t="s">
        <v>33</v>
      </c>
      <c r="AF160" s="376"/>
      <c r="AG160" s="376"/>
      <c r="AH160" s="376"/>
      <c r="AI160" s="376"/>
      <c r="AJ160" s="376"/>
      <c r="AK160" s="377"/>
      <c r="AL160" s="381">
        <f>IF(AZ150=0,0,ROUNDUP(AW160/AZ150,3))</f>
        <v>0</v>
      </c>
      <c r="AM160" s="382"/>
      <c r="AN160" s="382"/>
      <c r="AO160" s="382"/>
      <c r="AP160" s="382"/>
      <c r="AQ160" s="383"/>
      <c r="AR160" s="31"/>
      <c r="AS160" s="31"/>
      <c r="AT160" s="31"/>
      <c r="AU160" s="47"/>
      <c r="AV160" s="387" t="s">
        <v>34</v>
      </c>
      <c r="AW160" s="388">
        <f>IF(AW150-AW155&gt;0,IF(AW150-AW155&gt;AZ150,AZ150,AW150-AW155),0)</f>
        <v>0</v>
      </c>
      <c r="AX160" s="389" t="s">
        <v>35</v>
      </c>
      <c r="AY160" s="389"/>
      <c r="AZ160" s="64"/>
      <c r="BA160" s="64"/>
      <c r="BB160" s="47"/>
      <c r="BC160" s="47"/>
      <c r="BD160" s="47"/>
      <c r="BE160" s="134"/>
      <c r="BF160" s="134"/>
      <c r="BG160" s="134"/>
      <c r="BH160" s="134"/>
    </row>
    <row r="161" spans="1:60" ht="35.25" hidden="1" customHeight="1" x14ac:dyDescent="0.2">
      <c r="A161" s="50"/>
      <c r="B161" s="31"/>
      <c r="C161" s="373"/>
      <c r="D161" s="374"/>
      <c r="E161" s="374"/>
      <c r="F161" s="374"/>
      <c r="G161" s="374"/>
      <c r="H161" s="374"/>
      <c r="I161" s="374"/>
      <c r="J161" s="374"/>
      <c r="K161" s="374"/>
      <c r="L161" s="374"/>
      <c r="M161" s="374"/>
      <c r="N161" s="374"/>
      <c r="O161" s="374"/>
      <c r="P161" s="374"/>
      <c r="Q161" s="374"/>
      <c r="R161" s="374"/>
      <c r="S161" s="374"/>
      <c r="T161" s="374"/>
      <c r="U161" s="374"/>
      <c r="V161" s="374"/>
      <c r="W161" s="374"/>
      <c r="X161" s="374"/>
      <c r="Y161" s="374"/>
      <c r="Z161" s="374"/>
      <c r="AA161" s="374"/>
      <c r="AB161" s="375"/>
      <c r="AD161" s="31"/>
      <c r="AE161" s="378"/>
      <c r="AF161" s="379"/>
      <c r="AG161" s="379"/>
      <c r="AH161" s="379"/>
      <c r="AI161" s="379"/>
      <c r="AJ161" s="379"/>
      <c r="AK161" s="380"/>
      <c r="AL161" s="384"/>
      <c r="AM161" s="385"/>
      <c r="AN161" s="385"/>
      <c r="AO161" s="385"/>
      <c r="AP161" s="385"/>
      <c r="AQ161" s="386"/>
      <c r="AR161" s="31"/>
      <c r="AS161" s="31"/>
      <c r="AT161" s="31"/>
      <c r="AU161" s="387"/>
      <c r="AV161" s="387"/>
      <c r="AW161" s="388"/>
      <c r="AX161" s="389"/>
      <c r="AY161" s="389"/>
      <c r="AZ161" s="31"/>
      <c r="BA161" s="31"/>
      <c r="BB161" s="31"/>
      <c r="BC161" s="31"/>
      <c r="BD161" s="31"/>
      <c r="BE161" s="133"/>
      <c r="BF161" s="133"/>
      <c r="BG161" s="133"/>
      <c r="BH161" s="133"/>
    </row>
    <row r="162" spans="1:60" ht="25.5" hidden="1" customHeight="1" x14ac:dyDescent="0.2">
      <c r="A162" s="50"/>
      <c r="B162" s="31"/>
      <c r="C162" s="373"/>
      <c r="D162" s="374"/>
      <c r="E162" s="374"/>
      <c r="F162" s="374"/>
      <c r="G162" s="374"/>
      <c r="H162" s="374"/>
      <c r="I162" s="374"/>
      <c r="J162" s="374"/>
      <c r="K162" s="374"/>
      <c r="L162" s="374"/>
      <c r="M162" s="374"/>
      <c r="N162" s="374"/>
      <c r="O162" s="374"/>
      <c r="P162" s="374"/>
      <c r="Q162" s="374"/>
      <c r="R162" s="374"/>
      <c r="S162" s="374"/>
      <c r="T162" s="374"/>
      <c r="U162" s="374"/>
      <c r="V162" s="374"/>
      <c r="W162" s="374"/>
      <c r="X162" s="374"/>
      <c r="Y162" s="374"/>
      <c r="Z162" s="374"/>
      <c r="AA162" s="374"/>
      <c r="AB162" s="375"/>
      <c r="AD162" s="31"/>
      <c r="AE162" s="31"/>
      <c r="AF162" s="31"/>
      <c r="AG162" s="31"/>
      <c r="AH162" s="31"/>
      <c r="AI162" s="31"/>
      <c r="AJ162" s="31"/>
      <c r="AK162" s="44" t="s">
        <v>18</v>
      </c>
      <c r="AL162" s="31"/>
      <c r="AM162" s="40"/>
      <c r="AN162" s="40"/>
      <c r="AO162" s="40"/>
      <c r="AP162" s="31"/>
      <c r="AQ162" s="31"/>
      <c r="AR162" s="31"/>
      <c r="AS162" s="31"/>
      <c r="AT162" s="31"/>
      <c r="AU162" s="387"/>
      <c r="AV162" s="31"/>
      <c r="AW162" s="31"/>
      <c r="AX162" s="31"/>
      <c r="AY162" s="31"/>
      <c r="AZ162" s="31"/>
      <c r="BA162" s="31"/>
      <c r="BB162" s="31"/>
      <c r="BC162" s="31"/>
      <c r="BD162" s="31"/>
      <c r="BE162" s="133"/>
      <c r="BF162" s="133"/>
      <c r="BG162" s="133"/>
      <c r="BH162" s="133"/>
    </row>
    <row r="163" spans="1:60" ht="25.5" hidden="1" customHeight="1" x14ac:dyDescent="0.2">
      <c r="A163" s="50"/>
      <c r="B163" s="31"/>
      <c r="C163" s="363" t="s">
        <v>121</v>
      </c>
      <c r="D163" s="364"/>
      <c r="E163" s="365" t="s">
        <v>122</v>
      </c>
      <c r="F163" s="365"/>
      <c r="G163" s="365"/>
      <c r="H163" s="365"/>
      <c r="I163" s="365"/>
      <c r="J163" s="365"/>
      <c r="K163" s="365"/>
      <c r="L163" s="365"/>
      <c r="M163" s="365"/>
      <c r="N163" s="365"/>
      <c r="O163" s="365"/>
      <c r="P163" s="365"/>
      <c r="Q163" s="365"/>
      <c r="R163" s="365"/>
      <c r="S163" s="365"/>
      <c r="T163" s="365"/>
      <c r="U163" s="365"/>
      <c r="V163" s="365"/>
      <c r="W163" s="365"/>
      <c r="X163" s="365"/>
      <c r="Y163" s="365"/>
      <c r="Z163" s="365"/>
      <c r="AA163" s="365"/>
      <c r="AB163" s="366"/>
      <c r="AD163" s="31"/>
      <c r="AE163" s="31"/>
      <c r="AF163" s="31"/>
      <c r="AG163" s="31"/>
      <c r="AJ163" s="31"/>
      <c r="AK163" s="52" t="s">
        <v>36</v>
      </c>
      <c r="AL163" s="31"/>
      <c r="AM163" s="40"/>
      <c r="AN163" s="40"/>
      <c r="AO163" s="40"/>
      <c r="AP163" s="31"/>
      <c r="AQ163" s="31"/>
      <c r="AR163" s="31"/>
      <c r="AS163" s="31"/>
      <c r="AT163" s="31"/>
      <c r="AU163" s="31"/>
      <c r="AV163" s="31"/>
      <c r="AW163" s="31"/>
      <c r="AX163" s="31"/>
      <c r="AY163" s="31"/>
      <c r="AZ163" s="31"/>
      <c r="BA163" s="31"/>
      <c r="BB163" s="31"/>
      <c r="BC163" s="31"/>
      <c r="BD163" s="31"/>
      <c r="BE163" s="133"/>
      <c r="BF163" s="133"/>
      <c r="BG163" s="133"/>
      <c r="BH163" s="133"/>
    </row>
    <row r="164" spans="1:60" ht="17.25" hidden="1" customHeight="1" x14ac:dyDescent="0.2">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ht="25.5" hidden="1" customHeight="1" x14ac:dyDescent="0.2">
      <c r="A165" s="411" t="s">
        <v>46</v>
      </c>
      <c r="B165" s="412"/>
      <c r="C165" s="412"/>
      <c r="D165" s="412"/>
      <c r="E165" s="412"/>
      <c r="F165" s="412"/>
      <c r="G165" s="412"/>
      <c r="H165" s="412"/>
      <c r="I165" s="413"/>
      <c r="J165" s="30"/>
      <c r="K165" s="59" t="s">
        <v>40</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ht="17.25" hidden="1" customHeight="1" x14ac:dyDescent="0.2">
      <c r="A166" s="414"/>
      <c r="B166" s="415"/>
      <c r="C166" s="415"/>
      <c r="D166" s="415"/>
      <c r="E166" s="415"/>
      <c r="F166" s="415"/>
      <c r="G166" s="415"/>
      <c r="H166" s="415"/>
      <c r="I166" s="416"/>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ht="28.5" hidden="1" customHeight="1" x14ac:dyDescent="0.2">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31"/>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3"/>
      <c r="BF167" s="133"/>
      <c r="BG167" s="133"/>
      <c r="BH167" s="133"/>
    </row>
    <row r="168" spans="1:60" ht="25.5" hidden="1" customHeight="1" x14ac:dyDescent="0.2">
      <c r="A168" s="36"/>
      <c r="B168" s="282" t="s">
        <v>124</v>
      </c>
      <c r="C168" s="376"/>
      <c r="D168" s="376"/>
      <c r="E168" s="377"/>
      <c r="F168" s="407" t="s">
        <v>9</v>
      </c>
      <c r="G168" s="407"/>
      <c r="H168" s="402"/>
      <c r="I168" s="402"/>
      <c r="J168" s="395" t="s">
        <v>10</v>
      </c>
      <c r="K168" s="395"/>
      <c r="L168" s="402"/>
      <c r="M168" s="402"/>
      <c r="N168" s="395" t="s">
        <v>11</v>
      </c>
      <c r="O168" s="397"/>
      <c r="P168" s="408" t="s">
        <v>12</v>
      </c>
      <c r="Q168" s="397"/>
      <c r="R168" s="399" t="s">
        <v>13</v>
      </c>
      <c r="S168" s="399"/>
      <c r="T168" s="402"/>
      <c r="U168" s="402"/>
      <c r="V168" s="395" t="s">
        <v>10</v>
      </c>
      <c r="W168" s="395"/>
      <c r="X168" s="402"/>
      <c r="Y168" s="402"/>
      <c r="Z168" s="395" t="s">
        <v>11</v>
      </c>
      <c r="AA168" s="397"/>
      <c r="AB168" s="31"/>
      <c r="AC168" s="31"/>
      <c r="AD168" s="31"/>
      <c r="AE168" s="282" t="s">
        <v>14</v>
      </c>
      <c r="AF168" s="274"/>
      <c r="AG168" s="274"/>
      <c r="AH168" s="274"/>
      <c r="AI168" s="275"/>
      <c r="AJ168" s="392">
        <f>ROUNDDOWN(AZ168/60,0)</f>
        <v>0</v>
      </c>
      <c r="AK168" s="392"/>
      <c r="AL168" s="409" t="s">
        <v>15</v>
      </c>
      <c r="AM168" s="409"/>
      <c r="AN168" s="392">
        <f>AZ168-AJ168*60</f>
        <v>0</v>
      </c>
      <c r="AO168" s="392"/>
      <c r="AP168" s="395" t="s">
        <v>11</v>
      </c>
      <c r="AQ168" s="397"/>
      <c r="AR168" s="40"/>
      <c r="AS168" s="31"/>
      <c r="AT168" s="31"/>
      <c r="AU168" s="387"/>
      <c r="AV168" s="387" t="s">
        <v>16</v>
      </c>
      <c r="AW168" s="390">
        <f>T168*60+X168</f>
        <v>0</v>
      </c>
      <c r="AX168" s="31"/>
      <c r="AY168" s="387" t="s">
        <v>17</v>
      </c>
      <c r="AZ168" s="390">
        <f>(T168*60+X168)-(H168*60+L168)</f>
        <v>0</v>
      </c>
      <c r="BA168" s="31"/>
      <c r="BB168" s="31"/>
      <c r="BC168" s="31"/>
      <c r="BD168" s="31"/>
      <c r="BE168" s="133"/>
      <c r="BF168" s="133"/>
      <c r="BG168" s="133"/>
      <c r="BH168" s="133"/>
    </row>
    <row r="169" spans="1:60" ht="35.25" hidden="1" customHeight="1" x14ac:dyDescent="0.2">
      <c r="A169" s="36"/>
      <c r="B169" s="378"/>
      <c r="C169" s="379"/>
      <c r="D169" s="379"/>
      <c r="E169" s="380"/>
      <c r="F169" s="407"/>
      <c r="G169" s="407"/>
      <c r="H169" s="404"/>
      <c r="I169" s="404"/>
      <c r="J169" s="396"/>
      <c r="K169" s="396"/>
      <c r="L169" s="404"/>
      <c r="M169" s="404"/>
      <c r="N169" s="396"/>
      <c r="O169" s="398"/>
      <c r="P169" s="406"/>
      <c r="Q169" s="398"/>
      <c r="R169" s="400"/>
      <c r="S169" s="400"/>
      <c r="T169" s="404"/>
      <c r="U169" s="404"/>
      <c r="V169" s="396"/>
      <c r="W169" s="396"/>
      <c r="X169" s="404"/>
      <c r="Y169" s="404"/>
      <c r="Z169" s="396"/>
      <c r="AA169" s="398"/>
      <c r="AB169" s="31"/>
      <c r="AC169" s="31"/>
      <c r="AD169" s="31"/>
      <c r="AE169" s="286"/>
      <c r="AF169" s="280"/>
      <c r="AG169" s="280"/>
      <c r="AH169" s="280"/>
      <c r="AI169" s="281"/>
      <c r="AJ169" s="394"/>
      <c r="AK169" s="394"/>
      <c r="AL169" s="410"/>
      <c r="AM169" s="410"/>
      <c r="AN169" s="394"/>
      <c r="AO169" s="394"/>
      <c r="AP169" s="396"/>
      <c r="AQ169" s="398"/>
      <c r="AR169" s="40"/>
      <c r="AS169" s="31"/>
      <c r="AT169" s="31"/>
      <c r="AU169" s="387"/>
      <c r="AV169" s="387"/>
      <c r="AW169" s="390"/>
      <c r="AX169" s="31"/>
      <c r="AY169" s="387"/>
      <c r="AZ169" s="390"/>
      <c r="BA169" s="31"/>
      <c r="BB169" s="31"/>
      <c r="BC169" s="31"/>
      <c r="BD169" s="31"/>
      <c r="BE169" s="133"/>
      <c r="BF169" s="133"/>
      <c r="BG169" s="133"/>
      <c r="BH169" s="133"/>
    </row>
    <row r="170" spans="1:60" ht="17.25" hidden="1" customHeight="1" x14ac:dyDescent="0.2">
      <c r="A170" s="36"/>
      <c r="B170" s="41"/>
      <c r="C170" s="41"/>
      <c r="D170" s="41"/>
      <c r="E170" s="41"/>
      <c r="F170" s="42"/>
      <c r="G170" s="42"/>
      <c r="H170" s="130"/>
      <c r="I170" s="42"/>
      <c r="J170" s="42"/>
      <c r="K170" s="42"/>
      <c r="L170" s="42"/>
      <c r="M170" s="42"/>
      <c r="N170" s="42"/>
      <c r="O170" s="42"/>
      <c r="P170" s="42"/>
      <c r="Q170" s="42"/>
      <c r="R170" s="42"/>
      <c r="S170" s="42"/>
      <c r="T170" s="42"/>
      <c r="U170" s="42"/>
      <c r="V170" s="42"/>
      <c r="W170" s="42"/>
      <c r="X170" s="40"/>
      <c r="Y170" s="40"/>
      <c r="Z170" s="39"/>
      <c r="AA170" s="131"/>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3"/>
      <c r="BF170" s="133"/>
      <c r="BG170" s="133"/>
      <c r="BH170" s="133"/>
    </row>
    <row r="171" spans="1:60" s="31" customFormat="1" ht="25.5" hidden="1" customHeight="1" x14ac:dyDescent="0.2">
      <c r="A171" s="36"/>
      <c r="B171" s="37"/>
      <c r="C171" s="38"/>
      <c r="D171" s="38"/>
      <c r="E171" s="38"/>
      <c r="F171" s="39"/>
      <c r="G171" s="39"/>
      <c r="H171" s="39"/>
      <c r="I171" s="39"/>
      <c r="J171" s="39"/>
      <c r="K171" s="39"/>
      <c r="L171" s="39"/>
      <c r="M171" s="39"/>
      <c r="N171" s="39"/>
      <c r="O171" s="39"/>
      <c r="P171" s="39"/>
      <c r="Q171" s="39"/>
      <c r="R171" s="39"/>
      <c r="S171" s="39"/>
      <c r="T171" s="39"/>
      <c r="U171" s="39"/>
      <c r="V171" s="39"/>
      <c r="W171" s="131"/>
      <c r="X171" s="40"/>
      <c r="Y171" s="40"/>
      <c r="Z171" s="39"/>
      <c r="AA171" s="131"/>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119</v>
      </c>
      <c r="BE171" s="133"/>
      <c r="BF171" s="133"/>
      <c r="BG171" s="133"/>
      <c r="BH171" s="133"/>
    </row>
    <row r="172" spans="1:60" s="48" customFormat="1" ht="25.5" hidden="1" customHeight="1" x14ac:dyDescent="0.2">
      <c r="A172" s="45"/>
      <c r="B172" s="46" t="s">
        <v>118</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31"/>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120</v>
      </c>
      <c r="BD172" s="47"/>
      <c r="BE172" s="133"/>
      <c r="BF172" s="134"/>
      <c r="BG172" s="134"/>
      <c r="BH172" s="134"/>
    </row>
    <row r="173" spans="1:60" ht="25.5" hidden="1" customHeight="1" x14ac:dyDescent="0.2">
      <c r="A173" s="36"/>
      <c r="B173" s="282" t="s">
        <v>124</v>
      </c>
      <c r="C173" s="376"/>
      <c r="D173" s="376"/>
      <c r="E173" s="377"/>
      <c r="F173" s="407" t="s">
        <v>9</v>
      </c>
      <c r="G173" s="407"/>
      <c r="H173" s="402"/>
      <c r="I173" s="402"/>
      <c r="J173" s="395" t="s">
        <v>10</v>
      </c>
      <c r="K173" s="395"/>
      <c r="L173" s="402"/>
      <c r="M173" s="402"/>
      <c r="N173" s="395" t="s">
        <v>11</v>
      </c>
      <c r="O173" s="397"/>
      <c r="P173" s="408" t="s">
        <v>12</v>
      </c>
      <c r="Q173" s="397"/>
      <c r="R173" s="399" t="s">
        <v>13</v>
      </c>
      <c r="S173" s="399"/>
      <c r="T173" s="401"/>
      <c r="U173" s="402"/>
      <c r="V173" s="395" t="s">
        <v>10</v>
      </c>
      <c r="W173" s="395"/>
      <c r="X173" s="402"/>
      <c r="Y173" s="402"/>
      <c r="Z173" s="395" t="s">
        <v>11</v>
      </c>
      <c r="AA173" s="397"/>
      <c r="AB173" s="40"/>
      <c r="AC173" s="40"/>
      <c r="AD173" s="40"/>
      <c r="AE173" s="405" t="s">
        <v>24</v>
      </c>
      <c r="AF173" s="395"/>
      <c r="AG173" s="395"/>
      <c r="AH173" s="395"/>
      <c r="AI173" s="397"/>
      <c r="AJ173" s="391">
        <f>ROUNDDOWN(AW178/60,0)</f>
        <v>0</v>
      </c>
      <c r="AK173" s="392"/>
      <c r="AL173" s="395" t="s">
        <v>10</v>
      </c>
      <c r="AM173" s="395"/>
      <c r="AN173" s="392">
        <f>AW178-AJ173*60</f>
        <v>0</v>
      </c>
      <c r="AO173" s="392"/>
      <c r="AP173" s="395" t="s">
        <v>11</v>
      </c>
      <c r="AQ173" s="397"/>
      <c r="AR173" s="40"/>
      <c r="AS173" s="49"/>
      <c r="AT173" s="49"/>
      <c r="AU173" s="31"/>
      <c r="AV173" s="387" t="s">
        <v>25</v>
      </c>
      <c r="AW173" s="390">
        <f>IF(AZ173&lt;=BC173,BC173,AW168)</f>
        <v>1200</v>
      </c>
      <c r="AX173" s="184"/>
      <c r="AY173" s="387" t="s">
        <v>26</v>
      </c>
      <c r="AZ173" s="390">
        <f>T173*60+X173</f>
        <v>0</v>
      </c>
      <c r="BA173" s="184"/>
      <c r="BB173" s="387" t="s">
        <v>27</v>
      </c>
      <c r="BC173" s="390">
        <f>IF(C181="☑",21*60,20*60)</f>
        <v>1200</v>
      </c>
      <c r="BD173" s="31"/>
      <c r="BE173" s="133"/>
      <c r="BF173" s="133"/>
      <c r="BG173" s="133"/>
      <c r="BH173" s="133"/>
    </row>
    <row r="174" spans="1:60" ht="35.25" hidden="1" customHeight="1" x14ac:dyDescent="0.2">
      <c r="A174" s="36"/>
      <c r="B174" s="378"/>
      <c r="C174" s="379"/>
      <c r="D174" s="379"/>
      <c r="E174" s="380"/>
      <c r="F174" s="407"/>
      <c r="G174" s="407"/>
      <c r="H174" s="404"/>
      <c r="I174" s="404"/>
      <c r="J174" s="396"/>
      <c r="K174" s="396"/>
      <c r="L174" s="404"/>
      <c r="M174" s="404"/>
      <c r="N174" s="396"/>
      <c r="O174" s="398"/>
      <c r="P174" s="406"/>
      <c r="Q174" s="398"/>
      <c r="R174" s="400"/>
      <c r="S174" s="400"/>
      <c r="T174" s="403"/>
      <c r="U174" s="404"/>
      <c r="V174" s="396"/>
      <c r="W174" s="396"/>
      <c r="X174" s="404"/>
      <c r="Y174" s="404"/>
      <c r="Z174" s="396"/>
      <c r="AA174" s="398"/>
      <c r="AB174" s="31"/>
      <c r="AC174" s="31"/>
      <c r="AD174" s="31"/>
      <c r="AE174" s="406"/>
      <c r="AF174" s="396"/>
      <c r="AG174" s="396"/>
      <c r="AH174" s="396"/>
      <c r="AI174" s="398"/>
      <c r="AJ174" s="393"/>
      <c r="AK174" s="394"/>
      <c r="AL174" s="396"/>
      <c r="AM174" s="396"/>
      <c r="AN174" s="394"/>
      <c r="AO174" s="394"/>
      <c r="AP174" s="396"/>
      <c r="AQ174" s="398"/>
      <c r="AR174" s="40"/>
      <c r="AS174" s="49"/>
      <c r="AT174" s="49"/>
      <c r="AU174" s="31"/>
      <c r="AV174" s="387"/>
      <c r="AW174" s="390"/>
      <c r="AX174" s="184"/>
      <c r="AY174" s="387"/>
      <c r="AZ174" s="390"/>
      <c r="BA174" s="184"/>
      <c r="BB174" s="387"/>
      <c r="BC174" s="390"/>
      <c r="BD174" s="31"/>
      <c r="BE174" s="133"/>
      <c r="BF174" s="133"/>
      <c r="BG174" s="133"/>
      <c r="BH174" s="133"/>
    </row>
    <row r="175" spans="1:60" ht="17.25" hidden="1" customHeight="1" x14ac:dyDescent="0.2">
      <c r="A175" s="50"/>
      <c r="B175" s="41"/>
      <c r="C175" s="41"/>
      <c r="D175" s="41"/>
      <c r="E175" s="41"/>
      <c r="F175" s="31"/>
      <c r="G175" s="41"/>
      <c r="H175" s="130"/>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28</v>
      </c>
      <c r="BA175" s="31"/>
      <c r="BB175" s="31"/>
      <c r="BC175" s="31"/>
      <c r="BD175" s="31"/>
      <c r="BE175" s="133"/>
      <c r="BF175" s="133"/>
      <c r="BG175" s="133"/>
      <c r="BH175" s="133"/>
    </row>
    <row r="176" spans="1:60" ht="25.5" hidden="1" customHeight="1" x14ac:dyDescent="0.3">
      <c r="A176" s="50"/>
      <c r="B176" s="31"/>
      <c r="C176" s="370" t="s">
        <v>123</v>
      </c>
      <c r="D176" s="371"/>
      <c r="E176" s="371"/>
      <c r="F176" s="371"/>
      <c r="G176" s="371"/>
      <c r="H176" s="371"/>
      <c r="I176" s="371"/>
      <c r="J176" s="371"/>
      <c r="K176" s="371"/>
      <c r="L176" s="371"/>
      <c r="M176" s="371"/>
      <c r="N176" s="371"/>
      <c r="O176" s="371"/>
      <c r="P176" s="371"/>
      <c r="Q176" s="371"/>
      <c r="R176" s="371"/>
      <c r="S176" s="371"/>
      <c r="T176" s="371"/>
      <c r="U176" s="371"/>
      <c r="V176" s="371"/>
      <c r="W176" s="371"/>
      <c r="X176" s="371"/>
      <c r="Y176" s="371"/>
      <c r="Z176" s="371"/>
      <c r="AA176" s="371"/>
      <c r="AB176" s="372"/>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9" t="s">
        <v>29</v>
      </c>
      <c r="BA176" s="31"/>
      <c r="BB176" s="31"/>
      <c r="BC176" s="31"/>
      <c r="BD176" s="31"/>
      <c r="BE176" s="133"/>
      <c r="BF176" s="133"/>
      <c r="BG176" s="133"/>
      <c r="BH176" s="133"/>
    </row>
    <row r="177" spans="1:60" ht="25.5" hidden="1" customHeight="1" x14ac:dyDescent="0.2">
      <c r="A177" s="50"/>
      <c r="B177" s="31"/>
      <c r="C177" s="373"/>
      <c r="D177" s="374"/>
      <c r="E177" s="374"/>
      <c r="F177" s="374"/>
      <c r="G177" s="374"/>
      <c r="H177" s="374"/>
      <c r="I177" s="374"/>
      <c r="J177" s="374"/>
      <c r="K177" s="374"/>
      <c r="L177" s="374"/>
      <c r="M177" s="374"/>
      <c r="N177" s="374"/>
      <c r="O177" s="374"/>
      <c r="P177" s="374"/>
      <c r="Q177" s="374"/>
      <c r="R177" s="374"/>
      <c r="S177" s="374"/>
      <c r="T177" s="374"/>
      <c r="U177" s="374"/>
      <c r="V177" s="374"/>
      <c r="W177" s="374"/>
      <c r="X177" s="374"/>
      <c r="Y177" s="374"/>
      <c r="Z177" s="374"/>
      <c r="AA177" s="374"/>
      <c r="AB177" s="375"/>
      <c r="AD177" s="31"/>
      <c r="AE177" s="37" t="s">
        <v>30</v>
      </c>
      <c r="AF177" s="31"/>
      <c r="AG177" s="31"/>
      <c r="AH177" s="31"/>
      <c r="AI177" s="31"/>
      <c r="AJ177" s="31"/>
      <c r="AK177" s="31"/>
      <c r="AL177" s="31"/>
      <c r="AM177" s="31"/>
      <c r="AN177" s="31"/>
      <c r="AO177" s="31"/>
      <c r="AP177" s="31"/>
      <c r="AQ177" s="31"/>
      <c r="AR177" s="31"/>
      <c r="AS177" s="31"/>
      <c r="AT177" s="31"/>
      <c r="AU177" s="31"/>
      <c r="AV177" s="31"/>
      <c r="AW177" s="31" t="s">
        <v>31</v>
      </c>
      <c r="AX177" s="31"/>
      <c r="AY177" s="31"/>
      <c r="AZ177" s="31" t="s">
        <v>32</v>
      </c>
      <c r="BA177" s="64"/>
      <c r="BB177" s="31"/>
      <c r="BC177" s="31"/>
      <c r="BD177" s="31"/>
      <c r="BE177" s="133"/>
      <c r="BF177" s="133"/>
      <c r="BG177" s="133"/>
      <c r="BH177" s="133"/>
    </row>
    <row r="178" spans="1:60" s="48" customFormat="1" ht="25.5" hidden="1" customHeight="1" x14ac:dyDescent="0.2">
      <c r="A178" s="50"/>
      <c r="B178" s="31"/>
      <c r="C178" s="373"/>
      <c r="D178" s="374"/>
      <c r="E178" s="374"/>
      <c r="F178" s="374"/>
      <c r="G178" s="374"/>
      <c r="H178" s="374"/>
      <c r="I178" s="374"/>
      <c r="J178" s="374"/>
      <c r="K178" s="374"/>
      <c r="L178" s="374"/>
      <c r="M178" s="374"/>
      <c r="N178" s="374"/>
      <c r="O178" s="374"/>
      <c r="P178" s="374"/>
      <c r="Q178" s="374"/>
      <c r="R178" s="374"/>
      <c r="S178" s="374"/>
      <c r="T178" s="374"/>
      <c r="U178" s="374"/>
      <c r="V178" s="374"/>
      <c r="W178" s="374"/>
      <c r="X178" s="374"/>
      <c r="Y178" s="374"/>
      <c r="Z178" s="374"/>
      <c r="AA178" s="374"/>
      <c r="AB178" s="375"/>
      <c r="AC178" s="1"/>
      <c r="AD178" s="31"/>
      <c r="AE178" s="282" t="s">
        <v>33</v>
      </c>
      <c r="AF178" s="376"/>
      <c r="AG178" s="376"/>
      <c r="AH178" s="376"/>
      <c r="AI178" s="376"/>
      <c r="AJ178" s="376"/>
      <c r="AK178" s="377"/>
      <c r="AL178" s="381">
        <f>IF(AZ168=0,0,ROUNDUP(AW178/AZ168,3))</f>
        <v>0</v>
      </c>
      <c r="AM178" s="382"/>
      <c r="AN178" s="382"/>
      <c r="AO178" s="382"/>
      <c r="AP178" s="382"/>
      <c r="AQ178" s="383"/>
      <c r="AR178" s="31"/>
      <c r="AS178" s="31"/>
      <c r="AT178" s="31"/>
      <c r="AU178" s="47"/>
      <c r="AV178" s="387" t="s">
        <v>34</v>
      </c>
      <c r="AW178" s="388">
        <f>IF(AW168-AW173&gt;0,IF(AW168-AW173&gt;AZ168,AZ168,AW168-AW173),0)</f>
        <v>0</v>
      </c>
      <c r="AX178" s="389" t="s">
        <v>35</v>
      </c>
      <c r="AY178" s="389"/>
      <c r="AZ178" s="64"/>
      <c r="BA178" s="64"/>
      <c r="BB178" s="47"/>
      <c r="BC178" s="47"/>
      <c r="BD178" s="47"/>
      <c r="BE178" s="134"/>
      <c r="BF178" s="134"/>
      <c r="BG178" s="134"/>
      <c r="BH178" s="134"/>
    </row>
    <row r="179" spans="1:60" ht="35.25" hidden="1" customHeight="1" x14ac:dyDescent="0.2">
      <c r="A179" s="50"/>
      <c r="B179" s="31"/>
      <c r="C179" s="373"/>
      <c r="D179" s="374"/>
      <c r="E179" s="374"/>
      <c r="F179" s="374"/>
      <c r="G179" s="374"/>
      <c r="H179" s="374"/>
      <c r="I179" s="374"/>
      <c r="J179" s="374"/>
      <c r="K179" s="374"/>
      <c r="L179" s="374"/>
      <c r="M179" s="374"/>
      <c r="N179" s="374"/>
      <c r="O179" s="374"/>
      <c r="P179" s="374"/>
      <c r="Q179" s="374"/>
      <c r="R179" s="374"/>
      <c r="S179" s="374"/>
      <c r="T179" s="374"/>
      <c r="U179" s="374"/>
      <c r="V179" s="374"/>
      <c r="W179" s="374"/>
      <c r="X179" s="374"/>
      <c r="Y179" s="374"/>
      <c r="Z179" s="374"/>
      <c r="AA179" s="374"/>
      <c r="AB179" s="375"/>
      <c r="AD179" s="31"/>
      <c r="AE179" s="378"/>
      <c r="AF179" s="379"/>
      <c r="AG179" s="379"/>
      <c r="AH179" s="379"/>
      <c r="AI179" s="379"/>
      <c r="AJ179" s="379"/>
      <c r="AK179" s="380"/>
      <c r="AL179" s="384"/>
      <c r="AM179" s="385"/>
      <c r="AN179" s="385"/>
      <c r="AO179" s="385"/>
      <c r="AP179" s="385"/>
      <c r="AQ179" s="386"/>
      <c r="AR179" s="31"/>
      <c r="AS179" s="31"/>
      <c r="AT179" s="31"/>
      <c r="AU179" s="387"/>
      <c r="AV179" s="387"/>
      <c r="AW179" s="388"/>
      <c r="AX179" s="389"/>
      <c r="AY179" s="389"/>
      <c r="AZ179" s="31"/>
      <c r="BA179" s="31"/>
      <c r="BB179" s="31"/>
      <c r="BC179" s="31"/>
      <c r="BD179" s="31"/>
      <c r="BE179" s="133"/>
      <c r="BF179" s="133"/>
      <c r="BG179" s="133"/>
      <c r="BH179" s="133"/>
    </row>
    <row r="180" spans="1:60" ht="25.5" hidden="1" customHeight="1" x14ac:dyDescent="0.2">
      <c r="A180" s="50"/>
      <c r="B180" s="31"/>
      <c r="C180" s="373"/>
      <c r="D180" s="374"/>
      <c r="E180" s="374"/>
      <c r="F180" s="374"/>
      <c r="G180" s="374"/>
      <c r="H180" s="374"/>
      <c r="I180" s="374"/>
      <c r="J180" s="374"/>
      <c r="K180" s="374"/>
      <c r="L180" s="374"/>
      <c r="M180" s="374"/>
      <c r="N180" s="374"/>
      <c r="O180" s="374"/>
      <c r="P180" s="374"/>
      <c r="Q180" s="374"/>
      <c r="R180" s="374"/>
      <c r="S180" s="374"/>
      <c r="T180" s="374"/>
      <c r="U180" s="374"/>
      <c r="V180" s="374"/>
      <c r="W180" s="374"/>
      <c r="X180" s="374"/>
      <c r="Y180" s="374"/>
      <c r="Z180" s="374"/>
      <c r="AA180" s="374"/>
      <c r="AB180" s="375"/>
      <c r="AD180" s="31"/>
      <c r="AE180" s="31"/>
      <c r="AF180" s="31"/>
      <c r="AG180" s="31"/>
      <c r="AH180" s="31"/>
      <c r="AI180" s="31"/>
      <c r="AJ180" s="31"/>
      <c r="AK180" s="44" t="s">
        <v>18</v>
      </c>
      <c r="AL180" s="31"/>
      <c r="AM180" s="40"/>
      <c r="AN180" s="40"/>
      <c r="AO180" s="40"/>
      <c r="AP180" s="31"/>
      <c r="AQ180" s="31"/>
      <c r="AR180" s="31"/>
      <c r="AS180" s="31"/>
      <c r="AT180" s="31"/>
      <c r="AU180" s="387"/>
      <c r="AV180" s="31"/>
      <c r="AW180" s="31"/>
      <c r="AX180" s="31"/>
      <c r="AY180" s="31"/>
      <c r="AZ180" s="31"/>
      <c r="BA180" s="31"/>
      <c r="BB180" s="31"/>
      <c r="BC180" s="31"/>
      <c r="BD180" s="31"/>
      <c r="BE180" s="133"/>
      <c r="BF180" s="133"/>
      <c r="BG180" s="133"/>
      <c r="BH180" s="133"/>
    </row>
    <row r="181" spans="1:60" ht="25.5" hidden="1" customHeight="1" x14ac:dyDescent="0.2">
      <c r="A181" s="50"/>
      <c r="B181" s="31"/>
      <c r="C181" s="363" t="s">
        <v>121</v>
      </c>
      <c r="D181" s="364"/>
      <c r="E181" s="365" t="s">
        <v>122</v>
      </c>
      <c r="F181" s="365"/>
      <c r="G181" s="365"/>
      <c r="H181" s="365"/>
      <c r="I181" s="365"/>
      <c r="J181" s="365"/>
      <c r="K181" s="365"/>
      <c r="L181" s="365"/>
      <c r="M181" s="365"/>
      <c r="N181" s="365"/>
      <c r="O181" s="365"/>
      <c r="P181" s="365"/>
      <c r="Q181" s="365"/>
      <c r="R181" s="365"/>
      <c r="S181" s="365"/>
      <c r="T181" s="365"/>
      <c r="U181" s="365"/>
      <c r="V181" s="365"/>
      <c r="W181" s="365"/>
      <c r="X181" s="365"/>
      <c r="Y181" s="365"/>
      <c r="Z181" s="365"/>
      <c r="AA181" s="365"/>
      <c r="AB181" s="366"/>
      <c r="AD181" s="31"/>
      <c r="AE181" s="31"/>
      <c r="AF181" s="31"/>
      <c r="AG181" s="31"/>
      <c r="AJ181" s="31"/>
      <c r="AK181" s="52" t="s">
        <v>36</v>
      </c>
      <c r="AL181" s="31"/>
      <c r="AM181" s="40"/>
      <c r="AN181" s="40"/>
      <c r="AO181" s="40"/>
      <c r="AP181" s="31"/>
      <c r="AQ181" s="31"/>
      <c r="AR181" s="31"/>
      <c r="AS181" s="31"/>
      <c r="AT181" s="31"/>
      <c r="AU181" s="31"/>
      <c r="AV181" s="31"/>
      <c r="AW181" s="31"/>
      <c r="AX181" s="31"/>
      <c r="AY181" s="31"/>
      <c r="AZ181" s="31"/>
      <c r="BA181" s="31"/>
      <c r="BB181" s="31"/>
      <c r="BC181" s="31"/>
      <c r="BD181" s="31"/>
      <c r="BE181" s="133"/>
      <c r="BF181" s="133"/>
      <c r="BG181" s="133"/>
      <c r="BH181" s="133"/>
    </row>
    <row r="182" spans="1:60" ht="17.25" hidden="1" customHeight="1" x14ac:dyDescent="0.2">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ht="25.5" hidden="1" customHeight="1" x14ac:dyDescent="0.2">
      <c r="A183" s="411" t="s">
        <v>47</v>
      </c>
      <c r="B183" s="412"/>
      <c r="C183" s="412"/>
      <c r="D183" s="412"/>
      <c r="E183" s="412"/>
      <c r="F183" s="412"/>
      <c r="G183" s="412"/>
      <c r="H183" s="412"/>
      <c r="I183" s="413"/>
      <c r="J183" s="30"/>
      <c r="K183" s="59" t="s">
        <v>38</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ht="17.25" hidden="1" customHeight="1" x14ac:dyDescent="0.2">
      <c r="A184" s="414"/>
      <c r="B184" s="415"/>
      <c r="C184" s="415"/>
      <c r="D184" s="415"/>
      <c r="E184" s="415"/>
      <c r="F184" s="415"/>
      <c r="G184" s="415"/>
      <c r="H184" s="415"/>
      <c r="I184" s="416"/>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ht="28.5" hidden="1" customHeight="1" x14ac:dyDescent="0.2">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31"/>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3"/>
      <c r="BF185" s="133"/>
      <c r="BG185" s="133"/>
      <c r="BH185" s="133"/>
    </row>
    <row r="186" spans="1:60" ht="25.5" hidden="1" customHeight="1" x14ac:dyDescent="0.2">
      <c r="A186" s="36"/>
      <c r="B186" s="282" t="s">
        <v>124</v>
      </c>
      <c r="C186" s="376"/>
      <c r="D186" s="376"/>
      <c r="E186" s="377"/>
      <c r="F186" s="407" t="s">
        <v>9</v>
      </c>
      <c r="G186" s="407"/>
      <c r="H186" s="402"/>
      <c r="I186" s="402"/>
      <c r="J186" s="395" t="s">
        <v>10</v>
      </c>
      <c r="K186" s="395"/>
      <c r="L186" s="402"/>
      <c r="M186" s="402"/>
      <c r="N186" s="395" t="s">
        <v>11</v>
      </c>
      <c r="O186" s="397"/>
      <c r="P186" s="408" t="s">
        <v>12</v>
      </c>
      <c r="Q186" s="397"/>
      <c r="R186" s="399" t="s">
        <v>13</v>
      </c>
      <c r="S186" s="399"/>
      <c r="T186" s="402"/>
      <c r="U186" s="402"/>
      <c r="V186" s="395" t="s">
        <v>10</v>
      </c>
      <c r="W186" s="395"/>
      <c r="X186" s="402"/>
      <c r="Y186" s="402"/>
      <c r="Z186" s="395" t="s">
        <v>11</v>
      </c>
      <c r="AA186" s="397"/>
      <c r="AB186" s="31"/>
      <c r="AC186" s="31"/>
      <c r="AD186" s="31"/>
      <c r="AE186" s="282" t="s">
        <v>14</v>
      </c>
      <c r="AF186" s="274"/>
      <c r="AG186" s="274"/>
      <c r="AH186" s="274"/>
      <c r="AI186" s="275"/>
      <c r="AJ186" s="392">
        <f>ROUNDDOWN(AZ186/60,0)</f>
        <v>0</v>
      </c>
      <c r="AK186" s="392"/>
      <c r="AL186" s="409" t="s">
        <v>15</v>
      </c>
      <c r="AM186" s="409"/>
      <c r="AN186" s="392">
        <f>AZ186-AJ186*60</f>
        <v>0</v>
      </c>
      <c r="AO186" s="392"/>
      <c r="AP186" s="395" t="s">
        <v>11</v>
      </c>
      <c r="AQ186" s="397"/>
      <c r="AR186" s="40"/>
      <c r="AS186" s="31"/>
      <c r="AT186" s="31"/>
      <c r="AU186" s="387"/>
      <c r="AV186" s="387" t="s">
        <v>16</v>
      </c>
      <c r="AW186" s="390">
        <f>T186*60+X186</f>
        <v>0</v>
      </c>
      <c r="AX186" s="31"/>
      <c r="AY186" s="387" t="s">
        <v>17</v>
      </c>
      <c r="AZ186" s="390">
        <f>(T186*60+X186)-(H186*60+L186)</f>
        <v>0</v>
      </c>
      <c r="BA186" s="31"/>
      <c r="BB186" s="31"/>
      <c r="BC186" s="31"/>
      <c r="BD186" s="31"/>
      <c r="BE186" s="133"/>
      <c r="BF186" s="133"/>
      <c r="BG186" s="133"/>
      <c r="BH186" s="133"/>
    </row>
    <row r="187" spans="1:60" ht="35.25" hidden="1" customHeight="1" x14ac:dyDescent="0.2">
      <c r="A187" s="36"/>
      <c r="B187" s="378"/>
      <c r="C187" s="379"/>
      <c r="D187" s="379"/>
      <c r="E187" s="380"/>
      <c r="F187" s="407"/>
      <c r="G187" s="407"/>
      <c r="H187" s="404"/>
      <c r="I187" s="404"/>
      <c r="J187" s="396"/>
      <c r="K187" s="396"/>
      <c r="L187" s="404"/>
      <c r="M187" s="404"/>
      <c r="N187" s="396"/>
      <c r="O187" s="398"/>
      <c r="P187" s="406"/>
      <c r="Q187" s="398"/>
      <c r="R187" s="400"/>
      <c r="S187" s="400"/>
      <c r="T187" s="404"/>
      <c r="U187" s="404"/>
      <c r="V187" s="396"/>
      <c r="W187" s="396"/>
      <c r="X187" s="404"/>
      <c r="Y187" s="404"/>
      <c r="Z187" s="396"/>
      <c r="AA187" s="398"/>
      <c r="AB187" s="31"/>
      <c r="AC187" s="31"/>
      <c r="AD187" s="31"/>
      <c r="AE187" s="286"/>
      <c r="AF187" s="280"/>
      <c r="AG187" s="280"/>
      <c r="AH187" s="280"/>
      <c r="AI187" s="281"/>
      <c r="AJ187" s="394"/>
      <c r="AK187" s="394"/>
      <c r="AL187" s="410"/>
      <c r="AM187" s="410"/>
      <c r="AN187" s="394"/>
      <c r="AO187" s="394"/>
      <c r="AP187" s="396"/>
      <c r="AQ187" s="398"/>
      <c r="AR187" s="40"/>
      <c r="AS187" s="31"/>
      <c r="AT187" s="31"/>
      <c r="AU187" s="387"/>
      <c r="AV187" s="387"/>
      <c r="AW187" s="390"/>
      <c r="AX187" s="31"/>
      <c r="AY187" s="387"/>
      <c r="AZ187" s="390"/>
      <c r="BA187" s="31"/>
      <c r="BB187" s="31"/>
      <c r="BC187" s="31"/>
      <c r="BD187" s="31"/>
      <c r="BE187" s="133"/>
      <c r="BF187" s="133"/>
      <c r="BG187" s="133"/>
      <c r="BH187" s="133"/>
    </row>
    <row r="188" spans="1:60" ht="17.25" hidden="1" customHeight="1" x14ac:dyDescent="0.2">
      <c r="A188" s="36"/>
      <c r="B188" s="41"/>
      <c r="C188" s="41"/>
      <c r="D188" s="41"/>
      <c r="E188" s="41"/>
      <c r="F188" s="42"/>
      <c r="G188" s="42"/>
      <c r="H188" s="130"/>
      <c r="I188" s="42"/>
      <c r="J188" s="42"/>
      <c r="K188" s="42"/>
      <c r="L188" s="42"/>
      <c r="M188" s="42"/>
      <c r="N188" s="42"/>
      <c r="O188" s="42"/>
      <c r="P188" s="42"/>
      <c r="Q188" s="42"/>
      <c r="R188" s="42"/>
      <c r="S188" s="42"/>
      <c r="T188" s="42"/>
      <c r="U188" s="42"/>
      <c r="V188" s="42"/>
      <c r="W188" s="42"/>
      <c r="X188" s="40"/>
      <c r="Y188" s="40"/>
      <c r="Z188" s="39"/>
      <c r="AA188" s="131"/>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3"/>
      <c r="BF188" s="133"/>
      <c r="BG188" s="133"/>
      <c r="BH188" s="133"/>
    </row>
    <row r="189" spans="1:60" s="31" customFormat="1" ht="25.5" hidden="1" customHeight="1" x14ac:dyDescent="0.2">
      <c r="A189" s="36"/>
      <c r="B189" s="37"/>
      <c r="C189" s="38"/>
      <c r="D189" s="38"/>
      <c r="E189" s="38"/>
      <c r="F189" s="39"/>
      <c r="G189" s="39"/>
      <c r="H189" s="39"/>
      <c r="I189" s="39"/>
      <c r="J189" s="39"/>
      <c r="K189" s="39"/>
      <c r="L189" s="39"/>
      <c r="M189" s="39"/>
      <c r="N189" s="39"/>
      <c r="O189" s="39"/>
      <c r="P189" s="39"/>
      <c r="Q189" s="39"/>
      <c r="R189" s="39"/>
      <c r="S189" s="39"/>
      <c r="T189" s="39"/>
      <c r="U189" s="39"/>
      <c r="V189" s="39"/>
      <c r="W189" s="131"/>
      <c r="X189" s="40"/>
      <c r="Y189" s="40"/>
      <c r="Z189" s="39"/>
      <c r="AA189" s="131"/>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119</v>
      </c>
      <c r="BE189" s="133"/>
      <c r="BF189" s="133"/>
      <c r="BG189" s="133"/>
      <c r="BH189" s="133"/>
    </row>
    <row r="190" spans="1:60" s="48" customFormat="1" ht="25.5" hidden="1" customHeight="1" x14ac:dyDescent="0.2">
      <c r="A190" s="45"/>
      <c r="B190" s="46" t="s">
        <v>118</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31"/>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120</v>
      </c>
      <c r="BD190" s="47"/>
      <c r="BE190" s="133"/>
      <c r="BF190" s="134"/>
      <c r="BG190" s="134"/>
      <c r="BH190" s="134"/>
    </row>
    <row r="191" spans="1:60" ht="25.5" hidden="1" customHeight="1" x14ac:dyDescent="0.2">
      <c r="A191" s="36"/>
      <c r="B191" s="282" t="s">
        <v>124</v>
      </c>
      <c r="C191" s="376"/>
      <c r="D191" s="376"/>
      <c r="E191" s="377"/>
      <c r="F191" s="407" t="s">
        <v>9</v>
      </c>
      <c r="G191" s="407"/>
      <c r="H191" s="402"/>
      <c r="I191" s="402"/>
      <c r="J191" s="395" t="s">
        <v>10</v>
      </c>
      <c r="K191" s="395"/>
      <c r="L191" s="402"/>
      <c r="M191" s="402"/>
      <c r="N191" s="395" t="s">
        <v>11</v>
      </c>
      <c r="O191" s="397"/>
      <c r="P191" s="408" t="s">
        <v>12</v>
      </c>
      <c r="Q191" s="397"/>
      <c r="R191" s="399" t="s">
        <v>13</v>
      </c>
      <c r="S191" s="399"/>
      <c r="T191" s="401"/>
      <c r="U191" s="402"/>
      <c r="V191" s="395" t="s">
        <v>10</v>
      </c>
      <c r="W191" s="395"/>
      <c r="X191" s="402"/>
      <c r="Y191" s="402"/>
      <c r="Z191" s="395" t="s">
        <v>11</v>
      </c>
      <c r="AA191" s="397"/>
      <c r="AB191" s="40"/>
      <c r="AC191" s="40"/>
      <c r="AD191" s="40"/>
      <c r="AE191" s="405" t="s">
        <v>24</v>
      </c>
      <c r="AF191" s="395"/>
      <c r="AG191" s="395"/>
      <c r="AH191" s="395"/>
      <c r="AI191" s="397"/>
      <c r="AJ191" s="391">
        <f>ROUNDDOWN(AW196/60,0)</f>
        <v>0</v>
      </c>
      <c r="AK191" s="392"/>
      <c r="AL191" s="395" t="s">
        <v>10</v>
      </c>
      <c r="AM191" s="395"/>
      <c r="AN191" s="392">
        <f>AW196-AJ191*60</f>
        <v>0</v>
      </c>
      <c r="AO191" s="392"/>
      <c r="AP191" s="395" t="s">
        <v>11</v>
      </c>
      <c r="AQ191" s="397"/>
      <c r="AR191" s="40"/>
      <c r="AS191" s="49"/>
      <c r="AT191" s="49"/>
      <c r="AU191" s="31"/>
      <c r="AV191" s="387" t="s">
        <v>25</v>
      </c>
      <c r="AW191" s="390">
        <f>IF(AZ191&lt;=BC191,BC191,AW186)</f>
        <v>1200</v>
      </c>
      <c r="AX191" s="184"/>
      <c r="AY191" s="387" t="s">
        <v>26</v>
      </c>
      <c r="AZ191" s="390">
        <f>T191*60+X191</f>
        <v>0</v>
      </c>
      <c r="BA191" s="184"/>
      <c r="BB191" s="387" t="s">
        <v>27</v>
      </c>
      <c r="BC191" s="390">
        <f>IF(C199="☑",21*60,20*60)</f>
        <v>1200</v>
      </c>
      <c r="BD191" s="31"/>
      <c r="BE191" s="133"/>
      <c r="BF191" s="133"/>
      <c r="BG191" s="133"/>
      <c r="BH191" s="133"/>
    </row>
    <row r="192" spans="1:60" ht="35.25" hidden="1" customHeight="1" x14ac:dyDescent="0.2">
      <c r="A192" s="36"/>
      <c r="B192" s="378"/>
      <c r="C192" s="379"/>
      <c r="D192" s="379"/>
      <c r="E192" s="380"/>
      <c r="F192" s="407"/>
      <c r="G192" s="407"/>
      <c r="H192" s="404"/>
      <c r="I192" s="404"/>
      <c r="J192" s="396"/>
      <c r="K192" s="396"/>
      <c r="L192" s="404"/>
      <c r="M192" s="404"/>
      <c r="N192" s="396"/>
      <c r="O192" s="398"/>
      <c r="P192" s="406"/>
      <c r="Q192" s="398"/>
      <c r="R192" s="400"/>
      <c r="S192" s="400"/>
      <c r="T192" s="403"/>
      <c r="U192" s="404"/>
      <c r="V192" s="396"/>
      <c r="W192" s="396"/>
      <c r="X192" s="404"/>
      <c r="Y192" s="404"/>
      <c r="Z192" s="396"/>
      <c r="AA192" s="398"/>
      <c r="AB192" s="31"/>
      <c r="AC192" s="31"/>
      <c r="AD192" s="31"/>
      <c r="AE192" s="406"/>
      <c r="AF192" s="396"/>
      <c r="AG192" s="396"/>
      <c r="AH192" s="396"/>
      <c r="AI192" s="398"/>
      <c r="AJ192" s="393"/>
      <c r="AK192" s="394"/>
      <c r="AL192" s="396"/>
      <c r="AM192" s="396"/>
      <c r="AN192" s="394"/>
      <c r="AO192" s="394"/>
      <c r="AP192" s="396"/>
      <c r="AQ192" s="398"/>
      <c r="AR192" s="40"/>
      <c r="AS192" s="49"/>
      <c r="AT192" s="49"/>
      <c r="AU192" s="31"/>
      <c r="AV192" s="387"/>
      <c r="AW192" s="390"/>
      <c r="AX192" s="184"/>
      <c r="AY192" s="387"/>
      <c r="AZ192" s="390"/>
      <c r="BA192" s="184"/>
      <c r="BB192" s="387"/>
      <c r="BC192" s="390"/>
      <c r="BD192" s="31"/>
      <c r="BE192" s="133"/>
      <c r="BF192" s="133"/>
      <c r="BG192" s="133"/>
      <c r="BH192" s="133"/>
    </row>
    <row r="193" spans="1:60" ht="17.25" hidden="1" customHeight="1" x14ac:dyDescent="0.2">
      <c r="A193" s="50"/>
      <c r="B193" s="41"/>
      <c r="C193" s="41"/>
      <c r="D193" s="41"/>
      <c r="E193" s="41"/>
      <c r="F193" s="31"/>
      <c r="G193" s="41"/>
      <c r="H193" s="130"/>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28</v>
      </c>
      <c r="BA193" s="31"/>
      <c r="BB193" s="31"/>
      <c r="BC193" s="31"/>
      <c r="BD193" s="31"/>
      <c r="BE193" s="133"/>
      <c r="BF193" s="133"/>
      <c r="BG193" s="133"/>
      <c r="BH193" s="133"/>
    </row>
    <row r="194" spans="1:60" ht="25.5" hidden="1" customHeight="1" x14ac:dyDescent="0.3">
      <c r="A194" s="50"/>
      <c r="B194" s="31"/>
      <c r="C194" s="370" t="s">
        <v>123</v>
      </c>
      <c r="D194" s="371"/>
      <c r="E194" s="371"/>
      <c r="F194" s="371"/>
      <c r="G194" s="371"/>
      <c r="H194" s="371"/>
      <c r="I194" s="371"/>
      <c r="J194" s="371"/>
      <c r="K194" s="371"/>
      <c r="L194" s="371"/>
      <c r="M194" s="371"/>
      <c r="N194" s="371"/>
      <c r="O194" s="371"/>
      <c r="P194" s="371"/>
      <c r="Q194" s="371"/>
      <c r="R194" s="371"/>
      <c r="S194" s="371"/>
      <c r="T194" s="371"/>
      <c r="U194" s="371"/>
      <c r="V194" s="371"/>
      <c r="W194" s="371"/>
      <c r="X194" s="371"/>
      <c r="Y194" s="371"/>
      <c r="Z194" s="371"/>
      <c r="AA194" s="371"/>
      <c r="AB194" s="372"/>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9" t="s">
        <v>29</v>
      </c>
      <c r="BA194" s="31"/>
      <c r="BB194" s="31"/>
      <c r="BC194" s="31"/>
      <c r="BD194" s="31"/>
      <c r="BE194" s="133"/>
      <c r="BF194" s="133"/>
      <c r="BG194" s="133"/>
      <c r="BH194" s="133"/>
    </row>
    <row r="195" spans="1:60" ht="25.5" hidden="1" customHeight="1" x14ac:dyDescent="0.2">
      <c r="A195" s="50"/>
      <c r="B195" s="31"/>
      <c r="C195" s="373"/>
      <c r="D195" s="374"/>
      <c r="E195" s="374"/>
      <c r="F195" s="374"/>
      <c r="G195" s="374"/>
      <c r="H195" s="374"/>
      <c r="I195" s="374"/>
      <c r="J195" s="374"/>
      <c r="K195" s="374"/>
      <c r="L195" s="374"/>
      <c r="M195" s="374"/>
      <c r="N195" s="374"/>
      <c r="O195" s="374"/>
      <c r="P195" s="374"/>
      <c r="Q195" s="374"/>
      <c r="R195" s="374"/>
      <c r="S195" s="374"/>
      <c r="T195" s="374"/>
      <c r="U195" s="374"/>
      <c r="V195" s="374"/>
      <c r="W195" s="374"/>
      <c r="X195" s="374"/>
      <c r="Y195" s="374"/>
      <c r="Z195" s="374"/>
      <c r="AA195" s="374"/>
      <c r="AB195" s="375"/>
      <c r="AD195" s="31"/>
      <c r="AE195" s="37" t="s">
        <v>30</v>
      </c>
      <c r="AF195" s="31"/>
      <c r="AG195" s="31"/>
      <c r="AH195" s="31"/>
      <c r="AI195" s="31"/>
      <c r="AJ195" s="31"/>
      <c r="AK195" s="31"/>
      <c r="AL195" s="31"/>
      <c r="AM195" s="31"/>
      <c r="AN195" s="31"/>
      <c r="AO195" s="31"/>
      <c r="AP195" s="31"/>
      <c r="AQ195" s="31"/>
      <c r="AR195" s="31"/>
      <c r="AS195" s="31"/>
      <c r="AT195" s="31"/>
      <c r="AU195" s="31"/>
      <c r="AV195" s="31"/>
      <c r="AW195" s="31" t="s">
        <v>31</v>
      </c>
      <c r="AX195" s="31"/>
      <c r="AY195" s="31"/>
      <c r="AZ195" s="31" t="s">
        <v>32</v>
      </c>
      <c r="BA195" s="64"/>
      <c r="BB195" s="31"/>
      <c r="BC195" s="31"/>
      <c r="BD195" s="31"/>
      <c r="BE195" s="133"/>
      <c r="BF195" s="133"/>
      <c r="BG195" s="133"/>
      <c r="BH195" s="133"/>
    </row>
    <row r="196" spans="1:60" s="48" customFormat="1" ht="25.5" hidden="1" customHeight="1" x14ac:dyDescent="0.2">
      <c r="A196" s="50"/>
      <c r="B196" s="31"/>
      <c r="C196" s="373"/>
      <c r="D196" s="374"/>
      <c r="E196" s="374"/>
      <c r="F196" s="374"/>
      <c r="G196" s="374"/>
      <c r="H196" s="374"/>
      <c r="I196" s="374"/>
      <c r="J196" s="374"/>
      <c r="K196" s="374"/>
      <c r="L196" s="374"/>
      <c r="M196" s="374"/>
      <c r="N196" s="374"/>
      <c r="O196" s="374"/>
      <c r="P196" s="374"/>
      <c r="Q196" s="374"/>
      <c r="R196" s="374"/>
      <c r="S196" s="374"/>
      <c r="T196" s="374"/>
      <c r="U196" s="374"/>
      <c r="V196" s="374"/>
      <c r="W196" s="374"/>
      <c r="X196" s="374"/>
      <c r="Y196" s="374"/>
      <c r="Z196" s="374"/>
      <c r="AA196" s="374"/>
      <c r="AB196" s="375"/>
      <c r="AC196" s="1"/>
      <c r="AD196" s="31"/>
      <c r="AE196" s="282" t="s">
        <v>33</v>
      </c>
      <c r="AF196" s="376"/>
      <c r="AG196" s="376"/>
      <c r="AH196" s="376"/>
      <c r="AI196" s="376"/>
      <c r="AJ196" s="376"/>
      <c r="AK196" s="377"/>
      <c r="AL196" s="381">
        <f>IF(AZ186=0,0,ROUNDUP(AW196/AZ186,3))</f>
        <v>0</v>
      </c>
      <c r="AM196" s="382"/>
      <c r="AN196" s="382"/>
      <c r="AO196" s="382"/>
      <c r="AP196" s="382"/>
      <c r="AQ196" s="383"/>
      <c r="AR196" s="31"/>
      <c r="AS196" s="31"/>
      <c r="AT196" s="31"/>
      <c r="AU196" s="47"/>
      <c r="AV196" s="387" t="s">
        <v>34</v>
      </c>
      <c r="AW196" s="388">
        <f>IF(AW186-AW191&gt;0,IF(AW186-AW191&gt;AZ186,AZ186,AW186-AW191),0)</f>
        <v>0</v>
      </c>
      <c r="AX196" s="389" t="s">
        <v>35</v>
      </c>
      <c r="AY196" s="389"/>
      <c r="AZ196" s="64"/>
      <c r="BA196" s="64"/>
      <c r="BB196" s="47"/>
      <c r="BC196" s="47"/>
      <c r="BD196" s="47"/>
      <c r="BE196" s="134"/>
      <c r="BF196" s="134"/>
      <c r="BG196" s="134"/>
      <c r="BH196" s="134"/>
    </row>
    <row r="197" spans="1:60" ht="35.25" hidden="1" customHeight="1" x14ac:dyDescent="0.2">
      <c r="A197" s="50"/>
      <c r="B197" s="31"/>
      <c r="C197" s="373"/>
      <c r="D197" s="374"/>
      <c r="E197" s="374"/>
      <c r="F197" s="374"/>
      <c r="G197" s="374"/>
      <c r="H197" s="374"/>
      <c r="I197" s="374"/>
      <c r="J197" s="374"/>
      <c r="K197" s="374"/>
      <c r="L197" s="374"/>
      <c r="M197" s="374"/>
      <c r="N197" s="374"/>
      <c r="O197" s="374"/>
      <c r="P197" s="374"/>
      <c r="Q197" s="374"/>
      <c r="R197" s="374"/>
      <c r="S197" s="374"/>
      <c r="T197" s="374"/>
      <c r="U197" s="374"/>
      <c r="V197" s="374"/>
      <c r="W197" s="374"/>
      <c r="X197" s="374"/>
      <c r="Y197" s="374"/>
      <c r="Z197" s="374"/>
      <c r="AA197" s="374"/>
      <c r="AB197" s="375"/>
      <c r="AD197" s="31"/>
      <c r="AE197" s="378"/>
      <c r="AF197" s="379"/>
      <c r="AG197" s="379"/>
      <c r="AH197" s="379"/>
      <c r="AI197" s="379"/>
      <c r="AJ197" s="379"/>
      <c r="AK197" s="380"/>
      <c r="AL197" s="384"/>
      <c r="AM197" s="385"/>
      <c r="AN197" s="385"/>
      <c r="AO197" s="385"/>
      <c r="AP197" s="385"/>
      <c r="AQ197" s="386"/>
      <c r="AR197" s="31"/>
      <c r="AS197" s="31"/>
      <c r="AT197" s="31"/>
      <c r="AU197" s="387"/>
      <c r="AV197" s="387"/>
      <c r="AW197" s="388"/>
      <c r="AX197" s="389"/>
      <c r="AY197" s="389"/>
      <c r="AZ197" s="31"/>
      <c r="BA197" s="31"/>
      <c r="BB197" s="31"/>
      <c r="BC197" s="31"/>
      <c r="BD197" s="31"/>
      <c r="BE197" s="133"/>
      <c r="BF197" s="133"/>
      <c r="BG197" s="133"/>
      <c r="BH197" s="133"/>
    </row>
    <row r="198" spans="1:60" ht="25.5" hidden="1" customHeight="1" x14ac:dyDescent="0.2">
      <c r="A198" s="50"/>
      <c r="B198" s="31"/>
      <c r="C198" s="373"/>
      <c r="D198" s="374"/>
      <c r="E198" s="374"/>
      <c r="F198" s="374"/>
      <c r="G198" s="374"/>
      <c r="H198" s="374"/>
      <c r="I198" s="374"/>
      <c r="J198" s="374"/>
      <c r="K198" s="374"/>
      <c r="L198" s="374"/>
      <c r="M198" s="374"/>
      <c r="N198" s="374"/>
      <c r="O198" s="374"/>
      <c r="P198" s="374"/>
      <c r="Q198" s="374"/>
      <c r="R198" s="374"/>
      <c r="S198" s="374"/>
      <c r="T198" s="374"/>
      <c r="U198" s="374"/>
      <c r="V198" s="374"/>
      <c r="W198" s="374"/>
      <c r="X198" s="374"/>
      <c r="Y198" s="374"/>
      <c r="Z198" s="374"/>
      <c r="AA198" s="374"/>
      <c r="AB198" s="375"/>
      <c r="AD198" s="31"/>
      <c r="AE198" s="31"/>
      <c r="AF198" s="31"/>
      <c r="AG198" s="31"/>
      <c r="AH198" s="31"/>
      <c r="AI198" s="31"/>
      <c r="AJ198" s="31"/>
      <c r="AK198" s="44" t="s">
        <v>18</v>
      </c>
      <c r="AL198" s="31"/>
      <c r="AM198" s="40"/>
      <c r="AN198" s="40"/>
      <c r="AO198" s="40"/>
      <c r="AP198" s="31"/>
      <c r="AQ198" s="31"/>
      <c r="AR198" s="31"/>
      <c r="AS198" s="31"/>
      <c r="AT198" s="31"/>
      <c r="AU198" s="387"/>
      <c r="AV198" s="31"/>
      <c r="AW198" s="31"/>
      <c r="AX198" s="31"/>
      <c r="AY198" s="31"/>
      <c r="AZ198" s="31"/>
      <c r="BA198" s="31"/>
      <c r="BB198" s="31"/>
      <c r="BC198" s="31"/>
      <c r="BD198" s="31"/>
      <c r="BE198" s="133"/>
      <c r="BF198" s="133"/>
      <c r="BG198" s="133"/>
      <c r="BH198" s="133"/>
    </row>
    <row r="199" spans="1:60" ht="25.5" hidden="1" customHeight="1" x14ac:dyDescent="0.2">
      <c r="A199" s="50"/>
      <c r="B199" s="31"/>
      <c r="C199" s="363" t="s">
        <v>121</v>
      </c>
      <c r="D199" s="364"/>
      <c r="E199" s="365" t="s">
        <v>122</v>
      </c>
      <c r="F199" s="365"/>
      <c r="G199" s="365"/>
      <c r="H199" s="365"/>
      <c r="I199" s="365"/>
      <c r="J199" s="365"/>
      <c r="K199" s="365"/>
      <c r="L199" s="365"/>
      <c r="M199" s="365"/>
      <c r="N199" s="365"/>
      <c r="O199" s="365"/>
      <c r="P199" s="365"/>
      <c r="Q199" s="365"/>
      <c r="R199" s="365"/>
      <c r="S199" s="365"/>
      <c r="T199" s="365"/>
      <c r="U199" s="365"/>
      <c r="V199" s="365"/>
      <c r="W199" s="365"/>
      <c r="X199" s="365"/>
      <c r="Y199" s="365"/>
      <c r="Z199" s="365"/>
      <c r="AA199" s="365"/>
      <c r="AB199" s="366"/>
      <c r="AD199" s="31"/>
      <c r="AE199" s="31"/>
      <c r="AF199" s="31"/>
      <c r="AG199" s="31"/>
      <c r="AJ199" s="31"/>
      <c r="AK199" s="52" t="s">
        <v>36</v>
      </c>
      <c r="AL199" s="31"/>
      <c r="AM199" s="40"/>
      <c r="AN199" s="40"/>
      <c r="AO199" s="40"/>
      <c r="AP199" s="31"/>
      <c r="AQ199" s="31"/>
      <c r="AR199" s="31"/>
      <c r="AS199" s="31"/>
      <c r="AT199" s="31"/>
      <c r="AU199" s="31"/>
      <c r="AV199" s="31"/>
      <c r="AW199" s="31"/>
      <c r="AX199" s="31"/>
      <c r="AY199" s="31"/>
      <c r="AZ199" s="31"/>
      <c r="BA199" s="31"/>
      <c r="BB199" s="31"/>
      <c r="BC199" s="31"/>
      <c r="BD199" s="31"/>
      <c r="BE199" s="133"/>
      <c r="BF199" s="133"/>
      <c r="BG199" s="133"/>
      <c r="BH199" s="133"/>
    </row>
    <row r="200" spans="1:60" ht="54" customHeight="1" x14ac:dyDescent="0.2">
      <c r="A200" s="53"/>
      <c r="B200" s="367" t="s">
        <v>48</v>
      </c>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c r="AL200" s="367"/>
      <c r="AM200" s="367"/>
      <c r="AN200" s="367"/>
      <c r="AO200" s="367"/>
      <c r="AP200" s="367"/>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2">
      <c r="A201" s="4" t="s">
        <v>108</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ht="33" customHeight="1" x14ac:dyDescent="0.2">
      <c r="A202" s="67"/>
      <c r="B202" s="67"/>
      <c r="C202" s="67" t="s">
        <v>49</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ht="18.75" customHeight="1" x14ac:dyDescent="0.2">
      <c r="C203" s="289" t="s">
        <v>50</v>
      </c>
      <c r="D203" s="290"/>
      <c r="E203" s="290"/>
      <c r="F203" s="290"/>
      <c r="G203" s="290"/>
      <c r="H203" s="290"/>
      <c r="I203" s="368"/>
      <c r="J203" s="289" t="s">
        <v>51</v>
      </c>
      <c r="K203" s="290"/>
      <c r="L203" s="290"/>
      <c r="M203" s="290"/>
      <c r="N203" s="290"/>
      <c r="O203" s="290"/>
      <c r="P203" s="290"/>
      <c r="Q203" s="290"/>
      <c r="R203" s="290"/>
      <c r="S203" s="290"/>
      <c r="T203" s="290"/>
      <c r="U203" s="290"/>
      <c r="V203" s="290"/>
      <c r="W203" s="290"/>
      <c r="X203" s="290"/>
      <c r="Y203" s="290"/>
      <c r="Z203" s="290"/>
      <c r="AA203" s="290"/>
      <c r="AB203" s="290"/>
      <c r="AC203" s="290"/>
      <c r="AD203" s="290"/>
      <c r="AE203" s="290"/>
      <c r="AF203" s="368"/>
      <c r="AG203" s="289" t="s">
        <v>135</v>
      </c>
      <c r="AH203" s="290"/>
      <c r="AI203" s="290"/>
      <c r="AJ203" s="290"/>
      <c r="AK203" s="290"/>
      <c r="AL203" s="290"/>
      <c r="AM203" s="290"/>
      <c r="AN203" s="290"/>
      <c r="AO203" s="368"/>
      <c r="AT203" s="31"/>
      <c r="AU203" s="31"/>
      <c r="AV203" s="31"/>
      <c r="AW203" s="31"/>
      <c r="AX203" s="31"/>
      <c r="AY203" s="31"/>
    </row>
    <row r="204" spans="1:60" x14ac:dyDescent="0.2">
      <c r="C204" s="294"/>
      <c r="D204" s="295"/>
      <c r="E204" s="295"/>
      <c r="F204" s="295"/>
      <c r="G204" s="295"/>
      <c r="H204" s="295"/>
      <c r="I204" s="369"/>
      <c r="J204" s="294"/>
      <c r="K204" s="295"/>
      <c r="L204" s="295"/>
      <c r="M204" s="295"/>
      <c r="N204" s="295"/>
      <c r="O204" s="295"/>
      <c r="P204" s="295"/>
      <c r="Q204" s="295"/>
      <c r="R204" s="295"/>
      <c r="S204" s="295"/>
      <c r="T204" s="295"/>
      <c r="U204" s="295"/>
      <c r="V204" s="295"/>
      <c r="W204" s="295"/>
      <c r="X204" s="295"/>
      <c r="Y204" s="295"/>
      <c r="Z204" s="295"/>
      <c r="AA204" s="295"/>
      <c r="AB204" s="295"/>
      <c r="AC204" s="295"/>
      <c r="AD204" s="295"/>
      <c r="AE204" s="295"/>
      <c r="AF204" s="369"/>
      <c r="AG204" s="294"/>
      <c r="AH204" s="295"/>
      <c r="AI204" s="295"/>
      <c r="AJ204" s="295"/>
      <c r="AK204" s="295"/>
      <c r="AL204" s="295"/>
      <c r="AM204" s="295"/>
      <c r="AN204" s="295"/>
      <c r="AO204" s="369"/>
      <c r="AT204" s="31"/>
      <c r="AU204" s="31"/>
      <c r="AV204" s="31"/>
      <c r="AW204" s="31"/>
      <c r="AX204" s="31"/>
      <c r="AY204" s="31"/>
    </row>
    <row r="205" spans="1:60" ht="18.75" customHeight="1" x14ac:dyDescent="0.2">
      <c r="C205" s="353" t="s">
        <v>52</v>
      </c>
      <c r="D205" s="354"/>
      <c r="E205" s="354"/>
      <c r="F205" s="354"/>
      <c r="G205" s="354"/>
      <c r="H205" s="354"/>
      <c r="I205" s="355"/>
      <c r="J205" s="68" t="s">
        <v>53</v>
      </c>
      <c r="K205" s="69" t="s">
        <v>54</v>
      </c>
      <c r="L205" s="69"/>
      <c r="M205" s="69"/>
      <c r="N205" s="3"/>
      <c r="O205" s="70" t="s">
        <v>55</v>
      </c>
      <c r="P205" s="362">
        <v>1000</v>
      </c>
      <c r="Q205" s="362"/>
      <c r="R205" s="362"/>
      <c r="S205" s="70" t="s">
        <v>56</v>
      </c>
      <c r="T205" s="71"/>
      <c r="U205" s="71" t="s">
        <v>57</v>
      </c>
      <c r="V205" s="362">
        <v>1000</v>
      </c>
      <c r="W205" s="362"/>
      <c r="X205" s="362"/>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ht="18.75" customHeight="1" x14ac:dyDescent="0.2">
      <c r="C206" s="356"/>
      <c r="D206" s="357"/>
      <c r="E206" s="357"/>
      <c r="F206" s="357"/>
      <c r="G206" s="357"/>
      <c r="H206" s="357"/>
      <c r="I206" s="358"/>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x14ac:dyDescent="0.2">
      <c r="C207" s="356"/>
      <c r="D207" s="357"/>
      <c r="E207" s="357"/>
      <c r="F207" s="357"/>
      <c r="G207" s="357"/>
      <c r="H207" s="357"/>
      <c r="I207" s="358"/>
      <c r="J207" s="80"/>
      <c r="K207" s="333">
        <v>20</v>
      </c>
      <c r="L207" s="333"/>
      <c r="M207" s="81"/>
      <c r="N207" s="15"/>
      <c r="O207" s="82" t="s">
        <v>61</v>
      </c>
      <c r="P207" s="83" t="str">
        <f>AA205</f>
        <v>加算単位</v>
      </c>
      <c r="Q207" s="83"/>
      <c r="R207" s="83"/>
      <c r="S207" s="3"/>
      <c r="T207" s="76" t="s">
        <v>62</v>
      </c>
      <c r="U207" s="333">
        <v>20</v>
      </c>
      <c r="V207" s="333"/>
      <c r="W207" s="81"/>
      <c r="X207" s="15"/>
      <c r="Y207" s="82" t="s">
        <v>63</v>
      </c>
      <c r="Z207" s="334" t="s">
        <v>17</v>
      </c>
      <c r="AA207" s="334"/>
      <c r="AB207" s="334"/>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x14ac:dyDescent="0.2">
      <c r="C208" s="359"/>
      <c r="D208" s="360"/>
      <c r="E208" s="360"/>
      <c r="F208" s="360"/>
      <c r="G208" s="360"/>
      <c r="H208" s="360"/>
      <c r="I208" s="361"/>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3:51" ht="18.75" customHeight="1" x14ac:dyDescent="0.2">
      <c r="C209" s="326" t="s">
        <v>66</v>
      </c>
      <c r="D209" s="311"/>
      <c r="E209" s="311"/>
      <c r="F209" s="311"/>
      <c r="G209" s="311"/>
      <c r="H209" s="311"/>
      <c r="I209" s="327"/>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349" t="s">
        <v>67</v>
      </c>
      <c r="AH209" s="350"/>
      <c r="AI209" s="350"/>
      <c r="AJ209" s="350"/>
      <c r="AK209" s="350"/>
      <c r="AL209" s="350"/>
      <c r="AM209" s="351" t="s">
        <v>64</v>
      </c>
      <c r="AN209" s="351"/>
      <c r="AO209" s="352"/>
      <c r="AP209" s="31"/>
      <c r="AQ209" s="31"/>
      <c r="AR209" s="31"/>
      <c r="AS209" s="31"/>
      <c r="AT209" s="31"/>
      <c r="AU209" s="31"/>
      <c r="AV209" s="31"/>
      <c r="AW209" s="31"/>
      <c r="AX209" s="31"/>
      <c r="AY209" s="31"/>
    </row>
    <row r="210" spans="3:51" ht="18.75" customHeight="1" x14ac:dyDescent="0.2">
      <c r="C210" s="328"/>
      <c r="D210" s="329"/>
      <c r="E210" s="329"/>
      <c r="F210" s="329"/>
      <c r="G210" s="329"/>
      <c r="H210" s="329"/>
      <c r="I210" s="330"/>
      <c r="J210" s="97" t="s">
        <v>68</v>
      </c>
      <c r="K210" s="15"/>
      <c r="L210" s="15"/>
      <c r="M210" s="43"/>
      <c r="N210" s="76"/>
      <c r="O210" s="76"/>
      <c r="P210" s="43"/>
      <c r="Q210" s="76" t="s">
        <v>62</v>
      </c>
      <c r="R210" s="333">
        <v>0.2</v>
      </c>
      <c r="S210" s="333"/>
      <c r="T210" s="333"/>
      <c r="U210" s="15"/>
      <c r="V210" s="15"/>
      <c r="W210" s="82" t="s">
        <v>63</v>
      </c>
      <c r="X210" s="334" t="s">
        <v>34</v>
      </c>
      <c r="Y210" s="334"/>
      <c r="Z210" s="334"/>
      <c r="AA210" s="15" t="s">
        <v>64</v>
      </c>
      <c r="AB210" s="15"/>
      <c r="AC210" s="15"/>
      <c r="AD210" s="76"/>
      <c r="AE210" s="76"/>
      <c r="AF210" s="84"/>
      <c r="AG210" s="349"/>
      <c r="AH210" s="350"/>
      <c r="AI210" s="350"/>
      <c r="AJ210" s="350"/>
      <c r="AK210" s="350"/>
      <c r="AL210" s="350"/>
      <c r="AM210" s="351"/>
      <c r="AN210" s="351"/>
      <c r="AO210" s="352"/>
      <c r="AP210" s="31"/>
      <c r="AQ210" s="31"/>
      <c r="AR210" s="31"/>
      <c r="AS210" s="31"/>
      <c r="AT210" s="31"/>
      <c r="AU210" s="31"/>
      <c r="AV210" s="31"/>
      <c r="AW210" s="31"/>
      <c r="AX210" s="31"/>
      <c r="AY210" s="31"/>
    </row>
    <row r="211" spans="3:51" ht="18.75" customHeight="1" x14ac:dyDescent="0.2">
      <c r="C211" s="328"/>
      <c r="D211" s="329"/>
      <c r="E211" s="329"/>
      <c r="F211" s="329"/>
      <c r="G211" s="329"/>
      <c r="H211" s="329"/>
      <c r="I211" s="330"/>
      <c r="J211" s="98"/>
      <c r="K211" s="43"/>
      <c r="L211" s="43"/>
      <c r="M211" s="43"/>
      <c r="N211" s="76"/>
      <c r="O211" s="76"/>
      <c r="P211" s="43"/>
      <c r="Q211" s="43"/>
      <c r="R211" s="15"/>
      <c r="S211" s="15"/>
      <c r="T211" s="15"/>
      <c r="U211" s="15"/>
      <c r="V211" s="15"/>
      <c r="W211" s="15"/>
      <c r="X211" s="75"/>
      <c r="Y211" s="15"/>
      <c r="Z211" s="76"/>
      <c r="AA211" s="15"/>
      <c r="AB211" s="15"/>
      <c r="AC211" s="15"/>
      <c r="AD211" s="15"/>
      <c r="AE211" s="76"/>
      <c r="AF211" s="84"/>
      <c r="AG211" s="349"/>
      <c r="AH211" s="350"/>
      <c r="AI211" s="350"/>
      <c r="AJ211" s="350"/>
      <c r="AK211" s="350"/>
      <c r="AL211" s="350"/>
      <c r="AM211" s="351"/>
      <c r="AN211" s="351"/>
      <c r="AO211" s="352"/>
      <c r="AP211" s="31"/>
      <c r="AQ211" s="31"/>
      <c r="AR211" s="31"/>
      <c r="AS211" s="31"/>
      <c r="AT211" s="31"/>
      <c r="AU211" s="31"/>
      <c r="AV211" s="31"/>
      <c r="AW211" s="31"/>
      <c r="AX211" s="31"/>
      <c r="AY211" s="31"/>
    </row>
    <row r="212" spans="3:51" ht="18.75" customHeight="1" x14ac:dyDescent="0.2">
      <c r="C212" s="331" t="s">
        <v>69</v>
      </c>
      <c r="D212" s="312"/>
      <c r="E212" s="312"/>
      <c r="F212" s="312"/>
      <c r="G212" s="312"/>
      <c r="H212" s="312"/>
      <c r="I212" s="332"/>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349"/>
      <c r="AH212" s="350"/>
      <c r="AI212" s="350"/>
      <c r="AJ212" s="350"/>
      <c r="AK212" s="350"/>
      <c r="AL212" s="350"/>
      <c r="AM212" s="351"/>
      <c r="AN212" s="351"/>
      <c r="AO212" s="352"/>
      <c r="AP212" s="31"/>
      <c r="AQ212" s="31"/>
      <c r="AR212" s="31"/>
      <c r="AS212" s="31"/>
      <c r="AT212" s="31"/>
      <c r="AU212" s="31"/>
      <c r="AV212" s="31"/>
      <c r="AW212" s="31"/>
      <c r="AX212" s="31"/>
      <c r="AY212" s="31"/>
    </row>
    <row r="213" spans="3:51" x14ac:dyDescent="0.2">
      <c r="C213" s="326" t="s">
        <v>70</v>
      </c>
      <c r="D213" s="311"/>
      <c r="E213" s="311"/>
      <c r="F213" s="311"/>
      <c r="G213" s="311"/>
      <c r="H213" s="311"/>
      <c r="I213" s="327"/>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3:51" x14ac:dyDescent="0.2">
      <c r="C214" s="328"/>
      <c r="D214" s="329"/>
      <c r="E214" s="329"/>
      <c r="F214" s="329"/>
      <c r="G214" s="329"/>
      <c r="H214" s="329"/>
      <c r="I214" s="330"/>
      <c r="J214" s="97" t="s">
        <v>71</v>
      </c>
      <c r="K214" s="15"/>
      <c r="L214" s="15"/>
      <c r="M214" s="43"/>
      <c r="N214" s="76"/>
      <c r="O214" s="76"/>
      <c r="P214" s="43"/>
      <c r="Q214" s="76" t="s">
        <v>62</v>
      </c>
      <c r="R214" s="333">
        <v>2</v>
      </c>
      <c r="S214" s="333"/>
      <c r="T214" s="333"/>
      <c r="U214" s="15"/>
      <c r="V214" s="15"/>
      <c r="W214" s="82" t="s">
        <v>63</v>
      </c>
      <c r="X214" s="334" t="s">
        <v>72</v>
      </c>
      <c r="Y214" s="334"/>
      <c r="Z214" s="334"/>
      <c r="AA214" s="15" t="s">
        <v>64</v>
      </c>
      <c r="AB214" s="15"/>
      <c r="AC214" s="15"/>
      <c r="AD214" s="76"/>
      <c r="AE214" s="76"/>
      <c r="AF214" s="84"/>
      <c r="AG214" s="335" t="s">
        <v>73</v>
      </c>
      <c r="AH214" s="336"/>
      <c r="AI214" s="336"/>
      <c r="AJ214" s="336"/>
      <c r="AK214" s="336"/>
      <c r="AL214" s="336"/>
      <c r="AM214" s="336"/>
      <c r="AN214" s="336"/>
      <c r="AO214" s="337"/>
      <c r="AP214" s="31"/>
      <c r="AQ214" s="31"/>
      <c r="AR214" s="31"/>
      <c r="AS214" s="31"/>
      <c r="AT214" s="31"/>
      <c r="AU214" s="31"/>
      <c r="AV214" s="31"/>
      <c r="AW214" s="31"/>
      <c r="AX214" s="31"/>
      <c r="AY214" s="31"/>
    </row>
    <row r="215" spans="3:51" x14ac:dyDescent="0.2">
      <c r="C215" s="328"/>
      <c r="D215" s="329"/>
      <c r="E215" s="329"/>
      <c r="F215" s="329"/>
      <c r="G215" s="329"/>
      <c r="H215" s="329"/>
      <c r="I215" s="330"/>
      <c r="J215" s="98"/>
      <c r="K215" s="43"/>
      <c r="L215" s="43"/>
      <c r="M215" s="43"/>
      <c r="N215" s="76"/>
      <c r="O215" s="76"/>
      <c r="P215" s="43"/>
      <c r="Q215" s="43"/>
      <c r="R215" s="15"/>
      <c r="S215" s="15"/>
      <c r="T215" s="15"/>
      <c r="U215" s="15"/>
      <c r="V215" s="15"/>
      <c r="W215" s="15"/>
      <c r="X215" s="75"/>
      <c r="Y215" s="15"/>
      <c r="Z215" s="76"/>
      <c r="AA215" s="15"/>
      <c r="AB215" s="15"/>
      <c r="AC215" s="15"/>
      <c r="AD215" s="15"/>
      <c r="AE215" s="76"/>
      <c r="AF215" s="84"/>
      <c r="AG215" s="335"/>
      <c r="AH215" s="336"/>
      <c r="AI215" s="336"/>
      <c r="AJ215" s="336"/>
      <c r="AK215" s="336"/>
      <c r="AL215" s="336"/>
      <c r="AM215" s="336"/>
      <c r="AN215" s="336"/>
      <c r="AO215" s="337"/>
      <c r="AP215" s="31"/>
      <c r="AQ215" s="31"/>
      <c r="AR215" s="31"/>
      <c r="AS215" s="31"/>
      <c r="AT215" s="31"/>
      <c r="AU215" s="31"/>
      <c r="AV215" s="31"/>
      <c r="AW215" s="31"/>
      <c r="AX215" s="31"/>
      <c r="AY215" s="31"/>
    </row>
    <row r="216" spans="3:51" x14ac:dyDescent="0.2">
      <c r="C216" s="331"/>
      <c r="D216" s="312"/>
      <c r="E216" s="312"/>
      <c r="F216" s="312"/>
      <c r="G216" s="312"/>
      <c r="H216" s="312"/>
      <c r="I216" s="332"/>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338"/>
      <c r="AH216" s="339"/>
      <c r="AI216" s="339"/>
      <c r="AJ216" s="339"/>
      <c r="AK216" s="339"/>
      <c r="AL216" s="339"/>
      <c r="AM216" s="339"/>
      <c r="AN216" s="339"/>
      <c r="AO216" s="340"/>
      <c r="AP216" s="31"/>
      <c r="AQ216" s="31"/>
      <c r="AR216" s="31"/>
      <c r="AS216" s="31"/>
      <c r="AT216" s="31"/>
      <c r="AU216" s="31"/>
      <c r="AV216" s="31"/>
      <c r="AW216" s="31"/>
      <c r="AX216" s="31"/>
      <c r="AY216" s="31"/>
    </row>
    <row r="217" spans="3:51" x14ac:dyDescent="0.2">
      <c r="AG217" s="63"/>
      <c r="AH217" s="63"/>
      <c r="AI217" s="63"/>
      <c r="AJ217" s="63"/>
      <c r="AK217" s="63"/>
      <c r="AL217" s="63"/>
      <c r="AM217" s="63"/>
      <c r="AN217" s="63"/>
      <c r="AO217" s="63"/>
      <c r="AT217" s="31"/>
      <c r="AU217" s="31"/>
      <c r="AV217" s="31"/>
      <c r="AW217" s="31"/>
      <c r="AX217" s="31"/>
      <c r="AY217" s="31"/>
    </row>
    <row r="218" spans="3:51" x14ac:dyDescent="0.2">
      <c r="C218" s="1" t="s">
        <v>74</v>
      </c>
      <c r="AG218" s="63"/>
      <c r="AH218" s="63"/>
      <c r="AI218" s="63"/>
      <c r="AJ218" s="63"/>
      <c r="AK218" s="63"/>
      <c r="AL218" s="63"/>
      <c r="AM218" s="63"/>
      <c r="AN218" s="63"/>
      <c r="AO218" s="63"/>
      <c r="AT218" s="31"/>
      <c r="AU218" s="31"/>
      <c r="AV218" s="31"/>
      <c r="AW218" s="31"/>
      <c r="AX218" s="31"/>
      <c r="AY218" s="31"/>
    </row>
    <row r="219" spans="3:51" ht="37.5" customHeight="1" x14ac:dyDescent="0.2">
      <c r="C219" s="341" t="s">
        <v>111</v>
      </c>
      <c r="D219" s="341"/>
      <c r="E219" s="341"/>
      <c r="F219" s="341"/>
      <c r="G219" s="341"/>
      <c r="H219" s="342" t="s">
        <v>141</v>
      </c>
      <c r="I219" s="290"/>
      <c r="J219" s="290"/>
      <c r="K219" s="290"/>
      <c r="L219" s="290"/>
      <c r="M219" s="491"/>
      <c r="N219" s="491"/>
      <c r="O219" s="491"/>
      <c r="P219" s="491"/>
      <c r="Q219" s="491"/>
      <c r="R219" s="491"/>
      <c r="S219" s="491"/>
      <c r="T219" s="311" t="s">
        <v>75</v>
      </c>
      <c r="U219" s="311"/>
      <c r="V219" s="311"/>
      <c r="W219" s="343" t="s">
        <v>136</v>
      </c>
      <c r="X219" s="344"/>
      <c r="Y219" s="344"/>
      <c r="Z219" s="344"/>
      <c r="AA219" s="344"/>
      <c r="AB219" s="344"/>
      <c r="AC219" s="344"/>
      <c r="AD219" s="344"/>
      <c r="AE219" s="344"/>
      <c r="AF219" s="344"/>
      <c r="AG219" s="344"/>
      <c r="AH219" s="344"/>
      <c r="AI219" s="344"/>
      <c r="AJ219" s="344"/>
      <c r="AK219" s="344"/>
      <c r="AL219" s="344"/>
      <c r="AM219" s="344"/>
      <c r="AN219" s="344"/>
      <c r="AO219" s="344"/>
      <c r="AP219" s="344"/>
      <c r="AQ219" s="344"/>
      <c r="AR219" s="345"/>
      <c r="AT219" s="31"/>
      <c r="AU219" s="31"/>
      <c r="AV219" s="31"/>
      <c r="AW219" s="31"/>
      <c r="AX219" s="31"/>
      <c r="AY219" s="31"/>
    </row>
    <row r="220" spans="3:51" ht="61.5" customHeight="1" x14ac:dyDescent="0.2">
      <c r="C220" s="341"/>
      <c r="D220" s="341"/>
      <c r="E220" s="341"/>
      <c r="F220" s="341"/>
      <c r="G220" s="341"/>
      <c r="H220" s="295"/>
      <c r="I220" s="295"/>
      <c r="J220" s="295"/>
      <c r="K220" s="295"/>
      <c r="L220" s="295"/>
      <c r="M220" s="492"/>
      <c r="N220" s="492"/>
      <c r="O220" s="492"/>
      <c r="P220" s="492"/>
      <c r="Q220" s="492"/>
      <c r="R220" s="492"/>
      <c r="S220" s="492"/>
      <c r="T220" s="312"/>
      <c r="U220" s="312"/>
      <c r="V220" s="312"/>
      <c r="W220" s="346"/>
      <c r="X220" s="347"/>
      <c r="Y220" s="347"/>
      <c r="Z220" s="347"/>
      <c r="AA220" s="347"/>
      <c r="AB220" s="347"/>
      <c r="AC220" s="347"/>
      <c r="AD220" s="347"/>
      <c r="AE220" s="347"/>
      <c r="AF220" s="347"/>
      <c r="AG220" s="347"/>
      <c r="AH220" s="347"/>
      <c r="AI220" s="347"/>
      <c r="AJ220" s="347"/>
      <c r="AK220" s="347"/>
      <c r="AL220" s="347"/>
      <c r="AM220" s="347"/>
      <c r="AN220" s="347"/>
      <c r="AO220" s="347"/>
      <c r="AP220" s="347"/>
      <c r="AQ220" s="347"/>
      <c r="AR220" s="348"/>
      <c r="AT220" s="31"/>
      <c r="AU220" s="31"/>
      <c r="AV220" s="64"/>
      <c r="AW220" s="31"/>
      <c r="AX220" s="31"/>
      <c r="AY220" s="31"/>
    </row>
    <row r="221" spans="3:51" x14ac:dyDescent="0.2">
      <c r="AG221" s="63"/>
      <c r="AH221" s="63"/>
      <c r="AI221" s="63"/>
      <c r="AJ221" s="63"/>
      <c r="AK221" s="63"/>
      <c r="AL221" s="63"/>
      <c r="AM221" s="63"/>
      <c r="AN221" s="63"/>
      <c r="AO221" s="63"/>
      <c r="AT221" s="31"/>
      <c r="AU221" s="31"/>
      <c r="AV221" s="31"/>
      <c r="AW221" s="31"/>
      <c r="AX221" s="31"/>
      <c r="AY221" s="31"/>
    </row>
    <row r="222" spans="3:51" ht="37.5" customHeight="1" x14ac:dyDescent="0.2">
      <c r="C222" s="308" t="s">
        <v>141</v>
      </c>
      <c r="D222" s="308"/>
      <c r="E222" s="308"/>
      <c r="F222" s="308"/>
      <c r="G222" s="252" t="s">
        <v>76</v>
      </c>
      <c r="H222" s="252"/>
      <c r="I222" s="252"/>
      <c r="J222" s="252"/>
      <c r="K222" s="252"/>
      <c r="L222" s="252"/>
      <c r="M222" s="491"/>
      <c r="N222" s="491"/>
      <c r="O222" s="491"/>
      <c r="P222" s="491"/>
      <c r="Q222" s="491"/>
      <c r="R222" s="491"/>
      <c r="S222" s="491"/>
      <c r="T222" s="311" t="s">
        <v>77</v>
      </c>
      <c r="U222" s="311"/>
      <c r="V222" s="311"/>
      <c r="W222" s="313" t="s">
        <v>78</v>
      </c>
      <c r="X222" s="314"/>
      <c r="Y222" s="314"/>
      <c r="Z222" s="314"/>
      <c r="AA222" s="314"/>
      <c r="AB222" s="314"/>
      <c r="AC222" s="314"/>
      <c r="AD222" s="314"/>
      <c r="AE222" s="314"/>
      <c r="AF222" s="314"/>
      <c r="AG222" s="314"/>
      <c r="AH222" s="314"/>
      <c r="AI222" s="314"/>
      <c r="AJ222" s="314"/>
      <c r="AK222" s="314"/>
      <c r="AL222" s="314"/>
      <c r="AM222" s="314"/>
      <c r="AN222" s="314"/>
      <c r="AO222" s="314"/>
      <c r="AP222" s="314"/>
      <c r="AQ222" s="314"/>
      <c r="AR222" s="315"/>
      <c r="AT222" s="31"/>
      <c r="AU222" s="31"/>
      <c r="AV222" s="31"/>
      <c r="AW222" s="31"/>
      <c r="AX222" s="31"/>
      <c r="AY222" s="31"/>
    </row>
    <row r="223" spans="3:51" ht="18.75" customHeight="1" x14ac:dyDescent="0.2">
      <c r="C223" s="308"/>
      <c r="D223" s="308"/>
      <c r="E223" s="308"/>
      <c r="F223" s="308"/>
      <c r="G223" s="251"/>
      <c r="H223" s="251"/>
      <c r="I223" s="251"/>
      <c r="J223" s="251"/>
      <c r="K223" s="251"/>
      <c r="L223" s="251"/>
      <c r="M223" s="492"/>
      <c r="N223" s="492"/>
      <c r="O223" s="492"/>
      <c r="P223" s="492"/>
      <c r="Q223" s="492"/>
      <c r="R223" s="492"/>
      <c r="S223" s="492"/>
      <c r="T223" s="312"/>
      <c r="U223" s="312"/>
      <c r="V223" s="312"/>
      <c r="W223" s="316"/>
      <c r="X223" s="317"/>
      <c r="Y223" s="317"/>
      <c r="Z223" s="317"/>
      <c r="AA223" s="317"/>
      <c r="AB223" s="317"/>
      <c r="AC223" s="317"/>
      <c r="AD223" s="317"/>
      <c r="AE223" s="317"/>
      <c r="AF223" s="317"/>
      <c r="AG223" s="317"/>
      <c r="AH223" s="317"/>
      <c r="AI223" s="317"/>
      <c r="AJ223" s="317"/>
      <c r="AK223" s="317"/>
      <c r="AL223" s="317"/>
      <c r="AM223" s="317"/>
      <c r="AN223" s="317"/>
      <c r="AO223" s="317"/>
      <c r="AP223" s="317"/>
      <c r="AQ223" s="317"/>
      <c r="AR223" s="318"/>
      <c r="AT223" s="31"/>
      <c r="AU223" s="31"/>
      <c r="AV223" s="64"/>
      <c r="AW223" s="31"/>
      <c r="AX223" s="31"/>
      <c r="AY223" s="31"/>
    </row>
    <row r="224" spans="3:51" ht="37.5" customHeight="1" x14ac:dyDescent="0.2">
      <c r="C224" s="308"/>
      <c r="D224" s="308"/>
      <c r="E224" s="308"/>
      <c r="F224" s="308"/>
      <c r="G224" s="63"/>
      <c r="H224" s="322" t="s">
        <v>79</v>
      </c>
      <c r="I224" s="323"/>
      <c r="J224" s="323"/>
      <c r="K224" s="323"/>
      <c r="L224" s="323"/>
      <c r="M224" s="491"/>
      <c r="N224" s="491"/>
      <c r="O224" s="491"/>
      <c r="P224" s="491"/>
      <c r="Q224" s="491"/>
      <c r="R224" s="491"/>
      <c r="S224" s="491"/>
      <c r="T224" s="311" t="s">
        <v>77</v>
      </c>
      <c r="U224" s="311"/>
      <c r="V224" s="311"/>
      <c r="W224" s="316"/>
      <c r="X224" s="317"/>
      <c r="Y224" s="317"/>
      <c r="Z224" s="317"/>
      <c r="AA224" s="317"/>
      <c r="AB224" s="317"/>
      <c r="AC224" s="317"/>
      <c r="AD224" s="317"/>
      <c r="AE224" s="317"/>
      <c r="AF224" s="317"/>
      <c r="AG224" s="317"/>
      <c r="AH224" s="317"/>
      <c r="AI224" s="317"/>
      <c r="AJ224" s="317"/>
      <c r="AK224" s="317"/>
      <c r="AL224" s="317"/>
      <c r="AM224" s="317"/>
      <c r="AN224" s="317"/>
      <c r="AO224" s="317"/>
      <c r="AP224" s="317"/>
      <c r="AQ224" s="317"/>
      <c r="AR224" s="318"/>
      <c r="AT224" s="31"/>
      <c r="AU224" s="31"/>
      <c r="AV224" s="31"/>
      <c r="AW224" s="31"/>
      <c r="AX224" s="31"/>
      <c r="AY224" s="31"/>
    </row>
    <row r="225" spans="1:53" ht="18.75" customHeight="1" x14ac:dyDescent="0.2">
      <c r="C225" s="308"/>
      <c r="D225" s="308"/>
      <c r="E225" s="308"/>
      <c r="F225" s="308"/>
      <c r="G225" s="104"/>
      <c r="H225" s="324"/>
      <c r="I225" s="325"/>
      <c r="J225" s="325"/>
      <c r="K225" s="325"/>
      <c r="L225" s="325"/>
      <c r="M225" s="492"/>
      <c r="N225" s="492"/>
      <c r="O225" s="492"/>
      <c r="P225" s="492"/>
      <c r="Q225" s="492"/>
      <c r="R225" s="492"/>
      <c r="S225" s="492"/>
      <c r="T225" s="312"/>
      <c r="U225" s="312"/>
      <c r="V225" s="312"/>
      <c r="W225" s="319"/>
      <c r="X225" s="320"/>
      <c r="Y225" s="320"/>
      <c r="Z225" s="320"/>
      <c r="AA225" s="320"/>
      <c r="AB225" s="320"/>
      <c r="AC225" s="320"/>
      <c r="AD225" s="320"/>
      <c r="AE225" s="320"/>
      <c r="AF225" s="320"/>
      <c r="AG225" s="320"/>
      <c r="AH225" s="320"/>
      <c r="AI225" s="320"/>
      <c r="AJ225" s="320"/>
      <c r="AK225" s="320"/>
      <c r="AL225" s="320"/>
      <c r="AM225" s="320"/>
      <c r="AN225" s="320"/>
      <c r="AO225" s="320"/>
      <c r="AP225" s="320"/>
      <c r="AQ225" s="320"/>
      <c r="AR225" s="321"/>
      <c r="AT225" s="31"/>
      <c r="AU225" s="31"/>
      <c r="AV225" s="31"/>
      <c r="AW225" s="31"/>
      <c r="AX225" s="31"/>
      <c r="AY225" s="31"/>
    </row>
    <row r="226" spans="1:53" x14ac:dyDescent="0.2">
      <c r="AG226" s="63"/>
      <c r="AH226" s="63"/>
      <c r="AI226" s="63"/>
      <c r="AJ226" s="63"/>
      <c r="AK226" s="63"/>
      <c r="AL226" s="63"/>
      <c r="AM226" s="63"/>
      <c r="AN226" s="63"/>
      <c r="AO226" s="63"/>
      <c r="AT226" s="31"/>
      <c r="AU226" s="31"/>
      <c r="AV226" s="31"/>
      <c r="AW226" s="31"/>
      <c r="AX226" s="31"/>
      <c r="AY226" s="31"/>
    </row>
    <row r="227" spans="1:53" ht="33" customHeight="1" x14ac:dyDescent="0.2">
      <c r="A227" s="67"/>
      <c r="B227" s="67"/>
      <c r="C227" s="67" t="s">
        <v>80</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ht="25" customHeight="1" x14ac:dyDescent="0.2">
      <c r="C228" s="1" t="s">
        <v>81</v>
      </c>
      <c r="D228" s="105" t="s">
        <v>82</v>
      </c>
      <c r="AT228" s="31"/>
      <c r="AU228" s="31"/>
      <c r="AV228" s="31"/>
      <c r="AW228" s="31"/>
      <c r="AX228" s="31"/>
      <c r="AY228" s="31"/>
    </row>
    <row r="229" spans="1:53" s="106" customFormat="1" ht="25.5" customHeight="1" x14ac:dyDescent="0.2">
      <c r="B229" s="107"/>
      <c r="C229" s="108" t="s">
        <v>81</v>
      </c>
      <c r="D229" s="288" t="s">
        <v>113</v>
      </c>
      <c r="E229" s="288"/>
      <c r="F229" s="288"/>
      <c r="G229" s="288"/>
      <c r="H229" s="288"/>
      <c r="I229" s="288"/>
      <c r="J229" s="288"/>
      <c r="K229" s="288"/>
      <c r="L229" s="288"/>
      <c r="M229" s="288"/>
      <c r="N229" s="288"/>
      <c r="O229" s="288"/>
      <c r="P229" s="288"/>
      <c r="Q229" s="288"/>
      <c r="R229" s="288"/>
      <c r="S229" s="288"/>
      <c r="T229" s="288"/>
      <c r="U229" s="288"/>
      <c r="V229" s="288"/>
      <c r="W229" s="288"/>
      <c r="X229" s="288"/>
      <c r="Y229" s="288"/>
      <c r="Z229" s="288"/>
      <c r="AA229" s="288"/>
      <c r="AB229" s="288"/>
      <c r="AC229" s="288"/>
      <c r="AD229" s="288"/>
      <c r="AE229" s="288"/>
      <c r="AF229" s="288"/>
      <c r="AG229" s="288"/>
      <c r="AH229" s="288"/>
      <c r="AI229" s="288"/>
      <c r="AJ229" s="288"/>
      <c r="AK229" s="288"/>
      <c r="AL229" s="288"/>
      <c r="AM229" s="288"/>
      <c r="AN229" s="288"/>
      <c r="AO229" s="288"/>
      <c r="AP229" s="288"/>
      <c r="AQ229" s="288"/>
      <c r="AR229" s="288"/>
      <c r="AS229" s="107"/>
      <c r="AT229" s="110"/>
      <c r="AU229" s="111"/>
      <c r="AV229" s="111"/>
      <c r="AW229" s="111"/>
      <c r="AX229" s="111"/>
      <c r="AY229" s="111"/>
    </row>
    <row r="230" spans="1:53" ht="23.25" customHeight="1" x14ac:dyDescent="0.2">
      <c r="B230" s="107"/>
      <c r="C230" s="108"/>
      <c r="D230" s="109" t="s">
        <v>114</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ht="23.25" customHeight="1" x14ac:dyDescent="0.2">
      <c r="B231" s="107"/>
      <c r="C231" s="108" t="s">
        <v>81</v>
      </c>
      <c r="D231" s="288" t="s">
        <v>115</v>
      </c>
      <c r="E231" s="288"/>
      <c r="F231" s="288"/>
      <c r="G231" s="288"/>
      <c r="H231" s="288"/>
      <c r="I231" s="288"/>
      <c r="J231" s="288"/>
      <c r="K231" s="288"/>
      <c r="L231" s="288"/>
      <c r="M231" s="288"/>
      <c r="N231" s="288"/>
      <c r="O231" s="288"/>
      <c r="P231" s="288"/>
      <c r="Q231" s="288"/>
      <c r="R231" s="288"/>
      <c r="S231" s="288"/>
      <c r="T231" s="288"/>
      <c r="U231" s="288"/>
      <c r="V231" s="288"/>
      <c r="W231" s="288"/>
      <c r="X231" s="288"/>
      <c r="Y231" s="288"/>
      <c r="Z231" s="288"/>
      <c r="AA231" s="288"/>
      <c r="AB231" s="288"/>
      <c r="AC231" s="288"/>
      <c r="AD231" s="288"/>
      <c r="AE231" s="288"/>
      <c r="AF231" s="288"/>
      <c r="AG231" s="288"/>
      <c r="AH231" s="288"/>
      <c r="AI231" s="288"/>
      <c r="AJ231" s="288"/>
      <c r="AK231" s="288"/>
      <c r="AL231" s="288"/>
      <c r="AM231" s="288"/>
      <c r="AN231" s="288"/>
      <c r="AO231" s="288"/>
      <c r="AP231" s="288"/>
      <c r="AQ231" s="288"/>
      <c r="AR231" s="288"/>
      <c r="AS231" s="107"/>
      <c r="AT231" s="110"/>
      <c r="AU231" s="31"/>
      <c r="AV231" s="31"/>
      <c r="AW231" s="31"/>
      <c r="AX231" s="31"/>
      <c r="AY231" s="31"/>
    </row>
    <row r="232" spans="1:53" ht="23.25" customHeight="1" x14ac:dyDescent="0.2">
      <c r="B232" s="107"/>
      <c r="C232" s="108"/>
      <c r="D232" s="109" t="s">
        <v>116</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2">
      <c r="C233" s="112" t="s">
        <v>81</v>
      </c>
      <c r="D233" s="116" t="s">
        <v>83</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5" customHeight="1" thickBot="1" x14ac:dyDescent="0.25">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84</v>
      </c>
      <c r="AW234" s="37"/>
      <c r="AX234" s="37"/>
      <c r="AY234" s="37"/>
      <c r="AZ234" s="37"/>
      <c r="BA234" s="37"/>
    </row>
    <row r="235" spans="1:53" ht="18" customHeight="1" x14ac:dyDescent="0.2">
      <c r="B235" s="289" t="s">
        <v>85</v>
      </c>
      <c r="C235" s="290"/>
      <c r="D235" s="290"/>
      <c r="E235" s="290"/>
      <c r="F235" s="290"/>
      <c r="G235" s="291"/>
      <c r="H235" s="297" t="s">
        <v>112</v>
      </c>
      <c r="I235" s="298"/>
      <c r="J235" s="299"/>
      <c r="K235" s="251" t="s">
        <v>86</v>
      </c>
      <c r="L235" s="251"/>
      <c r="M235" s="251"/>
      <c r="N235" s="251"/>
      <c r="O235" s="297" t="s">
        <v>87</v>
      </c>
      <c r="P235" s="298"/>
      <c r="Q235" s="298"/>
      <c r="R235" s="298"/>
      <c r="S235" s="298"/>
      <c r="T235" s="299"/>
      <c r="U235" s="302" t="s">
        <v>137</v>
      </c>
      <c r="V235" s="303"/>
      <c r="W235" s="303"/>
      <c r="X235" s="303"/>
      <c r="Y235" s="303"/>
      <c r="Z235" s="303"/>
      <c r="AA235" s="303"/>
      <c r="AB235" s="303"/>
      <c r="AC235" s="303"/>
      <c r="AD235" s="303"/>
      <c r="AE235" s="303"/>
      <c r="AF235" s="303"/>
      <c r="AG235" s="304"/>
      <c r="AH235" s="305" t="s">
        <v>88</v>
      </c>
      <c r="AI235" s="306"/>
      <c r="AJ235" s="306"/>
      <c r="AK235" s="306"/>
      <c r="AL235" s="306"/>
      <c r="AM235" s="307"/>
      <c r="AN235" s="252" t="s">
        <v>138</v>
      </c>
      <c r="AO235" s="252"/>
      <c r="AP235" s="252"/>
      <c r="AQ235" s="252"/>
      <c r="AR235" s="253"/>
      <c r="AT235" s="31"/>
      <c r="AU235" s="31"/>
      <c r="AV235" s="251" t="s">
        <v>89</v>
      </c>
      <c r="AW235" s="251" t="s">
        <v>90</v>
      </c>
      <c r="AX235" s="31"/>
      <c r="AY235" s="31"/>
      <c r="AZ235" s="31"/>
      <c r="BA235" s="31"/>
    </row>
    <row r="236" spans="1:53" ht="18" customHeight="1" x14ac:dyDescent="0.2">
      <c r="B236" s="292"/>
      <c r="C236" s="184"/>
      <c r="D236" s="184"/>
      <c r="E236" s="184"/>
      <c r="F236" s="184"/>
      <c r="G236" s="293"/>
      <c r="H236" s="300"/>
      <c r="I236" s="184"/>
      <c r="J236" s="293"/>
      <c r="K236" s="251"/>
      <c r="L236" s="251"/>
      <c r="M236" s="251"/>
      <c r="N236" s="251"/>
      <c r="O236" s="300"/>
      <c r="P236" s="184"/>
      <c r="Q236" s="184"/>
      <c r="R236" s="184"/>
      <c r="S236" s="184"/>
      <c r="T236" s="293"/>
      <c r="U236" s="252" t="s">
        <v>91</v>
      </c>
      <c r="V236" s="252"/>
      <c r="W236" s="253"/>
      <c r="X236" s="257" t="s">
        <v>92</v>
      </c>
      <c r="Y236" s="252"/>
      <c r="Z236" s="253"/>
      <c r="AA236" s="260" t="s">
        <v>93</v>
      </c>
      <c r="AB236" s="261"/>
      <c r="AC236" s="262"/>
      <c r="AD236" s="269" t="s">
        <v>94</v>
      </c>
      <c r="AE236" s="252"/>
      <c r="AF236" s="252"/>
      <c r="AG236" s="270"/>
      <c r="AH236" s="273" t="s">
        <v>95</v>
      </c>
      <c r="AI236" s="274"/>
      <c r="AJ236" s="275"/>
      <c r="AK236" s="282" t="s">
        <v>96</v>
      </c>
      <c r="AL236" s="274"/>
      <c r="AM236" s="283"/>
      <c r="AN236" s="251"/>
      <c r="AO236" s="251"/>
      <c r="AP236" s="251"/>
      <c r="AQ236" s="251"/>
      <c r="AR236" s="254"/>
      <c r="AT236" s="31"/>
      <c r="AU236" s="31"/>
      <c r="AV236" s="184"/>
      <c r="AW236" s="185"/>
      <c r="AX236" s="31"/>
      <c r="AY236" s="31"/>
      <c r="AZ236" s="31"/>
      <c r="BA236" s="31"/>
    </row>
    <row r="237" spans="1:53" ht="18" customHeight="1" x14ac:dyDescent="0.2">
      <c r="B237" s="292"/>
      <c r="C237" s="184"/>
      <c r="D237" s="184"/>
      <c r="E237" s="184"/>
      <c r="F237" s="184"/>
      <c r="G237" s="293"/>
      <c r="H237" s="300"/>
      <c r="I237" s="184"/>
      <c r="J237" s="293"/>
      <c r="K237" s="251"/>
      <c r="L237" s="251"/>
      <c r="M237" s="251"/>
      <c r="N237" s="251"/>
      <c r="O237" s="119"/>
      <c r="P237" s="257" t="s">
        <v>97</v>
      </c>
      <c r="Q237" s="252"/>
      <c r="R237" s="252"/>
      <c r="S237" s="252"/>
      <c r="T237" s="270"/>
      <c r="U237" s="251"/>
      <c r="V237" s="251"/>
      <c r="W237" s="254"/>
      <c r="X237" s="258"/>
      <c r="Y237" s="251"/>
      <c r="Z237" s="254"/>
      <c r="AA237" s="263"/>
      <c r="AB237" s="264"/>
      <c r="AC237" s="265"/>
      <c r="AD237" s="258"/>
      <c r="AE237" s="251"/>
      <c r="AF237" s="251"/>
      <c r="AG237" s="271"/>
      <c r="AH237" s="276"/>
      <c r="AI237" s="277"/>
      <c r="AJ237" s="278"/>
      <c r="AK237" s="284"/>
      <c r="AL237" s="277"/>
      <c r="AM237" s="285"/>
      <c r="AN237" s="251"/>
      <c r="AO237" s="251"/>
      <c r="AP237" s="251"/>
      <c r="AQ237" s="251"/>
      <c r="AR237" s="254"/>
      <c r="AT237" s="31"/>
      <c r="AU237" s="31"/>
      <c r="AV237" s="184"/>
      <c r="AW237" s="185"/>
      <c r="AX237" s="31"/>
      <c r="AY237" s="31"/>
      <c r="AZ237" s="31"/>
      <c r="BA237" s="31"/>
    </row>
    <row r="238" spans="1:53" ht="18" customHeight="1" x14ac:dyDescent="0.2">
      <c r="B238" s="294"/>
      <c r="C238" s="295"/>
      <c r="D238" s="295"/>
      <c r="E238" s="295"/>
      <c r="F238" s="295"/>
      <c r="G238" s="296"/>
      <c r="H238" s="301"/>
      <c r="I238" s="295"/>
      <c r="J238" s="296"/>
      <c r="K238" s="255"/>
      <c r="L238" s="255"/>
      <c r="M238" s="255"/>
      <c r="N238" s="255"/>
      <c r="O238" s="120"/>
      <c r="P238" s="259"/>
      <c r="Q238" s="255"/>
      <c r="R238" s="255"/>
      <c r="S238" s="255"/>
      <c r="T238" s="272"/>
      <c r="U238" s="255"/>
      <c r="V238" s="255"/>
      <c r="W238" s="256"/>
      <c r="X238" s="259"/>
      <c r="Y238" s="255"/>
      <c r="Z238" s="256"/>
      <c r="AA238" s="266"/>
      <c r="AB238" s="267"/>
      <c r="AC238" s="268"/>
      <c r="AD238" s="259"/>
      <c r="AE238" s="255"/>
      <c r="AF238" s="255"/>
      <c r="AG238" s="272"/>
      <c r="AH238" s="279"/>
      <c r="AI238" s="280"/>
      <c r="AJ238" s="281"/>
      <c r="AK238" s="286"/>
      <c r="AL238" s="280"/>
      <c r="AM238" s="287"/>
      <c r="AN238" s="255"/>
      <c r="AO238" s="255"/>
      <c r="AP238" s="255"/>
      <c r="AQ238" s="255"/>
      <c r="AR238" s="256"/>
      <c r="AT238" s="31"/>
      <c r="AU238" s="31"/>
      <c r="AV238" s="184"/>
      <c r="AW238" s="185"/>
      <c r="AX238" s="31"/>
      <c r="AY238" s="31"/>
      <c r="AZ238" s="31"/>
      <c r="BA238" s="31"/>
    </row>
    <row r="239" spans="1:53" ht="13" customHeight="1" x14ac:dyDescent="0.2">
      <c r="B239" s="140">
        <v>8</v>
      </c>
      <c r="C239" s="233" t="s">
        <v>98</v>
      </c>
      <c r="D239" s="143">
        <v>27</v>
      </c>
      <c r="E239" s="143" t="s">
        <v>99</v>
      </c>
      <c r="F239" s="140" t="s">
        <v>140</v>
      </c>
      <c r="G239" s="143"/>
      <c r="H239" s="448"/>
      <c r="I239" s="449"/>
      <c r="J239" s="450"/>
      <c r="K239" s="451">
        <f>$M$219</f>
        <v>0</v>
      </c>
      <c r="L239" s="452"/>
      <c r="M239" s="452"/>
      <c r="N239" s="452"/>
      <c r="O239" s="457">
        <f>$M$222</f>
        <v>0</v>
      </c>
      <c r="P239" s="458"/>
      <c r="Q239" s="458"/>
      <c r="R239" s="458"/>
      <c r="S239" s="458"/>
      <c r="T239" s="459"/>
      <c r="U239" s="198">
        <f>IF(AND(H239="○",AV239="●"),IF(K239=0,20,20+ROUNDDOWN((K239-1000)/1000,0)*20),0)</f>
        <v>0</v>
      </c>
      <c r="V239" s="198"/>
      <c r="W239" s="199"/>
      <c r="X239" s="204">
        <f>IF(AND(H239="○",AV239="●"),IF(O239&gt;=10,O239*0.2,0),0)</f>
        <v>0</v>
      </c>
      <c r="Y239" s="205"/>
      <c r="Z239" s="206"/>
      <c r="AA239" s="213">
        <f>IF(AND(H239="○",AV239="●"),P241*2,0)</f>
        <v>0</v>
      </c>
      <c r="AB239" s="198"/>
      <c r="AC239" s="199"/>
      <c r="AD239" s="216">
        <f>U239+X239+AA239</f>
        <v>0</v>
      </c>
      <c r="AE239" s="217"/>
      <c r="AF239" s="217"/>
      <c r="AG239" s="218"/>
      <c r="AH239" s="167"/>
      <c r="AI239" s="168"/>
      <c r="AJ239" s="169"/>
      <c r="AK239" s="173">
        <f t="shared" ref="AK239" si="0">IF(AH239=1,$AL$31,IF(AH239=2,$AL$49,IF(AH239=3,$AL$68,IF(AH239=4,$AL$86,IF(AH239=5,$AL$104,IF(AH239=6,$AL$123,IF(AH239=7,$AL$141,IF(AH239=8,$AL$160,IF(AH239=9,$AL$178,IF(AH239=10,$AL$196,0))))))))))</f>
        <v>0</v>
      </c>
      <c r="AL239" s="174"/>
      <c r="AM239" s="175"/>
      <c r="AN239" s="178">
        <f>IF(H239="○",ROUNDUP(AD239*AK239,1),0)</f>
        <v>0</v>
      </c>
      <c r="AO239" s="178"/>
      <c r="AP239" s="178"/>
      <c r="AQ239" s="178"/>
      <c r="AR239" s="179"/>
      <c r="AT239" s="31"/>
      <c r="AU239" s="184"/>
      <c r="AV239" s="184" t="str">
        <f t="shared" ref="AV239" si="1">IF(OR(H239="×",AV243="×"),"×","●")</f>
        <v>●</v>
      </c>
      <c r="AW239" s="185">
        <f t="shared" ref="AW239" si="2">IF(AV239="●",IF(H239="定","-",H239),"-")</f>
        <v>0</v>
      </c>
      <c r="AX239" s="31"/>
      <c r="AY239" s="31"/>
      <c r="AZ239" s="31"/>
      <c r="BA239" s="31"/>
    </row>
    <row r="240" spans="1:53" ht="13" customHeight="1" x14ac:dyDescent="0.2">
      <c r="B240" s="141"/>
      <c r="C240" s="234"/>
      <c r="D240" s="144"/>
      <c r="E240" s="144"/>
      <c r="F240" s="141"/>
      <c r="G240" s="144"/>
      <c r="H240" s="167"/>
      <c r="I240" s="168"/>
      <c r="J240" s="169"/>
      <c r="K240" s="453"/>
      <c r="L240" s="454"/>
      <c r="M240" s="454"/>
      <c r="N240" s="454"/>
      <c r="O240" s="460"/>
      <c r="P240" s="461"/>
      <c r="Q240" s="461"/>
      <c r="R240" s="461"/>
      <c r="S240" s="461"/>
      <c r="T240" s="462"/>
      <c r="U240" s="200"/>
      <c r="V240" s="200"/>
      <c r="W240" s="201"/>
      <c r="X240" s="207"/>
      <c r="Y240" s="208"/>
      <c r="Z240" s="209"/>
      <c r="AA240" s="214"/>
      <c r="AB240" s="200"/>
      <c r="AC240" s="201"/>
      <c r="AD240" s="219"/>
      <c r="AE240" s="220"/>
      <c r="AF240" s="220"/>
      <c r="AG240" s="221"/>
      <c r="AH240" s="167"/>
      <c r="AI240" s="168"/>
      <c r="AJ240" s="169"/>
      <c r="AK240" s="176"/>
      <c r="AL240" s="176"/>
      <c r="AM240" s="177"/>
      <c r="AN240" s="180"/>
      <c r="AO240" s="180"/>
      <c r="AP240" s="180"/>
      <c r="AQ240" s="180"/>
      <c r="AR240" s="181"/>
      <c r="AT240" s="31"/>
      <c r="AU240" s="184"/>
      <c r="AV240" s="184"/>
      <c r="AW240" s="185"/>
      <c r="AX240" s="31"/>
      <c r="AY240" s="31"/>
      <c r="AZ240" s="31"/>
      <c r="BA240" s="31"/>
    </row>
    <row r="241" spans="2:53" ht="13" customHeight="1" x14ac:dyDescent="0.2">
      <c r="B241" s="141"/>
      <c r="C241" s="234"/>
      <c r="D241" s="144"/>
      <c r="E241" s="144"/>
      <c r="F241" s="141"/>
      <c r="G241" s="144"/>
      <c r="H241" s="167"/>
      <c r="I241" s="168"/>
      <c r="J241" s="169"/>
      <c r="K241" s="453"/>
      <c r="L241" s="454"/>
      <c r="M241" s="454"/>
      <c r="N241" s="454"/>
      <c r="O241" s="440"/>
      <c r="P241" s="442">
        <f>$M$224</f>
        <v>0</v>
      </c>
      <c r="Q241" s="443"/>
      <c r="R241" s="443"/>
      <c r="S241" s="443"/>
      <c r="T241" s="444"/>
      <c r="U241" s="200"/>
      <c r="V241" s="200"/>
      <c r="W241" s="201"/>
      <c r="X241" s="207"/>
      <c r="Y241" s="208"/>
      <c r="Z241" s="209"/>
      <c r="AA241" s="214"/>
      <c r="AB241" s="200"/>
      <c r="AC241" s="201"/>
      <c r="AD241" s="219"/>
      <c r="AE241" s="220"/>
      <c r="AF241" s="220"/>
      <c r="AG241" s="221"/>
      <c r="AH241" s="167"/>
      <c r="AI241" s="168"/>
      <c r="AJ241" s="169"/>
      <c r="AK241" s="176"/>
      <c r="AL241" s="176"/>
      <c r="AM241" s="177"/>
      <c r="AN241" s="180"/>
      <c r="AO241" s="180"/>
      <c r="AP241" s="180"/>
      <c r="AQ241" s="180"/>
      <c r="AR241" s="181"/>
      <c r="AT241" s="31"/>
      <c r="AU241" s="184"/>
      <c r="AV241" s="184"/>
      <c r="AW241" s="185"/>
      <c r="AX241" s="31"/>
      <c r="AY241" s="31"/>
      <c r="AZ241" s="31"/>
      <c r="BA241" s="31"/>
    </row>
    <row r="242" spans="2:53" ht="13" customHeight="1" x14ac:dyDescent="0.2">
      <c r="B242" s="142"/>
      <c r="C242" s="235"/>
      <c r="D242" s="145"/>
      <c r="E242" s="145"/>
      <c r="F242" s="142"/>
      <c r="G242" s="145"/>
      <c r="H242" s="170"/>
      <c r="I242" s="171"/>
      <c r="J242" s="172"/>
      <c r="K242" s="455"/>
      <c r="L242" s="456"/>
      <c r="M242" s="456"/>
      <c r="N242" s="456"/>
      <c r="O242" s="441"/>
      <c r="P242" s="445"/>
      <c r="Q242" s="446"/>
      <c r="R242" s="446"/>
      <c r="S242" s="446"/>
      <c r="T242" s="447"/>
      <c r="U242" s="202"/>
      <c r="V242" s="202"/>
      <c r="W242" s="203"/>
      <c r="X242" s="210"/>
      <c r="Y242" s="211"/>
      <c r="Z242" s="212"/>
      <c r="AA242" s="215"/>
      <c r="AB242" s="202"/>
      <c r="AC242" s="203"/>
      <c r="AD242" s="222"/>
      <c r="AE242" s="223"/>
      <c r="AF242" s="223"/>
      <c r="AG242" s="224"/>
      <c r="AH242" s="170"/>
      <c r="AI242" s="171"/>
      <c r="AJ242" s="172"/>
      <c r="AK242" s="176"/>
      <c r="AL242" s="176"/>
      <c r="AM242" s="177"/>
      <c r="AN242" s="182"/>
      <c r="AO242" s="182"/>
      <c r="AP242" s="182"/>
      <c r="AQ242" s="182"/>
      <c r="AR242" s="183"/>
      <c r="AT242" s="31"/>
      <c r="AU242" s="184"/>
      <c r="AV242" s="184"/>
      <c r="AW242" s="185"/>
      <c r="AX242" s="31"/>
      <c r="AY242" s="31"/>
      <c r="AZ242" s="31"/>
      <c r="BA242" s="31"/>
    </row>
    <row r="243" spans="2:53" ht="13" customHeight="1" x14ac:dyDescent="0.2">
      <c r="B243" s="140">
        <v>8</v>
      </c>
      <c r="C243" s="233" t="s">
        <v>98</v>
      </c>
      <c r="D243" s="143">
        <v>28</v>
      </c>
      <c r="E243" s="143" t="s">
        <v>99</v>
      </c>
      <c r="F243" s="140" t="s">
        <v>103</v>
      </c>
      <c r="G243" s="143"/>
      <c r="H243" s="448"/>
      <c r="I243" s="449"/>
      <c r="J243" s="450"/>
      <c r="K243" s="451">
        <f>$M$219</f>
        <v>0</v>
      </c>
      <c r="L243" s="452"/>
      <c r="M243" s="452"/>
      <c r="N243" s="452"/>
      <c r="O243" s="457">
        <f t="shared" ref="O243" si="3">$M$222</f>
        <v>0</v>
      </c>
      <c r="P243" s="458"/>
      <c r="Q243" s="458"/>
      <c r="R243" s="458"/>
      <c r="S243" s="458"/>
      <c r="T243" s="459"/>
      <c r="U243" s="198">
        <f t="shared" ref="U243" si="4">IF(AND(H243="○",AV243="●"),IF(K243=0,20,20+ROUNDDOWN((K243-1000)/1000,0)*20),0)</f>
        <v>0</v>
      </c>
      <c r="V243" s="198"/>
      <c r="W243" s="199"/>
      <c r="X243" s="204">
        <f>IF(AND(H243="○",AV243="●"),IF(O243&gt;=10,O243*0.2,0),0)</f>
        <v>0</v>
      </c>
      <c r="Y243" s="205"/>
      <c r="Z243" s="206"/>
      <c r="AA243" s="213">
        <f>IF(AND(H243="○",AV243="●"),P245*2,0)</f>
        <v>0</v>
      </c>
      <c r="AB243" s="198"/>
      <c r="AC243" s="199"/>
      <c r="AD243" s="216">
        <f>U243+X243+AA243</f>
        <v>0</v>
      </c>
      <c r="AE243" s="217"/>
      <c r="AF243" s="217"/>
      <c r="AG243" s="218"/>
      <c r="AH243" s="167"/>
      <c r="AI243" s="168"/>
      <c r="AJ243" s="169"/>
      <c r="AK243" s="173">
        <f t="shared" ref="AK243" si="5">IF(AH243=1,$AL$31,IF(AH243=2,$AL$49,IF(AH243=3,$AL$68,IF(AH243=4,$AL$86,IF(AH243=5,$AL$104,IF(AH243=6,$AL$123,IF(AH243=7,$AL$141,IF(AH243=8,$AL$160,IF(AH243=9,$AL$178,IF(AH243=10,$AL$196,0))))))))))</f>
        <v>0</v>
      </c>
      <c r="AL243" s="174"/>
      <c r="AM243" s="175"/>
      <c r="AN243" s="178">
        <f t="shared" ref="AN243" si="6">IF(H243="○",ROUNDUP(AD243*AK243,1),0)</f>
        <v>0</v>
      </c>
      <c r="AO243" s="178"/>
      <c r="AP243" s="178"/>
      <c r="AQ243" s="178"/>
      <c r="AR243" s="179"/>
      <c r="AT243" s="31"/>
      <c r="AU243" s="184"/>
      <c r="AV243" s="184" t="str">
        <f t="shared" ref="AV243" si="7">IF(OR(H243="×",AV247="×"),"×","●")</f>
        <v>●</v>
      </c>
      <c r="AW243" s="185">
        <f t="shared" ref="AW243" si="8">IF(AV243="●",IF(H243="定","-",H243),"-")</f>
        <v>0</v>
      </c>
      <c r="AX243" s="31"/>
      <c r="AY243" s="31"/>
      <c r="AZ243" s="31"/>
      <c r="BA243" s="31"/>
    </row>
    <row r="244" spans="2:53" ht="13" customHeight="1" x14ac:dyDescent="0.2">
      <c r="B244" s="141"/>
      <c r="C244" s="234"/>
      <c r="D244" s="144"/>
      <c r="E244" s="144"/>
      <c r="F244" s="141"/>
      <c r="G244" s="144"/>
      <c r="H244" s="167"/>
      <c r="I244" s="168"/>
      <c r="J244" s="169"/>
      <c r="K244" s="453"/>
      <c r="L244" s="454"/>
      <c r="M244" s="454"/>
      <c r="N244" s="454"/>
      <c r="O244" s="460"/>
      <c r="P244" s="461"/>
      <c r="Q244" s="461"/>
      <c r="R244" s="461"/>
      <c r="S244" s="461"/>
      <c r="T244" s="462"/>
      <c r="U244" s="200"/>
      <c r="V244" s="200"/>
      <c r="W244" s="201"/>
      <c r="X244" s="207"/>
      <c r="Y244" s="208"/>
      <c r="Z244" s="209"/>
      <c r="AA244" s="214"/>
      <c r="AB244" s="200"/>
      <c r="AC244" s="201"/>
      <c r="AD244" s="219"/>
      <c r="AE244" s="220"/>
      <c r="AF244" s="220"/>
      <c r="AG244" s="221"/>
      <c r="AH244" s="167"/>
      <c r="AI244" s="168"/>
      <c r="AJ244" s="169"/>
      <c r="AK244" s="176"/>
      <c r="AL244" s="176"/>
      <c r="AM244" s="177"/>
      <c r="AN244" s="180"/>
      <c r="AO244" s="180"/>
      <c r="AP244" s="180"/>
      <c r="AQ244" s="180"/>
      <c r="AR244" s="181"/>
      <c r="AT244" s="31"/>
      <c r="AU244" s="184"/>
      <c r="AV244" s="184"/>
      <c r="AW244" s="185"/>
      <c r="AX244" s="31"/>
      <c r="AY244" s="31"/>
      <c r="AZ244" s="31"/>
      <c r="BA244" s="31"/>
    </row>
    <row r="245" spans="2:53" ht="13" customHeight="1" x14ac:dyDescent="0.2">
      <c r="B245" s="141"/>
      <c r="C245" s="234"/>
      <c r="D245" s="144"/>
      <c r="E245" s="144"/>
      <c r="F245" s="141"/>
      <c r="G245" s="144"/>
      <c r="H245" s="167"/>
      <c r="I245" s="168"/>
      <c r="J245" s="169"/>
      <c r="K245" s="453"/>
      <c r="L245" s="454"/>
      <c r="M245" s="454"/>
      <c r="N245" s="454"/>
      <c r="O245" s="440"/>
      <c r="P245" s="442">
        <f t="shared" ref="P245" si="9">$M$224</f>
        <v>0</v>
      </c>
      <c r="Q245" s="443"/>
      <c r="R245" s="443"/>
      <c r="S245" s="443"/>
      <c r="T245" s="444"/>
      <c r="U245" s="200"/>
      <c r="V245" s="200"/>
      <c r="W245" s="201"/>
      <c r="X245" s="207"/>
      <c r="Y245" s="208"/>
      <c r="Z245" s="209"/>
      <c r="AA245" s="214"/>
      <c r="AB245" s="200"/>
      <c r="AC245" s="201"/>
      <c r="AD245" s="219"/>
      <c r="AE245" s="220"/>
      <c r="AF245" s="220"/>
      <c r="AG245" s="221"/>
      <c r="AH245" s="167"/>
      <c r="AI245" s="168"/>
      <c r="AJ245" s="169"/>
      <c r="AK245" s="176"/>
      <c r="AL245" s="176"/>
      <c r="AM245" s="177"/>
      <c r="AN245" s="180"/>
      <c r="AO245" s="180"/>
      <c r="AP245" s="180"/>
      <c r="AQ245" s="180"/>
      <c r="AR245" s="181"/>
      <c r="AT245" s="31"/>
      <c r="AU245" s="184"/>
      <c r="AV245" s="184"/>
      <c r="AW245" s="185"/>
      <c r="AX245" s="31"/>
      <c r="AY245" s="31"/>
      <c r="AZ245" s="31"/>
      <c r="BA245" s="31"/>
    </row>
    <row r="246" spans="2:53" ht="13" customHeight="1" x14ac:dyDescent="0.2">
      <c r="B246" s="142"/>
      <c r="C246" s="235"/>
      <c r="D246" s="145"/>
      <c r="E246" s="145"/>
      <c r="F246" s="142"/>
      <c r="G246" s="145"/>
      <c r="H246" s="170"/>
      <c r="I246" s="171"/>
      <c r="J246" s="172"/>
      <c r="K246" s="455"/>
      <c r="L246" s="456"/>
      <c r="M246" s="456"/>
      <c r="N246" s="456"/>
      <c r="O246" s="441"/>
      <c r="P246" s="445"/>
      <c r="Q246" s="446"/>
      <c r="R246" s="446"/>
      <c r="S246" s="446"/>
      <c r="T246" s="447"/>
      <c r="U246" s="202"/>
      <c r="V246" s="202"/>
      <c r="W246" s="203"/>
      <c r="X246" s="210"/>
      <c r="Y246" s="211"/>
      <c r="Z246" s="212"/>
      <c r="AA246" s="215"/>
      <c r="AB246" s="202"/>
      <c r="AC246" s="203"/>
      <c r="AD246" s="222"/>
      <c r="AE246" s="223"/>
      <c r="AF246" s="223"/>
      <c r="AG246" s="224"/>
      <c r="AH246" s="170"/>
      <c r="AI246" s="171"/>
      <c r="AJ246" s="172"/>
      <c r="AK246" s="176"/>
      <c r="AL246" s="176"/>
      <c r="AM246" s="177"/>
      <c r="AN246" s="182"/>
      <c r="AO246" s="182"/>
      <c r="AP246" s="182"/>
      <c r="AQ246" s="182"/>
      <c r="AR246" s="183"/>
      <c r="AT246" s="31"/>
      <c r="AU246" s="184"/>
      <c r="AV246" s="184"/>
      <c r="AW246" s="185"/>
      <c r="AX246" s="31"/>
      <c r="AY246" s="31"/>
      <c r="AZ246" s="31"/>
      <c r="BA246" s="31"/>
    </row>
    <row r="247" spans="2:53" ht="13" customHeight="1" x14ac:dyDescent="0.2">
      <c r="B247" s="140">
        <v>8</v>
      </c>
      <c r="C247" s="233" t="s">
        <v>98</v>
      </c>
      <c r="D247" s="143">
        <v>29</v>
      </c>
      <c r="E247" s="143" t="s">
        <v>99</v>
      </c>
      <c r="F247" s="140" t="s">
        <v>104</v>
      </c>
      <c r="G247" s="143"/>
      <c r="H247" s="448"/>
      <c r="I247" s="449"/>
      <c r="J247" s="450"/>
      <c r="K247" s="451">
        <f t="shared" ref="K247" si="10">$M$219</f>
        <v>0</v>
      </c>
      <c r="L247" s="452"/>
      <c r="M247" s="452"/>
      <c r="N247" s="452"/>
      <c r="O247" s="457">
        <f t="shared" ref="O247" si="11">$M$222</f>
        <v>0</v>
      </c>
      <c r="P247" s="458"/>
      <c r="Q247" s="458"/>
      <c r="R247" s="458"/>
      <c r="S247" s="458"/>
      <c r="T247" s="459"/>
      <c r="U247" s="198">
        <f t="shared" ref="U247" si="12">IF(AND(H247="○",AV247="●"),IF(K247=0,20,20+ROUNDDOWN((K247-1000)/1000,0)*20),0)</f>
        <v>0</v>
      </c>
      <c r="V247" s="198"/>
      <c r="W247" s="199"/>
      <c r="X247" s="204">
        <f t="shared" ref="X247" si="13">IF(AND(H247="○",AV247="●"),IF(O247&gt;=10,O247*0.2,0),0)</f>
        <v>0</v>
      </c>
      <c r="Y247" s="205"/>
      <c r="Z247" s="206"/>
      <c r="AA247" s="213">
        <f t="shared" ref="AA247" si="14">IF(AND(H247="○",AV247="●"),P249*2,0)</f>
        <v>0</v>
      </c>
      <c r="AB247" s="198"/>
      <c r="AC247" s="199"/>
      <c r="AD247" s="216">
        <f t="shared" ref="AD247" si="15">U247+X247+AA247</f>
        <v>0</v>
      </c>
      <c r="AE247" s="217"/>
      <c r="AF247" s="217"/>
      <c r="AG247" s="218"/>
      <c r="AH247" s="167"/>
      <c r="AI247" s="168"/>
      <c r="AJ247" s="169"/>
      <c r="AK247" s="173">
        <f t="shared" ref="AK247" si="16">IF(AH247=1,$AL$31,IF(AH247=2,$AL$49,IF(AH247=3,$AL$68,IF(AH247=4,$AL$86,IF(AH247=5,$AL$104,IF(AH247=6,$AL$123,IF(AH247=7,$AL$141,IF(AH247=8,$AL$160,IF(AH247=9,$AL$178,IF(AH247=10,$AL$196,0))))))))))</f>
        <v>0</v>
      </c>
      <c r="AL247" s="174"/>
      <c r="AM247" s="175"/>
      <c r="AN247" s="178">
        <f t="shared" ref="AN247" si="17">IF(H247="○",ROUNDUP(AD247*AK247,1),0)</f>
        <v>0</v>
      </c>
      <c r="AO247" s="178"/>
      <c r="AP247" s="178"/>
      <c r="AQ247" s="178"/>
      <c r="AR247" s="179"/>
      <c r="AT247" s="31"/>
      <c r="AU247" s="184"/>
      <c r="AV247" s="184" t="str">
        <f t="shared" ref="AV247" si="18">IF(OR(H247="×",AV251="×"),"×","●")</f>
        <v>●</v>
      </c>
      <c r="AW247" s="185">
        <f t="shared" ref="AW247" si="19">IF(AV247="●",IF(H247="定","-",H247),"-")</f>
        <v>0</v>
      </c>
      <c r="AX247" s="31"/>
      <c r="AY247" s="31"/>
      <c r="AZ247" s="31"/>
      <c r="BA247" s="31"/>
    </row>
    <row r="248" spans="2:53" ht="13" customHeight="1" x14ac:dyDescent="0.2">
      <c r="B248" s="141"/>
      <c r="C248" s="234"/>
      <c r="D248" s="144"/>
      <c r="E248" s="144"/>
      <c r="F248" s="141"/>
      <c r="G248" s="144"/>
      <c r="H248" s="167"/>
      <c r="I248" s="168"/>
      <c r="J248" s="169"/>
      <c r="K248" s="453"/>
      <c r="L248" s="454"/>
      <c r="M248" s="454"/>
      <c r="N248" s="454"/>
      <c r="O248" s="460"/>
      <c r="P248" s="461"/>
      <c r="Q248" s="461"/>
      <c r="R248" s="461"/>
      <c r="S248" s="461"/>
      <c r="T248" s="462"/>
      <c r="U248" s="200"/>
      <c r="V248" s="200"/>
      <c r="W248" s="201"/>
      <c r="X248" s="207"/>
      <c r="Y248" s="208"/>
      <c r="Z248" s="209"/>
      <c r="AA248" s="214"/>
      <c r="AB248" s="200"/>
      <c r="AC248" s="201"/>
      <c r="AD248" s="219"/>
      <c r="AE248" s="220"/>
      <c r="AF248" s="220"/>
      <c r="AG248" s="221"/>
      <c r="AH248" s="167"/>
      <c r="AI248" s="168"/>
      <c r="AJ248" s="169"/>
      <c r="AK248" s="176"/>
      <c r="AL248" s="176"/>
      <c r="AM248" s="177"/>
      <c r="AN248" s="180"/>
      <c r="AO248" s="180"/>
      <c r="AP248" s="180"/>
      <c r="AQ248" s="180"/>
      <c r="AR248" s="181"/>
      <c r="AT248" s="31"/>
      <c r="AU248" s="184"/>
      <c r="AV248" s="184"/>
      <c r="AW248" s="185"/>
      <c r="AX248" s="31"/>
      <c r="AY248" s="31"/>
      <c r="AZ248" s="31"/>
      <c r="BA248" s="31"/>
    </row>
    <row r="249" spans="2:53" ht="13" customHeight="1" x14ac:dyDescent="0.2">
      <c r="B249" s="141"/>
      <c r="C249" s="234"/>
      <c r="D249" s="144"/>
      <c r="E249" s="144"/>
      <c r="F249" s="141"/>
      <c r="G249" s="144"/>
      <c r="H249" s="167"/>
      <c r="I249" s="168"/>
      <c r="J249" s="169"/>
      <c r="K249" s="453"/>
      <c r="L249" s="454"/>
      <c r="M249" s="454"/>
      <c r="N249" s="454"/>
      <c r="O249" s="440"/>
      <c r="P249" s="442">
        <f t="shared" ref="P249" si="20">$M$224</f>
        <v>0</v>
      </c>
      <c r="Q249" s="443"/>
      <c r="R249" s="443"/>
      <c r="S249" s="443"/>
      <c r="T249" s="444"/>
      <c r="U249" s="200"/>
      <c r="V249" s="200"/>
      <c r="W249" s="201"/>
      <c r="X249" s="207"/>
      <c r="Y249" s="208"/>
      <c r="Z249" s="209"/>
      <c r="AA249" s="214"/>
      <c r="AB249" s="200"/>
      <c r="AC249" s="201"/>
      <c r="AD249" s="219"/>
      <c r="AE249" s="220"/>
      <c r="AF249" s="220"/>
      <c r="AG249" s="221"/>
      <c r="AH249" s="167"/>
      <c r="AI249" s="168"/>
      <c r="AJ249" s="169"/>
      <c r="AK249" s="176"/>
      <c r="AL249" s="176"/>
      <c r="AM249" s="177"/>
      <c r="AN249" s="180"/>
      <c r="AO249" s="180"/>
      <c r="AP249" s="180"/>
      <c r="AQ249" s="180"/>
      <c r="AR249" s="181"/>
      <c r="AT249" s="31"/>
      <c r="AU249" s="184"/>
      <c r="AV249" s="184"/>
      <c r="AW249" s="185"/>
      <c r="AX249" s="31"/>
      <c r="AY249" s="31"/>
      <c r="AZ249" s="31"/>
      <c r="BA249" s="31"/>
    </row>
    <row r="250" spans="2:53" ht="13" customHeight="1" x14ac:dyDescent="0.2">
      <c r="B250" s="142"/>
      <c r="C250" s="235"/>
      <c r="D250" s="145"/>
      <c r="E250" s="145"/>
      <c r="F250" s="142"/>
      <c r="G250" s="145"/>
      <c r="H250" s="170"/>
      <c r="I250" s="171"/>
      <c r="J250" s="172"/>
      <c r="K250" s="455"/>
      <c r="L250" s="456"/>
      <c r="M250" s="456"/>
      <c r="N250" s="456"/>
      <c r="O250" s="441"/>
      <c r="P250" s="445"/>
      <c r="Q250" s="446"/>
      <c r="R250" s="446"/>
      <c r="S250" s="446"/>
      <c r="T250" s="447"/>
      <c r="U250" s="202"/>
      <c r="V250" s="202"/>
      <c r="W250" s="203"/>
      <c r="X250" s="210"/>
      <c r="Y250" s="211"/>
      <c r="Z250" s="212"/>
      <c r="AA250" s="215"/>
      <c r="AB250" s="202"/>
      <c r="AC250" s="203"/>
      <c r="AD250" s="222"/>
      <c r="AE250" s="223"/>
      <c r="AF250" s="223"/>
      <c r="AG250" s="224"/>
      <c r="AH250" s="170"/>
      <c r="AI250" s="171"/>
      <c r="AJ250" s="172"/>
      <c r="AK250" s="176"/>
      <c r="AL250" s="176"/>
      <c r="AM250" s="177"/>
      <c r="AN250" s="182"/>
      <c r="AO250" s="182"/>
      <c r="AP250" s="182"/>
      <c r="AQ250" s="182"/>
      <c r="AR250" s="183"/>
      <c r="AT250" s="31"/>
      <c r="AU250" s="184"/>
      <c r="AV250" s="184"/>
      <c r="AW250" s="185"/>
      <c r="AX250" s="31"/>
      <c r="AY250" s="31"/>
      <c r="AZ250" s="31"/>
      <c r="BA250" s="31"/>
    </row>
    <row r="251" spans="2:53" ht="13" customHeight="1" x14ac:dyDescent="0.2">
      <c r="B251" s="140">
        <v>8</v>
      </c>
      <c r="C251" s="233" t="s">
        <v>98</v>
      </c>
      <c r="D251" s="143">
        <v>30</v>
      </c>
      <c r="E251" s="143" t="s">
        <v>99</v>
      </c>
      <c r="F251" s="140" t="s">
        <v>105</v>
      </c>
      <c r="G251" s="143"/>
      <c r="H251" s="448"/>
      <c r="I251" s="449"/>
      <c r="J251" s="450"/>
      <c r="K251" s="451">
        <f t="shared" ref="K251" si="21">$M$219</f>
        <v>0</v>
      </c>
      <c r="L251" s="452"/>
      <c r="M251" s="452"/>
      <c r="N251" s="452"/>
      <c r="O251" s="457">
        <f t="shared" ref="O251" si="22">$M$222</f>
        <v>0</v>
      </c>
      <c r="P251" s="458"/>
      <c r="Q251" s="458"/>
      <c r="R251" s="458"/>
      <c r="S251" s="458"/>
      <c r="T251" s="459"/>
      <c r="U251" s="198">
        <f t="shared" ref="U251" si="23">IF(AND(H251="○",AV251="●"),IF(K251=0,20,20+ROUNDDOWN((K251-1000)/1000,0)*20),0)</f>
        <v>0</v>
      </c>
      <c r="V251" s="198"/>
      <c r="W251" s="199"/>
      <c r="X251" s="204">
        <f t="shared" ref="X251" si="24">IF(AND(H251="○",AV251="●"),IF(O251&gt;=10,O251*0.2,0),0)</f>
        <v>0</v>
      </c>
      <c r="Y251" s="205"/>
      <c r="Z251" s="206"/>
      <c r="AA251" s="213">
        <f t="shared" ref="AA251" si="25">IF(AND(H251="○",AV251="●"),P253*2,0)</f>
        <v>0</v>
      </c>
      <c r="AB251" s="198"/>
      <c r="AC251" s="199"/>
      <c r="AD251" s="216">
        <f t="shared" ref="AD251" si="26">U251+X251+AA251</f>
        <v>0</v>
      </c>
      <c r="AE251" s="217"/>
      <c r="AF251" s="217"/>
      <c r="AG251" s="218"/>
      <c r="AH251" s="167"/>
      <c r="AI251" s="168"/>
      <c r="AJ251" s="169"/>
      <c r="AK251" s="173">
        <f t="shared" ref="AK251" si="27">IF(AH251=1,$AL$31,IF(AH251=2,$AL$49,IF(AH251=3,$AL$68,IF(AH251=4,$AL$86,IF(AH251=5,$AL$104,IF(AH251=6,$AL$123,IF(AH251=7,$AL$141,IF(AH251=8,$AL$160,IF(AH251=9,$AL$178,IF(AH251=10,$AL$196,0))))))))))</f>
        <v>0</v>
      </c>
      <c r="AL251" s="174"/>
      <c r="AM251" s="175"/>
      <c r="AN251" s="178">
        <f t="shared" ref="AN251" si="28">IF(H251="○",ROUNDUP(AD251*AK251,1),0)</f>
        <v>0</v>
      </c>
      <c r="AO251" s="178"/>
      <c r="AP251" s="178"/>
      <c r="AQ251" s="178"/>
      <c r="AR251" s="179"/>
      <c r="AT251" s="31"/>
      <c r="AU251" s="184"/>
      <c r="AV251" s="184" t="str">
        <f t="shared" ref="AV251" si="29">IF(OR(H251="×",AV255="×"),"×","●")</f>
        <v>●</v>
      </c>
      <c r="AW251" s="185">
        <f t="shared" ref="AW251" si="30">IF(AV251="●",IF(H251="定","-",H251),"-")</f>
        <v>0</v>
      </c>
      <c r="AX251" s="31"/>
      <c r="AY251" s="31"/>
      <c r="AZ251" s="31"/>
      <c r="BA251" s="31"/>
    </row>
    <row r="252" spans="2:53" ht="13" customHeight="1" x14ac:dyDescent="0.2">
      <c r="B252" s="141"/>
      <c r="C252" s="234"/>
      <c r="D252" s="144"/>
      <c r="E252" s="144"/>
      <c r="F252" s="141"/>
      <c r="G252" s="144"/>
      <c r="H252" s="167"/>
      <c r="I252" s="168"/>
      <c r="J252" s="169"/>
      <c r="K252" s="453"/>
      <c r="L252" s="454"/>
      <c r="M252" s="454"/>
      <c r="N252" s="454"/>
      <c r="O252" s="460"/>
      <c r="P252" s="461"/>
      <c r="Q252" s="461"/>
      <c r="R252" s="461"/>
      <c r="S252" s="461"/>
      <c r="T252" s="462"/>
      <c r="U252" s="200"/>
      <c r="V252" s="200"/>
      <c r="W252" s="201"/>
      <c r="X252" s="207"/>
      <c r="Y252" s="208"/>
      <c r="Z252" s="209"/>
      <c r="AA252" s="214"/>
      <c r="AB252" s="200"/>
      <c r="AC252" s="201"/>
      <c r="AD252" s="219"/>
      <c r="AE252" s="220"/>
      <c r="AF252" s="220"/>
      <c r="AG252" s="221"/>
      <c r="AH252" s="167"/>
      <c r="AI252" s="168"/>
      <c r="AJ252" s="169"/>
      <c r="AK252" s="176"/>
      <c r="AL252" s="176"/>
      <c r="AM252" s="177"/>
      <c r="AN252" s="180"/>
      <c r="AO252" s="180"/>
      <c r="AP252" s="180"/>
      <c r="AQ252" s="180"/>
      <c r="AR252" s="181"/>
      <c r="AT252" s="31"/>
      <c r="AU252" s="184"/>
      <c r="AV252" s="184"/>
      <c r="AW252" s="185"/>
      <c r="AX252" s="31"/>
      <c r="AY252" s="31"/>
      <c r="AZ252" s="31"/>
      <c r="BA252" s="31"/>
    </row>
    <row r="253" spans="2:53" ht="13" customHeight="1" x14ac:dyDescent="0.2">
      <c r="B253" s="141"/>
      <c r="C253" s="234"/>
      <c r="D253" s="144"/>
      <c r="E253" s="144"/>
      <c r="F253" s="141"/>
      <c r="G253" s="144"/>
      <c r="H253" s="167"/>
      <c r="I253" s="168"/>
      <c r="J253" s="169"/>
      <c r="K253" s="453"/>
      <c r="L253" s="454"/>
      <c r="M253" s="454"/>
      <c r="N253" s="454"/>
      <c r="O253" s="440"/>
      <c r="P253" s="442">
        <f t="shared" ref="P253" si="31">$M$224</f>
        <v>0</v>
      </c>
      <c r="Q253" s="443"/>
      <c r="R253" s="443"/>
      <c r="S253" s="443"/>
      <c r="T253" s="444"/>
      <c r="U253" s="200"/>
      <c r="V253" s="200"/>
      <c r="W253" s="201"/>
      <c r="X253" s="207"/>
      <c r="Y253" s="208"/>
      <c r="Z253" s="209"/>
      <c r="AA253" s="214"/>
      <c r="AB253" s="200"/>
      <c r="AC253" s="201"/>
      <c r="AD253" s="219"/>
      <c r="AE253" s="220"/>
      <c r="AF253" s="220"/>
      <c r="AG253" s="221"/>
      <c r="AH253" s="167"/>
      <c r="AI253" s="168"/>
      <c r="AJ253" s="169"/>
      <c r="AK253" s="176"/>
      <c r="AL253" s="176"/>
      <c r="AM253" s="177"/>
      <c r="AN253" s="180"/>
      <c r="AO253" s="180"/>
      <c r="AP253" s="180"/>
      <c r="AQ253" s="180"/>
      <c r="AR253" s="181"/>
      <c r="AT253" s="31"/>
      <c r="AU253" s="184"/>
      <c r="AV253" s="184"/>
      <c r="AW253" s="185"/>
      <c r="AX253" s="31"/>
      <c r="AY253" s="31"/>
      <c r="AZ253" s="31"/>
      <c r="BA253" s="31"/>
    </row>
    <row r="254" spans="2:53" ht="13" customHeight="1" x14ac:dyDescent="0.2">
      <c r="B254" s="142"/>
      <c r="C254" s="235"/>
      <c r="D254" s="145"/>
      <c r="E254" s="145"/>
      <c r="F254" s="142"/>
      <c r="G254" s="145"/>
      <c r="H254" s="170"/>
      <c r="I254" s="171"/>
      <c r="J254" s="172"/>
      <c r="K254" s="455"/>
      <c r="L254" s="456"/>
      <c r="M254" s="456"/>
      <c r="N254" s="456"/>
      <c r="O254" s="441"/>
      <c r="P254" s="445"/>
      <c r="Q254" s="446"/>
      <c r="R254" s="446"/>
      <c r="S254" s="446"/>
      <c r="T254" s="447"/>
      <c r="U254" s="202"/>
      <c r="V254" s="202"/>
      <c r="W254" s="203"/>
      <c r="X254" s="210"/>
      <c r="Y254" s="211"/>
      <c r="Z254" s="212"/>
      <c r="AA254" s="215"/>
      <c r="AB254" s="202"/>
      <c r="AC254" s="203"/>
      <c r="AD254" s="222"/>
      <c r="AE254" s="223"/>
      <c r="AF254" s="223"/>
      <c r="AG254" s="224"/>
      <c r="AH254" s="170"/>
      <c r="AI254" s="171"/>
      <c r="AJ254" s="172"/>
      <c r="AK254" s="176"/>
      <c r="AL254" s="176"/>
      <c r="AM254" s="177"/>
      <c r="AN254" s="182"/>
      <c r="AO254" s="182"/>
      <c r="AP254" s="182"/>
      <c r="AQ254" s="182"/>
      <c r="AR254" s="183"/>
      <c r="AT254" s="31"/>
      <c r="AU254" s="184"/>
      <c r="AV254" s="184"/>
      <c r="AW254" s="185"/>
      <c r="AX254" s="31"/>
      <c r="AY254" s="31"/>
      <c r="AZ254" s="31"/>
      <c r="BA254" s="31"/>
    </row>
    <row r="255" spans="2:53" ht="13" customHeight="1" x14ac:dyDescent="0.2">
      <c r="B255" s="140">
        <v>8</v>
      </c>
      <c r="C255" s="233" t="s">
        <v>98</v>
      </c>
      <c r="D255" s="143">
        <v>31</v>
      </c>
      <c r="E255" s="143" t="s">
        <v>99</v>
      </c>
      <c r="F255" s="140" t="s">
        <v>106</v>
      </c>
      <c r="G255" s="143"/>
      <c r="H255" s="448"/>
      <c r="I255" s="449"/>
      <c r="J255" s="450"/>
      <c r="K255" s="451">
        <f t="shared" ref="K255" si="32">$M$219</f>
        <v>0</v>
      </c>
      <c r="L255" s="452"/>
      <c r="M255" s="452"/>
      <c r="N255" s="452"/>
      <c r="O255" s="457">
        <f t="shared" ref="O255" si="33">$M$222</f>
        <v>0</v>
      </c>
      <c r="P255" s="458"/>
      <c r="Q255" s="458"/>
      <c r="R255" s="458"/>
      <c r="S255" s="458"/>
      <c r="T255" s="459"/>
      <c r="U255" s="198">
        <f t="shared" ref="U255" si="34">IF(AND(H255="○",AV255="●"),IF(K255=0,20,20+ROUNDDOWN((K255-1000)/1000,0)*20),0)</f>
        <v>0</v>
      </c>
      <c r="V255" s="198"/>
      <c r="W255" s="199"/>
      <c r="X255" s="204">
        <f t="shared" ref="X255" si="35">IF(AND(H255="○",AV255="●"),IF(O255&gt;=10,O255*0.2,0),0)</f>
        <v>0</v>
      </c>
      <c r="Y255" s="205"/>
      <c r="Z255" s="206"/>
      <c r="AA255" s="213">
        <f t="shared" ref="AA255" si="36">IF(AND(H255="○",AV255="●"),P257*2,0)</f>
        <v>0</v>
      </c>
      <c r="AB255" s="198"/>
      <c r="AC255" s="199"/>
      <c r="AD255" s="216">
        <f t="shared" ref="AD255" si="37">U255+X255+AA255</f>
        <v>0</v>
      </c>
      <c r="AE255" s="217"/>
      <c r="AF255" s="217"/>
      <c r="AG255" s="218"/>
      <c r="AH255" s="167"/>
      <c r="AI255" s="168"/>
      <c r="AJ255" s="169"/>
      <c r="AK255" s="173">
        <f t="shared" ref="AK255" si="38">IF(AH255=1,$AL$31,IF(AH255=2,$AL$49,IF(AH255=3,$AL$68,IF(AH255=4,$AL$86,IF(AH255=5,$AL$104,IF(AH255=6,$AL$123,IF(AH255=7,$AL$141,IF(AH255=8,$AL$160,IF(AH255=9,$AL$178,IF(AH255=10,$AL$196,0))))))))))</f>
        <v>0</v>
      </c>
      <c r="AL255" s="174"/>
      <c r="AM255" s="175"/>
      <c r="AN255" s="178">
        <f t="shared" ref="AN255" si="39">IF(H255="○",ROUNDUP(AD255*AK255,1),0)</f>
        <v>0</v>
      </c>
      <c r="AO255" s="178"/>
      <c r="AP255" s="178"/>
      <c r="AQ255" s="178"/>
      <c r="AR255" s="179"/>
      <c r="AT255" s="31"/>
      <c r="AU255" s="184"/>
      <c r="AV255" s="184" t="str">
        <f t="shared" ref="AV255" si="40">IF(OR(H255="×",AV259="×"),"×","●")</f>
        <v>●</v>
      </c>
      <c r="AW255" s="185">
        <f t="shared" ref="AW255" si="41">IF(AV255="●",IF(H255="定","-",H255),"-")</f>
        <v>0</v>
      </c>
      <c r="AX255" s="31"/>
      <c r="AY255" s="31"/>
      <c r="AZ255" s="31"/>
      <c r="BA255" s="31"/>
    </row>
    <row r="256" spans="2:53" ht="13" customHeight="1" x14ac:dyDescent="0.2">
      <c r="B256" s="141"/>
      <c r="C256" s="234"/>
      <c r="D256" s="144"/>
      <c r="E256" s="144"/>
      <c r="F256" s="141"/>
      <c r="G256" s="144"/>
      <c r="H256" s="167"/>
      <c r="I256" s="168"/>
      <c r="J256" s="169"/>
      <c r="K256" s="453"/>
      <c r="L256" s="454"/>
      <c r="M256" s="454"/>
      <c r="N256" s="454"/>
      <c r="O256" s="460"/>
      <c r="P256" s="461"/>
      <c r="Q256" s="461"/>
      <c r="R256" s="461"/>
      <c r="S256" s="461"/>
      <c r="T256" s="462"/>
      <c r="U256" s="200"/>
      <c r="V256" s="200"/>
      <c r="W256" s="201"/>
      <c r="X256" s="207"/>
      <c r="Y256" s="208"/>
      <c r="Z256" s="209"/>
      <c r="AA256" s="214"/>
      <c r="AB256" s="200"/>
      <c r="AC256" s="201"/>
      <c r="AD256" s="219"/>
      <c r="AE256" s="220"/>
      <c r="AF256" s="220"/>
      <c r="AG256" s="221"/>
      <c r="AH256" s="167"/>
      <c r="AI256" s="168"/>
      <c r="AJ256" s="169"/>
      <c r="AK256" s="176"/>
      <c r="AL256" s="176"/>
      <c r="AM256" s="177"/>
      <c r="AN256" s="180"/>
      <c r="AO256" s="180"/>
      <c r="AP256" s="180"/>
      <c r="AQ256" s="180"/>
      <c r="AR256" s="181"/>
      <c r="AT256" s="31"/>
      <c r="AU256" s="184"/>
      <c r="AV256" s="184"/>
      <c r="AW256" s="185"/>
      <c r="AX256" s="31"/>
      <c r="AY256" s="31"/>
      <c r="AZ256" s="31"/>
      <c r="BA256" s="31"/>
    </row>
    <row r="257" spans="2:53" ht="13" customHeight="1" x14ac:dyDescent="0.2">
      <c r="B257" s="141"/>
      <c r="C257" s="234"/>
      <c r="D257" s="144"/>
      <c r="E257" s="144"/>
      <c r="F257" s="141"/>
      <c r="G257" s="144"/>
      <c r="H257" s="167"/>
      <c r="I257" s="168"/>
      <c r="J257" s="169"/>
      <c r="K257" s="453"/>
      <c r="L257" s="454"/>
      <c r="M257" s="454"/>
      <c r="N257" s="454"/>
      <c r="O257" s="440"/>
      <c r="P257" s="442">
        <f t="shared" ref="P257" si="42">$M$224</f>
        <v>0</v>
      </c>
      <c r="Q257" s="443"/>
      <c r="R257" s="443"/>
      <c r="S257" s="443"/>
      <c r="T257" s="444"/>
      <c r="U257" s="200"/>
      <c r="V257" s="200"/>
      <c r="W257" s="201"/>
      <c r="X257" s="207"/>
      <c r="Y257" s="208"/>
      <c r="Z257" s="209"/>
      <c r="AA257" s="214"/>
      <c r="AB257" s="200"/>
      <c r="AC257" s="201"/>
      <c r="AD257" s="219"/>
      <c r="AE257" s="220"/>
      <c r="AF257" s="220"/>
      <c r="AG257" s="221"/>
      <c r="AH257" s="167"/>
      <c r="AI257" s="168"/>
      <c r="AJ257" s="169"/>
      <c r="AK257" s="176"/>
      <c r="AL257" s="176"/>
      <c r="AM257" s="177"/>
      <c r="AN257" s="180"/>
      <c r="AO257" s="180"/>
      <c r="AP257" s="180"/>
      <c r="AQ257" s="180"/>
      <c r="AR257" s="181"/>
      <c r="AT257" s="31"/>
      <c r="AU257" s="184"/>
      <c r="AV257" s="184"/>
      <c r="AW257" s="185"/>
      <c r="AX257" s="31"/>
      <c r="AY257" s="31"/>
      <c r="AZ257" s="31"/>
      <c r="BA257" s="31"/>
    </row>
    <row r="258" spans="2:53" ht="13" customHeight="1" x14ac:dyDescent="0.2">
      <c r="B258" s="142"/>
      <c r="C258" s="235"/>
      <c r="D258" s="145"/>
      <c r="E258" s="145"/>
      <c r="F258" s="142"/>
      <c r="G258" s="145"/>
      <c r="H258" s="170"/>
      <c r="I258" s="171"/>
      <c r="J258" s="172"/>
      <c r="K258" s="455"/>
      <c r="L258" s="456"/>
      <c r="M258" s="456"/>
      <c r="N258" s="456"/>
      <c r="O258" s="441"/>
      <c r="P258" s="445"/>
      <c r="Q258" s="446"/>
      <c r="R258" s="446"/>
      <c r="S258" s="446"/>
      <c r="T258" s="447"/>
      <c r="U258" s="202"/>
      <c r="V258" s="202"/>
      <c r="W258" s="203"/>
      <c r="X258" s="210"/>
      <c r="Y258" s="211"/>
      <c r="Z258" s="212"/>
      <c r="AA258" s="215"/>
      <c r="AB258" s="202"/>
      <c r="AC258" s="203"/>
      <c r="AD258" s="222"/>
      <c r="AE258" s="223"/>
      <c r="AF258" s="223"/>
      <c r="AG258" s="224"/>
      <c r="AH258" s="170"/>
      <c r="AI258" s="171"/>
      <c r="AJ258" s="172"/>
      <c r="AK258" s="176"/>
      <c r="AL258" s="176"/>
      <c r="AM258" s="177"/>
      <c r="AN258" s="182"/>
      <c r="AO258" s="182"/>
      <c r="AP258" s="182"/>
      <c r="AQ258" s="182"/>
      <c r="AR258" s="183"/>
      <c r="AT258" s="31"/>
      <c r="AU258" s="184"/>
      <c r="AV258" s="184"/>
      <c r="AW258" s="185"/>
      <c r="AX258" s="31"/>
      <c r="AY258" s="31"/>
      <c r="AZ258" s="31"/>
      <c r="BA258" s="31"/>
    </row>
    <row r="259" spans="2:53" ht="13" customHeight="1" x14ac:dyDescent="0.2">
      <c r="B259" s="140">
        <v>9</v>
      </c>
      <c r="C259" s="233" t="s">
        <v>98</v>
      </c>
      <c r="D259" s="143">
        <v>1</v>
      </c>
      <c r="E259" s="143" t="s">
        <v>99</v>
      </c>
      <c r="F259" s="140" t="s">
        <v>100</v>
      </c>
      <c r="G259" s="143"/>
      <c r="H259" s="448"/>
      <c r="I259" s="449"/>
      <c r="J259" s="450"/>
      <c r="K259" s="451">
        <f t="shared" ref="K259" si="43">$M$219</f>
        <v>0</v>
      </c>
      <c r="L259" s="452"/>
      <c r="M259" s="452"/>
      <c r="N259" s="452"/>
      <c r="O259" s="457">
        <f t="shared" ref="O259" si="44">$M$222</f>
        <v>0</v>
      </c>
      <c r="P259" s="458"/>
      <c r="Q259" s="458"/>
      <c r="R259" s="458"/>
      <c r="S259" s="458"/>
      <c r="T259" s="459"/>
      <c r="U259" s="198">
        <f t="shared" ref="U259" si="45">IF(AND(H259="○",AV259="●"),IF(K259=0,20,20+ROUNDDOWN((K259-1000)/1000,0)*20),0)</f>
        <v>0</v>
      </c>
      <c r="V259" s="198"/>
      <c r="W259" s="199"/>
      <c r="X259" s="204">
        <f t="shared" ref="X259" si="46">IF(AND(H259="○",AV259="●"),IF(O259&gt;=10,O259*0.2,0),0)</f>
        <v>0</v>
      </c>
      <c r="Y259" s="205"/>
      <c r="Z259" s="206"/>
      <c r="AA259" s="213">
        <f t="shared" ref="AA259" si="47">IF(AND(H259="○",AV259="●"),P261*2,0)</f>
        <v>0</v>
      </c>
      <c r="AB259" s="198"/>
      <c r="AC259" s="199"/>
      <c r="AD259" s="216">
        <f t="shared" ref="AD259" si="48">U259+X259+AA259</f>
        <v>0</v>
      </c>
      <c r="AE259" s="217"/>
      <c r="AF259" s="217"/>
      <c r="AG259" s="218"/>
      <c r="AH259" s="167"/>
      <c r="AI259" s="168"/>
      <c r="AJ259" s="169"/>
      <c r="AK259" s="173">
        <f t="shared" ref="AK259" si="49">IF(AH259=1,$AL$31,IF(AH259=2,$AL$49,IF(AH259=3,$AL$68,IF(AH259=4,$AL$86,IF(AH259=5,$AL$104,IF(AH259=6,$AL$123,IF(AH259=7,$AL$141,IF(AH259=8,$AL$160,IF(AH259=9,$AL$178,IF(AH259=10,$AL$196,0))))))))))</f>
        <v>0</v>
      </c>
      <c r="AL259" s="174"/>
      <c r="AM259" s="175"/>
      <c r="AN259" s="178">
        <f t="shared" ref="AN259" si="50">IF(H259="○",ROUNDUP(AD259*AK259,1),0)</f>
        <v>0</v>
      </c>
      <c r="AO259" s="178"/>
      <c r="AP259" s="178"/>
      <c r="AQ259" s="178"/>
      <c r="AR259" s="179"/>
      <c r="AT259" s="31"/>
      <c r="AU259" s="184"/>
      <c r="AV259" s="184" t="str">
        <f t="shared" ref="AV259" si="51">IF(OR(H259="×",AV263="×"),"×","●")</f>
        <v>●</v>
      </c>
      <c r="AW259" s="185">
        <f t="shared" ref="AW259" si="52">IF(AV259="●",IF(H259="定","-",H259),"-")</f>
        <v>0</v>
      </c>
      <c r="AX259" s="31"/>
      <c r="AY259" s="31"/>
      <c r="AZ259" s="31"/>
      <c r="BA259" s="31"/>
    </row>
    <row r="260" spans="2:53" ht="13" customHeight="1" x14ac:dyDescent="0.2">
      <c r="B260" s="141"/>
      <c r="C260" s="234"/>
      <c r="D260" s="144"/>
      <c r="E260" s="144"/>
      <c r="F260" s="141"/>
      <c r="G260" s="144"/>
      <c r="H260" s="167"/>
      <c r="I260" s="168"/>
      <c r="J260" s="169"/>
      <c r="K260" s="453"/>
      <c r="L260" s="454"/>
      <c r="M260" s="454"/>
      <c r="N260" s="454"/>
      <c r="O260" s="460"/>
      <c r="P260" s="461"/>
      <c r="Q260" s="461"/>
      <c r="R260" s="461"/>
      <c r="S260" s="461"/>
      <c r="T260" s="462"/>
      <c r="U260" s="200"/>
      <c r="V260" s="200"/>
      <c r="W260" s="201"/>
      <c r="X260" s="207"/>
      <c r="Y260" s="208"/>
      <c r="Z260" s="209"/>
      <c r="AA260" s="214"/>
      <c r="AB260" s="200"/>
      <c r="AC260" s="201"/>
      <c r="AD260" s="219"/>
      <c r="AE260" s="220"/>
      <c r="AF260" s="220"/>
      <c r="AG260" s="221"/>
      <c r="AH260" s="167"/>
      <c r="AI260" s="168"/>
      <c r="AJ260" s="169"/>
      <c r="AK260" s="176"/>
      <c r="AL260" s="176"/>
      <c r="AM260" s="177"/>
      <c r="AN260" s="180"/>
      <c r="AO260" s="180"/>
      <c r="AP260" s="180"/>
      <c r="AQ260" s="180"/>
      <c r="AR260" s="181"/>
      <c r="AT260" s="31"/>
      <c r="AU260" s="184"/>
      <c r="AV260" s="184"/>
      <c r="AW260" s="185"/>
      <c r="AX260" s="31"/>
      <c r="AY260" s="31"/>
      <c r="AZ260" s="31"/>
      <c r="BA260" s="31"/>
    </row>
    <row r="261" spans="2:53" ht="13" customHeight="1" x14ac:dyDescent="0.2">
      <c r="B261" s="141"/>
      <c r="C261" s="234"/>
      <c r="D261" s="144"/>
      <c r="E261" s="144"/>
      <c r="F261" s="141"/>
      <c r="G261" s="144"/>
      <c r="H261" s="167"/>
      <c r="I261" s="168"/>
      <c r="J261" s="169"/>
      <c r="K261" s="453"/>
      <c r="L261" s="454"/>
      <c r="M261" s="454"/>
      <c r="N261" s="454"/>
      <c r="O261" s="440"/>
      <c r="P261" s="442">
        <f t="shared" ref="P261" si="53">$M$224</f>
        <v>0</v>
      </c>
      <c r="Q261" s="443"/>
      <c r="R261" s="443"/>
      <c r="S261" s="443"/>
      <c r="T261" s="444"/>
      <c r="U261" s="200"/>
      <c r="V261" s="200"/>
      <c r="W261" s="201"/>
      <c r="X261" s="207"/>
      <c r="Y261" s="208"/>
      <c r="Z261" s="209"/>
      <c r="AA261" s="214"/>
      <c r="AB261" s="200"/>
      <c r="AC261" s="201"/>
      <c r="AD261" s="219"/>
      <c r="AE261" s="220"/>
      <c r="AF261" s="220"/>
      <c r="AG261" s="221"/>
      <c r="AH261" s="167"/>
      <c r="AI261" s="168"/>
      <c r="AJ261" s="169"/>
      <c r="AK261" s="176"/>
      <c r="AL261" s="176"/>
      <c r="AM261" s="177"/>
      <c r="AN261" s="180"/>
      <c r="AO261" s="180"/>
      <c r="AP261" s="180"/>
      <c r="AQ261" s="180"/>
      <c r="AR261" s="181"/>
      <c r="AT261" s="31"/>
      <c r="AU261" s="184"/>
      <c r="AV261" s="184"/>
      <c r="AW261" s="185"/>
      <c r="AX261" s="31"/>
      <c r="AY261" s="31"/>
      <c r="AZ261" s="31"/>
      <c r="BA261" s="31"/>
    </row>
    <row r="262" spans="2:53" ht="13" customHeight="1" x14ac:dyDescent="0.2">
      <c r="B262" s="142"/>
      <c r="C262" s="235"/>
      <c r="D262" s="145"/>
      <c r="E262" s="145"/>
      <c r="F262" s="142"/>
      <c r="G262" s="145"/>
      <c r="H262" s="170"/>
      <c r="I262" s="171"/>
      <c r="J262" s="172"/>
      <c r="K262" s="455"/>
      <c r="L262" s="456"/>
      <c r="M262" s="456"/>
      <c r="N262" s="456"/>
      <c r="O262" s="441"/>
      <c r="P262" s="445"/>
      <c r="Q262" s="446"/>
      <c r="R262" s="446"/>
      <c r="S262" s="446"/>
      <c r="T262" s="447"/>
      <c r="U262" s="202"/>
      <c r="V262" s="202"/>
      <c r="W262" s="203"/>
      <c r="X262" s="210"/>
      <c r="Y262" s="211"/>
      <c r="Z262" s="212"/>
      <c r="AA262" s="215"/>
      <c r="AB262" s="202"/>
      <c r="AC262" s="203"/>
      <c r="AD262" s="222"/>
      <c r="AE262" s="223"/>
      <c r="AF262" s="223"/>
      <c r="AG262" s="224"/>
      <c r="AH262" s="170"/>
      <c r="AI262" s="171"/>
      <c r="AJ262" s="172"/>
      <c r="AK262" s="176"/>
      <c r="AL262" s="176"/>
      <c r="AM262" s="177"/>
      <c r="AN262" s="182"/>
      <c r="AO262" s="182"/>
      <c r="AP262" s="182"/>
      <c r="AQ262" s="182"/>
      <c r="AR262" s="183"/>
      <c r="AT262" s="31"/>
      <c r="AU262" s="184"/>
      <c r="AV262" s="184"/>
      <c r="AW262" s="185"/>
      <c r="AX262" s="31"/>
      <c r="AY262" s="31"/>
      <c r="AZ262" s="31"/>
      <c r="BA262" s="31"/>
    </row>
    <row r="263" spans="2:53" ht="13" customHeight="1" x14ac:dyDescent="0.2">
      <c r="B263" s="140">
        <v>9</v>
      </c>
      <c r="C263" s="233" t="s">
        <v>98</v>
      </c>
      <c r="D263" s="143">
        <v>2</v>
      </c>
      <c r="E263" s="143" t="s">
        <v>99</v>
      </c>
      <c r="F263" s="140" t="s">
        <v>101</v>
      </c>
      <c r="G263" s="143"/>
      <c r="H263" s="448"/>
      <c r="I263" s="449"/>
      <c r="J263" s="450"/>
      <c r="K263" s="451">
        <f t="shared" ref="K263" si="54">$M$219</f>
        <v>0</v>
      </c>
      <c r="L263" s="452"/>
      <c r="M263" s="452"/>
      <c r="N263" s="452"/>
      <c r="O263" s="457">
        <f t="shared" ref="O263" si="55">$M$222</f>
        <v>0</v>
      </c>
      <c r="P263" s="458"/>
      <c r="Q263" s="458"/>
      <c r="R263" s="458"/>
      <c r="S263" s="458"/>
      <c r="T263" s="459"/>
      <c r="U263" s="198">
        <f t="shared" ref="U263" si="56">IF(AND(H263="○",AV263="●"),IF(K263=0,20,20+ROUNDDOWN((K263-1000)/1000,0)*20),0)</f>
        <v>0</v>
      </c>
      <c r="V263" s="198"/>
      <c r="W263" s="199"/>
      <c r="X263" s="204">
        <f t="shared" ref="X263" si="57">IF(AND(H263="○",AV263="●"),IF(O263&gt;=10,O263*0.2,0),0)</f>
        <v>0</v>
      </c>
      <c r="Y263" s="205"/>
      <c r="Z263" s="206"/>
      <c r="AA263" s="213">
        <f t="shared" ref="AA263" si="58">IF(AND(H263="○",AV263="●"),P265*2,0)</f>
        <v>0</v>
      </c>
      <c r="AB263" s="198"/>
      <c r="AC263" s="199"/>
      <c r="AD263" s="216">
        <f t="shared" ref="AD263" si="59">U263+X263+AA263</f>
        <v>0</v>
      </c>
      <c r="AE263" s="217"/>
      <c r="AF263" s="217"/>
      <c r="AG263" s="218"/>
      <c r="AH263" s="167"/>
      <c r="AI263" s="168"/>
      <c r="AJ263" s="169"/>
      <c r="AK263" s="173">
        <f t="shared" ref="AK263" si="60">IF(AH263=1,$AL$31,IF(AH263=2,$AL$49,IF(AH263=3,$AL$68,IF(AH263=4,$AL$86,IF(AH263=5,$AL$104,IF(AH263=6,$AL$123,IF(AH263=7,$AL$141,IF(AH263=8,$AL$160,IF(AH263=9,$AL$178,IF(AH263=10,$AL$196,0))))))))))</f>
        <v>0</v>
      </c>
      <c r="AL263" s="174"/>
      <c r="AM263" s="175"/>
      <c r="AN263" s="178">
        <f t="shared" ref="AN263" si="61">IF(H263="○",ROUNDUP(AD263*AK263,1),0)</f>
        <v>0</v>
      </c>
      <c r="AO263" s="178"/>
      <c r="AP263" s="178"/>
      <c r="AQ263" s="178"/>
      <c r="AR263" s="179"/>
      <c r="AT263" s="31"/>
      <c r="AU263" s="184"/>
      <c r="AV263" s="184" t="str">
        <f>IF(OR(H263="×",AV267="×"),"×","●")</f>
        <v>●</v>
      </c>
      <c r="AW263" s="185">
        <f t="shared" ref="AW263" si="62">IF(AV263="●",IF(H263="定","-",H263),"-")</f>
        <v>0</v>
      </c>
      <c r="AX263" s="31"/>
      <c r="AY263" s="31"/>
      <c r="AZ263" s="31"/>
      <c r="BA263" s="31"/>
    </row>
    <row r="264" spans="2:53" ht="13" customHeight="1" x14ac:dyDescent="0.2">
      <c r="B264" s="141"/>
      <c r="C264" s="234"/>
      <c r="D264" s="144"/>
      <c r="E264" s="144"/>
      <c r="F264" s="141"/>
      <c r="G264" s="144"/>
      <c r="H264" s="167"/>
      <c r="I264" s="168"/>
      <c r="J264" s="169"/>
      <c r="K264" s="453"/>
      <c r="L264" s="454"/>
      <c r="M264" s="454"/>
      <c r="N264" s="454"/>
      <c r="O264" s="460"/>
      <c r="P264" s="461"/>
      <c r="Q264" s="461"/>
      <c r="R264" s="461"/>
      <c r="S264" s="461"/>
      <c r="T264" s="462"/>
      <c r="U264" s="200"/>
      <c r="V264" s="200"/>
      <c r="W264" s="201"/>
      <c r="X264" s="207"/>
      <c r="Y264" s="208"/>
      <c r="Z264" s="209"/>
      <c r="AA264" s="214"/>
      <c r="AB264" s="200"/>
      <c r="AC264" s="201"/>
      <c r="AD264" s="219"/>
      <c r="AE264" s="220"/>
      <c r="AF264" s="220"/>
      <c r="AG264" s="221"/>
      <c r="AH264" s="167"/>
      <c r="AI264" s="168"/>
      <c r="AJ264" s="169"/>
      <c r="AK264" s="176"/>
      <c r="AL264" s="176"/>
      <c r="AM264" s="177"/>
      <c r="AN264" s="180"/>
      <c r="AO264" s="180"/>
      <c r="AP264" s="180"/>
      <c r="AQ264" s="180"/>
      <c r="AR264" s="181"/>
      <c r="AT264" s="31"/>
      <c r="AU264" s="184"/>
      <c r="AV264" s="184"/>
      <c r="AW264" s="185"/>
      <c r="AX264" s="31"/>
      <c r="AY264" s="31"/>
      <c r="AZ264" s="31"/>
      <c r="BA264" s="31"/>
    </row>
    <row r="265" spans="2:53" ht="13" customHeight="1" x14ac:dyDescent="0.2">
      <c r="B265" s="141"/>
      <c r="C265" s="234"/>
      <c r="D265" s="144"/>
      <c r="E265" s="144"/>
      <c r="F265" s="141"/>
      <c r="G265" s="144"/>
      <c r="H265" s="167"/>
      <c r="I265" s="168"/>
      <c r="J265" s="169"/>
      <c r="K265" s="453"/>
      <c r="L265" s="454"/>
      <c r="M265" s="454"/>
      <c r="N265" s="454"/>
      <c r="O265" s="440"/>
      <c r="P265" s="442">
        <f t="shared" ref="P265" si="63">$M$224</f>
        <v>0</v>
      </c>
      <c r="Q265" s="443"/>
      <c r="R265" s="443"/>
      <c r="S265" s="443"/>
      <c r="T265" s="444"/>
      <c r="U265" s="200"/>
      <c r="V265" s="200"/>
      <c r="W265" s="201"/>
      <c r="X265" s="207"/>
      <c r="Y265" s="208"/>
      <c r="Z265" s="209"/>
      <c r="AA265" s="214"/>
      <c r="AB265" s="200"/>
      <c r="AC265" s="201"/>
      <c r="AD265" s="219"/>
      <c r="AE265" s="220"/>
      <c r="AF265" s="220"/>
      <c r="AG265" s="221"/>
      <c r="AH265" s="167"/>
      <c r="AI265" s="168"/>
      <c r="AJ265" s="169"/>
      <c r="AK265" s="176"/>
      <c r="AL265" s="176"/>
      <c r="AM265" s="177"/>
      <c r="AN265" s="180"/>
      <c r="AO265" s="180"/>
      <c r="AP265" s="180"/>
      <c r="AQ265" s="180"/>
      <c r="AR265" s="181"/>
      <c r="AT265" s="31"/>
      <c r="AU265" s="184"/>
      <c r="AV265" s="184"/>
      <c r="AW265" s="185"/>
      <c r="AX265" s="31"/>
      <c r="AY265" s="31"/>
      <c r="AZ265" s="31"/>
      <c r="BA265" s="31"/>
    </row>
    <row r="266" spans="2:53" ht="13" customHeight="1" x14ac:dyDescent="0.2">
      <c r="B266" s="142"/>
      <c r="C266" s="235"/>
      <c r="D266" s="145"/>
      <c r="E266" s="145"/>
      <c r="F266" s="142"/>
      <c r="G266" s="145"/>
      <c r="H266" s="170"/>
      <c r="I266" s="171"/>
      <c r="J266" s="172"/>
      <c r="K266" s="455"/>
      <c r="L266" s="456"/>
      <c r="M266" s="456"/>
      <c r="N266" s="456"/>
      <c r="O266" s="441"/>
      <c r="P266" s="445"/>
      <c r="Q266" s="446"/>
      <c r="R266" s="446"/>
      <c r="S266" s="446"/>
      <c r="T266" s="447"/>
      <c r="U266" s="202"/>
      <c r="V266" s="202"/>
      <c r="W266" s="203"/>
      <c r="X266" s="210"/>
      <c r="Y266" s="211"/>
      <c r="Z266" s="212"/>
      <c r="AA266" s="215"/>
      <c r="AB266" s="202"/>
      <c r="AC266" s="203"/>
      <c r="AD266" s="222"/>
      <c r="AE266" s="223"/>
      <c r="AF266" s="223"/>
      <c r="AG266" s="224"/>
      <c r="AH266" s="170"/>
      <c r="AI266" s="171"/>
      <c r="AJ266" s="172"/>
      <c r="AK266" s="176"/>
      <c r="AL266" s="176"/>
      <c r="AM266" s="177"/>
      <c r="AN266" s="182"/>
      <c r="AO266" s="182"/>
      <c r="AP266" s="182"/>
      <c r="AQ266" s="182"/>
      <c r="AR266" s="183"/>
      <c r="AT266" s="31"/>
      <c r="AU266" s="184"/>
      <c r="AV266" s="184"/>
      <c r="AW266" s="185"/>
      <c r="AX266" s="31"/>
      <c r="AY266" s="31"/>
      <c r="AZ266" s="31"/>
      <c r="BA266" s="31"/>
    </row>
    <row r="267" spans="2:53" ht="13" customHeight="1" x14ac:dyDescent="0.2">
      <c r="B267" s="140">
        <v>9</v>
      </c>
      <c r="C267" s="233" t="s">
        <v>98</v>
      </c>
      <c r="D267" s="143">
        <v>3</v>
      </c>
      <c r="E267" s="485" t="s">
        <v>99</v>
      </c>
      <c r="F267" s="140" t="s">
        <v>102</v>
      </c>
      <c r="G267" s="143"/>
      <c r="H267" s="448"/>
      <c r="I267" s="449"/>
      <c r="J267" s="488"/>
      <c r="K267" s="451">
        <f t="shared" ref="K267" si="64">$M$219</f>
        <v>0</v>
      </c>
      <c r="L267" s="452"/>
      <c r="M267" s="452"/>
      <c r="N267" s="475"/>
      <c r="O267" s="457">
        <f t="shared" ref="O267" si="65">$M$222</f>
        <v>0</v>
      </c>
      <c r="P267" s="458"/>
      <c r="Q267" s="458"/>
      <c r="R267" s="458"/>
      <c r="S267" s="458"/>
      <c r="T267" s="459"/>
      <c r="U267" s="478">
        <f t="shared" ref="U267" si="66">IF(AND(H267="○",AV267="●"),IF(K267=0,20,20+ROUNDDOWN((K267-1000)/1000,0)*20),0)</f>
        <v>0</v>
      </c>
      <c r="V267" s="198"/>
      <c r="W267" s="199"/>
      <c r="X267" s="204">
        <f t="shared" ref="X267" si="67">IF(AND(H267="○",AV267="●"),IF(O267&gt;=10,O267*0.2,0),0)</f>
        <v>0</v>
      </c>
      <c r="Y267" s="205"/>
      <c r="Z267" s="206"/>
      <c r="AA267" s="213">
        <f t="shared" ref="AA267" si="68">IF(AND(H267="○",AV267="●"),P269*2,0)</f>
        <v>0</v>
      </c>
      <c r="AB267" s="198"/>
      <c r="AC267" s="199"/>
      <c r="AD267" s="216">
        <f t="shared" ref="AD267" si="69">U267+X267+AA267</f>
        <v>0</v>
      </c>
      <c r="AE267" s="217"/>
      <c r="AF267" s="217"/>
      <c r="AG267" s="218"/>
      <c r="AH267" s="448"/>
      <c r="AI267" s="449"/>
      <c r="AJ267" s="450"/>
      <c r="AK267" s="463">
        <f t="shared" ref="AK267" si="70">IF(AH267=1,$AL$31,IF(AH267=2,$AL$49,IF(AH267=3,$AL$68,IF(AH267=4,$AL$86,IF(AH267=5,$AL$104,IF(AH267=6,$AL$123,IF(AH267=7,$AL$141,IF(AH267=8,$AL$160,IF(AH267=9,$AL$178,IF(AH267=10,$AL$196,0))))))))))</f>
        <v>0</v>
      </c>
      <c r="AL267" s="464"/>
      <c r="AM267" s="465"/>
      <c r="AN267" s="472">
        <f t="shared" ref="AN267" si="71">IF(H267="○",ROUNDUP(AD267*AK267,1),0)</f>
        <v>0</v>
      </c>
      <c r="AO267" s="178"/>
      <c r="AP267" s="178"/>
      <c r="AQ267" s="178"/>
      <c r="AR267" s="179"/>
      <c r="AT267" s="31"/>
      <c r="AU267" s="184"/>
      <c r="AV267" s="184" t="str">
        <f t="shared" ref="AV267" si="72">IF(OR(H267="×",AV271="×"),"×","●")</f>
        <v>●</v>
      </c>
      <c r="AW267" s="185">
        <f t="shared" ref="AW267" si="73">IF(AV267="●",IF(H267="定","-",H267),"-")</f>
        <v>0</v>
      </c>
      <c r="AX267" s="31"/>
      <c r="AY267" s="31"/>
      <c r="AZ267" s="31"/>
      <c r="BA267" s="31"/>
    </row>
    <row r="268" spans="2:53" ht="13" customHeight="1" x14ac:dyDescent="0.2">
      <c r="B268" s="481"/>
      <c r="C268" s="483"/>
      <c r="D268" s="144"/>
      <c r="E268" s="486"/>
      <c r="F268" s="141"/>
      <c r="G268" s="144"/>
      <c r="H268" s="167"/>
      <c r="I268" s="168"/>
      <c r="J268" s="489"/>
      <c r="K268" s="453"/>
      <c r="L268" s="454"/>
      <c r="M268" s="454"/>
      <c r="N268" s="476"/>
      <c r="O268" s="460"/>
      <c r="P268" s="461"/>
      <c r="Q268" s="461"/>
      <c r="R268" s="461"/>
      <c r="S268" s="461"/>
      <c r="T268" s="462"/>
      <c r="U268" s="479"/>
      <c r="V268" s="200"/>
      <c r="W268" s="201"/>
      <c r="X268" s="207"/>
      <c r="Y268" s="208"/>
      <c r="Z268" s="209"/>
      <c r="AA268" s="214"/>
      <c r="AB268" s="200"/>
      <c r="AC268" s="201"/>
      <c r="AD268" s="219"/>
      <c r="AE268" s="220"/>
      <c r="AF268" s="220"/>
      <c r="AG268" s="221"/>
      <c r="AH268" s="167"/>
      <c r="AI268" s="168"/>
      <c r="AJ268" s="169"/>
      <c r="AK268" s="466"/>
      <c r="AL268" s="467"/>
      <c r="AM268" s="468"/>
      <c r="AN268" s="473"/>
      <c r="AO268" s="180"/>
      <c r="AP268" s="180"/>
      <c r="AQ268" s="180"/>
      <c r="AR268" s="181"/>
      <c r="AT268" s="31"/>
      <c r="AU268" s="184"/>
      <c r="AV268" s="184"/>
      <c r="AW268" s="185"/>
      <c r="AX268" s="31"/>
      <c r="AY268" s="31"/>
      <c r="AZ268" s="31"/>
      <c r="BA268" s="31"/>
    </row>
    <row r="269" spans="2:53" ht="13" customHeight="1" x14ac:dyDescent="0.2">
      <c r="B269" s="481"/>
      <c r="C269" s="483"/>
      <c r="D269" s="144"/>
      <c r="E269" s="486"/>
      <c r="F269" s="141"/>
      <c r="G269" s="144"/>
      <c r="H269" s="167"/>
      <c r="I269" s="168"/>
      <c r="J269" s="489"/>
      <c r="K269" s="453"/>
      <c r="L269" s="454"/>
      <c r="M269" s="454"/>
      <c r="N269" s="476"/>
      <c r="O269" s="440"/>
      <c r="P269" s="442">
        <f t="shared" ref="P269" si="74">$M$224</f>
        <v>0</v>
      </c>
      <c r="Q269" s="443"/>
      <c r="R269" s="443"/>
      <c r="S269" s="443"/>
      <c r="T269" s="444"/>
      <c r="U269" s="479"/>
      <c r="V269" s="200"/>
      <c r="W269" s="201"/>
      <c r="X269" s="207"/>
      <c r="Y269" s="208"/>
      <c r="Z269" s="209"/>
      <c r="AA269" s="214"/>
      <c r="AB269" s="200"/>
      <c r="AC269" s="201"/>
      <c r="AD269" s="219"/>
      <c r="AE269" s="220"/>
      <c r="AF269" s="220"/>
      <c r="AG269" s="221"/>
      <c r="AH269" s="167"/>
      <c r="AI269" s="168"/>
      <c r="AJ269" s="169"/>
      <c r="AK269" s="466"/>
      <c r="AL269" s="467"/>
      <c r="AM269" s="468"/>
      <c r="AN269" s="473"/>
      <c r="AO269" s="180"/>
      <c r="AP269" s="180"/>
      <c r="AQ269" s="180"/>
      <c r="AR269" s="181"/>
      <c r="AT269" s="31"/>
      <c r="AU269" s="184"/>
      <c r="AV269" s="184"/>
      <c r="AW269" s="185"/>
      <c r="AX269" s="31"/>
      <c r="AY269" s="31"/>
      <c r="AZ269" s="31"/>
      <c r="BA269" s="31"/>
    </row>
    <row r="270" spans="2:53" ht="13" customHeight="1" x14ac:dyDescent="0.2">
      <c r="B270" s="482"/>
      <c r="C270" s="484"/>
      <c r="D270" s="145"/>
      <c r="E270" s="487"/>
      <c r="F270" s="142"/>
      <c r="G270" s="145"/>
      <c r="H270" s="170"/>
      <c r="I270" s="171"/>
      <c r="J270" s="490"/>
      <c r="K270" s="455"/>
      <c r="L270" s="456"/>
      <c r="M270" s="456"/>
      <c r="N270" s="477"/>
      <c r="O270" s="441"/>
      <c r="P270" s="445"/>
      <c r="Q270" s="446"/>
      <c r="R270" s="446"/>
      <c r="S270" s="446"/>
      <c r="T270" s="447"/>
      <c r="U270" s="480"/>
      <c r="V270" s="202"/>
      <c r="W270" s="203"/>
      <c r="X270" s="210"/>
      <c r="Y270" s="211"/>
      <c r="Z270" s="212"/>
      <c r="AA270" s="215"/>
      <c r="AB270" s="202"/>
      <c r="AC270" s="203"/>
      <c r="AD270" s="222"/>
      <c r="AE270" s="223"/>
      <c r="AF270" s="223"/>
      <c r="AG270" s="224"/>
      <c r="AH270" s="170"/>
      <c r="AI270" s="171"/>
      <c r="AJ270" s="172"/>
      <c r="AK270" s="469"/>
      <c r="AL270" s="470"/>
      <c r="AM270" s="471"/>
      <c r="AN270" s="474"/>
      <c r="AO270" s="182"/>
      <c r="AP270" s="182"/>
      <c r="AQ270" s="182"/>
      <c r="AR270" s="183"/>
      <c r="AT270" s="31"/>
      <c r="AU270" s="184"/>
      <c r="AV270" s="184"/>
      <c r="AW270" s="185"/>
      <c r="AX270" s="31"/>
      <c r="AY270" s="31"/>
      <c r="AZ270" s="31"/>
      <c r="BA270" s="31"/>
    </row>
    <row r="271" spans="2:53" ht="13" customHeight="1" x14ac:dyDescent="0.2">
      <c r="B271" s="140">
        <v>9</v>
      </c>
      <c r="C271" s="233" t="s">
        <v>98</v>
      </c>
      <c r="D271" s="143">
        <v>4</v>
      </c>
      <c r="E271" s="485" t="s">
        <v>99</v>
      </c>
      <c r="F271" s="140" t="s">
        <v>103</v>
      </c>
      <c r="G271" s="143"/>
      <c r="H271" s="448"/>
      <c r="I271" s="449"/>
      <c r="J271" s="488"/>
      <c r="K271" s="451">
        <f t="shared" ref="K271" si="75">$M$219</f>
        <v>0</v>
      </c>
      <c r="L271" s="452"/>
      <c r="M271" s="452"/>
      <c r="N271" s="475"/>
      <c r="O271" s="457">
        <f t="shared" ref="O271" si="76">$M$222</f>
        <v>0</v>
      </c>
      <c r="P271" s="458"/>
      <c r="Q271" s="458"/>
      <c r="R271" s="458"/>
      <c r="S271" s="458"/>
      <c r="T271" s="459"/>
      <c r="U271" s="478">
        <f t="shared" ref="U271" si="77">IF(AND(H271="○",AV271="●"),IF(K271=0,20,20+ROUNDDOWN((K271-1000)/1000,0)*20),0)</f>
        <v>0</v>
      </c>
      <c r="V271" s="198"/>
      <c r="W271" s="199"/>
      <c r="X271" s="204">
        <f t="shared" ref="X271" si="78">IF(AND(H271="○",AV271="●"),IF(O271&gt;=10,O271*0.2,0),0)</f>
        <v>0</v>
      </c>
      <c r="Y271" s="205"/>
      <c r="Z271" s="206"/>
      <c r="AA271" s="213">
        <f t="shared" ref="AA271" si="79">IF(AND(H271="○",AV271="●"),P273*2,0)</f>
        <v>0</v>
      </c>
      <c r="AB271" s="198"/>
      <c r="AC271" s="199"/>
      <c r="AD271" s="216">
        <f t="shared" ref="AD271" si="80">U271+X271+AA271</f>
        <v>0</v>
      </c>
      <c r="AE271" s="217"/>
      <c r="AF271" s="217"/>
      <c r="AG271" s="218"/>
      <c r="AH271" s="448"/>
      <c r="AI271" s="449"/>
      <c r="AJ271" s="450"/>
      <c r="AK271" s="463">
        <f t="shared" ref="AK271" si="81">IF(AH271=1,$AL$31,IF(AH271=2,$AL$49,IF(AH271=3,$AL$68,IF(AH271=4,$AL$86,IF(AH271=5,$AL$104,IF(AH271=6,$AL$123,IF(AH271=7,$AL$141,IF(AH271=8,$AL$160,IF(AH271=9,$AL$178,IF(AH271=10,$AL$196,0))))))))))</f>
        <v>0</v>
      </c>
      <c r="AL271" s="464"/>
      <c r="AM271" s="465"/>
      <c r="AN271" s="472">
        <f t="shared" ref="AN271" si="82">IF(H271="○",ROUNDUP(AD271*AK271,1),0)</f>
        <v>0</v>
      </c>
      <c r="AO271" s="178"/>
      <c r="AP271" s="178"/>
      <c r="AQ271" s="178"/>
      <c r="AR271" s="179"/>
      <c r="AT271" s="31"/>
      <c r="AU271" s="184"/>
      <c r="AV271" s="184" t="str">
        <f t="shared" ref="AV271" si="83">IF(OR(H271="×",AV275="×"),"×","●")</f>
        <v>●</v>
      </c>
      <c r="AW271" s="185">
        <f t="shared" ref="AW271" si="84">IF(AV271="●",IF(H271="定","-",H271),"-")</f>
        <v>0</v>
      </c>
      <c r="AX271" s="31"/>
      <c r="AY271" s="31"/>
      <c r="AZ271" s="31"/>
      <c r="BA271" s="31"/>
    </row>
    <row r="272" spans="2:53" ht="13" customHeight="1" x14ac:dyDescent="0.2">
      <c r="B272" s="481"/>
      <c r="C272" s="483"/>
      <c r="D272" s="144"/>
      <c r="E272" s="486"/>
      <c r="F272" s="141"/>
      <c r="G272" s="144"/>
      <c r="H272" s="167"/>
      <c r="I272" s="168"/>
      <c r="J272" s="489"/>
      <c r="K272" s="453"/>
      <c r="L272" s="454"/>
      <c r="M272" s="454"/>
      <c r="N272" s="476"/>
      <c r="O272" s="460"/>
      <c r="P272" s="461"/>
      <c r="Q272" s="461"/>
      <c r="R272" s="461"/>
      <c r="S272" s="461"/>
      <c r="T272" s="462"/>
      <c r="U272" s="479"/>
      <c r="V272" s="200"/>
      <c r="W272" s="201"/>
      <c r="X272" s="207"/>
      <c r="Y272" s="208"/>
      <c r="Z272" s="209"/>
      <c r="AA272" s="214"/>
      <c r="AB272" s="200"/>
      <c r="AC272" s="201"/>
      <c r="AD272" s="219"/>
      <c r="AE272" s="220"/>
      <c r="AF272" s="220"/>
      <c r="AG272" s="221"/>
      <c r="AH272" s="167"/>
      <c r="AI272" s="168"/>
      <c r="AJ272" s="169"/>
      <c r="AK272" s="466"/>
      <c r="AL272" s="467"/>
      <c r="AM272" s="468"/>
      <c r="AN272" s="473"/>
      <c r="AO272" s="180"/>
      <c r="AP272" s="180"/>
      <c r="AQ272" s="180"/>
      <c r="AR272" s="181"/>
      <c r="AT272" s="31"/>
      <c r="AU272" s="184"/>
      <c r="AV272" s="184"/>
      <c r="AW272" s="185"/>
      <c r="AX272" s="31"/>
      <c r="AY272" s="31"/>
      <c r="AZ272" s="31"/>
      <c r="BA272" s="31"/>
    </row>
    <row r="273" spans="2:53" ht="13" customHeight="1" x14ac:dyDescent="0.2">
      <c r="B273" s="481"/>
      <c r="C273" s="483"/>
      <c r="D273" s="144"/>
      <c r="E273" s="486"/>
      <c r="F273" s="141"/>
      <c r="G273" s="144"/>
      <c r="H273" s="167"/>
      <c r="I273" s="168"/>
      <c r="J273" s="489"/>
      <c r="K273" s="453"/>
      <c r="L273" s="454"/>
      <c r="M273" s="454"/>
      <c r="N273" s="476"/>
      <c r="O273" s="440"/>
      <c r="P273" s="442">
        <f t="shared" ref="P273" si="85">$M$224</f>
        <v>0</v>
      </c>
      <c r="Q273" s="443"/>
      <c r="R273" s="443"/>
      <c r="S273" s="443"/>
      <c r="T273" s="444"/>
      <c r="U273" s="479"/>
      <c r="V273" s="200"/>
      <c r="W273" s="201"/>
      <c r="X273" s="207"/>
      <c r="Y273" s="208"/>
      <c r="Z273" s="209"/>
      <c r="AA273" s="214"/>
      <c r="AB273" s="200"/>
      <c r="AC273" s="201"/>
      <c r="AD273" s="219"/>
      <c r="AE273" s="220"/>
      <c r="AF273" s="220"/>
      <c r="AG273" s="221"/>
      <c r="AH273" s="167"/>
      <c r="AI273" s="168"/>
      <c r="AJ273" s="169"/>
      <c r="AK273" s="466"/>
      <c r="AL273" s="467"/>
      <c r="AM273" s="468"/>
      <c r="AN273" s="473"/>
      <c r="AO273" s="180"/>
      <c r="AP273" s="180"/>
      <c r="AQ273" s="180"/>
      <c r="AR273" s="181"/>
      <c r="AT273" s="31"/>
      <c r="AU273" s="184"/>
      <c r="AV273" s="184"/>
      <c r="AW273" s="185"/>
      <c r="AX273" s="31"/>
      <c r="AY273" s="31"/>
      <c r="AZ273" s="31"/>
      <c r="BA273" s="31"/>
    </row>
    <row r="274" spans="2:53" ht="13" customHeight="1" x14ac:dyDescent="0.2">
      <c r="B274" s="482"/>
      <c r="C274" s="484"/>
      <c r="D274" s="145"/>
      <c r="E274" s="487"/>
      <c r="F274" s="142"/>
      <c r="G274" s="145"/>
      <c r="H274" s="170"/>
      <c r="I274" s="171"/>
      <c r="J274" s="490"/>
      <c r="K274" s="455"/>
      <c r="L274" s="456"/>
      <c r="M274" s="456"/>
      <c r="N274" s="477"/>
      <c r="O274" s="441"/>
      <c r="P274" s="445"/>
      <c r="Q274" s="446"/>
      <c r="R274" s="446"/>
      <c r="S274" s="446"/>
      <c r="T274" s="447"/>
      <c r="U274" s="480"/>
      <c r="V274" s="202"/>
      <c r="W274" s="203"/>
      <c r="X274" s="210"/>
      <c r="Y274" s="211"/>
      <c r="Z274" s="212"/>
      <c r="AA274" s="215"/>
      <c r="AB274" s="202"/>
      <c r="AC274" s="203"/>
      <c r="AD274" s="222"/>
      <c r="AE274" s="223"/>
      <c r="AF274" s="223"/>
      <c r="AG274" s="224"/>
      <c r="AH274" s="170"/>
      <c r="AI274" s="171"/>
      <c r="AJ274" s="172"/>
      <c r="AK274" s="469"/>
      <c r="AL274" s="470"/>
      <c r="AM274" s="471"/>
      <c r="AN274" s="474"/>
      <c r="AO274" s="182"/>
      <c r="AP274" s="182"/>
      <c r="AQ274" s="182"/>
      <c r="AR274" s="183"/>
      <c r="AT274" s="31"/>
      <c r="AU274" s="184"/>
      <c r="AV274" s="184"/>
      <c r="AW274" s="185"/>
      <c r="AX274" s="31"/>
      <c r="AY274" s="31"/>
      <c r="AZ274" s="31"/>
      <c r="BA274" s="31"/>
    </row>
    <row r="275" spans="2:53" ht="13" customHeight="1" x14ac:dyDescent="0.2">
      <c r="B275" s="140">
        <v>9</v>
      </c>
      <c r="C275" s="233" t="s">
        <v>98</v>
      </c>
      <c r="D275" s="143">
        <v>5</v>
      </c>
      <c r="E275" s="143" t="s">
        <v>99</v>
      </c>
      <c r="F275" s="140" t="s">
        <v>104</v>
      </c>
      <c r="G275" s="143"/>
      <c r="H275" s="448"/>
      <c r="I275" s="449"/>
      <c r="J275" s="450"/>
      <c r="K275" s="451">
        <f t="shared" ref="K275" si="86">$M$219</f>
        <v>0</v>
      </c>
      <c r="L275" s="452"/>
      <c r="M275" s="452"/>
      <c r="N275" s="452"/>
      <c r="O275" s="457">
        <f t="shared" ref="O275" si="87">$M$222</f>
        <v>0</v>
      </c>
      <c r="P275" s="458"/>
      <c r="Q275" s="458"/>
      <c r="R275" s="458"/>
      <c r="S275" s="458"/>
      <c r="T275" s="459"/>
      <c r="U275" s="198">
        <f t="shared" ref="U275" si="88">IF(AND(H275="○",AV275="●"),IF(K275=0,20,20+ROUNDDOWN((K275-1000)/1000,0)*20),0)</f>
        <v>0</v>
      </c>
      <c r="V275" s="198"/>
      <c r="W275" s="199"/>
      <c r="X275" s="204">
        <f t="shared" ref="X275" si="89">IF(AND(H275="○",AV275="●"),IF(O275&gt;=10,O275*0.2,0),0)</f>
        <v>0</v>
      </c>
      <c r="Y275" s="205"/>
      <c r="Z275" s="206"/>
      <c r="AA275" s="213">
        <f t="shared" ref="AA275" si="90">IF(AND(H275="○",AV275="●"),P277*2,0)</f>
        <v>0</v>
      </c>
      <c r="AB275" s="198"/>
      <c r="AC275" s="199"/>
      <c r="AD275" s="216">
        <f t="shared" ref="AD275" si="91">U275+X275+AA275</f>
        <v>0</v>
      </c>
      <c r="AE275" s="217"/>
      <c r="AF275" s="217"/>
      <c r="AG275" s="218"/>
      <c r="AH275" s="167"/>
      <c r="AI275" s="168"/>
      <c r="AJ275" s="169"/>
      <c r="AK275" s="173">
        <f t="shared" ref="AK275" si="92">IF(AH275=1,$AL$31,IF(AH275=2,$AL$49,IF(AH275=3,$AL$68,IF(AH275=4,$AL$86,IF(AH275=5,$AL$104,IF(AH275=6,$AL$123,IF(AH275=7,$AL$141,IF(AH275=8,$AL$160,IF(AH275=9,$AL$178,IF(AH275=10,$AL$196,0))))))))))</f>
        <v>0</v>
      </c>
      <c r="AL275" s="174"/>
      <c r="AM275" s="175"/>
      <c r="AN275" s="178">
        <f t="shared" ref="AN275" si="93">IF(H275="○",ROUNDUP(AD275*AK275,1),0)</f>
        <v>0</v>
      </c>
      <c r="AO275" s="178"/>
      <c r="AP275" s="178"/>
      <c r="AQ275" s="178"/>
      <c r="AR275" s="179"/>
      <c r="AT275" s="31"/>
      <c r="AU275" s="184"/>
      <c r="AV275" s="184" t="str">
        <f t="shared" ref="AV275" si="94">IF(OR(H275="×",AV279="×"),"×","●")</f>
        <v>●</v>
      </c>
      <c r="AW275" s="185">
        <f t="shared" ref="AW275" si="95">IF(AV275="●",IF(H275="定","-",H275),"-")</f>
        <v>0</v>
      </c>
      <c r="AX275" s="31"/>
      <c r="AY275" s="31"/>
      <c r="AZ275" s="31"/>
      <c r="BA275" s="31"/>
    </row>
    <row r="276" spans="2:53" ht="13" customHeight="1" x14ac:dyDescent="0.2">
      <c r="B276" s="141"/>
      <c r="C276" s="234"/>
      <c r="D276" s="144"/>
      <c r="E276" s="144"/>
      <c r="F276" s="141"/>
      <c r="G276" s="144"/>
      <c r="H276" s="167"/>
      <c r="I276" s="168"/>
      <c r="J276" s="169"/>
      <c r="K276" s="453"/>
      <c r="L276" s="454"/>
      <c r="M276" s="454"/>
      <c r="N276" s="454"/>
      <c r="O276" s="460"/>
      <c r="P276" s="461"/>
      <c r="Q276" s="461"/>
      <c r="R276" s="461"/>
      <c r="S276" s="461"/>
      <c r="T276" s="462"/>
      <c r="U276" s="200"/>
      <c r="V276" s="200"/>
      <c r="W276" s="201"/>
      <c r="X276" s="207"/>
      <c r="Y276" s="208"/>
      <c r="Z276" s="209"/>
      <c r="AA276" s="214"/>
      <c r="AB276" s="200"/>
      <c r="AC276" s="201"/>
      <c r="AD276" s="219"/>
      <c r="AE276" s="220"/>
      <c r="AF276" s="220"/>
      <c r="AG276" s="221"/>
      <c r="AH276" s="167"/>
      <c r="AI276" s="168"/>
      <c r="AJ276" s="169"/>
      <c r="AK276" s="176"/>
      <c r="AL276" s="176"/>
      <c r="AM276" s="177"/>
      <c r="AN276" s="180"/>
      <c r="AO276" s="180"/>
      <c r="AP276" s="180"/>
      <c r="AQ276" s="180"/>
      <c r="AR276" s="181"/>
      <c r="AT276" s="31"/>
      <c r="AU276" s="184"/>
      <c r="AV276" s="184"/>
      <c r="AW276" s="185"/>
      <c r="AX276" s="31"/>
      <c r="AY276" s="31"/>
      <c r="AZ276" s="31"/>
      <c r="BA276" s="31"/>
    </row>
    <row r="277" spans="2:53" ht="13" customHeight="1" x14ac:dyDescent="0.2">
      <c r="B277" s="141"/>
      <c r="C277" s="234"/>
      <c r="D277" s="144"/>
      <c r="E277" s="144"/>
      <c r="F277" s="141"/>
      <c r="G277" s="144"/>
      <c r="H277" s="167"/>
      <c r="I277" s="168"/>
      <c r="J277" s="169"/>
      <c r="K277" s="453"/>
      <c r="L277" s="454"/>
      <c r="M277" s="454"/>
      <c r="N277" s="454"/>
      <c r="O277" s="440"/>
      <c r="P277" s="442">
        <f t="shared" ref="P277" si="96">$M$224</f>
        <v>0</v>
      </c>
      <c r="Q277" s="443"/>
      <c r="R277" s="443"/>
      <c r="S277" s="443"/>
      <c r="T277" s="444"/>
      <c r="U277" s="200"/>
      <c r="V277" s="200"/>
      <c r="W277" s="201"/>
      <c r="X277" s="207"/>
      <c r="Y277" s="208"/>
      <c r="Z277" s="209"/>
      <c r="AA277" s="214"/>
      <c r="AB277" s="200"/>
      <c r="AC277" s="201"/>
      <c r="AD277" s="219"/>
      <c r="AE277" s="220"/>
      <c r="AF277" s="220"/>
      <c r="AG277" s="221"/>
      <c r="AH277" s="167"/>
      <c r="AI277" s="168"/>
      <c r="AJ277" s="169"/>
      <c r="AK277" s="176"/>
      <c r="AL277" s="176"/>
      <c r="AM277" s="177"/>
      <c r="AN277" s="180"/>
      <c r="AO277" s="180"/>
      <c r="AP277" s="180"/>
      <c r="AQ277" s="180"/>
      <c r="AR277" s="181"/>
      <c r="AT277" s="31"/>
      <c r="AU277" s="184"/>
      <c r="AV277" s="184"/>
      <c r="AW277" s="185"/>
      <c r="AX277" s="31"/>
      <c r="AY277" s="31"/>
      <c r="AZ277" s="31"/>
      <c r="BA277" s="31"/>
    </row>
    <row r="278" spans="2:53" ht="13" customHeight="1" x14ac:dyDescent="0.2">
      <c r="B278" s="142"/>
      <c r="C278" s="235"/>
      <c r="D278" s="145"/>
      <c r="E278" s="145"/>
      <c r="F278" s="142"/>
      <c r="G278" s="145"/>
      <c r="H278" s="170"/>
      <c r="I278" s="171"/>
      <c r="J278" s="172"/>
      <c r="K278" s="455"/>
      <c r="L278" s="456"/>
      <c r="M278" s="456"/>
      <c r="N278" s="456"/>
      <c r="O278" s="441"/>
      <c r="P278" s="445"/>
      <c r="Q278" s="446"/>
      <c r="R278" s="446"/>
      <c r="S278" s="446"/>
      <c r="T278" s="447"/>
      <c r="U278" s="202"/>
      <c r="V278" s="202"/>
      <c r="W278" s="203"/>
      <c r="X278" s="210"/>
      <c r="Y278" s="211"/>
      <c r="Z278" s="212"/>
      <c r="AA278" s="215"/>
      <c r="AB278" s="202"/>
      <c r="AC278" s="203"/>
      <c r="AD278" s="222"/>
      <c r="AE278" s="223"/>
      <c r="AF278" s="223"/>
      <c r="AG278" s="224"/>
      <c r="AH278" s="170"/>
      <c r="AI278" s="171"/>
      <c r="AJ278" s="172"/>
      <c r="AK278" s="176"/>
      <c r="AL278" s="176"/>
      <c r="AM278" s="177"/>
      <c r="AN278" s="182"/>
      <c r="AO278" s="182"/>
      <c r="AP278" s="182"/>
      <c r="AQ278" s="182"/>
      <c r="AR278" s="183"/>
      <c r="AT278" s="31"/>
      <c r="AU278" s="184"/>
      <c r="AV278" s="184"/>
      <c r="AW278" s="185"/>
      <c r="AX278" s="31"/>
      <c r="AY278" s="31"/>
      <c r="AZ278" s="31"/>
      <c r="BA278" s="31"/>
    </row>
    <row r="279" spans="2:53" ht="13" customHeight="1" x14ac:dyDescent="0.2">
      <c r="B279" s="140">
        <v>9</v>
      </c>
      <c r="C279" s="233" t="s">
        <v>98</v>
      </c>
      <c r="D279" s="143">
        <v>6</v>
      </c>
      <c r="E279" s="143" t="s">
        <v>99</v>
      </c>
      <c r="F279" s="140" t="s">
        <v>105</v>
      </c>
      <c r="G279" s="143"/>
      <c r="H279" s="448"/>
      <c r="I279" s="449"/>
      <c r="J279" s="450"/>
      <c r="K279" s="451">
        <f t="shared" ref="K279" si="97">$M$219</f>
        <v>0</v>
      </c>
      <c r="L279" s="452"/>
      <c r="M279" s="452"/>
      <c r="N279" s="452"/>
      <c r="O279" s="457">
        <f t="shared" ref="O279" si="98">$M$222</f>
        <v>0</v>
      </c>
      <c r="P279" s="458"/>
      <c r="Q279" s="458"/>
      <c r="R279" s="458"/>
      <c r="S279" s="458"/>
      <c r="T279" s="459"/>
      <c r="U279" s="198">
        <f t="shared" ref="U279" si="99">IF(AND(H279="○",AV279="●"),IF(K279=0,20,20+ROUNDDOWN((K279-1000)/1000,0)*20),0)</f>
        <v>0</v>
      </c>
      <c r="V279" s="198"/>
      <c r="W279" s="199"/>
      <c r="X279" s="204">
        <f t="shared" ref="X279" si="100">IF(AND(H279="○",AV279="●"),IF(O279&gt;=10,O279*0.2,0),0)</f>
        <v>0</v>
      </c>
      <c r="Y279" s="205"/>
      <c r="Z279" s="206"/>
      <c r="AA279" s="213">
        <f t="shared" ref="AA279" si="101">IF(AND(H279="○",AV279="●"),P281*2,0)</f>
        <v>0</v>
      </c>
      <c r="AB279" s="198"/>
      <c r="AC279" s="199"/>
      <c r="AD279" s="216">
        <f t="shared" ref="AD279" si="102">U279+X279+AA279</f>
        <v>0</v>
      </c>
      <c r="AE279" s="217"/>
      <c r="AF279" s="217"/>
      <c r="AG279" s="218"/>
      <c r="AH279" s="167"/>
      <c r="AI279" s="168"/>
      <c r="AJ279" s="169"/>
      <c r="AK279" s="173">
        <f t="shared" ref="AK279" si="103">IF(AH279=1,$AL$31,IF(AH279=2,$AL$49,IF(AH279=3,$AL$68,IF(AH279=4,$AL$86,IF(AH279=5,$AL$104,IF(AH279=6,$AL$123,IF(AH279=7,$AL$141,IF(AH279=8,$AL$160,IF(AH279=9,$AL$178,IF(AH279=10,$AL$196,0))))))))))</f>
        <v>0</v>
      </c>
      <c r="AL279" s="174"/>
      <c r="AM279" s="175"/>
      <c r="AN279" s="178">
        <f t="shared" ref="AN279" si="104">IF(H279="○",ROUNDUP(AD279*AK279,1),0)</f>
        <v>0</v>
      </c>
      <c r="AO279" s="178"/>
      <c r="AP279" s="178"/>
      <c r="AQ279" s="178"/>
      <c r="AR279" s="179"/>
      <c r="AT279" s="31"/>
      <c r="AU279" s="184"/>
      <c r="AV279" s="184" t="str">
        <f t="shared" ref="AV279" si="105">IF(OR(H279="×",AV283="×"),"×","●")</f>
        <v>●</v>
      </c>
      <c r="AW279" s="185">
        <f t="shared" ref="AW279" si="106">IF(AV279="●",IF(H279="定","-",H279),"-")</f>
        <v>0</v>
      </c>
      <c r="AX279" s="31"/>
      <c r="AY279" s="31"/>
      <c r="AZ279" s="31"/>
      <c r="BA279" s="31"/>
    </row>
    <row r="280" spans="2:53" ht="13" customHeight="1" x14ac:dyDescent="0.2">
      <c r="B280" s="141"/>
      <c r="C280" s="234"/>
      <c r="D280" s="144"/>
      <c r="E280" s="144"/>
      <c r="F280" s="141"/>
      <c r="G280" s="144"/>
      <c r="H280" s="167"/>
      <c r="I280" s="168"/>
      <c r="J280" s="169"/>
      <c r="K280" s="453"/>
      <c r="L280" s="454"/>
      <c r="M280" s="454"/>
      <c r="N280" s="454"/>
      <c r="O280" s="460"/>
      <c r="P280" s="461"/>
      <c r="Q280" s="461"/>
      <c r="R280" s="461"/>
      <c r="S280" s="461"/>
      <c r="T280" s="462"/>
      <c r="U280" s="200"/>
      <c r="V280" s="200"/>
      <c r="W280" s="201"/>
      <c r="X280" s="207"/>
      <c r="Y280" s="208"/>
      <c r="Z280" s="209"/>
      <c r="AA280" s="214"/>
      <c r="AB280" s="200"/>
      <c r="AC280" s="201"/>
      <c r="AD280" s="219"/>
      <c r="AE280" s="220"/>
      <c r="AF280" s="220"/>
      <c r="AG280" s="221"/>
      <c r="AH280" s="167"/>
      <c r="AI280" s="168"/>
      <c r="AJ280" s="169"/>
      <c r="AK280" s="176"/>
      <c r="AL280" s="176"/>
      <c r="AM280" s="177"/>
      <c r="AN280" s="180"/>
      <c r="AO280" s="180"/>
      <c r="AP280" s="180"/>
      <c r="AQ280" s="180"/>
      <c r="AR280" s="181"/>
      <c r="AT280" s="31"/>
      <c r="AU280" s="184"/>
      <c r="AV280" s="184"/>
      <c r="AW280" s="185"/>
      <c r="AX280" s="31"/>
      <c r="AY280" s="31"/>
      <c r="AZ280" s="31"/>
      <c r="BA280" s="31"/>
    </row>
    <row r="281" spans="2:53" ht="13" customHeight="1" x14ac:dyDescent="0.2">
      <c r="B281" s="141"/>
      <c r="C281" s="234"/>
      <c r="D281" s="144"/>
      <c r="E281" s="144"/>
      <c r="F281" s="141"/>
      <c r="G281" s="144"/>
      <c r="H281" s="167"/>
      <c r="I281" s="168"/>
      <c r="J281" s="169"/>
      <c r="K281" s="453"/>
      <c r="L281" s="454"/>
      <c r="M281" s="454"/>
      <c r="N281" s="454"/>
      <c r="O281" s="440"/>
      <c r="P281" s="442">
        <f t="shared" ref="P281" si="107">$M$224</f>
        <v>0</v>
      </c>
      <c r="Q281" s="443"/>
      <c r="R281" s="443"/>
      <c r="S281" s="443"/>
      <c r="T281" s="444"/>
      <c r="U281" s="200"/>
      <c r="V281" s="200"/>
      <c r="W281" s="201"/>
      <c r="X281" s="207"/>
      <c r="Y281" s="208"/>
      <c r="Z281" s="209"/>
      <c r="AA281" s="214"/>
      <c r="AB281" s="200"/>
      <c r="AC281" s="201"/>
      <c r="AD281" s="219"/>
      <c r="AE281" s="220"/>
      <c r="AF281" s="220"/>
      <c r="AG281" s="221"/>
      <c r="AH281" s="167"/>
      <c r="AI281" s="168"/>
      <c r="AJ281" s="169"/>
      <c r="AK281" s="176"/>
      <c r="AL281" s="176"/>
      <c r="AM281" s="177"/>
      <c r="AN281" s="180"/>
      <c r="AO281" s="180"/>
      <c r="AP281" s="180"/>
      <c r="AQ281" s="180"/>
      <c r="AR281" s="181"/>
      <c r="AT281" s="31"/>
      <c r="AU281" s="184"/>
      <c r="AV281" s="184"/>
      <c r="AW281" s="185"/>
      <c r="AX281" s="31"/>
      <c r="AY281" s="31"/>
      <c r="AZ281" s="31"/>
      <c r="BA281" s="31"/>
    </row>
    <row r="282" spans="2:53" ht="13" customHeight="1" x14ac:dyDescent="0.2">
      <c r="B282" s="142"/>
      <c r="C282" s="235"/>
      <c r="D282" s="145"/>
      <c r="E282" s="145"/>
      <c r="F282" s="142"/>
      <c r="G282" s="145"/>
      <c r="H282" s="170"/>
      <c r="I282" s="171"/>
      <c r="J282" s="172"/>
      <c r="K282" s="455"/>
      <c r="L282" s="456"/>
      <c r="M282" s="456"/>
      <c r="N282" s="456"/>
      <c r="O282" s="441"/>
      <c r="P282" s="445"/>
      <c r="Q282" s="446"/>
      <c r="R282" s="446"/>
      <c r="S282" s="446"/>
      <c r="T282" s="447"/>
      <c r="U282" s="202"/>
      <c r="V282" s="202"/>
      <c r="W282" s="203"/>
      <c r="X282" s="210"/>
      <c r="Y282" s="211"/>
      <c r="Z282" s="212"/>
      <c r="AA282" s="215"/>
      <c r="AB282" s="202"/>
      <c r="AC282" s="203"/>
      <c r="AD282" s="222"/>
      <c r="AE282" s="223"/>
      <c r="AF282" s="223"/>
      <c r="AG282" s="224"/>
      <c r="AH282" s="170"/>
      <c r="AI282" s="171"/>
      <c r="AJ282" s="172"/>
      <c r="AK282" s="176"/>
      <c r="AL282" s="176"/>
      <c r="AM282" s="177"/>
      <c r="AN282" s="182"/>
      <c r="AO282" s="182"/>
      <c r="AP282" s="182"/>
      <c r="AQ282" s="182"/>
      <c r="AR282" s="183"/>
      <c r="AT282" s="31"/>
      <c r="AU282" s="184"/>
      <c r="AV282" s="184"/>
      <c r="AW282" s="185"/>
      <c r="AX282" s="31"/>
      <c r="AY282" s="31"/>
      <c r="AZ282" s="31"/>
      <c r="BA282" s="31"/>
    </row>
    <row r="283" spans="2:53" ht="13" customHeight="1" x14ac:dyDescent="0.2">
      <c r="B283" s="140">
        <v>9</v>
      </c>
      <c r="C283" s="233" t="s">
        <v>98</v>
      </c>
      <c r="D283" s="143">
        <v>7</v>
      </c>
      <c r="E283" s="143" t="s">
        <v>99</v>
      </c>
      <c r="F283" s="140" t="s">
        <v>106</v>
      </c>
      <c r="G283" s="143"/>
      <c r="H283" s="448"/>
      <c r="I283" s="449"/>
      <c r="J283" s="450"/>
      <c r="K283" s="451">
        <f t="shared" ref="K283" si="108">$M$219</f>
        <v>0</v>
      </c>
      <c r="L283" s="452"/>
      <c r="M283" s="452"/>
      <c r="N283" s="452"/>
      <c r="O283" s="457">
        <f t="shared" ref="O283" si="109">$M$222</f>
        <v>0</v>
      </c>
      <c r="P283" s="458"/>
      <c r="Q283" s="458"/>
      <c r="R283" s="458"/>
      <c r="S283" s="458"/>
      <c r="T283" s="459"/>
      <c r="U283" s="198">
        <f t="shared" ref="U283" si="110">IF(AND(H283="○",AV283="●"),IF(K283=0,20,20+ROUNDDOWN((K283-1000)/1000,0)*20),0)</f>
        <v>0</v>
      </c>
      <c r="V283" s="198"/>
      <c r="W283" s="199"/>
      <c r="X283" s="204">
        <f t="shared" ref="X283" si="111">IF(AND(H283="○",AV283="●"),IF(O283&gt;=10,O283*0.2,0),0)</f>
        <v>0</v>
      </c>
      <c r="Y283" s="205"/>
      <c r="Z283" s="206"/>
      <c r="AA283" s="213">
        <f t="shared" ref="AA283" si="112">IF(AND(H283="○",AV283="●"),P285*2,0)</f>
        <v>0</v>
      </c>
      <c r="AB283" s="198"/>
      <c r="AC283" s="199"/>
      <c r="AD283" s="216">
        <f t="shared" ref="AD283" si="113">U283+X283+AA283</f>
        <v>0</v>
      </c>
      <c r="AE283" s="217"/>
      <c r="AF283" s="217"/>
      <c r="AG283" s="218"/>
      <c r="AH283" s="167"/>
      <c r="AI283" s="168"/>
      <c r="AJ283" s="169"/>
      <c r="AK283" s="173">
        <f t="shared" ref="AK283" si="114">IF(AH283=1,$AL$31,IF(AH283=2,$AL$49,IF(AH283=3,$AL$68,IF(AH283=4,$AL$86,IF(AH283=5,$AL$104,IF(AH283=6,$AL$123,IF(AH283=7,$AL$141,IF(AH283=8,$AL$160,IF(AH283=9,$AL$178,IF(AH283=10,$AL$196,0))))))))))</f>
        <v>0</v>
      </c>
      <c r="AL283" s="174"/>
      <c r="AM283" s="175"/>
      <c r="AN283" s="178">
        <f t="shared" ref="AN283" si="115">IF(H283="○",ROUNDUP(AD283*AK283,1),0)</f>
        <v>0</v>
      </c>
      <c r="AO283" s="178"/>
      <c r="AP283" s="178"/>
      <c r="AQ283" s="178"/>
      <c r="AR283" s="179"/>
      <c r="AT283" s="31"/>
      <c r="AU283" s="184"/>
      <c r="AV283" s="184" t="str">
        <f t="shared" ref="AV283" si="116">IF(OR(H283="×",AV287="×"),"×","●")</f>
        <v>●</v>
      </c>
      <c r="AW283" s="185">
        <f t="shared" ref="AW283" si="117">IF(AV283="●",IF(H283="定","-",H283),"-")</f>
        <v>0</v>
      </c>
      <c r="AX283" s="31"/>
      <c r="AY283" s="31"/>
      <c r="AZ283" s="31"/>
      <c r="BA283" s="31"/>
    </row>
    <row r="284" spans="2:53" ht="13" customHeight="1" x14ac:dyDescent="0.2">
      <c r="B284" s="141"/>
      <c r="C284" s="234"/>
      <c r="D284" s="144"/>
      <c r="E284" s="144"/>
      <c r="F284" s="141"/>
      <c r="G284" s="144"/>
      <c r="H284" s="167"/>
      <c r="I284" s="168"/>
      <c r="J284" s="169"/>
      <c r="K284" s="453"/>
      <c r="L284" s="454"/>
      <c r="M284" s="454"/>
      <c r="N284" s="454"/>
      <c r="O284" s="460"/>
      <c r="P284" s="461"/>
      <c r="Q284" s="461"/>
      <c r="R284" s="461"/>
      <c r="S284" s="461"/>
      <c r="T284" s="462"/>
      <c r="U284" s="200"/>
      <c r="V284" s="200"/>
      <c r="W284" s="201"/>
      <c r="X284" s="207"/>
      <c r="Y284" s="208"/>
      <c r="Z284" s="209"/>
      <c r="AA284" s="214"/>
      <c r="AB284" s="200"/>
      <c r="AC284" s="201"/>
      <c r="AD284" s="219"/>
      <c r="AE284" s="220"/>
      <c r="AF284" s="220"/>
      <c r="AG284" s="221"/>
      <c r="AH284" s="167"/>
      <c r="AI284" s="168"/>
      <c r="AJ284" s="169"/>
      <c r="AK284" s="176"/>
      <c r="AL284" s="176"/>
      <c r="AM284" s="177"/>
      <c r="AN284" s="180"/>
      <c r="AO284" s="180"/>
      <c r="AP284" s="180"/>
      <c r="AQ284" s="180"/>
      <c r="AR284" s="181"/>
      <c r="AT284" s="31"/>
      <c r="AU284" s="184"/>
      <c r="AV284" s="184"/>
      <c r="AW284" s="185"/>
      <c r="AX284" s="31"/>
      <c r="AY284" s="31"/>
      <c r="AZ284" s="31"/>
      <c r="BA284" s="31"/>
    </row>
    <row r="285" spans="2:53" ht="13" customHeight="1" x14ac:dyDescent="0.2">
      <c r="B285" s="141"/>
      <c r="C285" s="234"/>
      <c r="D285" s="144"/>
      <c r="E285" s="144"/>
      <c r="F285" s="141"/>
      <c r="G285" s="144"/>
      <c r="H285" s="167"/>
      <c r="I285" s="168"/>
      <c r="J285" s="169"/>
      <c r="K285" s="453"/>
      <c r="L285" s="454"/>
      <c r="M285" s="454"/>
      <c r="N285" s="454"/>
      <c r="O285" s="440"/>
      <c r="P285" s="442">
        <f t="shared" ref="P285" si="118">$M$224</f>
        <v>0</v>
      </c>
      <c r="Q285" s="443"/>
      <c r="R285" s="443"/>
      <c r="S285" s="443"/>
      <c r="T285" s="444"/>
      <c r="U285" s="200"/>
      <c r="V285" s="200"/>
      <c r="W285" s="201"/>
      <c r="X285" s="207"/>
      <c r="Y285" s="208"/>
      <c r="Z285" s="209"/>
      <c r="AA285" s="214"/>
      <c r="AB285" s="200"/>
      <c r="AC285" s="201"/>
      <c r="AD285" s="219"/>
      <c r="AE285" s="220"/>
      <c r="AF285" s="220"/>
      <c r="AG285" s="221"/>
      <c r="AH285" s="167"/>
      <c r="AI285" s="168"/>
      <c r="AJ285" s="169"/>
      <c r="AK285" s="176"/>
      <c r="AL285" s="176"/>
      <c r="AM285" s="177"/>
      <c r="AN285" s="180"/>
      <c r="AO285" s="180"/>
      <c r="AP285" s="180"/>
      <c r="AQ285" s="180"/>
      <c r="AR285" s="181"/>
      <c r="AT285" s="31"/>
      <c r="AU285" s="184"/>
      <c r="AV285" s="184"/>
      <c r="AW285" s="185"/>
      <c r="AX285" s="31"/>
      <c r="AY285" s="31"/>
      <c r="AZ285" s="31"/>
      <c r="BA285" s="31"/>
    </row>
    <row r="286" spans="2:53" ht="13" customHeight="1" x14ac:dyDescent="0.2">
      <c r="B286" s="142"/>
      <c r="C286" s="235"/>
      <c r="D286" s="145"/>
      <c r="E286" s="145"/>
      <c r="F286" s="142"/>
      <c r="G286" s="145"/>
      <c r="H286" s="170"/>
      <c r="I286" s="171"/>
      <c r="J286" s="172"/>
      <c r="K286" s="455"/>
      <c r="L286" s="456"/>
      <c r="M286" s="456"/>
      <c r="N286" s="456"/>
      <c r="O286" s="441"/>
      <c r="P286" s="445"/>
      <c r="Q286" s="446"/>
      <c r="R286" s="446"/>
      <c r="S286" s="446"/>
      <c r="T286" s="447"/>
      <c r="U286" s="202"/>
      <c r="V286" s="202"/>
      <c r="W286" s="203"/>
      <c r="X286" s="210"/>
      <c r="Y286" s="211"/>
      <c r="Z286" s="212"/>
      <c r="AA286" s="215"/>
      <c r="AB286" s="202"/>
      <c r="AC286" s="203"/>
      <c r="AD286" s="222"/>
      <c r="AE286" s="223"/>
      <c r="AF286" s="223"/>
      <c r="AG286" s="224"/>
      <c r="AH286" s="170"/>
      <c r="AI286" s="171"/>
      <c r="AJ286" s="172"/>
      <c r="AK286" s="176"/>
      <c r="AL286" s="176"/>
      <c r="AM286" s="177"/>
      <c r="AN286" s="182"/>
      <c r="AO286" s="182"/>
      <c r="AP286" s="182"/>
      <c r="AQ286" s="182"/>
      <c r="AR286" s="183"/>
      <c r="AT286" s="31"/>
      <c r="AU286" s="184"/>
      <c r="AV286" s="184"/>
      <c r="AW286" s="185"/>
      <c r="AX286" s="31"/>
      <c r="AY286" s="31"/>
      <c r="AZ286" s="31"/>
      <c r="BA286" s="31"/>
    </row>
    <row r="287" spans="2:53" ht="13" customHeight="1" x14ac:dyDescent="0.2">
      <c r="B287" s="140">
        <v>9</v>
      </c>
      <c r="C287" s="233" t="s">
        <v>98</v>
      </c>
      <c r="D287" s="143">
        <v>8</v>
      </c>
      <c r="E287" s="143" t="s">
        <v>99</v>
      </c>
      <c r="F287" s="140" t="s">
        <v>100</v>
      </c>
      <c r="G287" s="143"/>
      <c r="H287" s="448"/>
      <c r="I287" s="449"/>
      <c r="J287" s="450"/>
      <c r="K287" s="451">
        <f t="shared" ref="K287" si="119">$M$219</f>
        <v>0</v>
      </c>
      <c r="L287" s="452"/>
      <c r="M287" s="452"/>
      <c r="N287" s="452"/>
      <c r="O287" s="457">
        <f t="shared" ref="O287" si="120">$M$222</f>
        <v>0</v>
      </c>
      <c r="P287" s="458"/>
      <c r="Q287" s="458"/>
      <c r="R287" s="458"/>
      <c r="S287" s="458"/>
      <c r="T287" s="459"/>
      <c r="U287" s="198">
        <f t="shared" ref="U287" si="121">IF(AND(H287="○",AV287="●"),IF(K287=0,20,20+ROUNDDOWN((K287-1000)/1000,0)*20),0)</f>
        <v>0</v>
      </c>
      <c r="V287" s="198"/>
      <c r="W287" s="199"/>
      <c r="X287" s="204">
        <f t="shared" ref="X287" si="122">IF(AND(H287="○",AV287="●"),IF(O287&gt;=10,O287*0.2,0),0)</f>
        <v>0</v>
      </c>
      <c r="Y287" s="205"/>
      <c r="Z287" s="206"/>
      <c r="AA287" s="213">
        <f t="shared" ref="AA287" si="123">IF(AND(H287="○",AV287="●"),P289*2,0)</f>
        <v>0</v>
      </c>
      <c r="AB287" s="198"/>
      <c r="AC287" s="199"/>
      <c r="AD287" s="216">
        <f t="shared" ref="AD287" si="124">U287+X287+AA287</f>
        <v>0</v>
      </c>
      <c r="AE287" s="217"/>
      <c r="AF287" s="217"/>
      <c r="AG287" s="218"/>
      <c r="AH287" s="167"/>
      <c r="AI287" s="168"/>
      <c r="AJ287" s="169"/>
      <c r="AK287" s="173">
        <f t="shared" ref="AK287" si="125">IF(AH287=1,$AL$31,IF(AH287=2,$AL$49,IF(AH287=3,$AL$68,IF(AH287=4,$AL$86,IF(AH287=5,$AL$104,IF(AH287=6,$AL$123,IF(AH287=7,$AL$141,IF(AH287=8,$AL$160,IF(AH287=9,$AL$178,IF(AH287=10,$AL$196,0))))))))))</f>
        <v>0</v>
      </c>
      <c r="AL287" s="174"/>
      <c r="AM287" s="175"/>
      <c r="AN287" s="178">
        <f t="shared" ref="AN287" si="126">IF(H287="○",ROUNDUP(AD287*AK287,1),0)</f>
        <v>0</v>
      </c>
      <c r="AO287" s="178"/>
      <c r="AP287" s="178"/>
      <c r="AQ287" s="178"/>
      <c r="AR287" s="179"/>
      <c r="AT287" s="31"/>
      <c r="AU287" s="184"/>
      <c r="AV287" s="184" t="str">
        <f t="shared" ref="AV287" si="127">IF(OR(H287="×",AV291="×"),"×","●")</f>
        <v>●</v>
      </c>
      <c r="AW287" s="185">
        <f t="shared" ref="AW287" si="128">IF(AV287="●",IF(H287="定","-",H287),"-")</f>
        <v>0</v>
      </c>
      <c r="AX287" s="31"/>
      <c r="AY287" s="31"/>
      <c r="AZ287" s="31"/>
      <c r="BA287" s="31"/>
    </row>
    <row r="288" spans="2:53" ht="13" customHeight="1" x14ac:dyDescent="0.2">
      <c r="B288" s="141"/>
      <c r="C288" s="234"/>
      <c r="D288" s="144"/>
      <c r="E288" s="144"/>
      <c r="F288" s="141"/>
      <c r="G288" s="144"/>
      <c r="H288" s="167"/>
      <c r="I288" s="168"/>
      <c r="J288" s="169"/>
      <c r="K288" s="453"/>
      <c r="L288" s="454"/>
      <c r="M288" s="454"/>
      <c r="N288" s="454"/>
      <c r="O288" s="460"/>
      <c r="P288" s="461"/>
      <c r="Q288" s="461"/>
      <c r="R288" s="461"/>
      <c r="S288" s="461"/>
      <c r="T288" s="462"/>
      <c r="U288" s="200"/>
      <c r="V288" s="200"/>
      <c r="W288" s="201"/>
      <c r="X288" s="207"/>
      <c r="Y288" s="208"/>
      <c r="Z288" s="209"/>
      <c r="AA288" s="214"/>
      <c r="AB288" s="200"/>
      <c r="AC288" s="201"/>
      <c r="AD288" s="219"/>
      <c r="AE288" s="220"/>
      <c r="AF288" s="220"/>
      <c r="AG288" s="221"/>
      <c r="AH288" s="167"/>
      <c r="AI288" s="168"/>
      <c r="AJ288" s="169"/>
      <c r="AK288" s="176"/>
      <c r="AL288" s="176"/>
      <c r="AM288" s="177"/>
      <c r="AN288" s="180"/>
      <c r="AO288" s="180"/>
      <c r="AP288" s="180"/>
      <c r="AQ288" s="180"/>
      <c r="AR288" s="181"/>
      <c r="AT288" s="31"/>
      <c r="AU288" s="184"/>
      <c r="AV288" s="184"/>
      <c r="AW288" s="185"/>
      <c r="AX288" s="31"/>
      <c r="AY288" s="31"/>
      <c r="AZ288" s="31"/>
      <c r="BA288" s="31"/>
    </row>
    <row r="289" spans="2:53" ht="13" customHeight="1" x14ac:dyDescent="0.2">
      <c r="B289" s="141"/>
      <c r="C289" s="234"/>
      <c r="D289" s="144"/>
      <c r="E289" s="144"/>
      <c r="F289" s="141"/>
      <c r="G289" s="144"/>
      <c r="H289" s="167"/>
      <c r="I289" s="168"/>
      <c r="J289" s="169"/>
      <c r="K289" s="453"/>
      <c r="L289" s="454"/>
      <c r="M289" s="454"/>
      <c r="N289" s="454"/>
      <c r="O289" s="440"/>
      <c r="P289" s="442">
        <f t="shared" ref="P289" si="129">$M$224</f>
        <v>0</v>
      </c>
      <c r="Q289" s="443"/>
      <c r="R289" s="443"/>
      <c r="S289" s="443"/>
      <c r="T289" s="444"/>
      <c r="U289" s="200"/>
      <c r="V289" s="200"/>
      <c r="W289" s="201"/>
      <c r="X289" s="207"/>
      <c r="Y289" s="208"/>
      <c r="Z289" s="209"/>
      <c r="AA289" s="214"/>
      <c r="AB289" s="200"/>
      <c r="AC289" s="201"/>
      <c r="AD289" s="219"/>
      <c r="AE289" s="220"/>
      <c r="AF289" s="220"/>
      <c r="AG289" s="221"/>
      <c r="AH289" s="167"/>
      <c r="AI289" s="168"/>
      <c r="AJ289" s="169"/>
      <c r="AK289" s="176"/>
      <c r="AL289" s="176"/>
      <c r="AM289" s="177"/>
      <c r="AN289" s="180"/>
      <c r="AO289" s="180"/>
      <c r="AP289" s="180"/>
      <c r="AQ289" s="180"/>
      <c r="AR289" s="181"/>
      <c r="AT289" s="31"/>
      <c r="AU289" s="184"/>
      <c r="AV289" s="184"/>
      <c r="AW289" s="185"/>
      <c r="AX289" s="31"/>
      <c r="AY289" s="31"/>
      <c r="AZ289" s="31"/>
      <c r="BA289" s="31"/>
    </row>
    <row r="290" spans="2:53" ht="13" customHeight="1" x14ac:dyDescent="0.2">
      <c r="B290" s="142"/>
      <c r="C290" s="235"/>
      <c r="D290" s="145"/>
      <c r="E290" s="145"/>
      <c r="F290" s="142"/>
      <c r="G290" s="145"/>
      <c r="H290" s="170"/>
      <c r="I290" s="171"/>
      <c r="J290" s="172"/>
      <c r="K290" s="455"/>
      <c r="L290" s="456"/>
      <c r="M290" s="456"/>
      <c r="N290" s="456"/>
      <c r="O290" s="441"/>
      <c r="P290" s="445"/>
      <c r="Q290" s="446"/>
      <c r="R290" s="446"/>
      <c r="S290" s="446"/>
      <c r="T290" s="447"/>
      <c r="U290" s="202"/>
      <c r="V290" s="202"/>
      <c r="W290" s="203"/>
      <c r="X290" s="210"/>
      <c r="Y290" s="211"/>
      <c r="Z290" s="212"/>
      <c r="AA290" s="215"/>
      <c r="AB290" s="202"/>
      <c r="AC290" s="203"/>
      <c r="AD290" s="222"/>
      <c r="AE290" s="223"/>
      <c r="AF290" s="223"/>
      <c r="AG290" s="224"/>
      <c r="AH290" s="170"/>
      <c r="AI290" s="171"/>
      <c r="AJ290" s="172"/>
      <c r="AK290" s="176"/>
      <c r="AL290" s="176"/>
      <c r="AM290" s="177"/>
      <c r="AN290" s="182"/>
      <c r="AO290" s="182"/>
      <c r="AP290" s="182"/>
      <c r="AQ290" s="182"/>
      <c r="AR290" s="183"/>
      <c r="AT290" s="31"/>
      <c r="AU290" s="184"/>
      <c r="AV290" s="184"/>
      <c r="AW290" s="185"/>
      <c r="AX290" s="31"/>
      <c r="AY290" s="31"/>
      <c r="AZ290" s="31"/>
      <c r="BA290" s="31"/>
    </row>
    <row r="291" spans="2:53" ht="13" customHeight="1" x14ac:dyDescent="0.2">
      <c r="B291" s="140">
        <v>9</v>
      </c>
      <c r="C291" s="233" t="s">
        <v>98</v>
      </c>
      <c r="D291" s="143">
        <v>9</v>
      </c>
      <c r="E291" s="143" t="s">
        <v>99</v>
      </c>
      <c r="F291" s="140" t="s">
        <v>101</v>
      </c>
      <c r="G291" s="143"/>
      <c r="H291" s="448"/>
      <c r="I291" s="449"/>
      <c r="J291" s="450"/>
      <c r="K291" s="451">
        <f t="shared" ref="K291" si="130">$M$219</f>
        <v>0</v>
      </c>
      <c r="L291" s="452"/>
      <c r="M291" s="452"/>
      <c r="N291" s="452"/>
      <c r="O291" s="457">
        <f t="shared" ref="O291" si="131">$M$222</f>
        <v>0</v>
      </c>
      <c r="P291" s="458"/>
      <c r="Q291" s="458"/>
      <c r="R291" s="458"/>
      <c r="S291" s="458"/>
      <c r="T291" s="459"/>
      <c r="U291" s="198">
        <f t="shared" ref="U291" si="132">IF(AND(H291="○",AV291="●"),IF(K291=0,20,20+ROUNDDOWN((K291-1000)/1000,0)*20),0)</f>
        <v>0</v>
      </c>
      <c r="V291" s="198"/>
      <c r="W291" s="199"/>
      <c r="X291" s="204">
        <f t="shared" ref="X291" si="133">IF(AND(H291="○",AV291="●"),IF(O291&gt;=10,O291*0.2,0),0)</f>
        <v>0</v>
      </c>
      <c r="Y291" s="205"/>
      <c r="Z291" s="206"/>
      <c r="AA291" s="213">
        <f t="shared" ref="AA291" si="134">IF(AND(H291="○",AV291="●"),P293*2,0)</f>
        <v>0</v>
      </c>
      <c r="AB291" s="198"/>
      <c r="AC291" s="199"/>
      <c r="AD291" s="216">
        <f t="shared" ref="AD291" si="135">U291+X291+AA291</f>
        <v>0</v>
      </c>
      <c r="AE291" s="217"/>
      <c r="AF291" s="217"/>
      <c r="AG291" s="218"/>
      <c r="AH291" s="167"/>
      <c r="AI291" s="168"/>
      <c r="AJ291" s="169"/>
      <c r="AK291" s="173">
        <f t="shared" ref="AK291" si="136">IF(AH291=1,$AL$31,IF(AH291=2,$AL$49,IF(AH291=3,$AL$68,IF(AH291=4,$AL$86,IF(AH291=5,$AL$104,IF(AH291=6,$AL$123,IF(AH291=7,$AL$141,IF(AH291=8,$AL$160,IF(AH291=9,$AL$178,IF(AH291=10,$AL$196,0))))))))))</f>
        <v>0</v>
      </c>
      <c r="AL291" s="174"/>
      <c r="AM291" s="175"/>
      <c r="AN291" s="178">
        <f t="shared" ref="AN291" si="137">IF(H291="○",ROUNDUP(AD291*AK291,1),0)</f>
        <v>0</v>
      </c>
      <c r="AO291" s="178"/>
      <c r="AP291" s="178"/>
      <c r="AQ291" s="178"/>
      <c r="AR291" s="179"/>
      <c r="AT291" s="31"/>
      <c r="AU291" s="184"/>
      <c r="AV291" s="184" t="str">
        <f t="shared" ref="AV291" si="138">IF(OR(H291="×",AV295="×"),"×","●")</f>
        <v>●</v>
      </c>
      <c r="AW291" s="185">
        <f t="shared" ref="AW291" si="139">IF(AV291="●",IF(H291="定","-",H291),"-")</f>
        <v>0</v>
      </c>
      <c r="AX291" s="31"/>
      <c r="AY291" s="31"/>
      <c r="AZ291" s="31"/>
      <c r="BA291" s="31"/>
    </row>
    <row r="292" spans="2:53" ht="13" customHeight="1" x14ac:dyDescent="0.2">
      <c r="B292" s="141"/>
      <c r="C292" s="234"/>
      <c r="D292" s="144"/>
      <c r="E292" s="144"/>
      <c r="F292" s="141"/>
      <c r="G292" s="144"/>
      <c r="H292" s="167"/>
      <c r="I292" s="168"/>
      <c r="J292" s="169"/>
      <c r="K292" s="453"/>
      <c r="L292" s="454"/>
      <c r="M292" s="454"/>
      <c r="N292" s="454"/>
      <c r="O292" s="460"/>
      <c r="P292" s="461"/>
      <c r="Q292" s="461"/>
      <c r="R292" s="461"/>
      <c r="S292" s="461"/>
      <c r="T292" s="462"/>
      <c r="U292" s="200"/>
      <c r="V292" s="200"/>
      <c r="W292" s="201"/>
      <c r="X292" s="207"/>
      <c r="Y292" s="208"/>
      <c r="Z292" s="209"/>
      <c r="AA292" s="214"/>
      <c r="AB292" s="200"/>
      <c r="AC292" s="201"/>
      <c r="AD292" s="219"/>
      <c r="AE292" s="220"/>
      <c r="AF292" s="220"/>
      <c r="AG292" s="221"/>
      <c r="AH292" s="167"/>
      <c r="AI292" s="168"/>
      <c r="AJ292" s="169"/>
      <c r="AK292" s="176"/>
      <c r="AL292" s="176"/>
      <c r="AM292" s="177"/>
      <c r="AN292" s="180"/>
      <c r="AO292" s="180"/>
      <c r="AP292" s="180"/>
      <c r="AQ292" s="180"/>
      <c r="AR292" s="181"/>
      <c r="AT292" s="31"/>
      <c r="AU292" s="184"/>
      <c r="AV292" s="184"/>
      <c r="AW292" s="185"/>
      <c r="AX292" s="31"/>
      <c r="AY292" s="31"/>
      <c r="AZ292" s="31"/>
      <c r="BA292" s="31"/>
    </row>
    <row r="293" spans="2:53" ht="13" customHeight="1" x14ac:dyDescent="0.2">
      <c r="B293" s="141"/>
      <c r="C293" s="234"/>
      <c r="D293" s="144"/>
      <c r="E293" s="144"/>
      <c r="F293" s="141"/>
      <c r="G293" s="144"/>
      <c r="H293" s="167"/>
      <c r="I293" s="168"/>
      <c r="J293" s="169"/>
      <c r="K293" s="453"/>
      <c r="L293" s="454"/>
      <c r="M293" s="454"/>
      <c r="N293" s="454"/>
      <c r="O293" s="440"/>
      <c r="P293" s="442">
        <f t="shared" ref="P293" si="140">$M$224</f>
        <v>0</v>
      </c>
      <c r="Q293" s="443"/>
      <c r="R293" s="443"/>
      <c r="S293" s="443"/>
      <c r="T293" s="444"/>
      <c r="U293" s="200"/>
      <c r="V293" s="200"/>
      <c r="W293" s="201"/>
      <c r="X293" s="207"/>
      <c r="Y293" s="208"/>
      <c r="Z293" s="209"/>
      <c r="AA293" s="214"/>
      <c r="AB293" s="200"/>
      <c r="AC293" s="201"/>
      <c r="AD293" s="219"/>
      <c r="AE293" s="220"/>
      <c r="AF293" s="220"/>
      <c r="AG293" s="221"/>
      <c r="AH293" s="167"/>
      <c r="AI293" s="168"/>
      <c r="AJ293" s="169"/>
      <c r="AK293" s="176"/>
      <c r="AL293" s="176"/>
      <c r="AM293" s="177"/>
      <c r="AN293" s="180"/>
      <c r="AO293" s="180"/>
      <c r="AP293" s="180"/>
      <c r="AQ293" s="180"/>
      <c r="AR293" s="181"/>
      <c r="AT293" s="31"/>
      <c r="AU293" s="184"/>
      <c r="AV293" s="184"/>
      <c r="AW293" s="185"/>
      <c r="AX293" s="31"/>
      <c r="AY293" s="31"/>
      <c r="AZ293" s="31"/>
      <c r="BA293" s="31"/>
    </row>
    <row r="294" spans="2:53" ht="13" customHeight="1" x14ac:dyDescent="0.2">
      <c r="B294" s="142"/>
      <c r="C294" s="235"/>
      <c r="D294" s="145"/>
      <c r="E294" s="145"/>
      <c r="F294" s="142"/>
      <c r="G294" s="145"/>
      <c r="H294" s="170"/>
      <c r="I294" s="171"/>
      <c r="J294" s="172"/>
      <c r="K294" s="455"/>
      <c r="L294" s="456"/>
      <c r="M294" s="456"/>
      <c r="N294" s="456"/>
      <c r="O294" s="441"/>
      <c r="P294" s="445"/>
      <c r="Q294" s="446"/>
      <c r="R294" s="446"/>
      <c r="S294" s="446"/>
      <c r="T294" s="447"/>
      <c r="U294" s="202"/>
      <c r="V294" s="202"/>
      <c r="W294" s="203"/>
      <c r="X294" s="210"/>
      <c r="Y294" s="211"/>
      <c r="Z294" s="212"/>
      <c r="AA294" s="215"/>
      <c r="AB294" s="202"/>
      <c r="AC294" s="203"/>
      <c r="AD294" s="222"/>
      <c r="AE294" s="223"/>
      <c r="AF294" s="223"/>
      <c r="AG294" s="224"/>
      <c r="AH294" s="170"/>
      <c r="AI294" s="171"/>
      <c r="AJ294" s="172"/>
      <c r="AK294" s="176"/>
      <c r="AL294" s="176"/>
      <c r="AM294" s="177"/>
      <c r="AN294" s="182"/>
      <c r="AO294" s="182"/>
      <c r="AP294" s="182"/>
      <c r="AQ294" s="182"/>
      <c r="AR294" s="183"/>
      <c r="AT294" s="31"/>
      <c r="AU294" s="184"/>
      <c r="AV294" s="184"/>
      <c r="AW294" s="185"/>
      <c r="AX294" s="31"/>
      <c r="AY294" s="31"/>
      <c r="AZ294" s="31"/>
      <c r="BA294" s="31"/>
    </row>
    <row r="295" spans="2:53" ht="13" customHeight="1" x14ac:dyDescent="0.2">
      <c r="B295" s="140">
        <v>9</v>
      </c>
      <c r="C295" s="233" t="s">
        <v>98</v>
      </c>
      <c r="D295" s="143">
        <v>10</v>
      </c>
      <c r="E295" s="143" t="s">
        <v>99</v>
      </c>
      <c r="F295" s="140" t="s">
        <v>102</v>
      </c>
      <c r="G295" s="143"/>
      <c r="H295" s="448"/>
      <c r="I295" s="449"/>
      <c r="J295" s="450"/>
      <c r="K295" s="451">
        <f t="shared" ref="K295" si="141">$M$219</f>
        <v>0</v>
      </c>
      <c r="L295" s="452"/>
      <c r="M295" s="452"/>
      <c r="N295" s="452"/>
      <c r="O295" s="457">
        <f t="shared" ref="O295" si="142">$M$222</f>
        <v>0</v>
      </c>
      <c r="P295" s="458"/>
      <c r="Q295" s="458"/>
      <c r="R295" s="458"/>
      <c r="S295" s="458"/>
      <c r="T295" s="459"/>
      <c r="U295" s="198">
        <f t="shared" ref="U295" si="143">IF(AND(H295="○",AV295="●"),IF(K295=0,20,20+ROUNDDOWN((K295-1000)/1000,0)*20),0)</f>
        <v>0</v>
      </c>
      <c r="V295" s="198"/>
      <c r="W295" s="199"/>
      <c r="X295" s="204">
        <f t="shared" ref="X295" si="144">IF(AND(H295="○",AV295="●"),IF(O295&gt;=10,O295*0.2,0),0)</f>
        <v>0</v>
      </c>
      <c r="Y295" s="205"/>
      <c r="Z295" s="206"/>
      <c r="AA295" s="213">
        <f t="shared" ref="AA295" si="145">IF(AND(H295="○",AV295="●"),P297*2,0)</f>
        <v>0</v>
      </c>
      <c r="AB295" s="198"/>
      <c r="AC295" s="199"/>
      <c r="AD295" s="216">
        <f t="shared" ref="AD295" si="146">U295+X295+AA295</f>
        <v>0</v>
      </c>
      <c r="AE295" s="217"/>
      <c r="AF295" s="217"/>
      <c r="AG295" s="218"/>
      <c r="AH295" s="167"/>
      <c r="AI295" s="168"/>
      <c r="AJ295" s="169"/>
      <c r="AK295" s="173">
        <f t="shared" ref="AK295" si="147">IF(AH295=1,$AL$31,IF(AH295=2,$AL$49,IF(AH295=3,$AL$68,IF(AH295=4,$AL$86,IF(AH295=5,$AL$104,IF(AH295=6,$AL$123,IF(AH295=7,$AL$141,IF(AH295=8,$AL$160,IF(AH295=9,$AL$178,IF(AH295=10,$AL$196,0))))))))))</f>
        <v>0</v>
      </c>
      <c r="AL295" s="174"/>
      <c r="AM295" s="175"/>
      <c r="AN295" s="178">
        <f t="shared" ref="AN295" si="148">IF(H295="○",ROUNDUP(AD295*AK295,1),0)</f>
        <v>0</v>
      </c>
      <c r="AO295" s="178"/>
      <c r="AP295" s="178"/>
      <c r="AQ295" s="178"/>
      <c r="AR295" s="179"/>
      <c r="AT295" s="31"/>
      <c r="AU295" s="184"/>
      <c r="AV295" s="184" t="str">
        <f t="shared" ref="AV295" si="149">IF(OR(H295="×",AV299="×"),"×","●")</f>
        <v>●</v>
      </c>
      <c r="AW295" s="185">
        <f t="shared" ref="AW295" si="150">IF(AV295="●",IF(H295="定","-",H295),"-")</f>
        <v>0</v>
      </c>
      <c r="AX295" s="31"/>
      <c r="AY295" s="31"/>
      <c r="AZ295" s="31"/>
      <c r="BA295" s="31"/>
    </row>
    <row r="296" spans="2:53" ht="13" customHeight="1" x14ac:dyDescent="0.2">
      <c r="B296" s="141"/>
      <c r="C296" s="234"/>
      <c r="D296" s="144"/>
      <c r="E296" s="144"/>
      <c r="F296" s="141"/>
      <c r="G296" s="144"/>
      <c r="H296" s="167"/>
      <c r="I296" s="168"/>
      <c r="J296" s="169"/>
      <c r="K296" s="453"/>
      <c r="L296" s="454"/>
      <c r="M296" s="454"/>
      <c r="N296" s="454"/>
      <c r="O296" s="460"/>
      <c r="P296" s="461"/>
      <c r="Q296" s="461"/>
      <c r="R296" s="461"/>
      <c r="S296" s="461"/>
      <c r="T296" s="462"/>
      <c r="U296" s="200"/>
      <c r="V296" s="200"/>
      <c r="W296" s="201"/>
      <c r="X296" s="207"/>
      <c r="Y296" s="208"/>
      <c r="Z296" s="209"/>
      <c r="AA296" s="214"/>
      <c r="AB296" s="200"/>
      <c r="AC296" s="201"/>
      <c r="AD296" s="219"/>
      <c r="AE296" s="220"/>
      <c r="AF296" s="220"/>
      <c r="AG296" s="221"/>
      <c r="AH296" s="167"/>
      <c r="AI296" s="168"/>
      <c r="AJ296" s="169"/>
      <c r="AK296" s="176"/>
      <c r="AL296" s="176"/>
      <c r="AM296" s="177"/>
      <c r="AN296" s="180"/>
      <c r="AO296" s="180"/>
      <c r="AP296" s="180"/>
      <c r="AQ296" s="180"/>
      <c r="AR296" s="181"/>
      <c r="AT296" s="31"/>
      <c r="AU296" s="184"/>
      <c r="AV296" s="184"/>
      <c r="AW296" s="185"/>
      <c r="AX296" s="31"/>
      <c r="AY296" s="31"/>
      <c r="AZ296" s="31"/>
      <c r="BA296" s="31"/>
    </row>
    <row r="297" spans="2:53" ht="13" customHeight="1" x14ac:dyDescent="0.2">
      <c r="B297" s="141"/>
      <c r="C297" s="234"/>
      <c r="D297" s="144"/>
      <c r="E297" s="144"/>
      <c r="F297" s="141"/>
      <c r="G297" s="144"/>
      <c r="H297" s="167"/>
      <c r="I297" s="168"/>
      <c r="J297" s="169"/>
      <c r="K297" s="453"/>
      <c r="L297" s="454"/>
      <c r="M297" s="454"/>
      <c r="N297" s="454"/>
      <c r="O297" s="440"/>
      <c r="P297" s="442">
        <f t="shared" ref="P297" si="151">$M$224</f>
        <v>0</v>
      </c>
      <c r="Q297" s="443"/>
      <c r="R297" s="443"/>
      <c r="S297" s="443"/>
      <c r="T297" s="444"/>
      <c r="U297" s="200"/>
      <c r="V297" s="200"/>
      <c r="W297" s="201"/>
      <c r="X297" s="207"/>
      <c r="Y297" s="208"/>
      <c r="Z297" s="209"/>
      <c r="AA297" s="214"/>
      <c r="AB297" s="200"/>
      <c r="AC297" s="201"/>
      <c r="AD297" s="219"/>
      <c r="AE297" s="220"/>
      <c r="AF297" s="220"/>
      <c r="AG297" s="221"/>
      <c r="AH297" s="167"/>
      <c r="AI297" s="168"/>
      <c r="AJ297" s="169"/>
      <c r="AK297" s="176"/>
      <c r="AL297" s="176"/>
      <c r="AM297" s="177"/>
      <c r="AN297" s="180"/>
      <c r="AO297" s="180"/>
      <c r="AP297" s="180"/>
      <c r="AQ297" s="180"/>
      <c r="AR297" s="181"/>
      <c r="AT297" s="31"/>
      <c r="AU297" s="184"/>
      <c r="AV297" s="184"/>
      <c r="AW297" s="185"/>
      <c r="AX297" s="31"/>
      <c r="AY297" s="31"/>
      <c r="AZ297" s="31"/>
      <c r="BA297" s="31"/>
    </row>
    <row r="298" spans="2:53" ht="13" customHeight="1" x14ac:dyDescent="0.2">
      <c r="B298" s="142"/>
      <c r="C298" s="235"/>
      <c r="D298" s="145"/>
      <c r="E298" s="145"/>
      <c r="F298" s="142"/>
      <c r="G298" s="145"/>
      <c r="H298" s="170"/>
      <c r="I298" s="171"/>
      <c r="J298" s="172"/>
      <c r="K298" s="455"/>
      <c r="L298" s="456"/>
      <c r="M298" s="456"/>
      <c r="N298" s="456"/>
      <c r="O298" s="441"/>
      <c r="P298" s="445"/>
      <c r="Q298" s="446"/>
      <c r="R298" s="446"/>
      <c r="S298" s="446"/>
      <c r="T298" s="447"/>
      <c r="U298" s="202"/>
      <c r="V298" s="202"/>
      <c r="W298" s="203"/>
      <c r="X298" s="210"/>
      <c r="Y298" s="211"/>
      <c r="Z298" s="212"/>
      <c r="AA298" s="215"/>
      <c r="AB298" s="202"/>
      <c r="AC298" s="203"/>
      <c r="AD298" s="222"/>
      <c r="AE298" s="223"/>
      <c r="AF298" s="223"/>
      <c r="AG298" s="224"/>
      <c r="AH298" s="170"/>
      <c r="AI298" s="171"/>
      <c r="AJ298" s="172"/>
      <c r="AK298" s="176"/>
      <c r="AL298" s="176"/>
      <c r="AM298" s="177"/>
      <c r="AN298" s="182"/>
      <c r="AO298" s="182"/>
      <c r="AP298" s="182"/>
      <c r="AQ298" s="182"/>
      <c r="AR298" s="183"/>
      <c r="AT298" s="31"/>
      <c r="AU298" s="184"/>
      <c r="AV298" s="184"/>
      <c r="AW298" s="185"/>
      <c r="AX298" s="31"/>
      <c r="AY298" s="31"/>
      <c r="AZ298" s="31"/>
      <c r="BA298" s="31"/>
    </row>
    <row r="299" spans="2:53" ht="13" customHeight="1" x14ac:dyDescent="0.2">
      <c r="B299" s="140">
        <v>9</v>
      </c>
      <c r="C299" s="233" t="s">
        <v>98</v>
      </c>
      <c r="D299" s="143">
        <v>11</v>
      </c>
      <c r="E299" s="143" t="s">
        <v>99</v>
      </c>
      <c r="F299" s="140" t="s">
        <v>103</v>
      </c>
      <c r="G299" s="143"/>
      <c r="H299" s="448"/>
      <c r="I299" s="449"/>
      <c r="J299" s="450"/>
      <c r="K299" s="451">
        <f t="shared" ref="K299" si="152">$M$219</f>
        <v>0</v>
      </c>
      <c r="L299" s="452"/>
      <c r="M299" s="452"/>
      <c r="N299" s="452"/>
      <c r="O299" s="457">
        <f t="shared" ref="O299" si="153">$M$222</f>
        <v>0</v>
      </c>
      <c r="P299" s="458"/>
      <c r="Q299" s="458"/>
      <c r="R299" s="458"/>
      <c r="S299" s="458"/>
      <c r="T299" s="459"/>
      <c r="U299" s="198">
        <f t="shared" ref="U299" si="154">IF(AND(H299="○",AV299="●"),IF(K299=0,20,20+ROUNDDOWN((K299-1000)/1000,0)*20),0)</f>
        <v>0</v>
      </c>
      <c r="V299" s="198"/>
      <c r="W299" s="199"/>
      <c r="X299" s="204">
        <f t="shared" ref="X299" si="155">IF(AND(H299="○",AV299="●"),IF(O299&gt;=10,O299*0.2,0),0)</f>
        <v>0</v>
      </c>
      <c r="Y299" s="205"/>
      <c r="Z299" s="206"/>
      <c r="AA299" s="213">
        <f t="shared" ref="AA299" si="156">IF(AND(H299="○",AV299="●"),P301*2,0)</f>
        <v>0</v>
      </c>
      <c r="AB299" s="198"/>
      <c r="AC299" s="199"/>
      <c r="AD299" s="216">
        <f t="shared" ref="AD299" si="157">U299+X299+AA299</f>
        <v>0</v>
      </c>
      <c r="AE299" s="217"/>
      <c r="AF299" s="217"/>
      <c r="AG299" s="218"/>
      <c r="AH299" s="167"/>
      <c r="AI299" s="168"/>
      <c r="AJ299" s="169"/>
      <c r="AK299" s="173">
        <f t="shared" ref="AK299" si="158">IF(AH299=1,$AL$31,IF(AH299=2,$AL$49,IF(AH299=3,$AL$68,IF(AH299=4,$AL$86,IF(AH299=5,$AL$104,IF(AH299=6,$AL$123,IF(AH299=7,$AL$141,IF(AH299=8,$AL$160,IF(AH299=9,$AL$178,IF(AH299=10,$AL$196,0))))))))))</f>
        <v>0</v>
      </c>
      <c r="AL299" s="174"/>
      <c r="AM299" s="175"/>
      <c r="AN299" s="178">
        <f t="shared" ref="AN299" si="159">IF(H299="○",ROUNDUP(AD299*AK299,1),0)</f>
        <v>0</v>
      </c>
      <c r="AO299" s="178"/>
      <c r="AP299" s="178"/>
      <c r="AQ299" s="178"/>
      <c r="AR299" s="179"/>
      <c r="AT299" s="31"/>
      <c r="AU299" s="184"/>
      <c r="AV299" s="184" t="str">
        <f t="shared" ref="AV299" si="160">IF(OR(H299="×",AV303="×"),"×","●")</f>
        <v>●</v>
      </c>
      <c r="AW299" s="185">
        <f t="shared" ref="AW299" si="161">IF(AV299="●",IF(H299="定","-",H299),"-")</f>
        <v>0</v>
      </c>
      <c r="AX299" s="31"/>
      <c r="AY299" s="31"/>
      <c r="AZ299" s="31"/>
      <c r="BA299" s="31"/>
    </row>
    <row r="300" spans="2:53" ht="13" customHeight="1" x14ac:dyDescent="0.2">
      <c r="B300" s="141"/>
      <c r="C300" s="234"/>
      <c r="D300" s="144"/>
      <c r="E300" s="144"/>
      <c r="F300" s="141"/>
      <c r="G300" s="144"/>
      <c r="H300" s="167"/>
      <c r="I300" s="168"/>
      <c r="J300" s="169"/>
      <c r="K300" s="453"/>
      <c r="L300" s="454"/>
      <c r="M300" s="454"/>
      <c r="N300" s="454"/>
      <c r="O300" s="460"/>
      <c r="P300" s="461"/>
      <c r="Q300" s="461"/>
      <c r="R300" s="461"/>
      <c r="S300" s="461"/>
      <c r="T300" s="462"/>
      <c r="U300" s="200"/>
      <c r="V300" s="200"/>
      <c r="W300" s="201"/>
      <c r="X300" s="207"/>
      <c r="Y300" s="208"/>
      <c r="Z300" s="209"/>
      <c r="AA300" s="214"/>
      <c r="AB300" s="200"/>
      <c r="AC300" s="201"/>
      <c r="AD300" s="219"/>
      <c r="AE300" s="220"/>
      <c r="AF300" s="220"/>
      <c r="AG300" s="221"/>
      <c r="AH300" s="167"/>
      <c r="AI300" s="168"/>
      <c r="AJ300" s="169"/>
      <c r="AK300" s="176"/>
      <c r="AL300" s="176"/>
      <c r="AM300" s="177"/>
      <c r="AN300" s="180"/>
      <c r="AO300" s="180"/>
      <c r="AP300" s="180"/>
      <c r="AQ300" s="180"/>
      <c r="AR300" s="181"/>
      <c r="AT300" s="31"/>
      <c r="AU300" s="184"/>
      <c r="AV300" s="184"/>
      <c r="AW300" s="185"/>
      <c r="AX300" s="31"/>
      <c r="AY300" s="31"/>
      <c r="AZ300" s="31"/>
      <c r="BA300" s="31"/>
    </row>
    <row r="301" spans="2:53" ht="13" customHeight="1" x14ac:dyDescent="0.2">
      <c r="B301" s="141"/>
      <c r="C301" s="234"/>
      <c r="D301" s="144"/>
      <c r="E301" s="144"/>
      <c r="F301" s="141"/>
      <c r="G301" s="144"/>
      <c r="H301" s="167"/>
      <c r="I301" s="168"/>
      <c r="J301" s="169"/>
      <c r="K301" s="453"/>
      <c r="L301" s="454"/>
      <c r="M301" s="454"/>
      <c r="N301" s="454"/>
      <c r="O301" s="440"/>
      <c r="P301" s="442">
        <f t="shared" ref="P301" si="162">$M$224</f>
        <v>0</v>
      </c>
      <c r="Q301" s="443"/>
      <c r="R301" s="443"/>
      <c r="S301" s="443"/>
      <c r="T301" s="444"/>
      <c r="U301" s="200"/>
      <c r="V301" s="200"/>
      <c r="W301" s="201"/>
      <c r="X301" s="207"/>
      <c r="Y301" s="208"/>
      <c r="Z301" s="209"/>
      <c r="AA301" s="214"/>
      <c r="AB301" s="200"/>
      <c r="AC301" s="201"/>
      <c r="AD301" s="219"/>
      <c r="AE301" s="220"/>
      <c r="AF301" s="220"/>
      <c r="AG301" s="221"/>
      <c r="AH301" s="167"/>
      <c r="AI301" s="168"/>
      <c r="AJ301" s="169"/>
      <c r="AK301" s="176"/>
      <c r="AL301" s="176"/>
      <c r="AM301" s="177"/>
      <c r="AN301" s="180"/>
      <c r="AO301" s="180"/>
      <c r="AP301" s="180"/>
      <c r="AQ301" s="180"/>
      <c r="AR301" s="181"/>
      <c r="AT301" s="31"/>
      <c r="AU301" s="184"/>
      <c r="AV301" s="184"/>
      <c r="AW301" s="185"/>
      <c r="AX301" s="31"/>
      <c r="AY301" s="31"/>
      <c r="AZ301" s="31"/>
      <c r="BA301" s="31"/>
    </row>
    <row r="302" spans="2:53" ht="13" customHeight="1" x14ac:dyDescent="0.2">
      <c r="B302" s="142"/>
      <c r="C302" s="235"/>
      <c r="D302" s="145"/>
      <c r="E302" s="145"/>
      <c r="F302" s="142"/>
      <c r="G302" s="145"/>
      <c r="H302" s="170"/>
      <c r="I302" s="171"/>
      <c r="J302" s="172"/>
      <c r="K302" s="455"/>
      <c r="L302" s="456"/>
      <c r="M302" s="456"/>
      <c r="N302" s="456"/>
      <c r="O302" s="441"/>
      <c r="P302" s="445"/>
      <c r="Q302" s="446"/>
      <c r="R302" s="446"/>
      <c r="S302" s="446"/>
      <c r="T302" s="447"/>
      <c r="U302" s="202"/>
      <c r="V302" s="202"/>
      <c r="W302" s="203"/>
      <c r="X302" s="210"/>
      <c r="Y302" s="211"/>
      <c r="Z302" s="212"/>
      <c r="AA302" s="215"/>
      <c r="AB302" s="202"/>
      <c r="AC302" s="203"/>
      <c r="AD302" s="222"/>
      <c r="AE302" s="223"/>
      <c r="AF302" s="223"/>
      <c r="AG302" s="224"/>
      <c r="AH302" s="170"/>
      <c r="AI302" s="171"/>
      <c r="AJ302" s="172"/>
      <c r="AK302" s="176"/>
      <c r="AL302" s="176"/>
      <c r="AM302" s="177"/>
      <c r="AN302" s="182"/>
      <c r="AO302" s="182"/>
      <c r="AP302" s="182"/>
      <c r="AQ302" s="182"/>
      <c r="AR302" s="183"/>
      <c r="AT302" s="31"/>
      <c r="AU302" s="184"/>
      <c r="AV302" s="184"/>
      <c r="AW302" s="185"/>
      <c r="AX302" s="31"/>
      <c r="AY302" s="31"/>
      <c r="AZ302" s="31"/>
      <c r="BA302" s="31"/>
    </row>
    <row r="303" spans="2:53" ht="13" customHeight="1" x14ac:dyDescent="0.2">
      <c r="B303" s="140">
        <v>9</v>
      </c>
      <c r="C303" s="233" t="s">
        <v>98</v>
      </c>
      <c r="D303" s="143">
        <v>12</v>
      </c>
      <c r="E303" s="143" t="s">
        <v>99</v>
      </c>
      <c r="F303" s="140" t="s">
        <v>104</v>
      </c>
      <c r="G303" s="143"/>
      <c r="H303" s="448"/>
      <c r="I303" s="449"/>
      <c r="J303" s="450"/>
      <c r="K303" s="451">
        <f t="shared" ref="K303" si="163">$M$219</f>
        <v>0</v>
      </c>
      <c r="L303" s="452"/>
      <c r="M303" s="452"/>
      <c r="N303" s="452"/>
      <c r="O303" s="457">
        <f t="shared" ref="O303" si="164">$M$222</f>
        <v>0</v>
      </c>
      <c r="P303" s="458"/>
      <c r="Q303" s="458"/>
      <c r="R303" s="458"/>
      <c r="S303" s="458"/>
      <c r="T303" s="459"/>
      <c r="U303" s="198">
        <f t="shared" ref="U303" si="165">IF(AND(H303="○",AV303="●"),IF(K303=0,20,20+ROUNDDOWN((K303-1000)/1000,0)*20),0)</f>
        <v>0</v>
      </c>
      <c r="V303" s="198"/>
      <c r="W303" s="199"/>
      <c r="X303" s="204">
        <f t="shared" ref="X303" si="166">IF(AND(H303="○",AV303="●"),IF(O303&gt;=10,O303*0.2,0),0)</f>
        <v>0</v>
      </c>
      <c r="Y303" s="205"/>
      <c r="Z303" s="206"/>
      <c r="AA303" s="213">
        <f t="shared" ref="AA303" si="167">IF(AND(H303="○",AV303="●"),P305*2,0)</f>
        <v>0</v>
      </c>
      <c r="AB303" s="198"/>
      <c r="AC303" s="199"/>
      <c r="AD303" s="216">
        <f t="shared" ref="AD303" si="168">U303+X303+AA303</f>
        <v>0</v>
      </c>
      <c r="AE303" s="217"/>
      <c r="AF303" s="217"/>
      <c r="AG303" s="218"/>
      <c r="AH303" s="167"/>
      <c r="AI303" s="168"/>
      <c r="AJ303" s="169"/>
      <c r="AK303" s="173">
        <f t="shared" ref="AK303" si="169">IF(AH303=1,$AL$31,IF(AH303=2,$AL$49,IF(AH303=3,$AL$68,IF(AH303=4,$AL$86,IF(AH303=5,$AL$104,IF(AH303=6,$AL$123,IF(AH303=7,$AL$141,IF(AH303=8,$AL$160,IF(AH303=9,$AL$178,IF(AH303=10,$AL$196,0))))))))))</f>
        <v>0</v>
      </c>
      <c r="AL303" s="174"/>
      <c r="AM303" s="175"/>
      <c r="AN303" s="178">
        <f t="shared" ref="AN303" si="170">IF(H303="○",ROUNDUP(AD303*AK303,1),0)</f>
        <v>0</v>
      </c>
      <c r="AO303" s="178"/>
      <c r="AP303" s="178"/>
      <c r="AQ303" s="178"/>
      <c r="AR303" s="179"/>
      <c r="AT303" s="31"/>
      <c r="AU303" s="184"/>
      <c r="AV303" s="184" t="str">
        <f t="shared" ref="AV303" si="171">IF(OR(H303="×",AV307="×"),"×","●")</f>
        <v>●</v>
      </c>
      <c r="AW303" s="185">
        <f t="shared" ref="AW303" si="172">IF(AV303="●",IF(H303="定","-",H303),"-")</f>
        <v>0</v>
      </c>
      <c r="AX303" s="31"/>
      <c r="AY303" s="31"/>
      <c r="AZ303" s="31"/>
      <c r="BA303" s="31"/>
    </row>
    <row r="304" spans="2:53" ht="13" customHeight="1" x14ac:dyDescent="0.2">
      <c r="B304" s="141"/>
      <c r="C304" s="234"/>
      <c r="D304" s="144"/>
      <c r="E304" s="144"/>
      <c r="F304" s="141"/>
      <c r="G304" s="144"/>
      <c r="H304" s="167"/>
      <c r="I304" s="168"/>
      <c r="J304" s="169"/>
      <c r="K304" s="453"/>
      <c r="L304" s="454"/>
      <c r="M304" s="454"/>
      <c r="N304" s="454"/>
      <c r="O304" s="460"/>
      <c r="P304" s="461"/>
      <c r="Q304" s="461"/>
      <c r="R304" s="461"/>
      <c r="S304" s="461"/>
      <c r="T304" s="462"/>
      <c r="U304" s="200"/>
      <c r="V304" s="200"/>
      <c r="W304" s="201"/>
      <c r="X304" s="207"/>
      <c r="Y304" s="208"/>
      <c r="Z304" s="209"/>
      <c r="AA304" s="214"/>
      <c r="AB304" s="200"/>
      <c r="AC304" s="201"/>
      <c r="AD304" s="219"/>
      <c r="AE304" s="220"/>
      <c r="AF304" s="220"/>
      <c r="AG304" s="221"/>
      <c r="AH304" s="167"/>
      <c r="AI304" s="168"/>
      <c r="AJ304" s="169"/>
      <c r="AK304" s="176"/>
      <c r="AL304" s="176"/>
      <c r="AM304" s="177"/>
      <c r="AN304" s="180"/>
      <c r="AO304" s="180"/>
      <c r="AP304" s="180"/>
      <c r="AQ304" s="180"/>
      <c r="AR304" s="181"/>
      <c r="AT304" s="31"/>
      <c r="AU304" s="184"/>
      <c r="AV304" s="184"/>
      <c r="AW304" s="185"/>
      <c r="AX304" s="31"/>
      <c r="AY304" s="31"/>
      <c r="AZ304" s="31"/>
      <c r="BA304" s="31"/>
    </row>
    <row r="305" spans="2:53" ht="13" customHeight="1" x14ac:dyDescent="0.2">
      <c r="B305" s="141"/>
      <c r="C305" s="234"/>
      <c r="D305" s="144"/>
      <c r="E305" s="144"/>
      <c r="F305" s="141"/>
      <c r="G305" s="144"/>
      <c r="H305" s="167"/>
      <c r="I305" s="168"/>
      <c r="J305" s="169"/>
      <c r="K305" s="453"/>
      <c r="L305" s="454"/>
      <c r="M305" s="454"/>
      <c r="N305" s="454"/>
      <c r="O305" s="440"/>
      <c r="P305" s="442">
        <f t="shared" ref="P305" si="173">$M$224</f>
        <v>0</v>
      </c>
      <c r="Q305" s="443"/>
      <c r="R305" s="443"/>
      <c r="S305" s="443"/>
      <c r="T305" s="444"/>
      <c r="U305" s="200"/>
      <c r="V305" s="200"/>
      <c r="W305" s="201"/>
      <c r="X305" s="207"/>
      <c r="Y305" s="208"/>
      <c r="Z305" s="209"/>
      <c r="AA305" s="214"/>
      <c r="AB305" s="200"/>
      <c r="AC305" s="201"/>
      <c r="AD305" s="219"/>
      <c r="AE305" s="220"/>
      <c r="AF305" s="220"/>
      <c r="AG305" s="221"/>
      <c r="AH305" s="167"/>
      <c r="AI305" s="168"/>
      <c r="AJ305" s="169"/>
      <c r="AK305" s="176"/>
      <c r="AL305" s="176"/>
      <c r="AM305" s="177"/>
      <c r="AN305" s="180"/>
      <c r="AO305" s="180"/>
      <c r="AP305" s="180"/>
      <c r="AQ305" s="180"/>
      <c r="AR305" s="181"/>
      <c r="AT305" s="31"/>
      <c r="AU305" s="184"/>
      <c r="AV305" s="184"/>
      <c r="AW305" s="185"/>
      <c r="AX305" s="31"/>
      <c r="AY305" s="31"/>
      <c r="AZ305" s="31"/>
      <c r="BA305" s="31"/>
    </row>
    <row r="306" spans="2:53" ht="13" customHeight="1" thickBot="1" x14ac:dyDescent="0.25">
      <c r="B306" s="142"/>
      <c r="C306" s="235"/>
      <c r="D306" s="145"/>
      <c r="E306" s="145"/>
      <c r="F306" s="142"/>
      <c r="G306" s="145"/>
      <c r="H306" s="170"/>
      <c r="I306" s="171"/>
      <c r="J306" s="172"/>
      <c r="K306" s="455"/>
      <c r="L306" s="456"/>
      <c r="M306" s="456"/>
      <c r="N306" s="456"/>
      <c r="O306" s="441"/>
      <c r="P306" s="445"/>
      <c r="Q306" s="446"/>
      <c r="R306" s="446"/>
      <c r="S306" s="446"/>
      <c r="T306" s="447"/>
      <c r="U306" s="202"/>
      <c r="V306" s="202"/>
      <c r="W306" s="203"/>
      <c r="X306" s="210"/>
      <c r="Y306" s="211"/>
      <c r="Z306" s="212"/>
      <c r="AA306" s="215"/>
      <c r="AB306" s="202"/>
      <c r="AC306" s="203"/>
      <c r="AD306" s="222"/>
      <c r="AE306" s="223"/>
      <c r="AF306" s="223"/>
      <c r="AG306" s="224"/>
      <c r="AH306" s="170"/>
      <c r="AI306" s="171"/>
      <c r="AJ306" s="172"/>
      <c r="AK306" s="176"/>
      <c r="AL306" s="176"/>
      <c r="AM306" s="177"/>
      <c r="AN306" s="182"/>
      <c r="AO306" s="182"/>
      <c r="AP306" s="182"/>
      <c r="AQ306" s="182"/>
      <c r="AR306" s="183"/>
      <c r="AT306" s="31"/>
      <c r="AU306" s="184"/>
      <c r="AV306" s="184"/>
      <c r="AW306" s="185"/>
      <c r="AX306" s="31"/>
      <c r="AY306" s="31"/>
      <c r="AZ306" s="31"/>
      <c r="BA306" s="31"/>
    </row>
    <row r="307" spans="2:53" ht="12" customHeight="1" thickTop="1" x14ac:dyDescent="0.2">
      <c r="B307" s="146" t="s">
        <v>117</v>
      </c>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7"/>
      <c r="AJ307" s="148"/>
      <c r="AK307" s="155">
        <f>SUM(AN239:AR306)</f>
        <v>0</v>
      </c>
      <c r="AL307" s="156"/>
      <c r="AM307" s="156"/>
      <c r="AN307" s="156"/>
      <c r="AO307" s="156"/>
      <c r="AP307" s="161" t="s">
        <v>64</v>
      </c>
      <c r="AQ307" s="161"/>
      <c r="AR307" s="162"/>
      <c r="AT307" s="31"/>
      <c r="AU307" s="127"/>
      <c r="AV307" s="127"/>
      <c r="AW307" s="126"/>
      <c r="AX307" s="31"/>
      <c r="AY307" s="31"/>
      <c r="AZ307" s="31"/>
      <c r="BA307" s="31"/>
    </row>
    <row r="308" spans="2:53" ht="12" customHeight="1" x14ac:dyDescent="0.2">
      <c r="B308" s="149"/>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c r="AG308" s="150"/>
      <c r="AH308" s="150"/>
      <c r="AI308" s="150"/>
      <c r="AJ308" s="151"/>
      <c r="AK308" s="157"/>
      <c r="AL308" s="158"/>
      <c r="AM308" s="158"/>
      <c r="AN308" s="158"/>
      <c r="AO308" s="158"/>
      <c r="AP308" s="163"/>
      <c r="AQ308" s="163"/>
      <c r="AR308" s="164"/>
      <c r="AT308" s="31"/>
      <c r="AU308" s="127"/>
      <c r="AV308" s="127"/>
      <c r="AW308" s="126"/>
      <c r="AX308" s="31"/>
      <c r="AY308" s="31"/>
      <c r="AZ308" s="31"/>
      <c r="BA308" s="31"/>
    </row>
    <row r="309" spans="2:53" ht="12" customHeight="1" x14ac:dyDescent="0.2">
      <c r="B309" s="149"/>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c r="AB309" s="150"/>
      <c r="AC309" s="150"/>
      <c r="AD309" s="150"/>
      <c r="AE309" s="150"/>
      <c r="AF309" s="150"/>
      <c r="AG309" s="150"/>
      <c r="AH309" s="150"/>
      <c r="AI309" s="150"/>
      <c r="AJ309" s="151"/>
      <c r="AK309" s="157"/>
      <c r="AL309" s="158"/>
      <c r="AM309" s="158"/>
      <c r="AN309" s="158"/>
      <c r="AO309" s="158"/>
      <c r="AP309" s="163"/>
      <c r="AQ309" s="163"/>
      <c r="AR309" s="164"/>
      <c r="AT309" s="31"/>
      <c r="AU309" s="127"/>
      <c r="AV309" s="127"/>
      <c r="AW309" s="126"/>
      <c r="AX309" s="31"/>
      <c r="AY309" s="31"/>
      <c r="AZ309" s="31"/>
      <c r="BA309" s="31"/>
    </row>
    <row r="310" spans="2:53" ht="12" customHeight="1" thickBot="1" x14ac:dyDescent="0.25">
      <c r="B310" s="152"/>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c r="AG310" s="153"/>
      <c r="AH310" s="153"/>
      <c r="AI310" s="153"/>
      <c r="AJ310" s="154"/>
      <c r="AK310" s="159"/>
      <c r="AL310" s="160"/>
      <c r="AM310" s="160"/>
      <c r="AN310" s="160"/>
      <c r="AO310" s="160"/>
      <c r="AP310" s="165"/>
      <c r="AQ310" s="165"/>
      <c r="AR310" s="166"/>
      <c r="AT310" s="31"/>
      <c r="AU310" s="127"/>
      <c r="AV310" s="127"/>
      <c r="AW310" s="126"/>
      <c r="AX310" s="31"/>
      <c r="AY310" s="31"/>
      <c r="AZ310" s="31"/>
      <c r="BA310" s="31"/>
    </row>
    <row r="311" spans="2:53" ht="19.5" thickTop="1" x14ac:dyDescent="0.2"/>
  </sheetData>
  <sheetProtection password="CCDE" sheet="1" objects="1" scenarios="1" formatRows="0"/>
  <mergeCells count="989">
    <mergeCell ref="B287:B290"/>
    <mergeCell ref="C287:C290"/>
    <mergeCell ref="D287:D290"/>
    <mergeCell ref="E287:E290"/>
    <mergeCell ref="F287:G290"/>
    <mergeCell ref="H287:J290"/>
    <mergeCell ref="K287:N290"/>
    <mergeCell ref="C52:D52"/>
    <mergeCell ref="E52:AB52"/>
    <mergeCell ref="C71:D71"/>
    <mergeCell ref="E71:AB71"/>
    <mergeCell ref="C89:D89"/>
    <mergeCell ref="E89:AB89"/>
    <mergeCell ref="C107:D107"/>
    <mergeCell ref="E107:AB107"/>
    <mergeCell ref="C126:D126"/>
    <mergeCell ref="E126:AB126"/>
    <mergeCell ref="C144:D144"/>
    <mergeCell ref="E144:AB144"/>
    <mergeCell ref="C163:D163"/>
    <mergeCell ref="E163:AB163"/>
    <mergeCell ref="C181:D181"/>
    <mergeCell ref="E181:AB181"/>
    <mergeCell ref="N81:O82"/>
    <mergeCell ref="X291:Z294"/>
    <mergeCell ref="AA291:AC294"/>
    <mergeCell ref="AD291:AG294"/>
    <mergeCell ref="AH291:AJ294"/>
    <mergeCell ref="AK291:AM294"/>
    <mergeCell ref="AN291:AR294"/>
    <mergeCell ref="AU291:AU292"/>
    <mergeCell ref="AV291:AV294"/>
    <mergeCell ref="AW291:AW294"/>
    <mergeCell ref="AU293:AU294"/>
    <mergeCell ref="B291:B294"/>
    <mergeCell ref="C291:C294"/>
    <mergeCell ref="D291:D294"/>
    <mergeCell ref="E291:E294"/>
    <mergeCell ref="F291:G294"/>
    <mergeCell ref="H291:J294"/>
    <mergeCell ref="K291:N294"/>
    <mergeCell ref="O291:T292"/>
    <mergeCell ref="U291:W294"/>
    <mergeCell ref="O293:O294"/>
    <mergeCell ref="P293:T294"/>
    <mergeCell ref="AV287:AV290"/>
    <mergeCell ref="AW279:AW282"/>
    <mergeCell ref="O281:O282"/>
    <mergeCell ref="P281:T282"/>
    <mergeCell ref="AU281:AU282"/>
    <mergeCell ref="B283:B286"/>
    <mergeCell ref="C283:C286"/>
    <mergeCell ref="D283:D286"/>
    <mergeCell ref="E283:E286"/>
    <mergeCell ref="F283:G286"/>
    <mergeCell ref="H283:J286"/>
    <mergeCell ref="K283:N286"/>
    <mergeCell ref="O283:T284"/>
    <mergeCell ref="U283:W286"/>
    <mergeCell ref="X283:Z286"/>
    <mergeCell ref="AA283:AC286"/>
    <mergeCell ref="AD283:AG286"/>
    <mergeCell ref="AH283:AJ286"/>
    <mergeCell ref="AK283:AM286"/>
    <mergeCell ref="AN283:AR286"/>
    <mergeCell ref="AU283:AU284"/>
    <mergeCell ref="AV283:AV286"/>
    <mergeCell ref="AW283:AW286"/>
    <mergeCell ref="AW287:AW290"/>
    <mergeCell ref="O287:T288"/>
    <mergeCell ref="U287:W290"/>
    <mergeCell ref="X287:Z290"/>
    <mergeCell ref="AA287:AC290"/>
    <mergeCell ref="AD287:AG290"/>
    <mergeCell ref="AH287:AJ290"/>
    <mergeCell ref="AK287:AM290"/>
    <mergeCell ref="AN287:AR290"/>
    <mergeCell ref="AU287:AU288"/>
    <mergeCell ref="O289:O290"/>
    <mergeCell ref="P289:T290"/>
    <mergeCell ref="AU289:AU290"/>
    <mergeCell ref="A128:I129"/>
    <mergeCell ref="B131:E132"/>
    <mergeCell ref="F131:G132"/>
    <mergeCell ref="K279:N282"/>
    <mergeCell ref="O279:T280"/>
    <mergeCell ref="U279:W282"/>
    <mergeCell ref="X279:Z282"/>
    <mergeCell ref="AA279:AC282"/>
    <mergeCell ref="AD279:AG282"/>
    <mergeCell ref="C279:C282"/>
    <mergeCell ref="D279:D282"/>
    <mergeCell ref="E279:E282"/>
    <mergeCell ref="F279:G282"/>
    <mergeCell ref="H279:J282"/>
    <mergeCell ref="C139:AB143"/>
    <mergeCell ref="C158:AB162"/>
    <mergeCell ref="C176:AB180"/>
    <mergeCell ref="C194:AB198"/>
    <mergeCell ref="C5:K6"/>
    <mergeCell ref="C7:K8"/>
    <mergeCell ref="L5:AP6"/>
    <mergeCell ref="L7:AP8"/>
    <mergeCell ref="X44:Y45"/>
    <mergeCell ref="A55:I56"/>
    <mergeCell ref="B58:E59"/>
    <mergeCell ref="F58:G59"/>
    <mergeCell ref="H58:I59"/>
    <mergeCell ref="J58:K59"/>
    <mergeCell ref="L58:M59"/>
    <mergeCell ref="A73:I74"/>
    <mergeCell ref="B76:E77"/>
    <mergeCell ref="F76:G77"/>
    <mergeCell ref="H76:I77"/>
    <mergeCell ref="J76:K77"/>
    <mergeCell ref="L76:M77"/>
    <mergeCell ref="A91:I92"/>
    <mergeCell ref="B94:E95"/>
    <mergeCell ref="X81:Y82"/>
    <mergeCell ref="A36:I37"/>
    <mergeCell ref="L26:M27"/>
    <mergeCell ref="C29:AB33"/>
    <mergeCell ref="N26:O27"/>
    <mergeCell ref="P26:Q27"/>
    <mergeCell ref="R26:S27"/>
    <mergeCell ref="T26:U27"/>
    <mergeCell ref="V26:W27"/>
    <mergeCell ref="J26:K27"/>
    <mergeCell ref="X26:Y27"/>
    <mergeCell ref="C34:D34"/>
    <mergeCell ref="E34:AB34"/>
    <mergeCell ref="AK2:AR2"/>
    <mergeCell ref="A2:H2"/>
    <mergeCell ref="I2:AJ2"/>
    <mergeCell ref="A3:AR3"/>
    <mergeCell ref="AN21:AO22"/>
    <mergeCell ref="AP21:AQ22"/>
    <mergeCell ref="N21:O22"/>
    <mergeCell ref="P21:Q22"/>
    <mergeCell ref="R21:S22"/>
    <mergeCell ref="T21:U22"/>
    <mergeCell ref="V21:W22"/>
    <mergeCell ref="X21:Y22"/>
    <mergeCell ref="A18:I19"/>
    <mergeCell ref="B21:E22"/>
    <mergeCell ref="F21:G22"/>
    <mergeCell ref="H21:I22"/>
    <mergeCell ref="J21:K22"/>
    <mergeCell ref="L21:M22"/>
    <mergeCell ref="BB26:BB27"/>
    <mergeCell ref="BC26:BC27"/>
    <mergeCell ref="AE31:AK32"/>
    <mergeCell ref="AL31:AQ32"/>
    <mergeCell ref="AV31:AV32"/>
    <mergeCell ref="AW31:AW32"/>
    <mergeCell ref="AX31:AY32"/>
    <mergeCell ref="AU32:AU33"/>
    <mergeCell ref="AV26:AV27"/>
    <mergeCell ref="AW26:AW27"/>
    <mergeCell ref="AX26:AX27"/>
    <mergeCell ref="AY26:AY27"/>
    <mergeCell ref="AZ26:AZ27"/>
    <mergeCell ref="BA26:BA27"/>
    <mergeCell ref="AE26:AI27"/>
    <mergeCell ref="AJ26:AK27"/>
    <mergeCell ref="AL26:AM27"/>
    <mergeCell ref="AN26:AO27"/>
    <mergeCell ref="AP26:AQ27"/>
    <mergeCell ref="AW21:AW22"/>
    <mergeCell ref="AY21:AY22"/>
    <mergeCell ref="AZ21:AZ22"/>
    <mergeCell ref="B26:E27"/>
    <mergeCell ref="F26:G27"/>
    <mergeCell ref="H26:I27"/>
    <mergeCell ref="Z21:AA22"/>
    <mergeCell ref="AE21:AI22"/>
    <mergeCell ref="AJ21:AK22"/>
    <mergeCell ref="AL21:AM22"/>
    <mergeCell ref="Z26:AA27"/>
    <mergeCell ref="AU21:AU22"/>
    <mergeCell ref="AV21:AV22"/>
    <mergeCell ref="AZ39:AZ40"/>
    <mergeCell ref="B44:E45"/>
    <mergeCell ref="F44:G45"/>
    <mergeCell ref="H44:I45"/>
    <mergeCell ref="J44:K45"/>
    <mergeCell ref="L44:M45"/>
    <mergeCell ref="Z39:AA40"/>
    <mergeCell ref="AE39:AI40"/>
    <mergeCell ref="AJ39:AK40"/>
    <mergeCell ref="AL39:AM40"/>
    <mergeCell ref="AN39:AO40"/>
    <mergeCell ref="AP39:AQ40"/>
    <mergeCell ref="N39:O40"/>
    <mergeCell ref="P39:Q40"/>
    <mergeCell ref="R39:S40"/>
    <mergeCell ref="T39:U40"/>
    <mergeCell ref="V39:W40"/>
    <mergeCell ref="X39:Y40"/>
    <mergeCell ref="B39:E40"/>
    <mergeCell ref="F39:G40"/>
    <mergeCell ref="H39:I40"/>
    <mergeCell ref="J39:K40"/>
    <mergeCell ref="L39:M40"/>
    <mergeCell ref="N44:O45"/>
    <mergeCell ref="Z44:AA45"/>
    <mergeCell ref="AE44:AI45"/>
    <mergeCell ref="AJ44:AK45"/>
    <mergeCell ref="AL44:AM45"/>
    <mergeCell ref="AN44:AO45"/>
    <mergeCell ref="AP44:AQ45"/>
    <mergeCell ref="C47:AB51"/>
    <mergeCell ref="AW39:AW40"/>
    <mergeCell ref="AY39:AY40"/>
    <mergeCell ref="P44:Q45"/>
    <mergeCell ref="R44:S45"/>
    <mergeCell ref="T44:U45"/>
    <mergeCell ref="V44:W45"/>
    <mergeCell ref="AU39:AU40"/>
    <mergeCell ref="AV39:AV40"/>
    <mergeCell ref="BB44:BB45"/>
    <mergeCell ref="BC44:BC45"/>
    <mergeCell ref="AE49:AK50"/>
    <mergeCell ref="AL49:AQ50"/>
    <mergeCell ref="AV49:AV50"/>
    <mergeCell ref="AW49:AW50"/>
    <mergeCell ref="AX49:AY50"/>
    <mergeCell ref="AU50:AU51"/>
    <mergeCell ref="AV44:AV45"/>
    <mergeCell ref="AW44:AW45"/>
    <mergeCell ref="AX44:AX45"/>
    <mergeCell ref="AY44:AY45"/>
    <mergeCell ref="AZ44:AZ45"/>
    <mergeCell ref="BA44:BA45"/>
    <mergeCell ref="AU58:AU59"/>
    <mergeCell ref="AV58:AV59"/>
    <mergeCell ref="AW58:AW59"/>
    <mergeCell ref="AY58:AY59"/>
    <mergeCell ref="AZ58:AZ59"/>
    <mergeCell ref="B63:E64"/>
    <mergeCell ref="F63:G64"/>
    <mergeCell ref="H63:I64"/>
    <mergeCell ref="J63:K64"/>
    <mergeCell ref="L63:M64"/>
    <mergeCell ref="Z58:AA59"/>
    <mergeCell ref="AE58:AI59"/>
    <mergeCell ref="AJ58:AK59"/>
    <mergeCell ref="AL58:AM59"/>
    <mergeCell ref="AN58:AO59"/>
    <mergeCell ref="AP58:AQ59"/>
    <mergeCell ref="N58:O59"/>
    <mergeCell ref="P58:Q59"/>
    <mergeCell ref="R58:S59"/>
    <mergeCell ref="T58:U59"/>
    <mergeCell ref="V58:W59"/>
    <mergeCell ref="X58:Y59"/>
    <mergeCell ref="N63:O64"/>
    <mergeCell ref="P63:Q64"/>
    <mergeCell ref="BC63:BC64"/>
    <mergeCell ref="AE68:AK69"/>
    <mergeCell ref="AL68:AQ69"/>
    <mergeCell ref="AV68:AV69"/>
    <mergeCell ref="AW68:AW69"/>
    <mergeCell ref="AX68:AY69"/>
    <mergeCell ref="AU69:AU70"/>
    <mergeCell ref="AV63:AV64"/>
    <mergeCell ref="AW63:AW64"/>
    <mergeCell ref="AX63:AX64"/>
    <mergeCell ref="AY63:AY64"/>
    <mergeCell ref="AZ63:AZ64"/>
    <mergeCell ref="BA63:BA64"/>
    <mergeCell ref="AE63:AI64"/>
    <mergeCell ref="AJ63:AK64"/>
    <mergeCell ref="AL63:AM64"/>
    <mergeCell ref="AN63:AO64"/>
    <mergeCell ref="AP63:AQ64"/>
    <mergeCell ref="AW94:AW95"/>
    <mergeCell ref="AY94:AY95"/>
    <mergeCell ref="AZ94:AZ95"/>
    <mergeCell ref="Z94:AA95"/>
    <mergeCell ref="AE94:AI95"/>
    <mergeCell ref="AJ94:AK95"/>
    <mergeCell ref="AL94:AM95"/>
    <mergeCell ref="AN94:AO95"/>
    <mergeCell ref="BB63:BB64"/>
    <mergeCell ref="Z63:AA64"/>
    <mergeCell ref="C66:AB70"/>
    <mergeCell ref="R63:S64"/>
    <mergeCell ref="T63:U64"/>
    <mergeCell ref="V63:W64"/>
    <mergeCell ref="X63:Y64"/>
    <mergeCell ref="P81:Q82"/>
    <mergeCell ref="R81:S82"/>
    <mergeCell ref="T81:U82"/>
    <mergeCell ref="V81:W82"/>
    <mergeCell ref="AU76:AU77"/>
    <mergeCell ref="AV76:AV77"/>
    <mergeCell ref="AW76:AW77"/>
    <mergeCell ref="AY76:AY77"/>
    <mergeCell ref="AZ76:AZ77"/>
    <mergeCell ref="B81:E82"/>
    <mergeCell ref="F81:G82"/>
    <mergeCell ref="H81:I82"/>
    <mergeCell ref="J81:K82"/>
    <mergeCell ref="L81:M82"/>
    <mergeCell ref="Z76:AA77"/>
    <mergeCell ref="AE76:AI77"/>
    <mergeCell ref="AJ76:AK77"/>
    <mergeCell ref="AL76:AM77"/>
    <mergeCell ref="AN76:AO77"/>
    <mergeCell ref="AP76:AQ77"/>
    <mergeCell ref="N76:O77"/>
    <mergeCell ref="P76:Q77"/>
    <mergeCell ref="R76:S77"/>
    <mergeCell ref="T76:U77"/>
    <mergeCell ref="V76:W77"/>
    <mergeCell ref="X76:Y77"/>
    <mergeCell ref="Z81:AA82"/>
    <mergeCell ref="AE81:AI82"/>
    <mergeCell ref="AJ81:AK82"/>
    <mergeCell ref="AL81:AM82"/>
    <mergeCell ref="AN81:AO82"/>
    <mergeCell ref="AP81:AQ82"/>
    <mergeCell ref="C84:AB88"/>
    <mergeCell ref="AU94:AU95"/>
    <mergeCell ref="AV94:AV95"/>
    <mergeCell ref="BB81:BB82"/>
    <mergeCell ref="BC81:BC82"/>
    <mergeCell ref="AE86:AK87"/>
    <mergeCell ref="AL86:AQ87"/>
    <mergeCell ref="AV86:AV87"/>
    <mergeCell ref="AW86:AW87"/>
    <mergeCell ref="AX86:AY87"/>
    <mergeCell ref="AU87:AU88"/>
    <mergeCell ref="AV81:AV82"/>
    <mergeCell ref="AW81:AW82"/>
    <mergeCell ref="AX81:AX82"/>
    <mergeCell ref="AY81:AY82"/>
    <mergeCell ref="AZ81:AZ82"/>
    <mergeCell ref="BA81:BA82"/>
    <mergeCell ref="F94:G95"/>
    <mergeCell ref="H94:I95"/>
    <mergeCell ref="J94:K95"/>
    <mergeCell ref="L94:M95"/>
    <mergeCell ref="A110:I111"/>
    <mergeCell ref="B113:E114"/>
    <mergeCell ref="F113:G114"/>
    <mergeCell ref="H113:I114"/>
    <mergeCell ref="J113:K114"/>
    <mergeCell ref="L113:M114"/>
    <mergeCell ref="C102:AB106"/>
    <mergeCell ref="B99:E100"/>
    <mergeCell ref="F99:G100"/>
    <mergeCell ref="H99:I100"/>
    <mergeCell ref="J99:K100"/>
    <mergeCell ref="L99:M100"/>
    <mergeCell ref="Z99:AA100"/>
    <mergeCell ref="AE99:AI100"/>
    <mergeCell ref="AJ99:AK100"/>
    <mergeCell ref="AL99:AM100"/>
    <mergeCell ref="AN99:AO100"/>
    <mergeCell ref="AP99:AQ100"/>
    <mergeCell ref="AP94:AQ95"/>
    <mergeCell ref="N94:O95"/>
    <mergeCell ref="P94:Q95"/>
    <mergeCell ref="R94:S95"/>
    <mergeCell ref="T94:U95"/>
    <mergeCell ref="V94:W95"/>
    <mergeCell ref="X94:Y95"/>
    <mergeCell ref="N99:O100"/>
    <mergeCell ref="P99:Q100"/>
    <mergeCell ref="R99:S100"/>
    <mergeCell ref="T99:U100"/>
    <mergeCell ref="V99:W100"/>
    <mergeCell ref="X99:Y100"/>
    <mergeCell ref="BB99:BB100"/>
    <mergeCell ref="BC99:BC100"/>
    <mergeCell ref="AE104:AK105"/>
    <mergeCell ref="AL104:AQ105"/>
    <mergeCell ref="AV104:AV105"/>
    <mergeCell ref="AW104:AW105"/>
    <mergeCell ref="AX104:AY105"/>
    <mergeCell ref="AU105:AU106"/>
    <mergeCell ref="AV99:AV100"/>
    <mergeCell ref="AW99:AW100"/>
    <mergeCell ref="AX99:AX100"/>
    <mergeCell ref="AY99:AY100"/>
    <mergeCell ref="AZ99:AZ100"/>
    <mergeCell ref="BA99:BA100"/>
    <mergeCell ref="AY131:AY132"/>
    <mergeCell ref="AU113:AU114"/>
    <mergeCell ref="AV113:AV114"/>
    <mergeCell ref="AW113:AW114"/>
    <mergeCell ref="AY113:AY114"/>
    <mergeCell ref="AZ113:AZ114"/>
    <mergeCell ref="B118:E119"/>
    <mergeCell ref="F118:G119"/>
    <mergeCell ref="H118:I119"/>
    <mergeCell ref="J118:K119"/>
    <mergeCell ref="L118:M119"/>
    <mergeCell ref="Z113:AA114"/>
    <mergeCell ref="AE113:AI114"/>
    <mergeCell ref="AJ113:AK114"/>
    <mergeCell ref="AL113:AM114"/>
    <mergeCell ref="AN113:AO114"/>
    <mergeCell ref="AP113:AQ114"/>
    <mergeCell ref="N113:O114"/>
    <mergeCell ref="P113:Q114"/>
    <mergeCell ref="R113:S114"/>
    <mergeCell ref="T113:U114"/>
    <mergeCell ref="V113:W114"/>
    <mergeCell ref="X113:Y114"/>
    <mergeCell ref="AZ131:AZ132"/>
    <mergeCell ref="N118:O119"/>
    <mergeCell ref="P118:Q119"/>
    <mergeCell ref="R118:S119"/>
    <mergeCell ref="T118:U119"/>
    <mergeCell ref="V118:W119"/>
    <mergeCell ref="X118:Y119"/>
    <mergeCell ref="AU131:AU132"/>
    <mergeCell ref="AV131:AV132"/>
    <mergeCell ref="AW131:AW132"/>
    <mergeCell ref="J131:K132"/>
    <mergeCell ref="L131:M132"/>
    <mergeCell ref="H131:I132"/>
    <mergeCell ref="BB118:BB119"/>
    <mergeCell ref="BC118:BC119"/>
    <mergeCell ref="AE123:AK124"/>
    <mergeCell ref="AL123:AQ124"/>
    <mergeCell ref="AV123:AV124"/>
    <mergeCell ref="AW123:AW124"/>
    <mergeCell ref="AX123:AY124"/>
    <mergeCell ref="AU124:AU125"/>
    <mergeCell ref="AV118:AV119"/>
    <mergeCell ref="AW118:AW119"/>
    <mergeCell ref="AX118:AX119"/>
    <mergeCell ref="AY118:AY119"/>
    <mergeCell ref="AZ118:AZ119"/>
    <mergeCell ref="BA118:BA119"/>
    <mergeCell ref="Z118:AA119"/>
    <mergeCell ref="AE118:AI119"/>
    <mergeCell ref="AJ118:AK119"/>
    <mergeCell ref="AL118:AM119"/>
    <mergeCell ref="AN118:AO119"/>
    <mergeCell ref="AP118:AQ119"/>
    <mergeCell ref="C121:AB125"/>
    <mergeCell ref="Z131:AA132"/>
    <mergeCell ref="AE131:AI132"/>
    <mergeCell ref="AJ131:AK132"/>
    <mergeCell ref="AL131:AM132"/>
    <mergeCell ref="AN131:AO132"/>
    <mergeCell ref="AP131:AQ132"/>
    <mergeCell ref="N131:O132"/>
    <mergeCell ref="P131:Q132"/>
    <mergeCell ref="R131:S132"/>
    <mergeCell ref="T131:U132"/>
    <mergeCell ref="V131:W132"/>
    <mergeCell ref="X131:Y132"/>
    <mergeCell ref="AN136:AO137"/>
    <mergeCell ref="AP136:AQ137"/>
    <mergeCell ref="N136:O137"/>
    <mergeCell ref="P136:Q137"/>
    <mergeCell ref="R136:S137"/>
    <mergeCell ref="T136:U137"/>
    <mergeCell ref="V136:W137"/>
    <mergeCell ref="X136:Y137"/>
    <mergeCell ref="B136:E137"/>
    <mergeCell ref="F136:G137"/>
    <mergeCell ref="H136:I137"/>
    <mergeCell ref="J136:K137"/>
    <mergeCell ref="L136:M137"/>
    <mergeCell ref="A147:I148"/>
    <mergeCell ref="B150:E151"/>
    <mergeCell ref="F150:G151"/>
    <mergeCell ref="H150:I151"/>
    <mergeCell ref="J150:K151"/>
    <mergeCell ref="L150:M151"/>
    <mergeCell ref="BB136:BB137"/>
    <mergeCell ref="BC136:BC137"/>
    <mergeCell ref="AE141:AK142"/>
    <mergeCell ref="AL141:AQ142"/>
    <mergeCell ref="AV141:AV142"/>
    <mergeCell ref="AW141:AW142"/>
    <mergeCell ref="AX141:AY142"/>
    <mergeCell ref="AU142:AU143"/>
    <mergeCell ref="AV136:AV137"/>
    <mergeCell ref="AW136:AW137"/>
    <mergeCell ref="AX136:AX137"/>
    <mergeCell ref="AY136:AY137"/>
    <mergeCell ref="AZ136:AZ137"/>
    <mergeCell ref="BA136:BA137"/>
    <mergeCell ref="Z136:AA137"/>
    <mergeCell ref="AE136:AI137"/>
    <mergeCell ref="AJ136:AK137"/>
    <mergeCell ref="AL136:AM137"/>
    <mergeCell ref="AV150:AV151"/>
    <mergeCell ref="AW150:AW151"/>
    <mergeCell ref="AY150:AY151"/>
    <mergeCell ref="AZ150:AZ151"/>
    <mergeCell ref="B155:E156"/>
    <mergeCell ref="F155:G156"/>
    <mergeCell ref="H155:I156"/>
    <mergeCell ref="J155:K156"/>
    <mergeCell ref="L155:M156"/>
    <mergeCell ref="Z150:AA151"/>
    <mergeCell ref="AE150:AI151"/>
    <mergeCell ref="AJ150:AK151"/>
    <mergeCell ref="AL150:AM151"/>
    <mergeCell ref="AN150:AO151"/>
    <mergeCell ref="AP150:AQ151"/>
    <mergeCell ref="N150:O151"/>
    <mergeCell ref="P150:Q151"/>
    <mergeCell ref="R150:S151"/>
    <mergeCell ref="T150:U151"/>
    <mergeCell ref="V150:W151"/>
    <mergeCell ref="X150:Y151"/>
    <mergeCell ref="AN155:AO156"/>
    <mergeCell ref="AP155:AQ156"/>
    <mergeCell ref="N155:O156"/>
    <mergeCell ref="P155:Q156"/>
    <mergeCell ref="R155:S156"/>
    <mergeCell ref="T155:U156"/>
    <mergeCell ref="V155:W156"/>
    <mergeCell ref="X155:Y156"/>
    <mergeCell ref="AU150:AU151"/>
    <mergeCell ref="A165:I166"/>
    <mergeCell ref="B168:E169"/>
    <mergeCell ref="F168:G169"/>
    <mergeCell ref="H168:I169"/>
    <mergeCell ref="J168:K169"/>
    <mergeCell ref="L168:M169"/>
    <mergeCell ref="BB155:BB156"/>
    <mergeCell ref="BC155:BC156"/>
    <mergeCell ref="AE160:AK161"/>
    <mergeCell ref="AL160:AQ161"/>
    <mergeCell ref="AV160:AV161"/>
    <mergeCell ref="AW160:AW161"/>
    <mergeCell ref="AX160:AY161"/>
    <mergeCell ref="AU161:AU162"/>
    <mergeCell ref="AV155:AV156"/>
    <mergeCell ref="AW155:AW156"/>
    <mergeCell ref="AX155:AX156"/>
    <mergeCell ref="AY155:AY156"/>
    <mergeCell ref="AZ155:AZ156"/>
    <mergeCell ref="BA155:BA156"/>
    <mergeCell ref="Z155:AA156"/>
    <mergeCell ref="AE155:AI156"/>
    <mergeCell ref="AJ155:AK156"/>
    <mergeCell ref="AL155:AM156"/>
    <mergeCell ref="AU168:AU169"/>
    <mergeCell ref="AV168:AV169"/>
    <mergeCell ref="AW168:AW169"/>
    <mergeCell ref="AY168:AY169"/>
    <mergeCell ref="AZ168:AZ169"/>
    <mergeCell ref="B173:E174"/>
    <mergeCell ref="F173:G174"/>
    <mergeCell ref="H173:I174"/>
    <mergeCell ref="J173:K174"/>
    <mergeCell ref="L173:M174"/>
    <mergeCell ref="Z168:AA169"/>
    <mergeCell ref="AE168:AI169"/>
    <mergeCell ref="AJ168:AK169"/>
    <mergeCell ref="AL168:AM169"/>
    <mergeCell ref="AN168:AO169"/>
    <mergeCell ref="AP168:AQ169"/>
    <mergeCell ref="N168:O169"/>
    <mergeCell ref="P168:Q169"/>
    <mergeCell ref="R168:S169"/>
    <mergeCell ref="T168:U169"/>
    <mergeCell ref="V168:W169"/>
    <mergeCell ref="X168:Y169"/>
    <mergeCell ref="AL173:AM174"/>
    <mergeCell ref="AN173:AO174"/>
    <mergeCell ref="AP173:AQ174"/>
    <mergeCell ref="N173:O174"/>
    <mergeCell ref="P173:Q174"/>
    <mergeCell ref="R173:S174"/>
    <mergeCell ref="T173:U174"/>
    <mergeCell ref="V173:W174"/>
    <mergeCell ref="AU186:AU187"/>
    <mergeCell ref="X173:Y174"/>
    <mergeCell ref="X191:Y192"/>
    <mergeCell ref="A183:I184"/>
    <mergeCell ref="B186:E187"/>
    <mergeCell ref="F186:G187"/>
    <mergeCell ref="H186:I187"/>
    <mergeCell ref="J186:K187"/>
    <mergeCell ref="L186:M187"/>
    <mergeCell ref="BB173:BB174"/>
    <mergeCell ref="BC173:BC174"/>
    <mergeCell ref="AE178:AK179"/>
    <mergeCell ref="AL178:AQ179"/>
    <mergeCell ref="AV178:AV179"/>
    <mergeCell ref="AW178:AW179"/>
    <mergeCell ref="AX178:AY179"/>
    <mergeCell ref="AU179:AU180"/>
    <mergeCell ref="AV173:AV174"/>
    <mergeCell ref="AW173:AW174"/>
    <mergeCell ref="AX173:AX174"/>
    <mergeCell ref="AY173:AY174"/>
    <mergeCell ref="AZ173:AZ174"/>
    <mergeCell ref="BA173:BA174"/>
    <mergeCell ref="Z173:AA174"/>
    <mergeCell ref="AE173:AI174"/>
    <mergeCell ref="AJ173:AK174"/>
    <mergeCell ref="AV186:AV187"/>
    <mergeCell ref="AW186:AW187"/>
    <mergeCell ref="AY186:AY187"/>
    <mergeCell ref="AZ186:AZ187"/>
    <mergeCell ref="B191:E192"/>
    <mergeCell ref="F191:G192"/>
    <mergeCell ref="H191:I192"/>
    <mergeCell ref="J191:K192"/>
    <mergeCell ref="L191:M192"/>
    <mergeCell ref="Z186:AA187"/>
    <mergeCell ref="AE186:AI187"/>
    <mergeCell ref="AJ186:AK187"/>
    <mergeCell ref="AL186:AM187"/>
    <mergeCell ref="AN186:AO187"/>
    <mergeCell ref="AP186:AQ187"/>
    <mergeCell ref="N186:O187"/>
    <mergeCell ref="P186:Q187"/>
    <mergeCell ref="R186:S187"/>
    <mergeCell ref="T186:U187"/>
    <mergeCell ref="V186:W187"/>
    <mergeCell ref="X186:Y187"/>
    <mergeCell ref="N191:O192"/>
    <mergeCell ref="P191:Q192"/>
    <mergeCell ref="R191:S192"/>
    <mergeCell ref="BB191:BB192"/>
    <mergeCell ref="C199:D199"/>
    <mergeCell ref="E199:AB199"/>
    <mergeCell ref="BC191:BC192"/>
    <mergeCell ref="AE196:AK197"/>
    <mergeCell ref="AL196:AQ197"/>
    <mergeCell ref="AV196:AV197"/>
    <mergeCell ref="AW196:AW197"/>
    <mergeCell ref="AX196:AY197"/>
    <mergeCell ref="AU197:AU198"/>
    <mergeCell ref="AV191:AV192"/>
    <mergeCell ref="AW191:AW192"/>
    <mergeCell ref="AX191:AX192"/>
    <mergeCell ref="AY191:AY192"/>
    <mergeCell ref="AZ191:AZ192"/>
    <mergeCell ref="BA191:BA192"/>
    <mergeCell ref="Z191:AA192"/>
    <mergeCell ref="AE191:AI192"/>
    <mergeCell ref="AJ191:AK192"/>
    <mergeCell ref="AL191:AM192"/>
    <mergeCell ref="AN191:AO192"/>
    <mergeCell ref="AP191:AQ192"/>
    <mergeCell ref="T191:U192"/>
    <mergeCell ref="V191:W192"/>
    <mergeCell ref="C209:I211"/>
    <mergeCell ref="AG209:AL212"/>
    <mergeCell ref="AM209:AO212"/>
    <mergeCell ref="R210:T210"/>
    <mergeCell ref="X210:Z210"/>
    <mergeCell ref="C212:I212"/>
    <mergeCell ref="B200:AP200"/>
    <mergeCell ref="C203:I204"/>
    <mergeCell ref="J203:AF204"/>
    <mergeCell ref="AG203:AO204"/>
    <mergeCell ref="C205:I208"/>
    <mergeCell ref="P205:R205"/>
    <mergeCell ref="V205:X205"/>
    <mergeCell ref="K207:L207"/>
    <mergeCell ref="U207:V207"/>
    <mergeCell ref="Z207:AB207"/>
    <mergeCell ref="AD236:AG238"/>
    <mergeCell ref="AH236:AJ238"/>
    <mergeCell ref="AK236:AM238"/>
    <mergeCell ref="B235:G238"/>
    <mergeCell ref="H235:J238"/>
    <mergeCell ref="K235:N238"/>
    <mergeCell ref="O235:T236"/>
    <mergeCell ref="U235:AG235"/>
    <mergeCell ref="AH235:AM235"/>
    <mergeCell ref="P237:T238"/>
    <mergeCell ref="C222:F225"/>
    <mergeCell ref="G222:L223"/>
    <mergeCell ref="M222:S223"/>
    <mergeCell ref="T222:V223"/>
    <mergeCell ref="C213:I216"/>
    <mergeCell ref="R214:T214"/>
    <mergeCell ref="X214:Z214"/>
    <mergeCell ref="AG214:AO216"/>
    <mergeCell ref="C219:G220"/>
    <mergeCell ref="H219:L220"/>
    <mergeCell ref="M219:S220"/>
    <mergeCell ref="T219:V220"/>
    <mergeCell ref="W219:AR220"/>
    <mergeCell ref="W222:AR225"/>
    <mergeCell ref="H224:L225"/>
    <mergeCell ref="M224:S225"/>
    <mergeCell ref="T224:V225"/>
    <mergeCell ref="AH239:AJ242"/>
    <mergeCell ref="AK239:AM242"/>
    <mergeCell ref="AN239:AR242"/>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D229:AR229"/>
    <mergeCell ref="AN235:AR238"/>
    <mergeCell ref="AV235:AV238"/>
    <mergeCell ref="AW235:AW238"/>
    <mergeCell ref="U236:W238"/>
    <mergeCell ref="X236:Z238"/>
    <mergeCell ref="AA236:AC238"/>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B239:B242"/>
    <mergeCell ref="C239:C242"/>
    <mergeCell ref="D239:D242"/>
    <mergeCell ref="E239:E242"/>
    <mergeCell ref="F239:G242"/>
    <mergeCell ref="H239:J242"/>
    <mergeCell ref="AH243:AJ246"/>
    <mergeCell ref="AK243:AM246"/>
    <mergeCell ref="AN243:AR246"/>
    <mergeCell ref="B243:B246"/>
    <mergeCell ref="C243:C246"/>
    <mergeCell ref="D243:D246"/>
    <mergeCell ref="E243:E246"/>
    <mergeCell ref="F243:G246"/>
    <mergeCell ref="H243:J246"/>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B251:B254"/>
    <mergeCell ref="C251:C254"/>
    <mergeCell ref="D251:D254"/>
    <mergeCell ref="E251:E254"/>
    <mergeCell ref="F251:G254"/>
    <mergeCell ref="H251:J254"/>
    <mergeCell ref="AH247:AJ250"/>
    <mergeCell ref="AK247:AM250"/>
    <mergeCell ref="AN247:AR250"/>
    <mergeCell ref="B247:B250"/>
    <mergeCell ref="C247:C250"/>
    <mergeCell ref="D247:D250"/>
    <mergeCell ref="E247:E250"/>
    <mergeCell ref="F247:G250"/>
    <mergeCell ref="H247:J250"/>
    <mergeCell ref="AH251:AJ254"/>
    <mergeCell ref="AK251:AM254"/>
    <mergeCell ref="AN251:AR254"/>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B259:B262"/>
    <mergeCell ref="C259:C262"/>
    <mergeCell ref="D259:D262"/>
    <mergeCell ref="E259:E262"/>
    <mergeCell ref="F259:G262"/>
    <mergeCell ref="H259:J262"/>
    <mergeCell ref="AH255:AJ258"/>
    <mergeCell ref="AK255:AM258"/>
    <mergeCell ref="AN255:AR258"/>
    <mergeCell ref="B255:B258"/>
    <mergeCell ref="C255:C258"/>
    <mergeCell ref="D255:D258"/>
    <mergeCell ref="E255:E258"/>
    <mergeCell ref="F255:G258"/>
    <mergeCell ref="H255:J258"/>
    <mergeCell ref="AH259:AJ262"/>
    <mergeCell ref="AK259:AM262"/>
    <mergeCell ref="AN259:AR262"/>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B267:B270"/>
    <mergeCell ref="C267:C270"/>
    <mergeCell ref="D267:D270"/>
    <mergeCell ref="E267:E270"/>
    <mergeCell ref="F267:G270"/>
    <mergeCell ref="H267:J270"/>
    <mergeCell ref="AH263:AJ266"/>
    <mergeCell ref="AK263:AM266"/>
    <mergeCell ref="AN263:AR266"/>
    <mergeCell ref="B263:B266"/>
    <mergeCell ref="C263:C266"/>
    <mergeCell ref="D263:D266"/>
    <mergeCell ref="E263:E266"/>
    <mergeCell ref="F263:G266"/>
    <mergeCell ref="H263:J266"/>
    <mergeCell ref="AH267:AJ270"/>
    <mergeCell ref="AK267:AM270"/>
    <mergeCell ref="AN267:AR270"/>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AW271:AW274"/>
    <mergeCell ref="AU273:AU274"/>
    <mergeCell ref="K271:N274"/>
    <mergeCell ref="O271:T272"/>
    <mergeCell ref="U271:W274"/>
    <mergeCell ref="X271:Z274"/>
    <mergeCell ref="AA271:AC274"/>
    <mergeCell ref="AD271:AG274"/>
    <mergeCell ref="O273:O274"/>
    <mergeCell ref="P273:T274"/>
    <mergeCell ref="AV279:AV282"/>
    <mergeCell ref="O285:O286"/>
    <mergeCell ref="P285:T286"/>
    <mergeCell ref="AU285:AU286"/>
    <mergeCell ref="B279:B282"/>
    <mergeCell ref="AH271:AJ274"/>
    <mergeCell ref="AK271:AM274"/>
    <mergeCell ref="AN271:AR274"/>
    <mergeCell ref="AU271:AU272"/>
    <mergeCell ref="AV271:AV274"/>
    <mergeCell ref="B271:B274"/>
    <mergeCell ref="C271:C274"/>
    <mergeCell ref="D271:D274"/>
    <mergeCell ref="E271:E274"/>
    <mergeCell ref="F271:G274"/>
    <mergeCell ref="H271:J274"/>
    <mergeCell ref="AH279:AJ282"/>
    <mergeCell ref="AK279:AM282"/>
    <mergeCell ref="AN279:AR282"/>
    <mergeCell ref="AU279:AU280"/>
    <mergeCell ref="AU275:AU276"/>
    <mergeCell ref="AV275:AV278"/>
    <mergeCell ref="AW275:AW278"/>
    <mergeCell ref="AU277:AU278"/>
    <mergeCell ref="K275:N278"/>
    <mergeCell ref="O275:T276"/>
    <mergeCell ref="U275:W278"/>
    <mergeCell ref="X275:Z278"/>
    <mergeCell ref="AA275:AC278"/>
    <mergeCell ref="AD275:AG278"/>
    <mergeCell ref="O277:O278"/>
    <mergeCell ref="P277:T278"/>
    <mergeCell ref="AU299:AU300"/>
    <mergeCell ref="AV299:AV302"/>
    <mergeCell ref="AW299:AW302"/>
    <mergeCell ref="AU301:AU302"/>
    <mergeCell ref="K299:N302"/>
    <mergeCell ref="B295:B298"/>
    <mergeCell ref="C295:C298"/>
    <mergeCell ref="D295:D298"/>
    <mergeCell ref="E295:E298"/>
    <mergeCell ref="F295:G298"/>
    <mergeCell ref="H295:J298"/>
    <mergeCell ref="AU295:AU296"/>
    <mergeCell ref="AV295:AV298"/>
    <mergeCell ref="AW295:AW298"/>
    <mergeCell ref="AU297:AU298"/>
    <mergeCell ref="K295:N298"/>
    <mergeCell ref="O295:T296"/>
    <mergeCell ref="U295:W298"/>
    <mergeCell ref="X295:Z298"/>
    <mergeCell ref="AA295:AC298"/>
    <mergeCell ref="AD295:AG298"/>
    <mergeCell ref="O297:O298"/>
    <mergeCell ref="P297:T298"/>
    <mergeCell ref="B307:AJ310"/>
    <mergeCell ref="AK307:AO310"/>
    <mergeCell ref="AP307:AR310"/>
    <mergeCell ref="D231:AR231"/>
    <mergeCell ref="C299:C302"/>
    <mergeCell ref="D299:D302"/>
    <mergeCell ref="E299:E302"/>
    <mergeCell ref="F299:G302"/>
    <mergeCell ref="H299:J302"/>
    <mergeCell ref="AH295:AJ298"/>
    <mergeCell ref="AK295:AM298"/>
    <mergeCell ref="AN295:AR298"/>
    <mergeCell ref="AH299:AJ302"/>
    <mergeCell ref="AK299:AM302"/>
    <mergeCell ref="AN299:AR302"/>
    <mergeCell ref="AH275:AJ278"/>
    <mergeCell ref="AK275:AM278"/>
    <mergeCell ref="AN275:AR278"/>
    <mergeCell ref="B275:B278"/>
    <mergeCell ref="C275:C278"/>
    <mergeCell ref="D275:D278"/>
    <mergeCell ref="E275:E278"/>
    <mergeCell ref="F275:G278"/>
    <mergeCell ref="H275:J278"/>
    <mergeCell ref="B299:B302"/>
    <mergeCell ref="O303:T304"/>
    <mergeCell ref="U303:W306"/>
    <mergeCell ref="X303:Z306"/>
    <mergeCell ref="AA303:AC306"/>
    <mergeCell ref="AD303:AG306"/>
    <mergeCell ref="AH303:AJ306"/>
    <mergeCell ref="AK303:AM306"/>
    <mergeCell ref="AN303:AR306"/>
    <mergeCell ref="O299:T300"/>
    <mergeCell ref="U299:W302"/>
    <mergeCell ref="X299:Z302"/>
    <mergeCell ref="AA299:AC302"/>
    <mergeCell ref="AD299:AG302"/>
    <mergeCell ref="O301:O302"/>
    <mergeCell ref="P301:T302"/>
    <mergeCell ref="AW303:AW306"/>
    <mergeCell ref="O305:O306"/>
    <mergeCell ref="P305:T306"/>
    <mergeCell ref="AU305:AU306"/>
    <mergeCell ref="B303:B306"/>
    <mergeCell ref="C303:C306"/>
    <mergeCell ref="D303:D306"/>
    <mergeCell ref="E303:E306"/>
    <mergeCell ref="F303:G306"/>
    <mergeCell ref="H303:J306"/>
    <mergeCell ref="K303:N306"/>
    <mergeCell ref="AU303:AU304"/>
    <mergeCell ref="AV303:AV306"/>
  </mergeCells>
  <phoneticPr fontId="3"/>
  <conditionalFormatting sqref="AN239:AR306">
    <cfRule type="expression" dxfId="20" priority="118">
      <formula>IF(AN239="定",TRUE)</formula>
    </cfRule>
    <cfRule type="expression" dxfId="19" priority="119">
      <formula>IF(CA239="×",TRUE)</formula>
    </cfRule>
    <cfRule type="expression" dxfId="18" priority="120">
      <formula>IF(AN239=0,TRUE)</formula>
    </cfRule>
  </conditionalFormatting>
  <conditionalFormatting sqref="AD239 X239 U239 U243 U247 U251 U255 U259 U263 U267 U271 U275 U279 U283 U287 U291 U295 U299 U303">
    <cfRule type="expression" dxfId="17" priority="46">
      <formula>IF(U239="定",TRUE)</formula>
    </cfRule>
    <cfRule type="expression" dxfId="16" priority="47">
      <formula>IF(BI239="×",TRUE)</formula>
    </cfRule>
    <cfRule type="expression" dxfId="15" priority="48">
      <formula>IF(U239=0,TRUE)</formula>
    </cfRule>
  </conditionalFormatting>
  <conditionalFormatting sqref="AA239">
    <cfRule type="expression" dxfId="14" priority="43">
      <formula>IF(AA239="定",TRUE)</formula>
    </cfRule>
    <cfRule type="expression" dxfId="13" priority="44">
      <formula>IF(BO239="×",TRUE)</formula>
    </cfRule>
    <cfRule type="expression" dxfId="12" priority="45">
      <formula>IF(AA239=0,TRUE)</formula>
    </cfRule>
  </conditionalFormatting>
  <conditionalFormatting sqref="AD243 X243 X247 X251 X255 X259 X263 X267 X271 X275 X279 X283 X287 X291 X295 X299 X303 AD247 AD251 AD255 AD259 AD263 AD267 AD271 AD275 AD279 AD283 AD287 AD291 AD295 AD299 AD303">
    <cfRule type="expression" dxfId="11" priority="4">
      <formula>IF(X243="定",TRUE)</formula>
    </cfRule>
    <cfRule type="expression" dxfId="10" priority="5">
      <formula>IF(BL243="×",TRUE)</formula>
    </cfRule>
    <cfRule type="expression" dxfId="9" priority="6">
      <formula>IF(X243=0,TRUE)</formula>
    </cfRule>
  </conditionalFormatting>
  <conditionalFormatting sqref="AA243 AA247 AA251 AA255 AA259 AA263 AA267 AA271 AA275 AA279 AA283 AA287 AA291 AA295 AA299 AA303">
    <cfRule type="expression" dxfId="8" priority="1">
      <formula>IF(AA243="定",TRUE)</formula>
    </cfRule>
    <cfRule type="expression" dxfId="7" priority="2">
      <formula>IF(BO243="×",TRUE)</formula>
    </cfRule>
    <cfRule type="expression" dxfId="6" priority="3">
      <formula>IF(AA243=0,TRUE)</formula>
    </cfRule>
  </conditionalFormatting>
  <dataValidations count="5">
    <dataValidation type="whole" allowBlank="1" showInputMessage="1" showErrorMessage="1" sqref="L168:M169 X168:Y169 L173:M174 X173:Y174 AN173:AO174 AN168:AO169 L21:M22 X21:Y22 L26:M27 X26:Y27 AN26:AO27 AN21:AO22 L39:M40 X39:Y40 L44:M45 X44:Y45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191:M192 X191:Y192 AN191:AO192 AN186:AO187">
      <formula1>0</formula1>
      <formula2>59</formula2>
    </dataValidation>
    <dataValidation type="whole" allowBlank="1" showInputMessage="1" showErrorMessage="1" sqref="H168:I169 H173:I174 H21:I22 H26:I27 H39:I40 H44:I45 H58:I59 H63:I64 H76:I77 H81:I82 H94:I95 H99:I100 H113:I114 H118:I119 H131:I132 H136:I137 H150:I151 H155:I156 H186:I187 H191:I192">
      <formula1>5</formula1>
      <formula2>28</formula2>
    </dataValidation>
    <dataValidation type="list" allowBlank="1" showInputMessage="1" showErrorMessage="1" sqref="C34:D34 C52:D52 C71:D71 C89:D89 C107:D107 C126:D126 C144:D144 C163:D163 C181:D181 C199:D199">
      <formula1>"☑,□"</formula1>
    </dataValidation>
    <dataValidation type="whole" allowBlank="1" showInputMessage="1" showErrorMessage="1" sqref="AH239:AJ306">
      <formula1>1</formula1>
      <formula2>10</formula2>
    </dataValidation>
    <dataValidation type="list" allowBlank="1" showInputMessage="1" showErrorMessage="1" sqref="H239:J306">
      <formula1>"○,定,×,－"</formula1>
    </dataValidation>
  </dataValidations>
  <pageMargins left="0.9055118110236221" right="0.51181102362204722" top="0.55118110236220474" bottom="0.55118110236220474" header="0.31496062992125984" footer="0.31496062992125984"/>
  <pageSetup paperSize="9" scale="53" fitToHeight="0" orientation="portrait" cellComments="asDisplayed" r:id="rId1"/>
  <rowBreaks count="2" manualBreakCount="2">
    <brk id="53" max="43" man="1"/>
    <brk id="23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記載例</vt:lpstr>
      <vt:lpstr>給付額計算書(大規模施設運営等)</vt:lpstr>
      <vt:lpstr>記載例!Print_Area</vt:lpstr>
      <vt:lpstr>'給付額計算書(大規模施設運営等)'!Print_Area</vt:lpstr>
      <vt:lpstr>'給付額計算書(大規模施設運営等)'!Print_Titles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w</cp:lastModifiedBy>
  <cp:lastPrinted>2021-08-25T02:02:38Z</cp:lastPrinted>
  <dcterms:created xsi:type="dcterms:W3CDTF">2021-06-17T05:36:58Z</dcterms:created>
  <dcterms:modified xsi:type="dcterms:W3CDTF">2021-09-10T07:47:23Z</dcterms:modified>
</cp:coreProperties>
</file>