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CV00$\2_分析係\5_IO\分析ツール\"/>
    </mc:Choice>
  </mc:AlternateContent>
  <bookViews>
    <workbookView xWindow="-15" yWindow="-15" windowWidth="7590" windowHeight="7860"/>
  </bookViews>
  <sheets>
    <sheet name="①入力・結果" sheetId="41" r:id="rId1"/>
    <sheet name="②フロー" sheetId="49" r:id="rId2"/>
    <sheet name="③-1計算(建設部門)" sheetId="34" r:id="rId3"/>
    <sheet name="③-2計算" sheetId="44" r:id="rId4"/>
    <sheet name="④係数" sheetId="55" r:id="rId5"/>
  </sheets>
  <externalReferences>
    <externalReference r:id="rId6"/>
  </externalReferences>
  <definedNames>
    <definedName name="_xlnm.Print_Area" localSheetId="0">①入力・結果!$A$1:$AB$102</definedName>
    <definedName name="事業分類">[1]入力!$C$8</definedName>
  </definedNames>
  <calcPr calcId="152511"/>
</workbook>
</file>

<file path=xl/calcChain.xml><?xml version="1.0" encoding="utf-8"?>
<calcChain xmlns="http://schemas.openxmlformats.org/spreadsheetml/2006/main">
  <c r="L33" i="41" l="1"/>
  <c r="H184" i="55" l="1"/>
  <c r="G184" i="55"/>
  <c r="F184" i="55"/>
  <c r="E184" i="55"/>
  <c r="D184" i="55"/>
  <c r="BE61" i="55" l="1"/>
  <c r="BE60" i="55"/>
  <c r="BE59" i="55"/>
  <c r="BE58" i="55"/>
  <c r="BE57" i="55"/>
  <c r="BE56" i="55"/>
  <c r="BE55" i="55"/>
  <c r="BE54" i="55"/>
  <c r="BE53" i="55"/>
  <c r="BE52" i="55"/>
  <c r="BE51" i="55"/>
  <c r="BE50" i="55"/>
  <c r="BE49" i="55"/>
  <c r="BE48" i="55"/>
  <c r="BE47" i="55"/>
  <c r="BE46" i="55"/>
  <c r="BE45" i="55"/>
  <c r="BE44" i="55"/>
  <c r="BE43" i="55"/>
  <c r="BE42" i="55"/>
  <c r="BE41" i="55"/>
  <c r="BE40" i="55"/>
  <c r="BE39" i="55"/>
  <c r="BE38" i="55"/>
  <c r="BE37" i="55"/>
  <c r="BE36" i="55"/>
  <c r="BE35" i="55"/>
  <c r="BE34" i="55"/>
  <c r="BE33" i="55"/>
  <c r="BE32" i="55"/>
  <c r="BE31" i="55"/>
  <c r="BE30" i="55"/>
  <c r="BE29" i="55"/>
  <c r="BE28" i="55"/>
  <c r="BE27" i="55"/>
  <c r="BE26" i="55"/>
  <c r="BE25" i="55"/>
  <c r="BE24" i="55"/>
  <c r="D81" i="34"/>
  <c r="ER11" i="34" s="1"/>
  <c r="ER50" i="34" l="1"/>
  <c r="ER49" i="34"/>
  <c r="ER48" i="34"/>
  <c r="ER47" i="34"/>
  <c r="ER46" i="34"/>
  <c r="ER45" i="34"/>
  <c r="ER44" i="34"/>
  <c r="ER43" i="34"/>
  <c r="ER42" i="34"/>
  <c r="ER41" i="34"/>
  <c r="ER40" i="34"/>
  <c r="ER39" i="34"/>
  <c r="ER38" i="34"/>
  <c r="ER37" i="34"/>
  <c r="ER36" i="34"/>
  <c r="ER35" i="34"/>
  <c r="ER34" i="34"/>
  <c r="ER33" i="34"/>
  <c r="ER32" i="34"/>
  <c r="ER31" i="34"/>
  <c r="ER30" i="34"/>
  <c r="ER29" i="34"/>
  <c r="ER28" i="34"/>
  <c r="ER27" i="34"/>
  <c r="ER26" i="34"/>
  <c r="ER25" i="34"/>
  <c r="ER24" i="34"/>
  <c r="ER23" i="34"/>
  <c r="ER22" i="34"/>
  <c r="ER21" i="34"/>
  <c r="ER20" i="34"/>
  <c r="ER19" i="34"/>
  <c r="ER18" i="34"/>
  <c r="ER17" i="34"/>
  <c r="ER16" i="34"/>
  <c r="ER15" i="34"/>
  <c r="ER14" i="34"/>
  <c r="ER13" i="34"/>
  <c r="ER12" i="34"/>
  <c r="O15" i="44" l="1" a="1"/>
  <c r="O15" i="44" s="1"/>
  <c r="M15" i="44" a="1"/>
  <c r="M15" i="44" s="1"/>
  <c r="P209" i="55"/>
  <c r="O209" i="55"/>
  <c r="P236" i="55"/>
  <c r="O236" i="55"/>
  <c r="O230" i="55"/>
  <c r="AD46" i="44" s="1"/>
  <c r="P230" i="55"/>
  <c r="AE46" i="44" s="1"/>
  <c r="O231" i="55"/>
  <c r="AD47" i="44" s="1"/>
  <c r="P231" i="55"/>
  <c r="AE47" i="44" s="1"/>
  <c r="O232" i="55"/>
  <c r="AD48" i="44" s="1"/>
  <c r="P232" i="55"/>
  <c r="AE48" i="44" s="1"/>
  <c r="O233" i="55"/>
  <c r="AD49" i="44" s="1"/>
  <c r="P233" i="55"/>
  <c r="AE49" i="44" s="1"/>
  <c r="O234" i="55"/>
  <c r="AD50" i="44" s="1"/>
  <c r="P234" i="55"/>
  <c r="AE50" i="44" s="1"/>
  <c r="O235" i="55"/>
  <c r="AD51" i="44" s="1"/>
  <c r="P235" i="55"/>
  <c r="AE51" i="44" s="1"/>
  <c r="BF55" i="55"/>
  <c r="I46" i="44" s="1"/>
  <c r="BH55" i="55"/>
  <c r="T46" i="44" s="1"/>
  <c r="BF56" i="55"/>
  <c r="I47" i="44" s="1"/>
  <c r="BH56" i="55"/>
  <c r="T47" i="44" s="1"/>
  <c r="BF57" i="55"/>
  <c r="I48" i="44" s="1"/>
  <c r="BH57" i="55"/>
  <c r="T48" i="44" s="1"/>
  <c r="BH25" i="55"/>
  <c r="BF24" i="55"/>
  <c r="O42" i="44" l="1"/>
  <c r="O32" i="44"/>
  <c r="O21" i="44"/>
  <c r="M48" i="44"/>
  <c r="M41" i="44"/>
  <c r="M33" i="44"/>
  <c r="M26" i="44"/>
  <c r="M20" i="44"/>
  <c r="O49" i="44"/>
  <c r="O38" i="44"/>
  <c r="O28" i="44"/>
  <c r="O17" i="44"/>
  <c r="M44" i="44"/>
  <c r="M37" i="44"/>
  <c r="M30" i="44"/>
  <c r="M22" i="44"/>
  <c r="M16" i="44"/>
  <c r="O44" i="44"/>
  <c r="O33" i="44"/>
  <c r="O22" i="44"/>
  <c r="M49" i="44"/>
  <c r="M42" i="44"/>
  <c r="M36" i="44"/>
  <c r="M28" i="44"/>
  <c r="M21" i="44"/>
  <c r="M46" i="44"/>
  <c r="M38" i="44"/>
  <c r="M32" i="44"/>
  <c r="M25" i="44"/>
  <c r="M17" i="44"/>
  <c r="O48" i="44"/>
  <c r="O37" i="44"/>
  <c r="O26" i="44"/>
  <c r="O16" i="44"/>
  <c r="O46" i="44"/>
  <c r="O41" i="44"/>
  <c r="O36" i="44"/>
  <c r="O30" i="44"/>
  <c r="O25" i="44"/>
  <c r="O20" i="44"/>
  <c r="M50" i="44"/>
  <c r="M45" i="44"/>
  <c r="M40" i="44"/>
  <c r="M34" i="44"/>
  <c r="M29" i="44"/>
  <c r="M24" i="44"/>
  <c r="M18" i="44"/>
  <c r="O50" i="44"/>
  <c r="O45" i="44"/>
  <c r="O40" i="44"/>
  <c r="O34" i="44"/>
  <c r="O29" i="44"/>
  <c r="O24" i="44"/>
  <c r="O18" i="44"/>
  <c r="O51" i="44"/>
  <c r="O47" i="44"/>
  <c r="O43" i="44"/>
  <c r="O39" i="44"/>
  <c r="O35" i="44"/>
  <c r="O31" i="44"/>
  <c r="O27" i="44"/>
  <c r="O23" i="44"/>
  <c r="O19" i="44"/>
  <c r="M51" i="44"/>
  <c r="M47" i="44"/>
  <c r="M43" i="44"/>
  <c r="M39" i="44"/>
  <c r="M35" i="44"/>
  <c r="M31" i="44"/>
  <c r="M27" i="44"/>
  <c r="M23" i="44"/>
  <c r="M19" i="44"/>
  <c r="D80" i="34" l="1"/>
  <c r="D15" i="34"/>
  <c r="CD16" i="34" s="1"/>
  <c r="D16" i="34"/>
  <c r="D18" i="34"/>
  <c r="D20" i="34"/>
  <c r="D21" i="34"/>
  <c r="CJ20" i="34" s="1"/>
  <c r="D23" i="34"/>
  <c r="D24" i="34"/>
  <c r="CM41" i="34" s="1"/>
  <c r="D25" i="34"/>
  <c r="D28" i="34"/>
  <c r="CQ14" i="34" s="1"/>
  <c r="D29" i="34"/>
  <c r="CR35" i="34" s="1"/>
  <c r="D31" i="34"/>
  <c r="D32" i="34"/>
  <c r="D33" i="34"/>
  <c r="CV49" i="34" s="1"/>
  <c r="D34" i="34"/>
  <c r="CW31" i="34" s="1"/>
  <c r="D35" i="34"/>
  <c r="D36" i="34"/>
  <c r="D37" i="34"/>
  <c r="CZ11" i="34" s="1"/>
  <c r="D38" i="34"/>
  <c r="DA29" i="34" s="1"/>
  <c r="D44" i="34"/>
  <c r="DG26" i="34" s="1"/>
  <c r="D46" i="34"/>
  <c r="D45" i="34"/>
  <c r="DH20" i="34" s="1"/>
  <c r="D47" i="34"/>
  <c r="DJ27" i="34" s="1"/>
  <c r="D48" i="34"/>
  <c r="DK41" i="34" s="1"/>
  <c r="D49" i="34"/>
  <c r="D50" i="34"/>
  <c r="DM14" i="34" s="1"/>
  <c r="D53" i="34"/>
  <c r="DP31" i="34" s="1"/>
  <c r="D54" i="34"/>
  <c r="DQ38" i="34" s="1"/>
  <c r="D55" i="34"/>
  <c r="D56" i="34"/>
  <c r="DS49" i="34" s="1"/>
  <c r="D59" i="34"/>
  <c r="DV31" i="34" s="1"/>
  <c r="D58" i="34"/>
  <c r="DU13" i="34" s="1"/>
  <c r="D60" i="34"/>
  <c r="D63" i="34"/>
  <c r="DZ11" i="34" s="1"/>
  <c r="D64" i="34"/>
  <c r="EA37" i="34" s="1"/>
  <c r="D65" i="34"/>
  <c r="D66" i="34"/>
  <c r="D67" i="34"/>
  <c r="ED20" i="34" s="1"/>
  <c r="D68" i="34"/>
  <c r="EE33" i="34" s="1"/>
  <c r="D69" i="34"/>
  <c r="D70" i="34"/>
  <c r="D71" i="34"/>
  <c r="EH14" i="34" s="1"/>
  <c r="D72" i="34"/>
  <c r="EI12" i="34" s="1"/>
  <c r="D73" i="34"/>
  <c r="EJ34" i="34" s="1"/>
  <c r="D75" i="34"/>
  <c r="D76" i="34"/>
  <c r="EM49" i="34" s="1"/>
  <c r="D77" i="34"/>
  <c r="EN45" i="34" s="1"/>
  <c r="D78" i="34"/>
  <c r="D79" i="34"/>
  <c r="CD49" i="34"/>
  <c r="CJ49" i="34"/>
  <c r="DH49" i="34"/>
  <c r="DM49" i="34"/>
  <c r="CJ11" i="34"/>
  <c r="CQ11" i="34"/>
  <c r="CV11" i="34"/>
  <c r="DH11" i="34"/>
  <c r="DS11" i="34"/>
  <c r="EH11" i="34"/>
  <c r="CJ13" i="34"/>
  <c r="CZ13" i="34"/>
  <c r="DH13" i="34"/>
  <c r="ED13" i="34"/>
  <c r="EG13" i="34"/>
  <c r="CJ14" i="34"/>
  <c r="CV14" i="34"/>
  <c r="DH14" i="34"/>
  <c r="DS14" i="34"/>
  <c r="EM14" i="34"/>
  <c r="CJ15" i="34"/>
  <c r="CV15" i="34"/>
  <c r="CZ15" i="34"/>
  <c r="DH15" i="34"/>
  <c r="DS15" i="34"/>
  <c r="ED15" i="34"/>
  <c r="CJ16" i="34"/>
  <c r="CQ16" i="34"/>
  <c r="CZ16" i="34"/>
  <c r="DH16" i="34"/>
  <c r="DM16" i="34"/>
  <c r="ED16" i="34"/>
  <c r="EH16" i="34"/>
  <c r="CJ17" i="34"/>
  <c r="CQ17" i="34"/>
  <c r="CV17" i="34"/>
  <c r="DH17" i="34"/>
  <c r="DM17" i="34"/>
  <c r="DS17" i="34"/>
  <c r="ED17" i="34"/>
  <c r="EH17" i="34"/>
  <c r="EM17" i="34"/>
  <c r="CJ18" i="34"/>
  <c r="CQ18" i="34"/>
  <c r="CV18" i="34"/>
  <c r="DH18" i="34"/>
  <c r="DM18" i="34"/>
  <c r="DS18" i="34"/>
  <c r="ED18" i="34"/>
  <c r="EH18" i="34"/>
  <c r="EM18" i="34"/>
  <c r="CJ19" i="34"/>
  <c r="CQ19" i="34"/>
  <c r="CV19" i="34"/>
  <c r="DH19" i="34"/>
  <c r="DM19" i="34"/>
  <c r="DS19" i="34"/>
  <c r="ED19" i="34"/>
  <c r="EH19" i="34"/>
  <c r="EM19" i="34"/>
  <c r="CQ20" i="34"/>
  <c r="CV20" i="34"/>
  <c r="CZ20" i="34"/>
  <c r="DM20" i="34"/>
  <c r="DS20" i="34"/>
  <c r="DZ20" i="34"/>
  <c r="EH20" i="34"/>
  <c r="EM20" i="34"/>
  <c r="CQ21" i="34"/>
  <c r="CV21" i="34"/>
  <c r="CZ21" i="34"/>
  <c r="DM21" i="34"/>
  <c r="DS21" i="34"/>
  <c r="DZ21" i="34"/>
  <c r="EH21" i="34"/>
  <c r="EM21" i="34"/>
  <c r="CQ22" i="34"/>
  <c r="CV22" i="34"/>
  <c r="CZ22" i="34"/>
  <c r="DM22" i="34"/>
  <c r="DS22" i="34"/>
  <c r="DZ22" i="34"/>
  <c r="EH22" i="34"/>
  <c r="EM22" i="34"/>
  <c r="CJ23" i="34"/>
  <c r="CV23" i="34"/>
  <c r="CZ23" i="34"/>
  <c r="DH23" i="34"/>
  <c r="DS23" i="34"/>
  <c r="DZ23" i="34"/>
  <c r="ED23" i="34"/>
  <c r="EM23" i="34"/>
  <c r="CJ24" i="34"/>
  <c r="CQ24" i="34"/>
  <c r="CZ24" i="34"/>
  <c r="DH24" i="34"/>
  <c r="DM24" i="34"/>
  <c r="DZ24" i="34"/>
  <c r="ED24" i="34"/>
  <c r="EH24" i="34"/>
  <c r="CJ25" i="34"/>
  <c r="CQ25" i="34"/>
  <c r="CZ25" i="34"/>
  <c r="DH25" i="34"/>
  <c r="DM25" i="34"/>
  <c r="DW25" i="34"/>
  <c r="DZ25" i="34"/>
  <c r="ED25" i="34"/>
  <c r="EM25" i="34"/>
  <c r="CJ26" i="34"/>
  <c r="CV26" i="34"/>
  <c r="CZ26" i="34"/>
  <c r="DM26" i="34"/>
  <c r="DS26" i="34"/>
  <c r="DZ26" i="34"/>
  <c r="EH26" i="34"/>
  <c r="EM26" i="34"/>
  <c r="EP26" i="34"/>
  <c r="CI27" i="34"/>
  <c r="CJ27" i="34"/>
  <c r="CN27" i="34"/>
  <c r="CQ27" i="34"/>
  <c r="CU27" i="34"/>
  <c r="CV27" i="34"/>
  <c r="CY27" i="34"/>
  <c r="CZ27" i="34"/>
  <c r="DI27" i="34"/>
  <c r="DH27" i="34"/>
  <c r="DL27" i="34"/>
  <c r="DM27" i="34"/>
  <c r="DR27" i="34"/>
  <c r="DW27" i="34"/>
  <c r="DZ27" i="34"/>
  <c r="EC27" i="34"/>
  <c r="ED27" i="34"/>
  <c r="EG27" i="34"/>
  <c r="EH27" i="34"/>
  <c r="EL27" i="34"/>
  <c r="EM27" i="34"/>
  <c r="CJ28" i="34"/>
  <c r="CV28" i="34"/>
  <c r="CZ28" i="34"/>
  <c r="DH28" i="34"/>
  <c r="DS28" i="34"/>
  <c r="DZ28" i="34"/>
  <c r="ED28" i="34"/>
  <c r="EM28" i="34"/>
  <c r="CJ29" i="34"/>
  <c r="CQ29" i="34"/>
  <c r="CZ29" i="34"/>
  <c r="DH29" i="34"/>
  <c r="DS29" i="34"/>
  <c r="DZ29" i="34"/>
  <c r="ED29" i="34"/>
  <c r="EM29" i="34"/>
  <c r="CJ30" i="34"/>
  <c r="CV30" i="34"/>
  <c r="CZ30" i="34"/>
  <c r="DH30" i="34"/>
  <c r="DS30" i="34"/>
  <c r="DZ30" i="34"/>
  <c r="ED30" i="34"/>
  <c r="EM30" i="34"/>
  <c r="EP30" i="34"/>
  <c r="CI31" i="34"/>
  <c r="CN31" i="34"/>
  <c r="CQ31" i="34"/>
  <c r="CU31" i="34"/>
  <c r="CV31" i="34"/>
  <c r="CY31" i="34"/>
  <c r="DI31" i="34"/>
  <c r="DH31" i="34"/>
  <c r="DL31" i="34"/>
  <c r="DR31" i="34"/>
  <c r="DS31" i="34"/>
  <c r="DW31" i="34"/>
  <c r="DZ31" i="34"/>
  <c r="EC31" i="34"/>
  <c r="EG31" i="34"/>
  <c r="EH31" i="34"/>
  <c r="EL31" i="34"/>
  <c r="EM31" i="34"/>
  <c r="CJ32" i="34"/>
  <c r="CV32" i="34"/>
  <c r="CZ32" i="34"/>
  <c r="DH32" i="34"/>
  <c r="DS32" i="34"/>
  <c r="DZ32" i="34"/>
  <c r="ED32" i="34"/>
  <c r="EM32" i="34"/>
  <c r="CJ33" i="34"/>
  <c r="CQ33" i="34"/>
  <c r="CV33" i="34"/>
  <c r="CZ33" i="34"/>
  <c r="DM33" i="34"/>
  <c r="DS33" i="34"/>
  <c r="ED33" i="34"/>
  <c r="EH33" i="34"/>
  <c r="CJ34" i="34"/>
  <c r="CQ34" i="34"/>
  <c r="CZ34" i="34"/>
  <c r="DH34" i="34"/>
  <c r="DM34" i="34"/>
  <c r="DZ34" i="34"/>
  <c r="ED34" i="34"/>
  <c r="EH34" i="34"/>
  <c r="EM34" i="34"/>
  <c r="EP34" i="34"/>
  <c r="CD35" i="34"/>
  <c r="CI35" i="34"/>
  <c r="CJ35" i="34"/>
  <c r="CN35" i="34"/>
  <c r="CQ35" i="34"/>
  <c r="CU35" i="34"/>
  <c r="CV35" i="34"/>
  <c r="CY35" i="34"/>
  <c r="CZ35" i="34"/>
  <c r="DI35" i="34"/>
  <c r="DH35" i="34"/>
  <c r="DL35" i="34"/>
  <c r="DM35" i="34"/>
  <c r="DR35" i="34"/>
  <c r="DW35" i="34"/>
  <c r="DZ35" i="34"/>
  <c r="EC35" i="34"/>
  <c r="ED35" i="34"/>
  <c r="EG35" i="34"/>
  <c r="EH35" i="34"/>
  <c r="EL35" i="34"/>
  <c r="CJ36" i="34"/>
  <c r="CQ36" i="34"/>
  <c r="CV36" i="34"/>
  <c r="CZ36" i="34"/>
  <c r="DH36" i="34"/>
  <c r="DM36" i="34"/>
  <c r="DS36" i="34"/>
  <c r="DZ36" i="34"/>
  <c r="ED36" i="34"/>
  <c r="EH36" i="34"/>
  <c r="EM36" i="34"/>
  <c r="CJ37" i="34"/>
  <c r="CQ37" i="34"/>
  <c r="CV37" i="34"/>
  <c r="CZ37" i="34"/>
  <c r="DH37" i="34"/>
  <c r="DM37" i="34"/>
  <c r="DS37" i="34"/>
  <c r="DZ37" i="34"/>
  <c r="ED37" i="34"/>
  <c r="EH37" i="34"/>
  <c r="EM37" i="34"/>
  <c r="CJ38" i="34"/>
  <c r="CQ38" i="34"/>
  <c r="CV38" i="34"/>
  <c r="CZ38" i="34"/>
  <c r="DH38" i="34"/>
  <c r="DM38" i="34"/>
  <c r="DS38" i="34"/>
  <c r="DZ38" i="34"/>
  <c r="ED38" i="34"/>
  <c r="EH38" i="34"/>
  <c r="EM38" i="34"/>
  <c r="EP38" i="34"/>
  <c r="CI39" i="34"/>
  <c r="CJ39" i="34"/>
  <c r="CN39" i="34"/>
  <c r="CQ39" i="34"/>
  <c r="CU39" i="34"/>
  <c r="CV39" i="34"/>
  <c r="CY39" i="34"/>
  <c r="CZ39" i="34"/>
  <c r="DI39" i="34"/>
  <c r="DH39" i="34"/>
  <c r="DL39" i="34"/>
  <c r="DM39" i="34"/>
  <c r="DR39" i="34"/>
  <c r="DS39" i="34"/>
  <c r="DW39" i="34"/>
  <c r="DZ39" i="34"/>
  <c r="EC39" i="34"/>
  <c r="ED39" i="34"/>
  <c r="EG39" i="34"/>
  <c r="EH39" i="34"/>
  <c r="EL39" i="34"/>
  <c r="EM39" i="34"/>
  <c r="CJ40" i="34"/>
  <c r="CQ40" i="34"/>
  <c r="CV40" i="34"/>
  <c r="CZ40" i="34"/>
  <c r="DH40" i="34"/>
  <c r="DM40" i="34"/>
  <c r="DS40" i="34"/>
  <c r="DZ40" i="34"/>
  <c r="ED40" i="34"/>
  <c r="EH40" i="34"/>
  <c r="EM40" i="34"/>
  <c r="CJ41" i="34"/>
  <c r="CQ41" i="34"/>
  <c r="CV41" i="34"/>
  <c r="CZ41" i="34"/>
  <c r="DH41" i="34"/>
  <c r="DM41" i="34"/>
  <c r="DS41" i="34"/>
  <c r="DZ41" i="34"/>
  <c r="ED41" i="34"/>
  <c r="EE41" i="34"/>
  <c r="EH41" i="34"/>
  <c r="EM41" i="34"/>
  <c r="CJ45" i="34"/>
  <c r="CQ45" i="34"/>
  <c r="CV45" i="34"/>
  <c r="CZ45" i="34"/>
  <c r="DH45" i="34"/>
  <c r="DM45" i="34"/>
  <c r="DS45" i="34"/>
  <c r="DV45" i="34"/>
  <c r="DZ45" i="34"/>
  <c r="ED45" i="34"/>
  <c r="EH45" i="34"/>
  <c r="EM45" i="34"/>
  <c r="CJ46" i="34"/>
  <c r="CN46" i="34"/>
  <c r="CQ46" i="34"/>
  <c r="CU46" i="34"/>
  <c r="CV46" i="34"/>
  <c r="CY46" i="34"/>
  <c r="CZ46" i="34"/>
  <c r="DH46" i="34"/>
  <c r="DM46" i="34"/>
  <c r="DR46" i="34"/>
  <c r="DS46" i="34"/>
  <c r="DW46" i="34"/>
  <c r="DZ46" i="34"/>
  <c r="ED46" i="34"/>
  <c r="EH46" i="34"/>
  <c r="EM46" i="34"/>
  <c r="EP46" i="34"/>
  <c r="CI47" i="34"/>
  <c r="CJ47" i="34"/>
  <c r="CN47" i="34"/>
  <c r="CQ47" i="34"/>
  <c r="CU47" i="34"/>
  <c r="CV47" i="34"/>
  <c r="CY47" i="34"/>
  <c r="CZ47" i="34"/>
  <c r="DI47" i="34"/>
  <c r="DH47" i="34"/>
  <c r="DL47" i="34"/>
  <c r="DM47" i="34"/>
  <c r="DR47" i="34"/>
  <c r="DS47" i="34"/>
  <c r="DW47" i="34"/>
  <c r="DZ47" i="34"/>
  <c r="EC47" i="34"/>
  <c r="ED47" i="34"/>
  <c r="EG47" i="34"/>
  <c r="EH47" i="34"/>
  <c r="EL47" i="34"/>
  <c r="EM47" i="34"/>
  <c r="L15" i="41"/>
  <c r="D14" i="34" s="1"/>
  <c r="L24" i="41"/>
  <c r="L27" i="41"/>
  <c r="L34" i="41"/>
  <c r="L39" i="41"/>
  <c r="L63" i="41"/>
  <c r="D43" i="34" s="1"/>
  <c r="L72" i="41"/>
  <c r="L77" i="41"/>
  <c r="D57" i="34"/>
  <c r="DT17" i="34" s="1"/>
  <c r="L82" i="41"/>
  <c r="L94" i="41"/>
  <c r="D74" i="34" s="1"/>
  <c r="EK16" i="34" s="1"/>
  <c r="D52" i="34"/>
  <c r="DO22" i="34" s="1"/>
  <c r="D30" i="34"/>
  <c r="CS47" i="34" s="1"/>
  <c r="D27" i="34"/>
  <c r="CP23" i="34" s="1"/>
  <c r="D22" i="34"/>
  <c r="CK14" i="34" s="1"/>
  <c r="DT37" i="34"/>
  <c r="DO29" i="34"/>
  <c r="CS12" i="34"/>
  <c r="CS36" i="34"/>
  <c r="CS40" i="34"/>
  <c r="I15" i="44"/>
  <c r="BH24" i="55"/>
  <c r="T15" i="44" s="1"/>
  <c r="BF25" i="55"/>
  <c r="I16" i="44" s="1"/>
  <c r="T16" i="44"/>
  <c r="BF26" i="55"/>
  <c r="I17" i="44" s="1"/>
  <c r="BH26" i="55"/>
  <c r="T17" i="44" s="1"/>
  <c r="BF27" i="55"/>
  <c r="I18" i="44" s="1"/>
  <c r="BH27" i="55"/>
  <c r="T18" i="44" s="1"/>
  <c r="BF28" i="55"/>
  <c r="I19" i="44" s="1"/>
  <c r="BH28" i="55"/>
  <c r="T19" i="44" s="1"/>
  <c r="BF29" i="55"/>
  <c r="I20" i="44" s="1"/>
  <c r="BH29" i="55"/>
  <c r="T20" i="44" s="1"/>
  <c r="BF30" i="55"/>
  <c r="I21" i="44" s="1"/>
  <c r="BH30" i="55"/>
  <c r="T21" i="44" s="1"/>
  <c r="BF31" i="55"/>
  <c r="I22" i="44" s="1"/>
  <c r="BH31" i="55"/>
  <c r="T22" i="44" s="1"/>
  <c r="BF32" i="55"/>
  <c r="I23" i="44" s="1"/>
  <c r="BH32" i="55"/>
  <c r="T23" i="44" s="1"/>
  <c r="BF33" i="55"/>
  <c r="I24" i="44" s="1"/>
  <c r="BH33" i="55"/>
  <c r="T24" i="44" s="1"/>
  <c r="BF34" i="55"/>
  <c r="I25" i="44" s="1"/>
  <c r="BH34" i="55"/>
  <c r="T25" i="44" s="1"/>
  <c r="BF35" i="55"/>
  <c r="I26" i="44" s="1"/>
  <c r="BH35" i="55"/>
  <c r="T26" i="44" s="1"/>
  <c r="BF36" i="55"/>
  <c r="I27" i="44" s="1"/>
  <c r="BH36" i="55"/>
  <c r="T27" i="44" s="1"/>
  <c r="BF37" i="55"/>
  <c r="I28" i="44" s="1"/>
  <c r="BH37" i="55"/>
  <c r="T28" i="44" s="1"/>
  <c r="BF38" i="55"/>
  <c r="I29" i="44" s="1"/>
  <c r="BH38" i="55"/>
  <c r="T29" i="44" s="1"/>
  <c r="BF39" i="55"/>
  <c r="I30" i="44" s="1"/>
  <c r="BH39" i="55"/>
  <c r="T30" i="44" s="1"/>
  <c r="BF40" i="55"/>
  <c r="I31" i="44" s="1"/>
  <c r="BH40" i="55"/>
  <c r="T31" i="44" s="1"/>
  <c r="BF41" i="55"/>
  <c r="I32" i="44" s="1"/>
  <c r="BH41" i="55"/>
  <c r="T32" i="44" s="1"/>
  <c r="BF42" i="55"/>
  <c r="I33" i="44" s="1"/>
  <c r="BH42" i="55"/>
  <c r="T33" i="44" s="1"/>
  <c r="BF43" i="55"/>
  <c r="I34" i="44" s="1"/>
  <c r="BH43" i="55"/>
  <c r="T34" i="44" s="1"/>
  <c r="BF44" i="55"/>
  <c r="I35" i="44" s="1"/>
  <c r="BH44" i="55"/>
  <c r="T35" i="44" s="1"/>
  <c r="BF45" i="55"/>
  <c r="I36" i="44" s="1"/>
  <c r="BH45" i="55"/>
  <c r="T36" i="44" s="1"/>
  <c r="BF46" i="55"/>
  <c r="I37" i="44" s="1"/>
  <c r="BH46" i="55"/>
  <c r="T37" i="44" s="1"/>
  <c r="BF47" i="55"/>
  <c r="I38" i="44" s="1"/>
  <c r="BH47" i="55"/>
  <c r="T38" i="44" s="1"/>
  <c r="BF48" i="55"/>
  <c r="I39" i="44" s="1"/>
  <c r="BH48" i="55"/>
  <c r="T39" i="44" s="1"/>
  <c r="BF49" i="55"/>
  <c r="I40" i="44" s="1"/>
  <c r="BH49" i="55"/>
  <c r="T40" i="44" s="1"/>
  <c r="BF50" i="55"/>
  <c r="I41" i="44" s="1"/>
  <c r="BH50" i="55"/>
  <c r="T41" i="44" s="1"/>
  <c r="BF51" i="55"/>
  <c r="I42" i="44" s="1"/>
  <c r="BH51" i="55"/>
  <c r="T42" i="44" s="1"/>
  <c r="BF52" i="55"/>
  <c r="I43" i="44" s="1"/>
  <c r="BH52" i="55"/>
  <c r="T43" i="44" s="1"/>
  <c r="BF53" i="55"/>
  <c r="I44" i="44" s="1"/>
  <c r="BH53" i="55"/>
  <c r="T44" i="44" s="1"/>
  <c r="BF54" i="55"/>
  <c r="I45" i="44" s="1"/>
  <c r="BH54" i="55"/>
  <c r="T45" i="44" s="1"/>
  <c r="BF58" i="55"/>
  <c r="I49" i="44" s="1"/>
  <c r="BH58" i="55"/>
  <c r="T49" i="44" s="1"/>
  <c r="BF59" i="55"/>
  <c r="I50" i="44" s="1"/>
  <c r="BH59" i="55"/>
  <c r="T50" i="44" s="1"/>
  <c r="BF60" i="55"/>
  <c r="I51" i="44" s="1"/>
  <c r="BH60" i="55"/>
  <c r="T51" i="44" s="1"/>
  <c r="BF61" i="55"/>
  <c r="O199" i="55"/>
  <c r="AD15" i="44" s="1"/>
  <c r="P199" i="55"/>
  <c r="AE15" i="44"/>
  <c r="O200" i="55"/>
  <c r="AD16" i="44" s="1"/>
  <c r="P200" i="55"/>
  <c r="AE16" i="44" s="1"/>
  <c r="O201" i="55"/>
  <c r="AD17" i="44" s="1"/>
  <c r="P201" i="55"/>
  <c r="AE17" i="44" s="1"/>
  <c r="O202" i="55"/>
  <c r="AD18" i="44" s="1"/>
  <c r="P202" i="55"/>
  <c r="AE18" i="44" s="1"/>
  <c r="O203" i="55"/>
  <c r="AD19" i="44" s="1"/>
  <c r="P203" i="55"/>
  <c r="AE19" i="44" s="1"/>
  <c r="O204" i="55"/>
  <c r="AD20" i="44" s="1"/>
  <c r="P204" i="55"/>
  <c r="AE20" i="44" s="1"/>
  <c r="O205" i="55"/>
  <c r="AD21" i="44" s="1"/>
  <c r="P205" i="55"/>
  <c r="AE21" i="44" s="1"/>
  <c r="O206" i="55"/>
  <c r="AD22" i="44" s="1"/>
  <c r="P206" i="55"/>
  <c r="AE22" i="44" s="1"/>
  <c r="O207" i="55"/>
  <c r="AD23" i="44" s="1"/>
  <c r="P207" i="55"/>
  <c r="AE23" i="44" s="1"/>
  <c r="O208" i="55"/>
  <c r="AD24" i="44" s="1"/>
  <c r="P208" i="55"/>
  <c r="AE24" i="44" s="1"/>
  <c r="AD25" i="44"/>
  <c r="AE25" i="44"/>
  <c r="O210" i="55"/>
  <c r="AD26" i="44" s="1"/>
  <c r="P210" i="55"/>
  <c r="AE26" i="44" s="1"/>
  <c r="O211" i="55"/>
  <c r="AD27" i="44" s="1"/>
  <c r="P211" i="55"/>
  <c r="AE27" i="44" s="1"/>
  <c r="O212" i="55"/>
  <c r="AD28" i="44" s="1"/>
  <c r="P212" i="55"/>
  <c r="AE28" i="44" s="1"/>
  <c r="O213" i="55"/>
  <c r="AD29" i="44" s="1"/>
  <c r="P213" i="55"/>
  <c r="AE29" i="44" s="1"/>
  <c r="O214" i="55"/>
  <c r="AD30" i="44" s="1"/>
  <c r="P214" i="55"/>
  <c r="AE30" i="44" s="1"/>
  <c r="O215" i="55"/>
  <c r="AD31" i="44" s="1"/>
  <c r="P215" i="55"/>
  <c r="AE31" i="44" s="1"/>
  <c r="O216" i="55"/>
  <c r="AD32" i="44" s="1"/>
  <c r="P216" i="55"/>
  <c r="AE32" i="44" s="1"/>
  <c r="O217" i="55"/>
  <c r="P217" i="55"/>
  <c r="O218" i="55"/>
  <c r="AD34" i="44" s="1"/>
  <c r="P218" i="55"/>
  <c r="AE34" i="44" s="1"/>
  <c r="O219" i="55"/>
  <c r="P219" i="55"/>
  <c r="O220" i="55"/>
  <c r="AD36" i="44" s="1"/>
  <c r="P220" i="55"/>
  <c r="AE36" i="44" s="1"/>
  <c r="O221" i="55"/>
  <c r="AD37" i="44" s="1"/>
  <c r="P221" i="55"/>
  <c r="AE37" i="44" s="1"/>
  <c r="O222" i="55"/>
  <c r="AD38" i="44" s="1"/>
  <c r="P222" i="55"/>
  <c r="AE38" i="44" s="1"/>
  <c r="O223" i="55"/>
  <c r="AD39" i="44" s="1"/>
  <c r="P223" i="55"/>
  <c r="AE39" i="44" s="1"/>
  <c r="O224" i="55"/>
  <c r="AD40" i="44" s="1"/>
  <c r="P224" i="55"/>
  <c r="AE40" i="44" s="1"/>
  <c r="O225" i="55"/>
  <c r="AD41" i="44" s="1"/>
  <c r="P225" i="55"/>
  <c r="AE41" i="44" s="1"/>
  <c r="O226" i="55"/>
  <c r="AD42" i="44" s="1"/>
  <c r="P226" i="55"/>
  <c r="AE42" i="44" s="1"/>
  <c r="O227" i="55"/>
  <c r="AD43" i="44" s="1"/>
  <c r="P227" i="55"/>
  <c r="AE43" i="44" s="1"/>
  <c r="O228" i="55"/>
  <c r="AD44" i="44" s="1"/>
  <c r="P228" i="55"/>
  <c r="AE44" i="44" s="1"/>
  <c r="O229" i="55"/>
  <c r="AD45" i="44" s="1"/>
  <c r="P229" i="55"/>
  <c r="AE45" i="44" s="1"/>
  <c r="DT49" i="34"/>
  <c r="L81" i="41"/>
  <c r="D61" i="34" s="1"/>
  <c r="DX37" i="34" s="1"/>
  <c r="D62" i="34"/>
  <c r="DY22" i="34" s="1"/>
  <c r="EQ40" i="34"/>
  <c r="EQ32" i="34"/>
  <c r="EQ24" i="34"/>
  <c r="EQ16" i="34"/>
  <c r="EQ13" i="34"/>
  <c r="EQ11" i="34"/>
  <c r="EQ35" i="34"/>
  <c r="L71" i="41"/>
  <c r="D51" i="34"/>
  <c r="DN27" i="34" s="1"/>
  <c r="DY34" i="34"/>
  <c r="DN11" i="34"/>
  <c r="DN24" i="34"/>
  <c r="DN47" i="34"/>
  <c r="DN46" i="34"/>
  <c r="DN33" i="34"/>
  <c r="DX22" i="34"/>
  <c r="DX45" i="34"/>
  <c r="CD28" i="34" l="1"/>
  <c r="CD22" i="34"/>
  <c r="CD41" i="34"/>
  <c r="CD38" i="34"/>
  <c r="CD36" i="34"/>
  <c r="CD34" i="34"/>
  <c r="CD21" i="34"/>
  <c r="CD33" i="34"/>
  <c r="CD15" i="34"/>
  <c r="CD45" i="34"/>
  <c r="CD39" i="34"/>
  <c r="CD47" i="34"/>
  <c r="CD40" i="34"/>
  <c r="CD37" i="34"/>
  <c r="CD26" i="34"/>
  <c r="CD46" i="34"/>
  <c r="CD25" i="34"/>
  <c r="DF19" i="34"/>
  <c r="DF46" i="34"/>
  <c r="DF12" i="34"/>
  <c r="DF34" i="34"/>
  <c r="L62" i="41"/>
  <c r="EH13" i="34"/>
  <c r="DZ49" i="34"/>
  <c r="DT41" i="34"/>
  <c r="DZ15" i="34"/>
  <c r="DZ14" i="34"/>
  <c r="DT19" i="34"/>
  <c r="DZ16" i="34"/>
  <c r="DZ13" i="34"/>
  <c r="DM11" i="34"/>
  <c r="CZ49" i="34"/>
  <c r="DM13" i="34"/>
  <c r="CQ49" i="34"/>
  <c r="CZ14" i="34"/>
  <c r="CQ13" i="34"/>
  <c r="ED11" i="34"/>
  <c r="DT31" i="34"/>
  <c r="EM15" i="34"/>
  <c r="CP32" i="34"/>
  <c r="EM13" i="34"/>
  <c r="CP39" i="34"/>
  <c r="DT13" i="34"/>
  <c r="ED14" i="34"/>
  <c r="EM11" i="34"/>
  <c r="CS28" i="34"/>
  <c r="CS24" i="34"/>
  <c r="D26" i="34"/>
  <c r="CO35" i="34" s="1"/>
  <c r="CS20" i="34"/>
  <c r="DY17" i="34"/>
  <c r="DO18" i="34"/>
  <c r="DX32" i="34"/>
  <c r="DX46" i="34"/>
  <c r="DN29" i="34"/>
  <c r="DN12" i="34"/>
  <c r="DY13" i="34"/>
  <c r="DF49" i="34"/>
  <c r="DO32" i="34"/>
  <c r="CS32" i="34"/>
  <c r="CS16" i="34"/>
  <c r="DO17" i="34"/>
  <c r="DT26" i="34"/>
  <c r="EA27" i="34"/>
  <c r="DX16" i="34"/>
  <c r="DN41" i="34"/>
  <c r="DN34" i="34"/>
  <c r="DN23" i="34"/>
  <c r="DY11" i="34"/>
  <c r="EK23" i="34"/>
  <c r="EN35" i="34"/>
  <c r="EE35" i="34"/>
  <c r="CW35" i="34"/>
  <c r="EN31" i="34"/>
  <c r="EH49" i="34"/>
  <c r="DN17" i="34"/>
  <c r="DN21" i="34"/>
  <c r="DN40" i="34"/>
  <c r="DN39" i="34"/>
  <c r="DY16" i="34"/>
  <c r="DY12" i="34"/>
  <c r="DY18" i="34"/>
  <c r="DF26" i="34"/>
  <c r="DF14" i="34"/>
  <c r="DF27" i="34"/>
  <c r="DO20" i="34"/>
  <c r="EK36" i="34"/>
  <c r="DO33" i="34"/>
  <c r="DF18" i="34"/>
  <c r="DF22" i="34"/>
  <c r="DF31" i="34"/>
  <c r="EK49" i="34"/>
  <c r="DN14" i="34"/>
  <c r="DN45" i="34"/>
  <c r="DN28" i="34"/>
  <c r="DY40" i="34"/>
  <c r="DY27" i="34"/>
  <c r="DF50" i="34"/>
  <c r="DF17" i="34"/>
  <c r="DF20" i="34"/>
  <c r="DF11" i="34"/>
  <c r="CP40" i="34"/>
  <c r="EK24" i="34"/>
  <c r="CK26" i="34"/>
  <c r="ED49" i="34"/>
  <c r="DY41" i="34"/>
  <c r="DY37" i="34"/>
  <c r="DY39" i="34"/>
  <c r="DY47" i="34"/>
  <c r="DY14" i="34"/>
  <c r="EK20" i="34"/>
  <c r="EK11" i="34"/>
  <c r="CK45" i="34"/>
  <c r="DX27" i="34"/>
  <c r="DX41" i="34"/>
  <c r="DY25" i="34"/>
  <c r="DY49" i="34"/>
  <c r="DY29" i="34"/>
  <c r="DY28" i="34"/>
  <c r="DY35" i="34"/>
  <c r="DY19" i="34"/>
  <c r="DY45" i="34"/>
  <c r="DY26" i="34"/>
  <c r="DY46" i="34"/>
  <c r="DF29" i="34"/>
  <c r="DF38" i="34"/>
  <c r="DF45" i="34"/>
  <c r="DF28" i="34"/>
  <c r="DF47" i="34"/>
  <c r="DF23" i="34"/>
  <c r="EK26" i="34"/>
  <c r="CP49" i="34"/>
  <c r="CP35" i="34"/>
  <c r="EK45" i="34"/>
  <c r="EK14" i="34"/>
  <c r="EK39" i="34"/>
  <c r="CK38" i="34"/>
  <c r="CK18" i="34"/>
  <c r="EA46" i="34"/>
  <c r="DP35" i="34"/>
  <c r="DY24" i="34"/>
  <c r="DY36" i="34"/>
  <c r="DY23" i="34"/>
  <c r="DY30" i="34"/>
  <c r="EK12" i="34"/>
  <c r="EK47" i="34"/>
  <c r="CK22" i="34"/>
  <c r="DX24" i="34"/>
  <c r="DX19" i="34"/>
  <c r="DX25" i="34"/>
  <c r="DY32" i="34"/>
  <c r="DY50" i="34"/>
  <c r="DY33" i="34"/>
  <c r="DY21" i="34"/>
  <c r="DY20" i="34"/>
  <c r="DY31" i="34"/>
  <c r="DY15" i="34"/>
  <c r="DY38" i="34"/>
  <c r="DF21" i="34"/>
  <c r="DF13" i="34"/>
  <c r="DF33" i="34"/>
  <c r="DF30" i="34"/>
  <c r="DF24" i="34"/>
  <c r="DF39" i="34"/>
  <c r="DF15" i="34"/>
  <c r="CP12" i="34"/>
  <c r="CP50" i="34"/>
  <c r="CP46" i="34"/>
  <c r="EK41" i="34"/>
  <c r="EK29" i="34"/>
  <c r="EK27" i="34"/>
  <c r="EK50" i="34"/>
  <c r="CK34" i="34"/>
  <c r="CS39" i="34"/>
  <c r="CS31" i="34"/>
  <c r="CS23" i="34"/>
  <c r="CS15" i="34"/>
  <c r="DT40" i="34"/>
  <c r="DT30" i="34"/>
  <c r="DT25" i="34"/>
  <c r="DT18" i="34"/>
  <c r="EA29" i="34"/>
  <c r="EA35" i="34"/>
  <c r="DA12" i="34"/>
  <c r="DA35" i="34"/>
  <c r="DA37" i="34"/>
  <c r="CL27" i="34"/>
  <c r="CL33" i="34"/>
  <c r="CL41" i="34"/>
  <c r="CE35" i="34"/>
  <c r="CE27" i="34"/>
  <c r="DX49" i="34"/>
  <c r="DX20" i="34"/>
  <c r="DX26" i="34"/>
  <c r="DX21" i="34"/>
  <c r="DF36" i="34"/>
  <c r="DF41" i="34"/>
  <c r="DF40" i="34"/>
  <c r="DF25" i="34"/>
  <c r="DF37" i="34"/>
  <c r="DF32" i="34"/>
  <c r="DF16" i="34"/>
  <c r="DF35" i="34"/>
  <c r="DO36" i="34"/>
  <c r="CS50" i="34"/>
  <c r="CS45" i="34"/>
  <c r="CS38" i="34"/>
  <c r="CS34" i="34"/>
  <c r="CS30" i="34"/>
  <c r="CS26" i="34"/>
  <c r="CS22" i="34"/>
  <c r="CS18" i="34"/>
  <c r="CS14" i="34"/>
  <c r="DO39" i="34"/>
  <c r="DO27" i="34"/>
  <c r="DO11" i="34"/>
  <c r="DT39" i="34"/>
  <c r="DT34" i="34"/>
  <c r="DT29" i="34"/>
  <c r="DT23" i="34"/>
  <c r="DP46" i="34"/>
  <c r="CW45" i="34"/>
  <c r="CE37" i="34"/>
  <c r="EI35" i="34"/>
  <c r="DV35" i="34"/>
  <c r="CL35" i="34"/>
  <c r="DJ33" i="34"/>
  <c r="CR31" i="34"/>
  <c r="DT47" i="34"/>
  <c r="DT15" i="34"/>
  <c r="DT21" i="34"/>
  <c r="DT50" i="34"/>
  <c r="CS35" i="34"/>
  <c r="CS27" i="34"/>
  <c r="CS19" i="34"/>
  <c r="CS11" i="34"/>
  <c r="DT35" i="34"/>
  <c r="DO16" i="34"/>
  <c r="CS49" i="34"/>
  <c r="CS41" i="34"/>
  <c r="CS37" i="34"/>
  <c r="CS33" i="34"/>
  <c r="CS29" i="34"/>
  <c r="CS25" i="34"/>
  <c r="CS21" i="34"/>
  <c r="CS17" i="34"/>
  <c r="CS13" i="34"/>
  <c r="DO38" i="34"/>
  <c r="DT45" i="34"/>
  <c r="DT38" i="34"/>
  <c r="DT33" i="34"/>
  <c r="DT27" i="34"/>
  <c r="DT22" i="34"/>
  <c r="DT14" i="34"/>
  <c r="DV46" i="34"/>
  <c r="DJ41" i="34"/>
  <c r="DJ35" i="34"/>
  <c r="EI31" i="34"/>
  <c r="EN29" i="34"/>
  <c r="EM35" i="34"/>
  <c r="DS35" i="34"/>
  <c r="DS34" i="34"/>
  <c r="CV34" i="34"/>
  <c r="EM33" i="34"/>
  <c r="DZ33" i="34"/>
  <c r="DH33" i="34"/>
  <c r="EH32" i="34"/>
  <c r="DM32" i="34"/>
  <c r="CQ32" i="34"/>
  <c r="ED31" i="34"/>
  <c r="DM31" i="34"/>
  <c r="CZ31" i="34"/>
  <c r="CJ31" i="34"/>
  <c r="EH30" i="34"/>
  <c r="DM30" i="34"/>
  <c r="CQ30" i="34"/>
  <c r="EH29" i="34"/>
  <c r="DM29" i="34"/>
  <c r="CV29" i="34"/>
  <c r="EH28" i="34"/>
  <c r="DM28" i="34"/>
  <c r="CQ28" i="34"/>
  <c r="DS27" i="34"/>
  <c r="CD27" i="34"/>
  <c r="ED26" i="34"/>
  <c r="DH26" i="34"/>
  <c r="CQ26" i="34"/>
  <c r="EH25" i="34"/>
  <c r="DS25" i="34"/>
  <c r="CV25" i="34"/>
  <c r="EM24" i="34"/>
  <c r="DS24" i="34"/>
  <c r="CV24" i="34"/>
  <c r="EH23" i="34"/>
  <c r="DM23" i="34"/>
  <c r="CQ23" i="34"/>
  <c r="ED22" i="34"/>
  <c r="DH22" i="34"/>
  <c r="CJ22" i="34"/>
  <c r="ED21" i="34"/>
  <c r="DH21" i="34"/>
  <c r="CJ21" i="34"/>
  <c r="DZ19" i="34"/>
  <c r="CZ19" i="34"/>
  <c r="CD19" i="34"/>
  <c r="DZ18" i="34"/>
  <c r="CZ18" i="34"/>
  <c r="CD18" i="34"/>
  <c r="DZ17" i="34"/>
  <c r="CZ17" i="34"/>
  <c r="EM16" i="34"/>
  <c r="DS16" i="34"/>
  <c r="CV16" i="34"/>
  <c r="EH15" i="34"/>
  <c r="DM15" i="34"/>
  <c r="CQ15" i="34"/>
  <c r="DS13" i="34"/>
  <c r="CV13" i="34"/>
  <c r="EO43" i="34"/>
  <c r="EO42" i="34"/>
  <c r="EO44" i="34"/>
  <c r="EO49" i="34"/>
  <c r="EO17" i="34"/>
  <c r="EO25" i="34"/>
  <c r="EO33" i="34"/>
  <c r="EO41" i="34"/>
  <c r="EO11" i="34"/>
  <c r="EO19" i="34"/>
  <c r="EO27" i="34"/>
  <c r="EO35" i="34"/>
  <c r="EO46" i="34"/>
  <c r="EO15" i="34"/>
  <c r="EO31" i="34"/>
  <c r="EO21" i="34"/>
  <c r="EO37" i="34"/>
  <c r="EO13" i="34"/>
  <c r="EO23" i="34"/>
  <c r="EO29" i="34"/>
  <c r="EJ50" i="34"/>
  <c r="EJ44" i="34"/>
  <c r="EJ43" i="34"/>
  <c r="EJ42" i="34"/>
  <c r="EJ12" i="34"/>
  <c r="EJ16" i="34"/>
  <c r="EJ19" i="34"/>
  <c r="EJ22" i="34"/>
  <c r="EJ24" i="34"/>
  <c r="EJ25" i="34"/>
  <c r="EJ27" i="34"/>
  <c r="EJ18" i="34"/>
  <c r="EJ21" i="34"/>
  <c r="EJ28" i="34"/>
  <c r="EJ13" i="34"/>
  <c r="EJ15" i="34"/>
  <c r="EJ20" i="34"/>
  <c r="EJ30" i="34"/>
  <c r="EJ31" i="34"/>
  <c r="EJ32" i="34"/>
  <c r="EJ36" i="34"/>
  <c r="EJ40" i="34"/>
  <c r="EJ49" i="34"/>
  <c r="EJ17" i="34"/>
  <c r="EJ29" i="34"/>
  <c r="EJ45" i="34"/>
  <c r="EJ46" i="34"/>
  <c r="EJ14" i="34"/>
  <c r="EJ35" i="34"/>
  <c r="EJ11" i="34"/>
  <c r="EJ33" i="34"/>
  <c r="EJ38" i="34"/>
  <c r="EJ41" i="34"/>
  <c r="EJ23" i="34"/>
  <c r="EJ26" i="34"/>
  <c r="EJ39" i="34"/>
  <c r="EF50" i="34"/>
  <c r="EF44" i="34"/>
  <c r="EF43" i="34"/>
  <c r="EF42" i="34"/>
  <c r="EF49" i="34"/>
  <c r="EF11" i="34"/>
  <c r="EF15" i="34"/>
  <c r="EF17" i="34"/>
  <c r="EF20" i="34"/>
  <c r="EF23" i="34"/>
  <c r="EF27" i="34"/>
  <c r="EF14" i="34"/>
  <c r="EF26" i="34"/>
  <c r="EF21" i="34"/>
  <c r="EF25" i="34"/>
  <c r="EF31" i="34"/>
  <c r="EF34" i="34"/>
  <c r="EF38" i="34"/>
  <c r="EF13" i="34"/>
  <c r="EF18" i="34"/>
  <c r="EF22" i="34"/>
  <c r="EF29" i="34"/>
  <c r="EF32" i="34"/>
  <c r="EF35" i="34"/>
  <c r="EF40" i="34"/>
  <c r="EF47" i="34"/>
  <c r="EF28" i="34"/>
  <c r="EF36" i="34"/>
  <c r="EF39" i="34"/>
  <c r="EF12" i="34"/>
  <c r="EF30" i="34"/>
  <c r="EF37" i="34"/>
  <c r="EF19" i="34"/>
  <c r="EF46" i="34"/>
  <c r="EB50" i="34"/>
  <c r="EB44" i="34"/>
  <c r="EB43" i="34"/>
  <c r="EB42" i="34"/>
  <c r="EB16" i="34"/>
  <c r="EB19" i="34"/>
  <c r="EB22" i="34"/>
  <c r="EB24" i="34"/>
  <c r="EB25" i="34"/>
  <c r="EB27" i="34"/>
  <c r="EB12" i="34"/>
  <c r="EB13" i="34"/>
  <c r="EB18" i="34"/>
  <c r="EB21" i="34"/>
  <c r="EB28" i="34"/>
  <c r="EB23" i="34"/>
  <c r="EB26" i="34"/>
  <c r="EB30" i="34"/>
  <c r="EB31" i="34"/>
  <c r="EB32" i="34"/>
  <c r="EB33" i="34"/>
  <c r="EB36" i="34"/>
  <c r="EB37" i="34"/>
  <c r="EB40" i="34"/>
  <c r="EB41" i="34"/>
  <c r="EB15" i="34"/>
  <c r="EB20" i="34"/>
  <c r="EB49" i="34"/>
  <c r="EB17" i="34"/>
  <c r="EB34" i="34"/>
  <c r="EB35" i="34"/>
  <c r="EB46" i="34"/>
  <c r="EB11" i="34"/>
  <c r="EB29" i="34"/>
  <c r="EB14" i="34"/>
  <c r="EB45" i="34"/>
  <c r="EB47" i="34"/>
  <c r="EB38" i="34"/>
  <c r="EB39" i="34"/>
  <c r="DU50" i="34"/>
  <c r="DU43" i="34"/>
  <c r="DU42" i="34"/>
  <c r="DU44" i="34"/>
  <c r="DU49" i="34"/>
  <c r="DU11" i="34"/>
  <c r="DU15" i="34"/>
  <c r="DU17" i="34"/>
  <c r="DU20" i="34"/>
  <c r="DU23" i="34"/>
  <c r="DU27" i="34"/>
  <c r="DU14" i="34"/>
  <c r="DU25" i="34"/>
  <c r="DU26" i="34"/>
  <c r="DU29" i="34"/>
  <c r="DU16" i="34"/>
  <c r="DU28" i="34"/>
  <c r="DU31" i="34"/>
  <c r="DU34" i="34"/>
  <c r="DU38" i="34"/>
  <c r="DU45" i="34"/>
  <c r="DU12" i="34"/>
  <c r="DU21" i="34"/>
  <c r="DU33" i="34"/>
  <c r="DU37" i="34"/>
  <c r="DU41" i="34"/>
  <c r="DU24" i="34"/>
  <c r="DU35" i="34"/>
  <c r="DU46" i="34"/>
  <c r="DU39" i="34"/>
  <c r="DU18" i="34"/>
  <c r="DU22" i="34"/>
  <c r="DU32" i="34"/>
  <c r="DU40" i="34"/>
  <c r="DU30" i="34"/>
  <c r="DU47" i="34"/>
  <c r="DQ50" i="34"/>
  <c r="DQ43" i="34"/>
  <c r="DQ42" i="34"/>
  <c r="DQ44" i="34"/>
  <c r="DQ16" i="34"/>
  <c r="DQ19" i="34"/>
  <c r="DQ22" i="34"/>
  <c r="DQ24" i="34"/>
  <c r="DQ27" i="34"/>
  <c r="DQ13" i="34"/>
  <c r="DQ18" i="34"/>
  <c r="DQ21" i="34"/>
  <c r="DQ28" i="34"/>
  <c r="DQ11" i="34"/>
  <c r="DQ12" i="34"/>
  <c r="DQ14" i="34"/>
  <c r="DQ30" i="34"/>
  <c r="DQ31" i="34"/>
  <c r="DQ32" i="34"/>
  <c r="DQ36" i="34"/>
  <c r="DQ40" i="34"/>
  <c r="DQ23" i="34"/>
  <c r="DQ26" i="34"/>
  <c r="DQ45" i="34"/>
  <c r="DQ20" i="34"/>
  <c r="DQ35" i="34"/>
  <c r="DQ46" i="34"/>
  <c r="DQ25" i="34"/>
  <c r="DQ49" i="34"/>
  <c r="DQ17" i="34"/>
  <c r="DQ33" i="34"/>
  <c r="DQ34" i="34"/>
  <c r="DQ41" i="34"/>
  <c r="DQ15" i="34"/>
  <c r="DQ29" i="34"/>
  <c r="DQ39" i="34"/>
  <c r="DK50" i="34"/>
  <c r="DK44" i="34"/>
  <c r="DK42" i="34"/>
  <c r="DK43" i="34"/>
  <c r="DK49" i="34"/>
  <c r="DK11" i="34"/>
  <c r="DK12" i="34"/>
  <c r="DK15" i="34"/>
  <c r="DK17" i="34"/>
  <c r="DK20" i="34"/>
  <c r="DK23" i="34"/>
  <c r="DK27" i="34"/>
  <c r="DK14" i="34"/>
  <c r="DK25" i="34"/>
  <c r="DK26" i="34"/>
  <c r="DK19" i="34"/>
  <c r="DK24" i="34"/>
  <c r="DK31" i="34"/>
  <c r="DK34" i="34"/>
  <c r="DK38" i="34"/>
  <c r="DK46" i="34"/>
  <c r="DK16" i="34"/>
  <c r="DK28" i="34"/>
  <c r="DK29" i="34"/>
  <c r="DK13" i="34"/>
  <c r="DK35" i="34"/>
  <c r="DK36" i="34"/>
  <c r="DK47" i="34"/>
  <c r="DK21" i="34"/>
  <c r="DK37" i="34"/>
  <c r="DK18" i="34"/>
  <c r="DK22" i="34"/>
  <c r="DK32" i="34"/>
  <c r="DK39" i="34"/>
  <c r="DK40" i="34"/>
  <c r="DG42" i="34"/>
  <c r="DG44" i="34"/>
  <c r="DG43" i="34"/>
  <c r="DG16" i="34"/>
  <c r="DG19" i="34"/>
  <c r="DG22" i="34"/>
  <c r="DG24" i="34"/>
  <c r="DG27" i="34"/>
  <c r="DG29" i="34"/>
  <c r="DG13" i="34"/>
  <c r="DG18" i="34"/>
  <c r="DG21" i="34"/>
  <c r="DG28" i="34"/>
  <c r="DG49" i="34"/>
  <c r="DG17" i="34"/>
  <c r="DG25" i="34"/>
  <c r="DG30" i="34"/>
  <c r="DG31" i="34"/>
  <c r="DG32" i="34"/>
  <c r="DG33" i="34"/>
  <c r="DG36" i="34"/>
  <c r="DG37" i="34"/>
  <c r="DG40" i="34"/>
  <c r="DG41" i="34"/>
  <c r="DG11" i="34"/>
  <c r="DG46" i="34"/>
  <c r="DG12" i="34"/>
  <c r="DG35" i="34"/>
  <c r="DG38" i="34"/>
  <c r="DG39" i="34"/>
  <c r="DG20" i="34"/>
  <c r="DG45" i="34"/>
  <c r="DG47" i="34"/>
  <c r="DG34" i="34"/>
  <c r="CX42" i="34"/>
  <c r="CX43" i="34"/>
  <c r="CX44" i="34"/>
  <c r="CX49" i="34"/>
  <c r="CX11" i="34"/>
  <c r="CX15" i="34"/>
  <c r="CX17" i="34"/>
  <c r="CX20" i="34"/>
  <c r="CX23" i="34"/>
  <c r="CX27" i="34"/>
  <c r="CX12" i="34"/>
  <c r="CX25" i="34"/>
  <c r="CX26" i="34"/>
  <c r="CX29" i="34"/>
  <c r="CX13" i="34"/>
  <c r="CX18" i="34"/>
  <c r="CX22" i="34"/>
  <c r="CX31" i="34"/>
  <c r="CX34" i="34"/>
  <c r="CX38" i="34"/>
  <c r="CX45" i="34"/>
  <c r="CX19" i="34"/>
  <c r="CX24" i="34"/>
  <c r="CX33" i="34"/>
  <c r="CX37" i="34"/>
  <c r="CX41" i="34"/>
  <c r="CX46" i="34"/>
  <c r="CX16" i="34"/>
  <c r="CX30" i="34"/>
  <c r="CX35" i="34"/>
  <c r="CX21" i="34"/>
  <c r="CX36" i="34"/>
  <c r="CX39" i="34"/>
  <c r="CX47" i="34"/>
  <c r="CT42" i="34"/>
  <c r="CT43" i="34"/>
  <c r="CT44" i="34"/>
  <c r="CT12" i="34"/>
  <c r="CT16" i="34"/>
  <c r="CT19" i="34"/>
  <c r="CT22" i="34"/>
  <c r="CT24" i="34"/>
  <c r="CT27" i="34"/>
  <c r="CT13" i="34"/>
  <c r="CT18" i="34"/>
  <c r="CT21" i="34"/>
  <c r="CT28" i="34"/>
  <c r="CT15" i="34"/>
  <c r="CT20" i="34"/>
  <c r="CT30" i="34"/>
  <c r="CT31" i="34"/>
  <c r="CT32" i="34"/>
  <c r="CT36" i="34"/>
  <c r="CT40" i="34"/>
  <c r="CT49" i="34"/>
  <c r="CT17" i="34"/>
  <c r="CT25" i="34"/>
  <c r="CT45" i="34"/>
  <c r="CT46" i="34"/>
  <c r="CT23" i="34"/>
  <c r="CT26" i="34"/>
  <c r="CT29" i="34"/>
  <c r="CT35" i="34"/>
  <c r="CT39" i="34"/>
  <c r="CT33" i="34"/>
  <c r="CT38" i="34"/>
  <c r="CT41" i="34"/>
  <c r="CG43" i="34"/>
  <c r="CG42" i="34"/>
  <c r="CG44" i="34"/>
  <c r="CG16" i="34"/>
  <c r="CG19" i="34"/>
  <c r="CG22" i="34"/>
  <c r="CG24" i="34"/>
  <c r="CG27" i="34"/>
  <c r="CG29" i="34"/>
  <c r="CG12" i="34"/>
  <c r="CG13" i="34"/>
  <c r="CG18" i="34"/>
  <c r="CG21" i="34"/>
  <c r="CG28" i="34"/>
  <c r="CG23" i="34"/>
  <c r="CG26" i="34"/>
  <c r="CG30" i="34"/>
  <c r="CG31" i="34"/>
  <c r="CG32" i="34"/>
  <c r="CG33" i="34"/>
  <c r="CG36" i="34"/>
  <c r="CG37" i="34"/>
  <c r="CG40" i="34"/>
  <c r="CG41" i="34"/>
  <c r="CG15" i="34"/>
  <c r="CG20" i="34"/>
  <c r="CG11" i="34"/>
  <c r="CG34" i="34"/>
  <c r="CG35" i="34"/>
  <c r="CG46" i="34"/>
  <c r="CG49" i="34"/>
  <c r="CG17" i="34"/>
  <c r="CG39" i="34"/>
  <c r="CG45" i="34"/>
  <c r="CG47" i="34"/>
  <c r="CG38" i="34"/>
  <c r="D19" i="34"/>
  <c r="L21" i="41"/>
  <c r="D17" i="34" s="1"/>
  <c r="CF41" i="34" s="1"/>
  <c r="EJ47" i="34"/>
  <c r="EF45" i="34"/>
  <c r="CM45" i="34"/>
  <c r="EJ37" i="34"/>
  <c r="CT37" i="34"/>
  <c r="CT34" i="34"/>
  <c r="DK33" i="34"/>
  <c r="CX28" i="34"/>
  <c r="EF16" i="34"/>
  <c r="DX39" i="34"/>
  <c r="DX12" i="34"/>
  <c r="DX38" i="34"/>
  <c r="DN42" i="34"/>
  <c r="DN43" i="34"/>
  <c r="DN44" i="34"/>
  <c r="DN15" i="34"/>
  <c r="DN31" i="34"/>
  <c r="DN16" i="34"/>
  <c r="DN32" i="34"/>
  <c r="DN18" i="34"/>
  <c r="DN50" i="34"/>
  <c r="DN37" i="34"/>
  <c r="DN30" i="34"/>
  <c r="DN22" i="34"/>
  <c r="DN19" i="34"/>
  <c r="DN35" i="34"/>
  <c r="DN20" i="34"/>
  <c r="DN36" i="34"/>
  <c r="DN26" i="34"/>
  <c r="DN13" i="34"/>
  <c r="DN49" i="34"/>
  <c r="DN38" i="34"/>
  <c r="DN25" i="34"/>
  <c r="CK30" i="34"/>
  <c r="DQ47" i="34"/>
  <c r="EF41" i="34"/>
  <c r="CX40" i="34"/>
  <c r="DU36" i="34"/>
  <c r="DK30" i="34"/>
  <c r="CG25" i="34"/>
  <c r="EF24" i="34"/>
  <c r="DG15" i="34"/>
  <c r="EO39" i="34"/>
  <c r="CM47" i="34"/>
  <c r="CM44" i="34"/>
  <c r="CM42" i="34"/>
  <c r="CM43" i="34"/>
  <c r="CM49" i="34"/>
  <c r="CM11" i="34"/>
  <c r="CM15" i="34"/>
  <c r="CM17" i="34"/>
  <c r="CM20" i="34"/>
  <c r="CM23" i="34"/>
  <c r="CM27" i="34"/>
  <c r="CM25" i="34"/>
  <c r="CM26" i="34"/>
  <c r="CM12" i="34"/>
  <c r="CM21" i="34"/>
  <c r="CM31" i="34"/>
  <c r="CM34" i="34"/>
  <c r="CM38" i="34"/>
  <c r="CM13" i="34"/>
  <c r="CM18" i="34"/>
  <c r="CM22" i="34"/>
  <c r="CM29" i="34"/>
  <c r="CM46" i="34"/>
  <c r="CM19" i="34"/>
  <c r="CM28" i="34"/>
  <c r="CM32" i="34"/>
  <c r="CM35" i="34"/>
  <c r="CM40" i="34"/>
  <c r="CM36" i="34"/>
  <c r="CM16" i="34"/>
  <c r="CM24" i="34"/>
  <c r="CM30" i="34"/>
  <c r="CM37" i="34"/>
  <c r="CM39" i="34"/>
  <c r="L61" i="41"/>
  <c r="D42" i="34"/>
  <c r="DE19" i="34" s="1"/>
  <c r="DX44" i="34"/>
  <c r="DX43" i="34"/>
  <c r="DX42" i="34"/>
  <c r="DX13" i="34"/>
  <c r="DX29" i="34"/>
  <c r="DX14" i="34"/>
  <c r="DX30" i="34"/>
  <c r="DX47" i="34"/>
  <c r="DX35" i="34"/>
  <c r="DX28" i="34"/>
  <c r="DX40" i="34"/>
  <c r="DX15" i="34"/>
  <c r="DX17" i="34"/>
  <c r="DX33" i="34"/>
  <c r="DX18" i="34"/>
  <c r="DX34" i="34"/>
  <c r="DX11" i="34"/>
  <c r="DX50" i="34"/>
  <c r="DX36" i="34"/>
  <c r="DX23" i="34"/>
  <c r="DX31" i="34"/>
  <c r="CK43" i="34"/>
  <c r="CK42" i="34"/>
  <c r="CK44" i="34"/>
  <c r="CK46" i="34"/>
  <c r="CK47" i="34"/>
  <c r="CK11" i="34"/>
  <c r="CK15" i="34"/>
  <c r="CK19" i="34"/>
  <c r="CK23" i="34"/>
  <c r="CK27" i="34"/>
  <c r="CK31" i="34"/>
  <c r="CK35" i="34"/>
  <c r="CK39" i="34"/>
  <c r="CK17" i="34"/>
  <c r="CK21" i="34"/>
  <c r="CK29" i="34"/>
  <c r="CK37" i="34"/>
  <c r="CK12" i="34"/>
  <c r="CK16" i="34"/>
  <c r="CK20" i="34"/>
  <c r="CK24" i="34"/>
  <c r="CK28" i="34"/>
  <c r="CK32" i="34"/>
  <c r="CK36" i="34"/>
  <c r="CK40" i="34"/>
  <c r="CK49" i="34"/>
  <c r="CK13" i="34"/>
  <c r="CK25" i="34"/>
  <c r="CK33" i="34"/>
  <c r="CK41" i="34"/>
  <c r="CK50" i="34"/>
  <c r="CO43" i="34"/>
  <c r="CT47" i="34"/>
  <c r="DK45" i="34"/>
  <c r="DQ37" i="34"/>
  <c r="EF33" i="34"/>
  <c r="CM33" i="34"/>
  <c r="CX32" i="34"/>
  <c r="DG23" i="34"/>
  <c r="DU19" i="34"/>
  <c r="CT11" i="34"/>
  <c r="EK17" i="34"/>
  <c r="EK43" i="34"/>
  <c r="EK42" i="34"/>
  <c r="EK44" i="34"/>
  <c r="EK28" i="34"/>
  <c r="EK37" i="34"/>
  <c r="EN44" i="34"/>
  <c r="EN43" i="34"/>
  <c r="EN42" i="34"/>
  <c r="EN27" i="34"/>
  <c r="EN33" i="34"/>
  <c r="EN37" i="34"/>
  <c r="EN41" i="34"/>
  <c r="EN47" i="34"/>
  <c r="EI44" i="34"/>
  <c r="EI42" i="34"/>
  <c r="EI43" i="34"/>
  <c r="EI29" i="34"/>
  <c r="EI45" i="34"/>
  <c r="EI46" i="34"/>
  <c r="EI27" i="34"/>
  <c r="EI33" i="34"/>
  <c r="EI37" i="34"/>
  <c r="EI41" i="34"/>
  <c r="EI47" i="34"/>
  <c r="EE42" i="34"/>
  <c r="EE44" i="34"/>
  <c r="EE43" i="34"/>
  <c r="EE29" i="34"/>
  <c r="EE45" i="34"/>
  <c r="EE46" i="34"/>
  <c r="EE47" i="34"/>
  <c r="DV42" i="34"/>
  <c r="DV43" i="34"/>
  <c r="DV44" i="34"/>
  <c r="DV29" i="34"/>
  <c r="DV27" i="34"/>
  <c r="DV33" i="34"/>
  <c r="DV37" i="34"/>
  <c r="DV41" i="34"/>
  <c r="DV47" i="34"/>
  <c r="DP44" i="34"/>
  <c r="DP43" i="34"/>
  <c r="DP42" i="34"/>
  <c r="DP12" i="34"/>
  <c r="DP29" i="34"/>
  <c r="DP45" i="34"/>
  <c r="DP27" i="34"/>
  <c r="DP33" i="34"/>
  <c r="DP37" i="34"/>
  <c r="DP41" i="34"/>
  <c r="DP47" i="34"/>
  <c r="DJ42" i="34"/>
  <c r="DJ43" i="34"/>
  <c r="DJ44" i="34"/>
  <c r="DJ29" i="34"/>
  <c r="DJ45" i="34"/>
  <c r="DJ47" i="34"/>
  <c r="DA43" i="34"/>
  <c r="DA42" i="34"/>
  <c r="DA44" i="34"/>
  <c r="DA46" i="34"/>
  <c r="DA47" i="34"/>
  <c r="CW43" i="34"/>
  <c r="CW42" i="34"/>
  <c r="CW44" i="34"/>
  <c r="CW29" i="34"/>
  <c r="CW27" i="34"/>
  <c r="CW33" i="34"/>
  <c r="CW37" i="34"/>
  <c r="CW41" i="34"/>
  <c r="CW46" i="34"/>
  <c r="CW47" i="34"/>
  <c r="CR44" i="34"/>
  <c r="CR43" i="34"/>
  <c r="CR42" i="34"/>
  <c r="CR29" i="34"/>
  <c r="CR45" i="34"/>
  <c r="CR46" i="34"/>
  <c r="CR12" i="34"/>
  <c r="CR27" i="34"/>
  <c r="CR33" i="34"/>
  <c r="CR37" i="34"/>
  <c r="CR41" i="34"/>
  <c r="CR47" i="34"/>
  <c r="CE44" i="34"/>
  <c r="CE42" i="34"/>
  <c r="CE43" i="34"/>
  <c r="CE12" i="34"/>
  <c r="CE46" i="34"/>
  <c r="DY43" i="34"/>
  <c r="DY42" i="34"/>
  <c r="DY44" i="34"/>
  <c r="CP30" i="34"/>
  <c r="CP24" i="34"/>
  <c r="EK33" i="34"/>
  <c r="EK32" i="34"/>
  <c r="EK30" i="34"/>
  <c r="EK40" i="34"/>
  <c r="EK18" i="34"/>
  <c r="EK35" i="34"/>
  <c r="EK19" i="34"/>
  <c r="EK46" i="34"/>
  <c r="EN46" i="34"/>
  <c r="DJ46" i="34"/>
  <c r="EN39" i="34"/>
  <c r="EI39" i="34"/>
  <c r="EE39" i="34"/>
  <c r="EA39" i="34"/>
  <c r="DV39" i="34"/>
  <c r="DP39" i="34"/>
  <c r="DJ39" i="34"/>
  <c r="DA39" i="34"/>
  <c r="CW39" i="34"/>
  <c r="CR39" i="34"/>
  <c r="CL39" i="34"/>
  <c r="CE39" i="34"/>
  <c r="EA31" i="34"/>
  <c r="DA31" i="34"/>
  <c r="CE31" i="34"/>
  <c r="CE29" i="34"/>
  <c r="EE27" i="34"/>
  <c r="CP28" i="34"/>
  <c r="CP42" i="34"/>
  <c r="CP43" i="34"/>
  <c r="CP44" i="34"/>
  <c r="EA44" i="34"/>
  <c r="EA42" i="34"/>
  <c r="EA43" i="34"/>
  <c r="EA12" i="34"/>
  <c r="EA47" i="34"/>
  <c r="CL42" i="34"/>
  <c r="CL43" i="34"/>
  <c r="CL44" i="34"/>
  <c r="CL29" i="34"/>
  <c r="CL46" i="34"/>
  <c r="CL45" i="34"/>
  <c r="DF42" i="34"/>
  <c r="DF43" i="34"/>
  <c r="DF44" i="34"/>
  <c r="CP25" i="34"/>
  <c r="CP18" i="34"/>
  <c r="CP19" i="34"/>
  <c r="EK22" i="34"/>
  <c r="EK21" i="34"/>
  <c r="EK25" i="34"/>
  <c r="EK34" i="34"/>
  <c r="EK13" i="34"/>
  <c r="EK31" i="34"/>
  <c r="EK15" i="34"/>
  <c r="EK38" i="34"/>
  <c r="DO12" i="34"/>
  <c r="DO42" i="34"/>
  <c r="DO44" i="34"/>
  <c r="DO43" i="34"/>
  <c r="DT44" i="34"/>
  <c r="DT43" i="34"/>
  <c r="DT42" i="34"/>
  <c r="DT46" i="34"/>
  <c r="DT11" i="34"/>
  <c r="DT12" i="34"/>
  <c r="DT16" i="34"/>
  <c r="DT20" i="34"/>
  <c r="DT24" i="34"/>
  <c r="DT28" i="34"/>
  <c r="DT32" i="34"/>
  <c r="DT36" i="34"/>
  <c r="CL47" i="34"/>
  <c r="CE47" i="34"/>
  <c r="EA45" i="34"/>
  <c r="DA45" i="34"/>
  <c r="CE45" i="34"/>
  <c r="EA41" i="34"/>
  <c r="DA41" i="34"/>
  <c r="CE41" i="34"/>
  <c r="EE37" i="34"/>
  <c r="DJ37" i="34"/>
  <c r="CL37" i="34"/>
  <c r="EA33" i="34"/>
  <c r="DA33" i="34"/>
  <c r="CE33" i="34"/>
  <c r="EE31" i="34"/>
  <c r="DJ31" i="34"/>
  <c r="CL31" i="34"/>
  <c r="DA27" i="34"/>
  <c r="CS46" i="34"/>
  <c r="CS43" i="34"/>
  <c r="CS42" i="34"/>
  <c r="CS44" i="34"/>
  <c r="EM42" i="34"/>
  <c r="EM44" i="34"/>
  <c r="EM43" i="34"/>
  <c r="EH42" i="34"/>
  <c r="EH44" i="34"/>
  <c r="EH43" i="34"/>
  <c r="ED42" i="34"/>
  <c r="ED43" i="34"/>
  <c r="ED44" i="34"/>
  <c r="DZ42" i="34"/>
  <c r="DZ43" i="34"/>
  <c r="DZ44" i="34"/>
  <c r="DS44" i="34"/>
  <c r="DS42" i="34"/>
  <c r="DS43" i="34"/>
  <c r="DM43" i="34"/>
  <c r="DM42" i="34"/>
  <c r="DM44" i="34"/>
  <c r="DH44" i="34"/>
  <c r="DH43" i="34"/>
  <c r="DH42" i="34"/>
  <c r="CZ44" i="34"/>
  <c r="CZ43" i="34"/>
  <c r="CZ42" i="34"/>
  <c r="CV44" i="34"/>
  <c r="CV43" i="34"/>
  <c r="CV42" i="34"/>
  <c r="CQ42" i="34"/>
  <c r="CQ44" i="34"/>
  <c r="CQ43" i="34"/>
  <c r="CJ44" i="34"/>
  <c r="CJ43" i="34"/>
  <c r="CJ42" i="34"/>
  <c r="EP42" i="34"/>
  <c r="EP43" i="34"/>
  <c r="EP44" i="34"/>
  <c r="EL42" i="34"/>
  <c r="EL43" i="34"/>
  <c r="EL44" i="34"/>
  <c r="EG45" i="34"/>
  <c r="EG43" i="34"/>
  <c r="EG42" i="34"/>
  <c r="EG44" i="34"/>
  <c r="EC43" i="34"/>
  <c r="EC42" i="34"/>
  <c r="EC44" i="34"/>
  <c r="DW42" i="34"/>
  <c r="DW44" i="34"/>
  <c r="DW43" i="34"/>
  <c r="DR12" i="34"/>
  <c r="DR42" i="34"/>
  <c r="DR44" i="34"/>
  <c r="DR43" i="34"/>
  <c r="DL44" i="34"/>
  <c r="DL43" i="34"/>
  <c r="DL42" i="34"/>
  <c r="DI12" i="34"/>
  <c r="DI43" i="34"/>
  <c r="DI42" i="34"/>
  <c r="DI44" i="34"/>
  <c r="CY42" i="34"/>
  <c r="CY44" i="34"/>
  <c r="CY43" i="34"/>
  <c r="CU44" i="34"/>
  <c r="CU42" i="34"/>
  <c r="CU43" i="34"/>
  <c r="CN44" i="34"/>
  <c r="CN43" i="34"/>
  <c r="CN42" i="34"/>
  <c r="CI42" i="34"/>
  <c r="CI44" i="34"/>
  <c r="CI43" i="34"/>
  <c r="EQ47" i="34"/>
  <c r="EQ44" i="34"/>
  <c r="EQ42" i="34"/>
  <c r="EQ43" i="34"/>
  <c r="CD32" i="34"/>
  <c r="CD17" i="34"/>
  <c r="CD31" i="34"/>
  <c r="CD30" i="34"/>
  <c r="CD23" i="34"/>
  <c r="CD14" i="34"/>
  <c r="CD13" i="34"/>
  <c r="CD11" i="34"/>
  <c r="CD29" i="34"/>
  <c r="CD24" i="34"/>
  <c r="CD20" i="34"/>
  <c r="L14" i="41"/>
  <c r="CC44" i="34"/>
  <c r="CC42" i="34"/>
  <c r="CC43" i="34"/>
  <c r="CC13" i="34"/>
  <c r="CC17" i="34"/>
  <c r="CC21" i="34"/>
  <c r="CC25" i="34"/>
  <c r="CC29" i="34"/>
  <c r="CC33" i="34"/>
  <c r="CC37" i="34"/>
  <c r="CC41" i="34"/>
  <c r="CC50" i="34"/>
  <c r="CC46" i="34"/>
  <c r="CC11" i="34"/>
  <c r="CC15" i="34"/>
  <c r="CC19" i="34"/>
  <c r="CC27" i="34"/>
  <c r="CC31" i="34"/>
  <c r="CC35" i="34"/>
  <c r="CC39" i="34"/>
  <c r="CC36" i="34"/>
  <c r="CC47" i="34"/>
  <c r="CC14" i="34"/>
  <c r="CC18" i="34"/>
  <c r="CC22" i="34"/>
  <c r="CC26" i="34"/>
  <c r="CC30" i="34"/>
  <c r="CC34" i="34"/>
  <c r="CC38" i="34"/>
  <c r="CC45" i="34"/>
  <c r="CC49" i="34"/>
  <c r="CC23" i="34"/>
  <c r="CC12" i="34"/>
  <c r="CC16" i="34"/>
  <c r="CC20" i="34"/>
  <c r="CC24" i="34"/>
  <c r="CC28" i="34"/>
  <c r="CC32" i="34"/>
  <c r="CC40" i="34"/>
  <c r="CD44" i="34"/>
  <c r="CD42" i="34"/>
  <c r="CD43" i="34"/>
  <c r="EL50" i="34"/>
  <c r="EL49" i="34"/>
  <c r="EL11" i="34"/>
  <c r="EL17" i="34"/>
  <c r="EL21" i="34"/>
  <c r="EL13" i="34"/>
  <c r="EL15" i="34"/>
  <c r="EL19" i="34"/>
  <c r="EL23" i="34"/>
  <c r="EL14" i="34"/>
  <c r="EL18" i="34"/>
  <c r="EL22" i="34"/>
  <c r="EL26" i="34"/>
  <c r="EL30" i="34"/>
  <c r="EL34" i="34"/>
  <c r="EL38" i="34"/>
  <c r="EL16" i="34"/>
  <c r="EL20" i="34"/>
  <c r="EL24" i="34"/>
  <c r="EL25" i="34"/>
  <c r="EL28" i="34"/>
  <c r="EL32" i="34"/>
  <c r="EL36" i="34"/>
  <c r="EL40" i="34"/>
  <c r="EL29" i="34"/>
  <c r="EL33" i="34"/>
  <c r="EL37" i="34"/>
  <c r="EL41" i="34"/>
  <c r="EL46" i="34"/>
  <c r="EC50" i="34"/>
  <c r="EC49" i="34"/>
  <c r="EC11" i="34"/>
  <c r="EC13" i="34"/>
  <c r="EC17" i="34"/>
  <c r="EC21" i="34"/>
  <c r="EC15" i="34"/>
  <c r="EC19" i="34"/>
  <c r="EC23" i="34"/>
  <c r="EC14" i="34"/>
  <c r="EC18" i="34"/>
  <c r="EC22" i="34"/>
  <c r="EC25" i="34"/>
  <c r="EC26" i="34"/>
  <c r="EC30" i="34"/>
  <c r="EC34" i="34"/>
  <c r="EC38" i="34"/>
  <c r="EC16" i="34"/>
  <c r="EC20" i="34"/>
  <c r="EC24" i="34"/>
  <c r="EC28" i="34"/>
  <c r="EC32" i="34"/>
  <c r="EC36" i="34"/>
  <c r="EC40" i="34"/>
  <c r="EC29" i="34"/>
  <c r="EC33" i="34"/>
  <c r="EC37" i="34"/>
  <c r="EC41" i="34"/>
  <c r="EC46" i="34"/>
  <c r="DW50" i="34"/>
  <c r="DW49" i="34"/>
  <c r="DW11" i="34"/>
  <c r="DW17" i="34"/>
  <c r="DW21" i="34"/>
  <c r="DW12" i="34"/>
  <c r="DW15" i="34"/>
  <c r="DW19" i="34"/>
  <c r="DW23" i="34"/>
  <c r="DW14" i="34"/>
  <c r="DW18" i="34"/>
  <c r="DW22" i="34"/>
  <c r="DW26" i="34"/>
  <c r="DW30" i="34"/>
  <c r="DW34" i="34"/>
  <c r="DW38" i="34"/>
  <c r="DW13" i="34"/>
  <c r="DW16" i="34"/>
  <c r="DW20" i="34"/>
  <c r="DW24" i="34"/>
  <c r="DW28" i="34"/>
  <c r="DW32" i="34"/>
  <c r="DW36" i="34"/>
  <c r="DW40" i="34"/>
  <c r="DW29" i="34"/>
  <c r="DW33" i="34"/>
  <c r="DW37" i="34"/>
  <c r="DW41" i="34"/>
  <c r="DL50" i="34"/>
  <c r="DL49" i="34"/>
  <c r="DL11" i="34"/>
  <c r="DL12" i="34"/>
  <c r="DL17" i="34"/>
  <c r="DL21" i="34"/>
  <c r="DL25" i="34"/>
  <c r="DL15" i="34"/>
  <c r="DL19" i="34"/>
  <c r="DL23" i="34"/>
  <c r="DL14" i="34"/>
  <c r="DL18" i="34"/>
  <c r="DL22" i="34"/>
  <c r="DL26" i="34"/>
  <c r="DL30" i="34"/>
  <c r="DL34" i="34"/>
  <c r="DL38" i="34"/>
  <c r="DL16" i="34"/>
  <c r="DL20" i="34"/>
  <c r="DL24" i="34"/>
  <c r="DL28" i="34"/>
  <c r="DL32" i="34"/>
  <c r="DL36" i="34"/>
  <c r="DL40" i="34"/>
  <c r="DL29" i="34"/>
  <c r="DL33" i="34"/>
  <c r="DL37" i="34"/>
  <c r="DL41" i="34"/>
  <c r="DL13" i="34"/>
  <c r="DL45" i="34"/>
  <c r="DL46" i="34"/>
  <c r="CY50" i="34"/>
  <c r="CY49" i="34"/>
  <c r="CY11" i="34"/>
  <c r="CY14" i="34"/>
  <c r="CY17" i="34"/>
  <c r="CY21" i="34"/>
  <c r="CY25" i="34"/>
  <c r="CY12" i="34"/>
  <c r="CY15" i="34"/>
  <c r="CY19" i="34"/>
  <c r="CY23" i="34"/>
  <c r="CY13" i="34"/>
  <c r="CY18" i="34"/>
  <c r="CY22" i="34"/>
  <c r="CY26" i="34"/>
  <c r="CY30" i="34"/>
  <c r="CY34" i="34"/>
  <c r="CY38" i="34"/>
  <c r="CY16" i="34"/>
  <c r="CY20" i="34"/>
  <c r="CY24" i="34"/>
  <c r="CY28" i="34"/>
  <c r="CY32" i="34"/>
  <c r="CY36" i="34"/>
  <c r="CY40" i="34"/>
  <c r="CY29" i="34"/>
  <c r="CY33" i="34"/>
  <c r="CY37" i="34"/>
  <c r="CY41" i="34"/>
  <c r="CY45" i="34"/>
  <c r="CU50" i="34"/>
  <c r="CU49" i="34"/>
  <c r="CU11" i="34"/>
  <c r="CU17" i="34"/>
  <c r="CU21" i="34"/>
  <c r="CU25" i="34"/>
  <c r="CU13" i="34"/>
  <c r="CU15" i="34"/>
  <c r="CU19" i="34"/>
  <c r="CU23" i="34"/>
  <c r="CU14" i="34"/>
  <c r="CU18" i="34"/>
  <c r="CU22" i="34"/>
  <c r="CU26" i="34"/>
  <c r="CU30" i="34"/>
  <c r="CU34" i="34"/>
  <c r="CU38" i="34"/>
  <c r="CU16" i="34"/>
  <c r="CU20" i="34"/>
  <c r="CU24" i="34"/>
  <c r="CU28" i="34"/>
  <c r="CU32" i="34"/>
  <c r="CU36" i="34"/>
  <c r="CU40" i="34"/>
  <c r="CU29" i="34"/>
  <c r="CU33" i="34"/>
  <c r="CU37" i="34"/>
  <c r="CU41" i="34"/>
  <c r="CU45" i="34"/>
  <c r="CI50" i="34"/>
  <c r="CI49" i="34"/>
  <c r="CI11" i="34"/>
  <c r="CI13" i="34"/>
  <c r="CI17" i="34"/>
  <c r="CI21" i="34"/>
  <c r="CI25" i="34"/>
  <c r="CI15" i="34"/>
  <c r="CI19" i="34"/>
  <c r="CI23" i="34"/>
  <c r="CI14" i="34"/>
  <c r="CI18" i="34"/>
  <c r="CI22" i="34"/>
  <c r="CI26" i="34"/>
  <c r="CI30" i="34"/>
  <c r="CI34" i="34"/>
  <c r="CI38" i="34"/>
  <c r="CI45" i="34"/>
  <c r="CI16" i="34"/>
  <c r="CI20" i="34"/>
  <c r="CI24" i="34"/>
  <c r="CI28" i="34"/>
  <c r="CI32" i="34"/>
  <c r="CI36" i="34"/>
  <c r="CI40" i="34"/>
  <c r="CI29" i="34"/>
  <c r="CI33" i="34"/>
  <c r="CI37" i="34"/>
  <c r="CI41" i="34"/>
  <c r="CI46" i="34"/>
  <c r="DE38" i="34"/>
  <c r="CO50" i="34"/>
  <c r="EL12" i="34"/>
  <c r="EC12" i="34"/>
  <c r="CU12" i="34"/>
  <c r="CI12" i="34"/>
  <c r="DE18" i="34"/>
  <c r="EQ19" i="34"/>
  <c r="EQ29" i="34"/>
  <c r="DO50" i="34"/>
  <c r="DO34" i="34"/>
  <c r="DO23" i="34"/>
  <c r="DO13" i="34"/>
  <c r="EL45" i="34"/>
  <c r="EC45" i="34"/>
  <c r="DW45" i="34"/>
  <c r="EP50" i="34"/>
  <c r="EP49" i="34"/>
  <c r="EP13" i="34"/>
  <c r="EP16" i="34"/>
  <c r="EP20" i="34"/>
  <c r="EP24" i="34"/>
  <c r="EP11" i="34"/>
  <c r="EP14" i="34"/>
  <c r="EP18" i="34"/>
  <c r="EP22" i="34"/>
  <c r="EP17" i="34"/>
  <c r="EP21" i="34"/>
  <c r="EP25" i="34"/>
  <c r="EP29" i="34"/>
  <c r="EP33" i="34"/>
  <c r="EP37" i="34"/>
  <c r="EP41" i="34"/>
  <c r="EP12" i="34"/>
  <c r="EP15" i="34"/>
  <c r="EP19" i="34"/>
  <c r="EP23" i="34"/>
  <c r="EP27" i="34"/>
  <c r="EP31" i="34"/>
  <c r="EP35" i="34"/>
  <c r="EP39" i="34"/>
  <c r="EP28" i="34"/>
  <c r="EP32" i="34"/>
  <c r="EP36" i="34"/>
  <c r="EP40" i="34"/>
  <c r="EP45" i="34"/>
  <c r="EG50" i="34"/>
  <c r="EG49" i="34"/>
  <c r="EG11" i="34"/>
  <c r="EG12" i="34"/>
  <c r="EG17" i="34"/>
  <c r="EG21" i="34"/>
  <c r="EG15" i="34"/>
  <c r="EG19" i="34"/>
  <c r="EG23" i="34"/>
  <c r="EG14" i="34"/>
  <c r="EG18" i="34"/>
  <c r="EG22" i="34"/>
  <c r="EG26" i="34"/>
  <c r="EG30" i="34"/>
  <c r="EG34" i="34"/>
  <c r="EG38" i="34"/>
  <c r="EG16" i="34"/>
  <c r="EG20" i="34"/>
  <c r="EG24" i="34"/>
  <c r="EG28" i="34"/>
  <c r="EG32" i="34"/>
  <c r="EG36" i="34"/>
  <c r="EG40" i="34"/>
  <c r="EG29" i="34"/>
  <c r="EG33" i="34"/>
  <c r="EG37" i="34"/>
  <c r="EG41" i="34"/>
  <c r="EG46" i="34"/>
  <c r="DR50" i="34"/>
  <c r="DR49" i="34"/>
  <c r="DR11" i="34"/>
  <c r="DR17" i="34"/>
  <c r="DR21" i="34"/>
  <c r="DR25" i="34"/>
  <c r="DR13" i="34"/>
  <c r="DR15" i="34"/>
  <c r="DR19" i="34"/>
  <c r="DR23" i="34"/>
  <c r="DR14" i="34"/>
  <c r="DR18" i="34"/>
  <c r="DR22" i="34"/>
  <c r="DR26" i="34"/>
  <c r="DR30" i="34"/>
  <c r="DR34" i="34"/>
  <c r="DR38" i="34"/>
  <c r="DR16" i="34"/>
  <c r="DR20" i="34"/>
  <c r="DR24" i="34"/>
  <c r="DR28" i="34"/>
  <c r="DR32" i="34"/>
  <c r="DR36" i="34"/>
  <c r="DR40" i="34"/>
  <c r="DR29" i="34"/>
  <c r="DR33" i="34"/>
  <c r="DR37" i="34"/>
  <c r="DR41" i="34"/>
  <c r="DR45" i="34"/>
  <c r="DI50" i="34"/>
  <c r="DI49" i="34"/>
  <c r="DI11" i="34"/>
  <c r="DI13" i="34"/>
  <c r="DI17" i="34"/>
  <c r="DI21" i="34"/>
  <c r="DI25" i="34"/>
  <c r="DI15" i="34"/>
  <c r="DI19" i="34"/>
  <c r="DI23" i="34"/>
  <c r="DI14" i="34"/>
  <c r="DI18" i="34"/>
  <c r="DI22" i="34"/>
  <c r="DI26" i="34"/>
  <c r="DI30" i="34"/>
  <c r="DI34" i="34"/>
  <c r="DI38" i="34"/>
  <c r="DI16" i="34"/>
  <c r="DI20" i="34"/>
  <c r="DI24" i="34"/>
  <c r="DI28" i="34"/>
  <c r="DI32" i="34"/>
  <c r="DI36" i="34"/>
  <c r="DI40" i="34"/>
  <c r="DI29" i="34"/>
  <c r="DI33" i="34"/>
  <c r="DI37" i="34"/>
  <c r="DI41" i="34"/>
  <c r="DI46" i="34"/>
  <c r="DI45" i="34"/>
  <c r="CN50" i="34"/>
  <c r="CN49" i="34"/>
  <c r="CN11" i="34"/>
  <c r="CN12" i="34"/>
  <c r="CN17" i="34"/>
  <c r="CN21" i="34"/>
  <c r="CN25" i="34"/>
  <c r="CN14" i="34"/>
  <c r="CN15" i="34"/>
  <c r="CN19" i="34"/>
  <c r="CN23" i="34"/>
  <c r="CN18" i="34"/>
  <c r="CN22" i="34"/>
  <c r="CN26" i="34"/>
  <c r="CN30" i="34"/>
  <c r="CN34" i="34"/>
  <c r="CN38" i="34"/>
  <c r="CN16" i="34"/>
  <c r="CN20" i="34"/>
  <c r="CN24" i="34"/>
  <c r="CN28" i="34"/>
  <c r="CN32" i="34"/>
  <c r="CN36" i="34"/>
  <c r="CN40" i="34"/>
  <c r="CN13" i="34"/>
  <c r="CN29" i="34"/>
  <c r="CN33" i="34"/>
  <c r="CN37" i="34"/>
  <c r="CN41" i="34"/>
  <c r="CN45" i="34"/>
  <c r="EQ12" i="34"/>
  <c r="EQ38" i="34"/>
  <c r="EQ34" i="34"/>
  <c r="EQ30" i="34"/>
  <c r="EQ26" i="34"/>
  <c r="EQ22" i="34"/>
  <c r="EQ18" i="34"/>
  <c r="EQ14" i="34"/>
  <c r="EQ25" i="34"/>
  <c r="EQ41" i="34"/>
  <c r="EQ15" i="34"/>
  <c r="EQ31" i="34"/>
  <c r="EQ45" i="34"/>
  <c r="EQ36" i="34"/>
  <c r="EQ28" i="34"/>
  <c r="EQ20" i="34"/>
  <c r="EQ21" i="34"/>
  <c r="EQ37" i="34"/>
  <c r="EQ27" i="34"/>
  <c r="EQ46" i="34"/>
  <c r="EQ49" i="34"/>
  <c r="EQ23" i="34"/>
  <c r="EQ33" i="34"/>
  <c r="EQ50" i="34"/>
  <c r="EP47" i="34"/>
  <c r="DE40" i="34"/>
  <c r="EQ39" i="34"/>
  <c r="EQ17" i="34"/>
  <c r="CP16" i="34"/>
  <c r="CP17" i="34"/>
  <c r="CP38" i="34"/>
  <c r="CP37" i="34"/>
  <c r="CP11" i="34"/>
  <c r="CP27" i="34"/>
  <c r="CP47" i="34"/>
  <c r="CP29" i="34"/>
  <c r="CP14" i="34"/>
  <c r="CP36" i="34"/>
  <c r="CP33" i="34"/>
  <c r="CP21" i="34"/>
  <c r="CP45" i="34"/>
  <c r="CP26" i="34"/>
  <c r="CP15" i="34"/>
  <c r="CP31" i="34"/>
  <c r="CP13" i="34"/>
  <c r="CP34" i="34"/>
  <c r="CP20" i="34"/>
  <c r="CP41" i="34"/>
  <c r="CP22" i="34"/>
  <c r="DO47" i="34"/>
  <c r="DO14" i="34"/>
  <c r="DO19" i="34"/>
  <c r="DO25" i="34"/>
  <c r="DO30" i="34"/>
  <c r="DO35" i="34"/>
  <c r="DO41" i="34"/>
  <c r="DO49" i="34"/>
  <c r="DO28" i="34"/>
  <c r="DO46" i="34"/>
  <c r="DO15" i="34"/>
  <c r="DO21" i="34"/>
  <c r="DO26" i="34"/>
  <c r="DO31" i="34"/>
  <c r="DO37" i="34"/>
  <c r="DO45" i="34"/>
  <c r="DO40" i="34"/>
  <c r="DO24" i="34"/>
  <c r="EG25" i="34"/>
  <c r="EN50" i="34"/>
  <c r="EN49" i="34"/>
  <c r="EN13" i="34"/>
  <c r="EN12" i="34"/>
  <c r="EN15" i="34"/>
  <c r="EN19" i="34"/>
  <c r="EN23" i="34"/>
  <c r="EN17" i="34"/>
  <c r="EN21" i="34"/>
  <c r="EN25" i="34"/>
  <c r="EN16" i="34"/>
  <c r="EN20" i="34"/>
  <c r="EN24" i="34"/>
  <c r="EN28" i="34"/>
  <c r="EN32" i="34"/>
  <c r="EN36" i="34"/>
  <c r="EN40" i="34"/>
  <c r="EN11" i="34"/>
  <c r="EN14" i="34"/>
  <c r="EN18" i="34"/>
  <c r="EN22" i="34"/>
  <c r="EN26" i="34"/>
  <c r="EN30" i="34"/>
  <c r="EN34" i="34"/>
  <c r="EN38" i="34"/>
  <c r="EI50" i="34"/>
  <c r="EI49" i="34"/>
  <c r="EI13" i="34"/>
  <c r="EI15" i="34"/>
  <c r="EI19" i="34"/>
  <c r="EI23" i="34"/>
  <c r="EI11" i="34"/>
  <c r="EI17" i="34"/>
  <c r="EI21" i="34"/>
  <c r="EI25" i="34"/>
  <c r="EI16" i="34"/>
  <c r="EI20" i="34"/>
  <c r="EI24" i="34"/>
  <c r="EI28" i="34"/>
  <c r="EI32" i="34"/>
  <c r="EI36" i="34"/>
  <c r="EI40" i="34"/>
  <c r="EI14" i="34"/>
  <c r="EI18" i="34"/>
  <c r="EI22" i="34"/>
  <c r="EI26" i="34"/>
  <c r="EI30" i="34"/>
  <c r="EI34" i="34"/>
  <c r="EI38" i="34"/>
  <c r="EE50" i="34"/>
  <c r="EE49" i="34"/>
  <c r="EE13" i="34"/>
  <c r="EE15" i="34"/>
  <c r="EE19" i="34"/>
  <c r="EE23" i="34"/>
  <c r="EE12" i="34"/>
  <c r="EE17" i="34"/>
  <c r="EE21" i="34"/>
  <c r="EE25" i="34"/>
  <c r="EE16" i="34"/>
  <c r="EE20" i="34"/>
  <c r="EE24" i="34"/>
  <c r="EE28" i="34"/>
  <c r="EE32" i="34"/>
  <c r="EE36" i="34"/>
  <c r="EE40" i="34"/>
  <c r="EE14" i="34"/>
  <c r="EE18" i="34"/>
  <c r="EE22" i="34"/>
  <c r="EE26" i="34"/>
  <c r="EE30" i="34"/>
  <c r="EE34" i="34"/>
  <c r="EE38" i="34"/>
  <c r="EA50" i="34"/>
  <c r="EA49" i="34"/>
  <c r="EA13" i="34"/>
  <c r="EA11" i="34"/>
  <c r="EA15" i="34"/>
  <c r="EA19" i="34"/>
  <c r="EA23" i="34"/>
  <c r="EA17" i="34"/>
  <c r="EA21" i="34"/>
  <c r="EA25" i="34"/>
  <c r="EA16" i="34"/>
  <c r="EA20" i="34"/>
  <c r="EA24" i="34"/>
  <c r="EA28" i="34"/>
  <c r="EA32" i="34"/>
  <c r="EA36" i="34"/>
  <c r="EA40" i="34"/>
  <c r="EA14" i="34"/>
  <c r="EA18" i="34"/>
  <c r="EA22" i="34"/>
  <c r="EA26" i="34"/>
  <c r="EA30" i="34"/>
  <c r="EA34" i="34"/>
  <c r="EA38" i="34"/>
  <c r="DV50" i="34"/>
  <c r="DV49" i="34"/>
  <c r="DV13" i="34"/>
  <c r="DV12" i="34"/>
  <c r="DV15" i="34"/>
  <c r="DV19" i="34"/>
  <c r="DV23" i="34"/>
  <c r="DV17" i="34"/>
  <c r="DV21" i="34"/>
  <c r="DV25" i="34"/>
  <c r="DV11" i="34"/>
  <c r="DV16" i="34"/>
  <c r="DV20" i="34"/>
  <c r="DV24" i="34"/>
  <c r="DV28" i="34"/>
  <c r="DV32" i="34"/>
  <c r="DV36" i="34"/>
  <c r="DV40" i="34"/>
  <c r="DV14" i="34"/>
  <c r="DV18" i="34"/>
  <c r="DV22" i="34"/>
  <c r="DV26" i="34"/>
  <c r="DV30" i="34"/>
  <c r="DV34" i="34"/>
  <c r="DV38" i="34"/>
  <c r="DP50" i="34"/>
  <c r="DP49" i="34"/>
  <c r="DP13" i="34"/>
  <c r="DP15" i="34"/>
  <c r="DP19" i="34"/>
  <c r="DP23" i="34"/>
  <c r="DP11" i="34"/>
  <c r="DP17" i="34"/>
  <c r="DP21" i="34"/>
  <c r="DP25" i="34"/>
  <c r="DP16" i="34"/>
  <c r="DP20" i="34"/>
  <c r="DP24" i="34"/>
  <c r="DP28" i="34"/>
  <c r="DP32" i="34"/>
  <c r="DP36" i="34"/>
  <c r="DP40" i="34"/>
  <c r="DP14" i="34"/>
  <c r="DP18" i="34"/>
  <c r="DP22" i="34"/>
  <c r="DP26" i="34"/>
  <c r="DP30" i="34"/>
  <c r="DP34" i="34"/>
  <c r="DP38" i="34"/>
  <c r="DJ50" i="34"/>
  <c r="DJ11" i="34"/>
  <c r="DJ49" i="34"/>
  <c r="DJ13" i="34"/>
  <c r="DJ15" i="34"/>
  <c r="DJ19" i="34"/>
  <c r="DJ23" i="34"/>
  <c r="DJ12" i="34"/>
  <c r="DJ17" i="34"/>
  <c r="DJ21" i="34"/>
  <c r="DJ25" i="34"/>
  <c r="DJ16" i="34"/>
  <c r="DJ20" i="34"/>
  <c r="DJ24" i="34"/>
  <c r="DJ28" i="34"/>
  <c r="DJ32" i="34"/>
  <c r="DJ36" i="34"/>
  <c r="DJ40" i="34"/>
  <c r="DJ14" i="34"/>
  <c r="DJ18" i="34"/>
  <c r="DJ22" i="34"/>
  <c r="DJ26" i="34"/>
  <c r="DJ30" i="34"/>
  <c r="DJ34" i="34"/>
  <c r="DJ38" i="34"/>
  <c r="DA50" i="34"/>
  <c r="DA11" i="34"/>
  <c r="DA49" i="34"/>
  <c r="DA13" i="34"/>
  <c r="DA15" i="34"/>
  <c r="DA19" i="34"/>
  <c r="DA23" i="34"/>
  <c r="DA14" i="34"/>
  <c r="DA17" i="34"/>
  <c r="DA21" i="34"/>
  <c r="DA25" i="34"/>
  <c r="DA16" i="34"/>
  <c r="DA20" i="34"/>
  <c r="DA24" i="34"/>
  <c r="DA28" i="34"/>
  <c r="DA32" i="34"/>
  <c r="DA36" i="34"/>
  <c r="DA40" i="34"/>
  <c r="DA18" i="34"/>
  <c r="DA22" i="34"/>
  <c r="DA26" i="34"/>
  <c r="DA30" i="34"/>
  <c r="DA34" i="34"/>
  <c r="DA38" i="34"/>
  <c r="CW50" i="34"/>
  <c r="CW11" i="34"/>
  <c r="CW49" i="34"/>
  <c r="CW13" i="34"/>
  <c r="CW12" i="34"/>
  <c r="CW15" i="34"/>
  <c r="CW19" i="34"/>
  <c r="CW23" i="34"/>
  <c r="CW17" i="34"/>
  <c r="CW21" i="34"/>
  <c r="CW25" i="34"/>
  <c r="CW16" i="34"/>
  <c r="CW20" i="34"/>
  <c r="CW24" i="34"/>
  <c r="CW28" i="34"/>
  <c r="CW32" i="34"/>
  <c r="CW36" i="34"/>
  <c r="CW40" i="34"/>
  <c r="CW14" i="34"/>
  <c r="CW18" i="34"/>
  <c r="CW22" i="34"/>
  <c r="CW26" i="34"/>
  <c r="CW30" i="34"/>
  <c r="CW34" i="34"/>
  <c r="CW38" i="34"/>
  <c r="CR50" i="34"/>
  <c r="CR11" i="34"/>
  <c r="CR49" i="34"/>
  <c r="CR13" i="34"/>
  <c r="CR14" i="34"/>
  <c r="CR15" i="34"/>
  <c r="CR19" i="34"/>
  <c r="CR23" i="34"/>
  <c r="CR17" i="34"/>
  <c r="CR21" i="34"/>
  <c r="CR25" i="34"/>
  <c r="CR16" i="34"/>
  <c r="CR20" i="34"/>
  <c r="CR24" i="34"/>
  <c r="CR28" i="34"/>
  <c r="CR32" i="34"/>
  <c r="CR36" i="34"/>
  <c r="CR40" i="34"/>
  <c r="CR18" i="34"/>
  <c r="CR22" i="34"/>
  <c r="CR26" i="34"/>
  <c r="CR30" i="34"/>
  <c r="CR34" i="34"/>
  <c r="CR38" i="34"/>
  <c r="CL50" i="34"/>
  <c r="CL11" i="34"/>
  <c r="CL49" i="34"/>
  <c r="CL13" i="34"/>
  <c r="CL15" i="34"/>
  <c r="CL19" i="34"/>
  <c r="CL23" i="34"/>
  <c r="CL12" i="34"/>
  <c r="CL17" i="34"/>
  <c r="CL21" i="34"/>
  <c r="CL25" i="34"/>
  <c r="CL16" i="34"/>
  <c r="CL20" i="34"/>
  <c r="CL24" i="34"/>
  <c r="CL28" i="34"/>
  <c r="CL32" i="34"/>
  <c r="CL36" i="34"/>
  <c r="CL40" i="34"/>
  <c r="CL14" i="34"/>
  <c r="CL18" i="34"/>
  <c r="CL22" i="34"/>
  <c r="CL26" i="34"/>
  <c r="CL30" i="34"/>
  <c r="CL34" i="34"/>
  <c r="CL38" i="34"/>
  <c r="CE50" i="34"/>
  <c r="CE11" i="34"/>
  <c r="CE49" i="34"/>
  <c r="CE13" i="34"/>
  <c r="CE15" i="34"/>
  <c r="CE19" i="34"/>
  <c r="CE23" i="34"/>
  <c r="CE14" i="34"/>
  <c r="CE17" i="34"/>
  <c r="CE21" i="34"/>
  <c r="CE25" i="34"/>
  <c r="CE16" i="34"/>
  <c r="CE20" i="34"/>
  <c r="CE24" i="34"/>
  <c r="CE28" i="34"/>
  <c r="CE32" i="34"/>
  <c r="CE36" i="34"/>
  <c r="CE40" i="34"/>
  <c r="CE18" i="34"/>
  <c r="CE22" i="34"/>
  <c r="CE26" i="34"/>
  <c r="CE30" i="34"/>
  <c r="CE34" i="34"/>
  <c r="CE38" i="34"/>
  <c r="EE11" i="34"/>
  <c r="EO14" i="34"/>
  <c r="EO18" i="34"/>
  <c r="EO22" i="34"/>
  <c r="EO26" i="34"/>
  <c r="EO30" i="34"/>
  <c r="EO34" i="34"/>
  <c r="EO38" i="34"/>
  <c r="EO45" i="34"/>
  <c r="EO50" i="34"/>
  <c r="EO12" i="34"/>
  <c r="EO16" i="34"/>
  <c r="EO20" i="34"/>
  <c r="EO24" i="34"/>
  <c r="EO28" i="34"/>
  <c r="EO32" i="34"/>
  <c r="EO36" i="34"/>
  <c r="EO40" i="34"/>
  <c r="EO47" i="34"/>
  <c r="DG50" i="34"/>
  <c r="DG14" i="34"/>
  <c r="CX50" i="34"/>
  <c r="CX14" i="34"/>
  <c r="CT50" i="34"/>
  <c r="CT14" i="34"/>
  <c r="CM50" i="34"/>
  <c r="CM14" i="34"/>
  <c r="CG50" i="34"/>
  <c r="CG14" i="34"/>
  <c r="EM50" i="34"/>
  <c r="EM12" i="34"/>
  <c r="EH50" i="34"/>
  <c r="EH12" i="34"/>
  <c r="ED50" i="34"/>
  <c r="ED12" i="34"/>
  <c r="DZ50" i="34"/>
  <c r="DZ12" i="34"/>
  <c r="DS50" i="34"/>
  <c r="DS12" i="34"/>
  <c r="DM50" i="34"/>
  <c r="DM12" i="34"/>
  <c r="DH50" i="34"/>
  <c r="DH12" i="34"/>
  <c r="CZ50" i="34"/>
  <c r="CZ12" i="34"/>
  <c r="CV50" i="34"/>
  <c r="CV12" i="34"/>
  <c r="CQ50" i="34"/>
  <c r="CQ12" i="34"/>
  <c r="CJ50" i="34"/>
  <c r="CJ12" i="34"/>
  <c r="CD50" i="34"/>
  <c r="CD12" i="34"/>
  <c r="BH61" i="55"/>
  <c r="I184" i="55"/>
  <c r="R15" i="44" s="1"/>
  <c r="T52" i="44"/>
  <c r="L13" i="41" l="1"/>
  <c r="D12" i="34" s="1"/>
  <c r="DE15" i="34"/>
  <c r="DE23" i="34"/>
  <c r="DE33" i="34"/>
  <c r="DE47" i="34"/>
  <c r="DE49" i="34"/>
  <c r="DE27" i="34"/>
  <c r="ES44" i="34"/>
  <c r="H48" i="44" s="1"/>
  <c r="ES50" i="34"/>
  <c r="F35" i="44" s="1"/>
  <c r="F52" i="44" s="1"/>
  <c r="CF34" i="34"/>
  <c r="CO45" i="34"/>
  <c r="CO27" i="34"/>
  <c r="CO39" i="34"/>
  <c r="CO41" i="34"/>
  <c r="CO33" i="34"/>
  <c r="CO12" i="34"/>
  <c r="CO24" i="34"/>
  <c r="CO17" i="34"/>
  <c r="CO28" i="34"/>
  <c r="CO32" i="34"/>
  <c r="CO47" i="34"/>
  <c r="CO15" i="34"/>
  <c r="CO34" i="34"/>
  <c r="CO23" i="34"/>
  <c r="CO18" i="34"/>
  <c r="CO36" i="34"/>
  <c r="CO40" i="34"/>
  <c r="CO38" i="34"/>
  <c r="CO37" i="34"/>
  <c r="CO19" i="34"/>
  <c r="CO46" i="34"/>
  <c r="CO30" i="34"/>
  <c r="CO29" i="34"/>
  <c r="CO11" i="34"/>
  <c r="CO16" i="34"/>
  <c r="CO26" i="34"/>
  <c r="CO25" i="34"/>
  <c r="CO44" i="34"/>
  <c r="CO22" i="34"/>
  <c r="CO21" i="34"/>
  <c r="CO42" i="34"/>
  <c r="CO20" i="34"/>
  <c r="CO31" i="34"/>
  <c r="CO49" i="34"/>
  <c r="CO14" i="34"/>
  <c r="CO13" i="34"/>
  <c r="DE12" i="34"/>
  <c r="DE20" i="34"/>
  <c r="ES21" i="34"/>
  <c r="ES49" i="34"/>
  <c r="G35" i="44" s="1"/>
  <c r="ES40" i="34"/>
  <c r="ES16" i="34"/>
  <c r="ES47" i="34"/>
  <c r="ES39" i="34"/>
  <c r="ES41" i="34"/>
  <c r="H45" i="44" s="1"/>
  <c r="J45" i="44" s="1"/>
  <c r="ES35" i="34"/>
  <c r="H39" i="44" s="1"/>
  <c r="J39" i="44" s="1"/>
  <c r="ES26" i="34"/>
  <c r="ES36" i="34"/>
  <c r="ES15" i="34"/>
  <c r="ES34" i="34"/>
  <c r="H38" i="44" s="1"/>
  <c r="J38" i="44" s="1"/>
  <c r="ES28" i="34"/>
  <c r="ES25" i="34"/>
  <c r="ES31" i="34"/>
  <c r="ES45" i="34"/>
  <c r="ES46" i="34"/>
  <c r="ES38" i="34"/>
  <c r="ES33" i="34"/>
  <c r="ES22" i="34"/>
  <c r="ES37" i="34"/>
  <c r="ES24" i="34"/>
  <c r="ES19" i="34"/>
  <c r="ES20" i="34"/>
  <c r="ES13" i="34"/>
  <c r="ES43" i="34"/>
  <c r="H47" i="44" s="1"/>
  <c r="ES14" i="34"/>
  <c r="ES17" i="34"/>
  <c r="ES12" i="34"/>
  <c r="ES42" i="34"/>
  <c r="H46" i="44" s="1"/>
  <c r="ES29" i="34"/>
  <c r="H33" i="44" s="1"/>
  <c r="J33" i="44" s="1"/>
  <c r="ES23" i="34"/>
  <c r="ES32" i="34"/>
  <c r="ES11" i="34"/>
  <c r="ES30" i="34"/>
  <c r="H34" i="44" s="1"/>
  <c r="J34" i="44" s="1"/>
  <c r="ES18" i="34"/>
  <c r="ES27" i="34"/>
  <c r="H31" i="44" s="1"/>
  <c r="J31" i="44" s="1"/>
  <c r="DT48" i="34"/>
  <c r="EK48" i="34"/>
  <c r="DF48" i="34"/>
  <c r="DX48" i="34"/>
  <c r="EB48" i="34"/>
  <c r="EJ48" i="34"/>
  <c r="CS48" i="34"/>
  <c r="DE36" i="34"/>
  <c r="DE13" i="34"/>
  <c r="DE22" i="34"/>
  <c r="DE41" i="34"/>
  <c r="DE24" i="34"/>
  <c r="DE35" i="34"/>
  <c r="CZ48" i="34"/>
  <c r="DE16" i="34"/>
  <c r="DE25" i="34"/>
  <c r="CF31" i="34"/>
  <c r="DE21" i="34"/>
  <c r="CF27" i="34"/>
  <c r="EF48" i="34"/>
  <c r="CF20" i="34"/>
  <c r="CF16" i="34"/>
  <c r="EM48" i="34"/>
  <c r="CK48" i="34"/>
  <c r="DK48" i="34"/>
  <c r="DQ48" i="34"/>
  <c r="DZ48" i="34"/>
  <c r="CF18" i="34"/>
  <c r="CF46" i="34"/>
  <c r="CF35" i="34"/>
  <c r="CF12" i="34"/>
  <c r="DE30" i="34"/>
  <c r="DE37" i="34"/>
  <c r="CF45" i="34"/>
  <c r="DE28" i="34"/>
  <c r="CF39" i="34"/>
  <c r="DE34" i="34"/>
  <c r="DE17" i="34"/>
  <c r="DY48" i="34"/>
  <c r="CQ48" i="34"/>
  <c r="DM48" i="34"/>
  <c r="CG48" i="34"/>
  <c r="DG48" i="34"/>
  <c r="DN48" i="34"/>
  <c r="CF17" i="34"/>
  <c r="CF44" i="34"/>
  <c r="CF43" i="34"/>
  <c r="CF42" i="34"/>
  <c r="CF47" i="34"/>
  <c r="CF50" i="34"/>
  <c r="CF19" i="34"/>
  <c r="CF28" i="34"/>
  <c r="CF22" i="34"/>
  <c r="CF13" i="34"/>
  <c r="CF38" i="34"/>
  <c r="CF40" i="34"/>
  <c r="CF29" i="34"/>
  <c r="DU48" i="34"/>
  <c r="CF24" i="34"/>
  <c r="CF49" i="34"/>
  <c r="CF25" i="34"/>
  <c r="CF32" i="34"/>
  <c r="CF21" i="34"/>
  <c r="CF30" i="34"/>
  <c r="CF11" i="34"/>
  <c r="CF14" i="34"/>
  <c r="DE14" i="34"/>
  <c r="DE43" i="34"/>
  <c r="DE42" i="34"/>
  <c r="DE44" i="34"/>
  <c r="DE26" i="34"/>
  <c r="DE32" i="34"/>
  <c r="DE45" i="34"/>
  <c r="DE39" i="34"/>
  <c r="DE46" i="34"/>
  <c r="DE50" i="34"/>
  <c r="DE11" i="34"/>
  <c r="DE29" i="34"/>
  <c r="DE31" i="34"/>
  <c r="CH42" i="34"/>
  <c r="CH43" i="34"/>
  <c r="CH44" i="34"/>
  <c r="CH47" i="34"/>
  <c r="CH11" i="34"/>
  <c r="CH15" i="34"/>
  <c r="CH19" i="34"/>
  <c r="CH23" i="34"/>
  <c r="CH27" i="34"/>
  <c r="CH31" i="34"/>
  <c r="CH35" i="34"/>
  <c r="CH39" i="34"/>
  <c r="CH50" i="34"/>
  <c r="CH13" i="34"/>
  <c r="CH21" i="34"/>
  <c r="CH29" i="34"/>
  <c r="CH37" i="34"/>
  <c r="CH12" i="34"/>
  <c r="CH16" i="34"/>
  <c r="CH20" i="34"/>
  <c r="CH24" i="34"/>
  <c r="CH28" i="34"/>
  <c r="CH32" i="34"/>
  <c r="CH36" i="34"/>
  <c r="CH40" i="34"/>
  <c r="CH46" i="34"/>
  <c r="CH17" i="34"/>
  <c r="CH25" i="34"/>
  <c r="CH33" i="34"/>
  <c r="CH41" i="34"/>
  <c r="CH26" i="34"/>
  <c r="CH45" i="34"/>
  <c r="CH38" i="34"/>
  <c r="CH14" i="34"/>
  <c r="CH30" i="34"/>
  <c r="CH18" i="34"/>
  <c r="CH34" i="34"/>
  <c r="CH22" i="34"/>
  <c r="CH49" i="34"/>
  <c r="EH48" i="34"/>
  <c r="CT48" i="34"/>
  <c r="CJ48" i="34"/>
  <c r="CV48" i="34"/>
  <c r="DH48" i="34"/>
  <c r="DS48" i="34"/>
  <c r="ED48" i="34"/>
  <c r="CM48" i="34"/>
  <c r="CX48" i="34"/>
  <c r="CF33" i="34"/>
  <c r="CF15" i="34"/>
  <c r="CF23" i="34"/>
  <c r="CF37" i="34"/>
  <c r="CF26" i="34"/>
  <c r="CF36" i="34"/>
  <c r="L60" i="41"/>
  <c r="D41" i="34"/>
  <c r="D13" i="34"/>
  <c r="CB21" i="34" s="1"/>
  <c r="CC48" i="34"/>
  <c r="EQ48" i="34"/>
  <c r="DO48" i="34"/>
  <c r="CW48" i="34"/>
  <c r="DP48" i="34"/>
  <c r="EA48" i="34"/>
  <c r="EP48" i="34"/>
  <c r="CY48" i="34"/>
  <c r="EC48" i="34"/>
  <c r="EO48" i="34"/>
  <c r="DJ48" i="34"/>
  <c r="DV48" i="34"/>
  <c r="EI48" i="34"/>
  <c r="CP48" i="34"/>
  <c r="DI48" i="34"/>
  <c r="CI48" i="34"/>
  <c r="EL48" i="34"/>
  <c r="DA48" i="34"/>
  <c r="CE48" i="34"/>
  <c r="DR48" i="34"/>
  <c r="EG48" i="34"/>
  <c r="CU48" i="34"/>
  <c r="CD48" i="34"/>
  <c r="EE48" i="34"/>
  <c r="CL48" i="34"/>
  <c r="CR48" i="34"/>
  <c r="EN48" i="34"/>
  <c r="CN48" i="34"/>
  <c r="DL48" i="34"/>
  <c r="DW48" i="34"/>
  <c r="CA33" i="34" l="1"/>
  <c r="CA32" i="34"/>
  <c r="CA30" i="34"/>
  <c r="CA14" i="34"/>
  <c r="CA18" i="34"/>
  <c r="CA29" i="34"/>
  <c r="CA45" i="34"/>
  <c r="CA11" i="34"/>
  <c r="CA26" i="34"/>
  <c r="CA37" i="34"/>
  <c r="CA21" i="34"/>
  <c r="CA39" i="34"/>
  <c r="CA12" i="34"/>
  <c r="CA46" i="34"/>
  <c r="CA22" i="34"/>
  <c r="CA41" i="34"/>
  <c r="CA24" i="34"/>
  <c r="CA20" i="34"/>
  <c r="CA27" i="34"/>
  <c r="CA50" i="34"/>
  <c r="CA28" i="34"/>
  <c r="CA43" i="34"/>
  <c r="CA25" i="34"/>
  <c r="CA34" i="34"/>
  <c r="CA19" i="34"/>
  <c r="CA35" i="34"/>
  <c r="CA15" i="34"/>
  <c r="CA40" i="34"/>
  <c r="CA49" i="34"/>
  <c r="CA47" i="34"/>
  <c r="CA31" i="34"/>
  <c r="CA17" i="34"/>
  <c r="CA44" i="34"/>
  <c r="CA38" i="34"/>
  <c r="CA13" i="34"/>
  <c r="CA42" i="34"/>
  <c r="CA23" i="34"/>
  <c r="CA36" i="34"/>
  <c r="CA16" i="34"/>
  <c r="CO48" i="34"/>
  <c r="ES48" i="34"/>
  <c r="CF48" i="34"/>
  <c r="DE48" i="34"/>
  <c r="CB13" i="34"/>
  <c r="DD44" i="34"/>
  <c r="DD43" i="34"/>
  <c r="DD42" i="34"/>
  <c r="DD47" i="34"/>
  <c r="DD25" i="34"/>
  <c r="DD41" i="34"/>
  <c r="DD24" i="34"/>
  <c r="DD49" i="34"/>
  <c r="DD31" i="34"/>
  <c r="DD16" i="34"/>
  <c r="DD12" i="34"/>
  <c r="DD11" i="34"/>
  <c r="DD13" i="34"/>
  <c r="DD29" i="34"/>
  <c r="DD46" i="34"/>
  <c r="DD30" i="34"/>
  <c r="DD15" i="34"/>
  <c r="DD36" i="34"/>
  <c r="DD27" i="34"/>
  <c r="DD18" i="34"/>
  <c r="DD32" i="34"/>
  <c r="DD21" i="34"/>
  <c r="DD19" i="34"/>
  <c r="DD26" i="34"/>
  <c r="DD22" i="34"/>
  <c r="DD34" i="34"/>
  <c r="DD37" i="34"/>
  <c r="DD40" i="34"/>
  <c r="DD39" i="34"/>
  <c r="DD20" i="34"/>
  <c r="DD33" i="34"/>
  <c r="DD35" i="34"/>
  <c r="DD45" i="34"/>
  <c r="DD28" i="34"/>
  <c r="DD50" i="34"/>
  <c r="DD17" i="34"/>
  <c r="DD14" i="34"/>
  <c r="DD38" i="34"/>
  <c r="DD23" i="34"/>
  <c r="CH48" i="34"/>
  <c r="D40" i="34"/>
  <c r="L59" i="41"/>
  <c r="L12" i="41" s="1"/>
  <c r="CB28" i="34"/>
  <c r="CB22" i="34"/>
  <c r="CB12" i="34"/>
  <c r="CB49" i="34"/>
  <c r="CB17" i="34"/>
  <c r="CB18" i="34"/>
  <c r="CB32" i="34"/>
  <c r="CB35" i="34"/>
  <c r="CB16" i="34"/>
  <c r="CB15" i="34"/>
  <c r="CB36" i="34"/>
  <c r="CB31" i="34"/>
  <c r="CB27" i="34"/>
  <c r="CB29" i="34"/>
  <c r="CB23" i="34"/>
  <c r="CB45" i="34"/>
  <c r="CB47" i="34"/>
  <c r="CB24" i="34"/>
  <c r="CB41" i="34"/>
  <c r="CB37" i="34"/>
  <c r="CB26" i="34"/>
  <c r="CB43" i="34"/>
  <c r="CB30" i="34"/>
  <c r="CB39" i="34"/>
  <c r="CB50" i="34"/>
  <c r="CB40" i="34"/>
  <c r="CB38" i="34"/>
  <c r="CB44" i="34"/>
  <c r="CB20" i="34"/>
  <c r="CB14" i="34"/>
  <c r="CB33" i="34"/>
  <c r="CB34" i="34"/>
  <c r="CB25" i="34"/>
  <c r="CB46" i="34"/>
  <c r="CB11" i="34"/>
  <c r="CB19" i="34"/>
  <c r="CB42" i="34"/>
  <c r="J46" i="44"/>
  <c r="H49" i="44"/>
  <c r="J49" i="44" s="1"/>
  <c r="H44" i="44"/>
  <c r="J44" i="44" s="1"/>
  <c r="H22" i="44"/>
  <c r="J22" i="44" s="1"/>
  <c r="H17" i="44"/>
  <c r="J17" i="44" s="1"/>
  <c r="H16" i="44"/>
  <c r="J16" i="44" s="1"/>
  <c r="H29" i="44"/>
  <c r="J29" i="44" s="1"/>
  <c r="H30" i="44"/>
  <c r="J30" i="44" s="1"/>
  <c r="H24" i="44"/>
  <c r="J24" i="44" s="1"/>
  <c r="H23" i="44"/>
  <c r="J23" i="44" s="1"/>
  <c r="H36" i="44"/>
  <c r="J36" i="44" s="1"/>
  <c r="H37" i="44"/>
  <c r="J37" i="44" s="1"/>
  <c r="H27" i="44"/>
  <c r="J27" i="44" s="1"/>
  <c r="H20" i="44"/>
  <c r="J20" i="44" s="1"/>
  <c r="H25" i="44"/>
  <c r="J25" i="44" s="1"/>
  <c r="H43" i="44"/>
  <c r="J43" i="44" s="1"/>
  <c r="H42" i="44"/>
  <c r="J42" i="44" s="1"/>
  <c r="H41" i="44"/>
  <c r="J41" i="44" s="1"/>
  <c r="H21" i="44"/>
  <c r="J21" i="44" s="1"/>
  <c r="H19" i="44"/>
  <c r="J19" i="44" s="1"/>
  <c r="J47" i="44"/>
  <c r="H50" i="44"/>
  <c r="J50" i="44" s="1"/>
  <c r="H35" i="44"/>
  <c r="J35" i="44" s="1"/>
  <c r="H18" i="44"/>
  <c r="J18" i="44" s="1"/>
  <c r="H40" i="44"/>
  <c r="J40" i="44" s="1"/>
  <c r="H28" i="44"/>
  <c r="J28" i="44" s="1"/>
  <c r="H32" i="44"/>
  <c r="J32" i="44" s="1"/>
  <c r="H26" i="44"/>
  <c r="J26" i="44" s="1"/>
  <c r="J48" i="44"/>
  <c r="H51" i="44"/>
  <c r="J51" i="44" s="1"/>
  <c r="G52" i="44"/>
  <c r="W22" i="49"/>
  <c r="X9" i="41"/>
  <c r="H15" i="44"/>
  <c r="CA48" i="34" l="1"/>
  <c r="DD48" i="34"/>
  <c r="D39" i="34"/>
  <c r="DC20" i="34"/>
  <c r="DC44" i="34"/>
  <c r="DC42" i="34"/>
  <c r="DC43" i="34"/>
  <c r="DC16" i="34"/>
  <c r="DC25" i="34"/>
  <c r="DC31" i="34"/>
  <c r="DC32" i="34"/>
  <c r="DC15" i="34"/>
  <c r="DC27" i="34"/>
  <c r="DC34" i="34"/>
  <c r="DC13" i="34"/>
  <c r="DC45" i="34"/>
  <c r="DC41" i="34"/>
  <c r="DC50" i="34"/>
  <c r="DC14" i="34"/>
  <c r="DC49" i="34"/>
  <c r="DC26" i="34"/>
  <c r="DC36" i="34"/>
  <c r="DC47" i="34"/>
  <c r="DC39" i="34"/>
  <c r="DC35" i="34"/>
  <c r="DC29" i="34"/>
  <c r="DC46" i="34"/>
  <c r="DC23" i="34"/>
  <c r="DC19" i="34"/>
  <c r="DC11" i="34"/>
  <c r="DC30" i="34"/>
  <c r="DC22" i="34"/>
  <c r="DC28" i="34"/>
  <c r="DC37" i="34"/>
  <c r="DC40" i="34"/>
  <c r="DC38" i="34"/>
  <c r="DC17" i="34"/>
  <c r="DC24" i="34"/>
  <c r="DC21" i="34"/>
  <c r="DC12" i="34"/>
  <c r="DC33" i="34"/>
  <c r="DC18" i="34"/>
  <c r="CB48" i="34"/>
  <c r="AD33" i="44"/>
  <c r="AE33" i="44"/>
  <c r="X11" i="41"/>
  <c r="W24" i="49"/>
  <c r="H52" i="44"/>
  <c r="H22" i="49" s="1"/>
  <c r="J15" i="44"/>
  <c r="D11" i="34" l="1"/>
  <c r="L101" i="41"/>
  <c r="D82" i="34" s="1"/>
  <c r="D35" i="44" s="1"/>
  <c r="DC48" i="34"/>
  <c r="DB19" i="34"/>
  <c r="DB42" i="34"/>
  <c r="DB44" i="34"/>
  <c r="DB43" i="34"/>
  <c r="DB15" i="34"/>
  <c r="DB39" i="34"/>
  <c r="DB28" i="34"/>
  <c r="DB24" i="34"/>
  <c r="DB36" i="34"/>
  <c r="DB26" i="34"/>
  <c r="DB45" i="34"/>
  <c r="DB23" i="34"/>
  <c r="DB47" i="34"/>
  <c r="DB33" i="34"/>
  <c r="DB34" i="34"/>
  <c r="DB30" i="34"/>
  <c r="DB37" i="34"/>
  <c r="DB31" i="34"/>
  <c r="DB18" i="34"/>
  <c r="DB16" i="34"/>
  <c r="DB22" i="34"/>
  <c r="DB14" i="34"/>
  <c r="DB27" i="34"/>
  <c r="DB46" i="34"/>
  <c r="DB12" i="34"/>
  <c r="DB40" i="34"/>
  <c r="DB41" i="34"/>
  <c r="DB11" i="34"/>
  <c r="DB21" i="34"/>
  <c r="DB13" i="34"/>
  <c r="DB49" i="34"/>
  <c r="DB50" i="34"/>
  <c r="DB29" i="34"/>
  <c r="DB17" i="34"/>
  <c r="DB20" i="34"/>
  <c r="DB38" i="34"/>
  <c r="DB32" i="34"/>
  <c r="DB25" i="34"/>
  <c r="DB35" i="34"/>
  <c r="L15" i="44" a="1"/>
  <c r="J52" i="44"/>
  <c r="H29" i="49" s="1"/>
  <c r="E35" i="44" l="1"/>
  <c r="D52" i="44"/>
  <c r="H8" i="49" s="1"/>
  <c r="BZ44" i="34"/>
  <c r="BZ42" i="34"/>
  <c r="BZ18" i="34"/>
  <c r="BZ21" i="34"/>
  <c r="BZ14" i="34"/>
  <c r="BZ15" i="34"/>
  <c r="BZ27" i="34"/>
  <c r="BZ28" i="34"/>
  <c r="BZ33" i="34"/>
  <c r="BZ26" i="34"/>
  <c r="BZ47" i="34"/>
  <c r="BZ38" i="34"/>
  <c r="BZ29" i="34"/>
  <c r="BZ17" i="34"/>
  <c r="BZ41" i="34"/>
  <c r="BZ46" i="34"/>
  <c r="BZ39" i="34"/>
  <c r="BZ11" i="34"/>
  <c r="BZ22" i="34"/>
  <c r="BZ32" i="34"/>
  <c r="BZ24" i="34"/>
  <c r="BZ50" i="34"/>
  <c r="BZ16" i="34"/>
  <c r="BZ49" i="34"/>
  <c r="BZ36" i="34"/>
  <c r="BZ23" i="34"/>
  <c r="BZ12" i="34"/>
  <c r="BZ37" i="34"/>
  <c r="BZ43" i="34"/>
  <c r="BZ45" i="34"/>
  <c r="BZ20" i="34"/>
  <c r="BZ30" i="34"/>
  <c r="BZ40" i="34"/>
  <c r="BZ31" i="34"/>
  <c r="BZ13" i="34"/>
  <c r="BZ35" i="34"/>
  <c r="BZ19" i="34"/>
  <c r="BZ34" i="34"/>
  <c r="BZ25" i="34"/>
  <c r="DB48" i="34"/>
  <c r="L16" i="44"/>
  <c r="L17" i="44"/>
  <c r="L22" i="44"/>
  <c r="L27" i="44"/>
  <c r="L33" i="44"/>
  <c r="L38" i="44"/>
  <c r="L43" i="44"/>
  <c r="L49" i="44"/>
  <c r="L19" i="44"/>
  <c r="L25" i="44"/>
  <c r="L30" i="44"/>
  <c r="L35" i="44"/>
  <c r="L41" i="44"/>
  <c r="L46" i="44"/>
  <c r="L51" i="44"/>
  <c r="L21" i="44"/>
  <c r="L31" i="44"/>
  <c r="L42" i="44"/>
  <c r="L18" i="44"/>
  <c r="L23" i="44"/>
  <c r="L29" i="44"/>
  <c r="L34" i="44"/>
  <c r="L39" i="44"/>
  <c r="L45" i="44"/>
  <c r="L50" i="44"/>
  <c r="L15" i="44"/>
  <c r="L26" i="44"/>
  <c r="L37" i="44"/>
  <c r="L47" i="44"/>
  <c r="L36" i="44"/>
  <c r="L20" i="44"/>
  <c r="L24" i="44"/>
  <c r="L48" i="44"/>
  <c r="L32" i="44"/>
  <c r="L44" i="44"/>
  <c r="L28" i="44"/>
  <c r="L40" i="44"/>
  <c r="BZ48" i="34" l="1"/>
  <c r="AD35" i="44"/>
  <c r="AD52" i="44" s="1"/>
  <c r="AE35" i="44"/>
  <c r="AE52" i="44" s="1"/>
  <c r="E52" i="44"/>
  <c r="N28" i="44"/>
  <c r="AF28" i="44"/>
  <c r="P28" i="44"/>
  <c r="Q28" i="44" s="1"/>
  <c r="AG28" i="44"/>
  <c r="L52" i="44"/>
  <c r="N24" i="44"/>
  <c r="AF24" i="44"/>
  <c r="AG24" i="44"/>
  <c r="P24" i="44"/>
  <c r="Q24" i="44" s="1"/>
  <c r="AG45" i="44"/>
  <c r="P45" i="44"/>
  <c r="Q45" i="44" s="1"/>
  <c r="AF45" i="44"/>
  <c r="N45" i="44"/>
  <c r="P23" i="44"/>
  <c r="Q23" i="44" s="1"/>
  <c r="AF23" i="44"/>
  <c r="AG23" i="44"/>
  <c r="N23" i="44"/>
  <c r="AF49" i="44"/>
  <c r="AG49" i="44"/>
  <c r="P49" i="44"/>
  <c r="N49" i="44"/>
  <c r="AG20" i="44"/>
  <c r="AF20" i="44"/>
  <c r="N20" i="44"/>
  <c r="P20" i="44"/>
  <c r="Q20" i="44" s="1"/>
  <c r="AF39" i="44"/>
  <c r="AG39" i="44"/>
  <c r="P39" i="44"/>
  <c r="Q39" i="44" s="1"/>
  <c r="N39" i="44"/>
  <c r="AF18" i="44"/>
  <c r="N18" i="44"/>
  <c r="AG18" i="44"/>
  <c r="P18" i="44"/>
  <c r="Q18" i="44" s="1"/>
  <c r="AG30" i="44"/>
  <c r="P30" i="44"/>
  <c r="Q30" i="44" s="1"/>
  <c r="N30" i="44"/>
  <c r="AF30" i="44"/>
  <c r="AG22" i="44"/>
  <c r="AF22" i="44"/>
  <c r="P22" i="44"/>
  <c r="Q22" i="44" s="1"/>
  <c r="N22" i="44"/>
  <c r="N32" i="44"/>
  <c r="AG32" i="44"/>
  <c r="AF32" i="44"/>
  <c r="P32" i="44"/>
  <c r="Q32" i="44" s="1"/>
  <c r="AF36" i="44"/>
  <c r="N36" i="44"/>
  <c r="AG36" i="44"/>
  <c r="P36" i="44"/>
  <c r="Q36" i="44" s="1"/>
  <c r="AF15" i="44"/>
  <c r="P15" i="44"/>
  <c r="AG15" i="44"/>
  <c r="N15" i="44"/>
  <c r="N34" i="44"/>
  <c r="AF34" i="44"/>
  <c r="AG34" i="44"/>
  <c r="P34" i="44"/>
  <c r="Q34" i="44" s="1"/>
  <c r="AG42" i="44"/>
  <c r="N42" i="44"/>
  <c r="P42" i="44"/>
  <c r="Q42" i="44" s="1"/>
  <c r="AF42" i="44"/>
  <c r="AG46" i="44"/>
  <c r="P46" i="44"/>
  <c r="Q46" i="44" s="1"/>
  <c r="AF46" i="44"/>
  <c r="N46" i="44"/>
  <c r="AG25" i="44"/>
  <c r="AF25" i="44"/>
  <c r="N25" i="44"/>
  <c r="P25" i="44"/>
  <c r="Q25" i="44" s="1"/>
  <c r="N38" i="44"/>
  <c r="AF38" i="44"/>
  <c r="AG38" i="44"/>
  <c r="P38" i="44"/>
  <c r="Q38" i="44" s="1"/>
  <c r="AG17" i="44"/>
  <c r="AF17" i="44"/>
  <c r="N17" i="44"/>
  <c r="P17" i="44"/>
  <c r="Q17" i="44" s="1"/>
  <c r="P37" i="44"/>
  <c r="Q37" i="44" s="1"/>
  <c r="AG37" i="44"/>
  <c r="AF37" i="44"/>
  <c r="N37" i="44"/>
  <c r="P21" i="44"/>
  <c r="Q21" i="44" s="1"/>
  <c r="N21" i="44"/>
  <c r="AG21" i="44"/>
  <c r="AF21" i="44"/>
  <c r="AG35" i="44"/>
  <c r="P35" i="44"/>
  <c r="Q35" i="44" s="1"/>
  <c r="AF35" i="44"/>
  <c r="N35" i="44"/>
  <c r="N27" i="44"/>
  <c r="P27" i="44"/>
  <c r="Q27" i="44" s="1"/>
  <c r="AG27" i="44"/>
  <c r="AF27" i="44"/>
  <c r="AG44" i="44"/>
  <c r="P44" i="44"/>
  <c r="Q44" i="44" s="1"/>
  <c r="N44" i="44"/>
  <c r="AF44" i="44"/>
  <c r="P26" i="44"/>
  <c r="Q26" i="44" s="1"/>
  <c r="AF26" i="44"/>
  <c r="AG26" i="44"/>
  <c r="N26" i="44"/>
  <c r="AF51" i="44"/>
  <c r="AG51" i="44"/>
  <c r="N51" i="44"/>
  <c r="P51" i="44"/>
  <c r="P43" i="44"/>
  <c r="Q43" i="44" s="1"/>
  <c r="AF43" i="44"/>
  <c r="AG43" i="44"/>
  <c r="N43" i="44"/>
  <c r="P40" i="44"/>
  <c r="Q40" i="44" s="1"/>
  <c r="AF40" i="44"/>
  <c r="AG40" i="44"/>
  <c r="N40" i="44"/>
  <c r="AG48" i="44"/>
  <c r="AF48" i="44"/>
  <c r="P48" i="44"/>
  <c r="N48" i="44"/>
  <c r="AF47" i="44"/>
  <c r="AG47" i="44"/>
  <c r="P47" i="44"/>
  <c r="N47" i="44"/>
  <c r="P50" i="44"/>
  <c r="AF50" i="44"/>
  <c r="AG50" i="44"/>
  <c r="N50" i="44"/>
  <c r="AF29" i="44"/>
  <c r="AG29" i="44"/>
  <c r="N29" i="44"/>
  <c r="P29" i="44"/>
  <c r="Q29" i="44" s="1"/>
  <c r="AF31" i="44"/>
  <c r="AG31" i="44"/>
  <c r="N31" i="44"/>
  <c r="P31" i="44"/>
  <c r="Q31" i="44" s="1"/>
  <c r="AF41" i="44"/>
  <c r="P41" i="44"/>
  <c r="Q41" i="44" s="1"/>
  <c r="AG41" i="44"/>
  <c r="N41" i="44"/>
  <c r="P19" i="44"/>
  <c r="Q19" i="44" s="1"/>
  <c r="AF19" i="44"/>
  <c r="AG19" i="44"/>
  <c r="N19" i="44"/>
  <c r="AG33" i="44"/>
  <c r="AF33" i="44"/>
  <c r="N33" i="44"/>
  <c r="P33" i="44"/>
  <c r="Q33" i="44" s="1"/>
  <c r="N16" i="44"/>
  <c r="P16" i="44"/>
  <c r="Q16" i="44" s="1"/>
  <c r="AG16" i="44"/>
  <c r="AF16" i="44"/>
  <c r="X7" i="41" l="1"/>
  <c r="H15" i="49"/>
  <c r="X46" i="41"/>
  <c r="AF24" i="49"/>
  <c r="X44" i="41"/>
  <c r="AF22" i="49"/>
  <c r="AG52" i="44"/>
  <c r="Q49" i="44"/>
  <c r="Q50" i="44"/>
  <c r="Q15" i="44"/>
  <c r="P52" i="44"/>
  <c r="AF52" i="44"/>
  <c r="Q47" i="44"/>
  <c r="Q48" i="44"/>
  <c r="Q51" i="44"/>
  <c r="N52" i="44"/>
  <c r="Y7" i="41"/>
  <c r="H36" i="49"/>
  <c r="P43" i="49" l="1"/>
  <c r="Y9" i="41"/>
  <c r="Y46" i="41"/>
  <c r="AF45" i="49"/>
  <c r="Y11" i="41"/>
  <c r="P45" i="49"/>
  <c r="Q52" i="44"/>
  <c r="AF43" i="49"/>
  <c r="Y44" i="41"/>
  <c r="S15" i="44" l="1"/>
  <c r="H50" i="49"/>
  <c r="U50" i="44" l="1"/>
  <c r="V50" i="44" s="1"/>
  <c r="U44" i="44"/>
  <c r="V44" i="44" s="1"/>
  <c r="U20" i="44"/>
  <c r="V20" i="44" s="1"/>
  <c r="U21" i="44"/>
  <c r="V21" i="44" s="1"/>
  <c r="U35" i="44"/>
  <c r="V35" i="44" s="1"/>
  <c r="U33" i="44"/>
  <c r="V33" i="44" s="1"/>
  <c r="U16" i="44"/>
  <c r="V16" i="44" s="1"/>
  <c r="U25" i="44"/>
  <c r="V25" i="44" s="1"/>
  <c r="U15" i="44"/>
  <c r="U48" i="44"/>
  <c r="V48" i="44" s="1"/>
  <c r="U28" i="44"/>
  <c r="V28" i="44" s="1"/>
  <c r="U45" i="44"/>
  <c r="V45" i="44" s="1"/>
  <c r="U22" i="44"/>
  <c r="V22" i="44" s="1"/>
  <c r="U42" i="44"/>
  <c r="V42" i="44" s="1"/>
  <c r="U29" i="44"/>
  <c r="V29" i="44" s="1"/>
  <c r="U30" i="44"/>
  <c r="V30" i="44" s="1"/>
  <c r="U31" i="44"/>
  <c r="V31" i="44" s="1"/>
  <c r="U41" i="44"/>
  <c r="V41" i="44" s="1"/>
  <c r="U37" i="44"/>
  <c r="V37" i="44" s="1"/>
  <c r="U46" i="44"/>
  <c r="V46" i="44" s="1"/>
  <c r="U40" i="44"/>
  <c r="V40" i="44" s="1"/>
  <c r="U24" i="44"/>
  <c r="V24" i="44" s="1"/>
  <c r="U38" i="44"/>
  <c r="V38" i="44" s="1"/>
  <c r="U18" i="44"/>
  <c r="V18" i="44" s="1"/>
  <c r="U27" i="44"/>
  <c r="V27" i="44" s="1"/>
  <c r="U17" i="44"/>
  <c r="V17" i="44" s="1"/>
  <c r="U23" i="44"/>
  <c r="V23" i="44" s="1"/>
  <c r="U43" i="44"/>
  <c r="V43" i="44" s="1"/>
  <c r="U49" i="44"/>
  <c r="V49" i="44" s="1"/>
  <c r="U19" i="44"/>
  <c r="V19" i="44" s="1"/>
  <c r="U39" i="44"/>
  <c r="V39" i="44" s="1"/>
  <c r="U36" i="44"/>
  <c r="V36" i="44" s="1"/>
  <c r="U26" i="44"/>
  <c r="V26" i="44" s="1"/>
  <c r="U51" i="44"/>
  <c r="V51" i="44" s="1"/>
  <c r="U47" i="44"/>
  <c r="V47" i="44" s="1"/>
  <c r="U32" i="44"/>
  <c r="V32" i="44" s="1"/>
  <c r="S52" i="44"/>
  <c r="H57" i="49" s="1"/>
  <c r="U34" i="44"/>
  <c r="V34" i="44" s="1"/>
  <c r="V15" i="44" l="1"/>
  <c r="U52" i="44"/>
  <c r="W15" i="44" l="1" a="1"/>
  <c r="V52" i="44"/>
  <c r="H64" i="49" s="1"/>
  <c r="W16" i="44" l="1"/>
  <c r="W18" i="44"/>
  <c r="W23" i="44"/>
  <c r="W29" i="44"/>
  <c r="W34" i="44"/>
  <c r="W39" i="44"/>
  <c r="W45" i="44"/>
  <c r="W50" i="44"/>
  <c r="W15" i="44"/>
  <c r="W26" i="44"/>
  <c r="W37" i="44"/>
  <c r="W47" i="44"/>
  <c r="W27" i="44"/>
  <c r="W43" i="44"/>
  <c r="W19" i="44"/>
  <c r="W25" i="44"/>
  <c r="W30" i="44"/>
  <c r="W35" i="44"/>
  <c r="W41" i="44"/>
  <c r="W46" i="44"/>
  <c r="W51" i="44"/>
  <c r="W21" i="44"/>
  <c r="W31" i="44"/>
  <c r="W42" i="44"/>
  <c r="W17" i="44"/>
  <c r="W22" i="44"/>
  <c r="W33" i="44"/>
  <c r="W38" i="44"/>
  <c r="W49" i="44"/>
  <c r="W40" i="44"/>
  <c r="W24" i="44"/>
  <c r="W36" i="44"/>
  <c r="W20" i="44"/>
  <c r="W48" i="44"/>
  <c r="W32" i="44"/>
  <c r="W44" i="44"/>
  <c r="W28" i="44"/>
  <c r="X44" i="44" l="1"/>
  <c r="AA44" i="44" s="1"/>
  <c r="Y44" i="44"/>
  <c r="AB44" i="44" s="1"/>
  <c r="Z44" i="44"/>
  <c r="AH44" i="44"/>
  <c r="AJ44" i="44" s="1"/>
  <c r="AI44" i="44"/>
  <c r="AK44" i="44" s="1"/>
  <c r="AH36" i="44"/>
  <c r="AJ36" i="44" s="1"/>
  <c r="Y36" i="44"/>
  <c r="AB36" i="44" s="1"/>
  <c r="X36" i="44"/>
  <c r="AA36" i="44" s="1"/>
  <c r="AI36" i="44"/>
  <c r="AK36" i="44" s="1"/>
  <c r="Z36" i="44"/>
  <c r="AI38" i="44"/>
  <c r="AK38" i="44" s="1"/>
  <c r="Z38" i="44"/>
  <c r="Y38" i="44"/>
  <c r="AB38" i="44" s="1"/>
  <c r="AH38" i="44"/>
  <c r="AJ38" i="44" s="1"/>
  <c r="X38" i="44"/>
  <c r="AA38" i="44" s="1"/>
  <c r="Y42" i="44"/>
  <c r="AB42" i="44" s="1"/>
  <c r="AI42" i="44"/>
  <c r="AK42" i="44" s="1"/>
  <c r="Z42" i="44"/>
  <c r="X42" i="44"/>
  <c r="AA42" i="44" s="1"/>
  <c r="AH42" i="44"/>
  <c r="AJ42" i="44" s="1"/>
  <c r="AI46" i="44"/>
  <c r="AK46" i="44" s="1"/>
  <c r="X46" i="44"/>
  <c r="AA46" i="44" s="1"/>
  <c r="AH46" i="44"/>
  <c r="AJ46" i="44" s="1"/>
  <c r="Y46" i="44"/>
  <c r="AB46" i="44" s="1"/>
  <c r="Z46" i="44"/>
  <c r="X25" i="44"/>
  <c r="AA25" i="44" s="1"/>
  <c r="AI25" i="44"/>
  <c r="AK25" i="44" s="1"/>
  <c r="AH25" i="44"/>
  <c r="AJ25" i="44" s="1"/>
  <c r="Y25" i="44"/>
  <c r="AB25" i="44" s="1"/>
  <c r="Z25" i="44"/>
  <c r="AI47" i="44"/>
  <c r="AK47" i="44" s="1"/>
  <c r="AH47" i="44"/>
  <c r="AJ47" i="44" s="1"/>
  <c r="X47" i="44"/>
  <c r="AA47" i="44" s="1"/>
  <c r="Y47" i="44"/>
  <c r="AB47" i="44" s="1"/>
  <c r="Z47" i="44"/>
  <c r="AI50" i="44"/>
  <c r="AK50" i="44" s="1"/>
  <c r="Y50" i="44"/>
  <c r="AB50" i="44" s="1"/>
  <c r="AH50" i="44"/>
  <c r="AJ50" i="44" s="1"/>
  <c r="X50" i="44"/>
  <c r="AA50" i="44" s="1"/>
  <c r="Z50" i="44"/>
  <c r="AI29" i="44"/>
  <c r="AK29" i="44" s="1"/>
  <c r="X29" i="44"/>
  <c r="AA29" i="44" s="1"/>
  <c r="Z29" i="44"/>
  <c r="Y29" i="44"/>
  <c r="AB29" i="44" s="1"/>
  <c r="AH29" i="44"/>
  <c r="AJ29" i="44" s="1"/>
  <c r="Y32" i="44"/>
  <c r="AB32" i="44" s="1"/>
  <c r="Z32" i="44"/>
  <c r="AI32" i="44"/>
  <c r="AK32" i="44" s="1"/>
  <c r="X32" i="44"/>
  <c r="AA32" i="44" s="1"/>
  <c r="AH32" i="44"/>
  <c r="AJ32" i="44" s="1"/>
  <c r="AH24" i="44"/>
  <c r="AJ24" i="44" s="1"/>
  <c r="Y24" i="44"/>
  <c r="AB24" i="44" s="1"/>
  <c r="X24" i="44"/>
  <c r="AA24" i="44" s="1"/>
  <c r="AI24" i="44"/>
  <c r="AK24" i="44" s="1"/>
  <c r="Z24" i="44"/>
  <c r="AH33" i="44"/>
  <c r="AJ33" i="44" s="1"/>
  <c r="Y33" i="44"/>
  <c r="AB33" i="44" s="1"/>
  <c r="AI33" i="44"/>
  <c r="AK33" i="44" s="1"/>
  <c r="Z33" i="44"/>
  <c r="X33" i="44"/>
  <c r="AA33" i="44" s="1"/>
  <c r="AI31" i="44"/>
  <c r="AK31" i="44" s="1"/>
  <c r="Y31" i="44"/>
  <c r="AB31" i="44" s="1"/>
  <c r="AH31" i="44"/>
  <c r="AJ31" i="44" s="1"/>
  <c r="Z31" i="44"/>
  <c r="X31" i="44"/>
  <c r="AA31" i="44" s="1"/>
  <c r="AI41" i="44"/>
  <c r="AK41" i="44" s="1"/>
  <c r="X41" i="44"/>
  <c r="AA41" i="44" s="1"/>
  <c r="AH41" i="44"/>
  <c r="AJ41" i="44" s="1"/>
  <c r="Z41" i="44"/>
  <c r="Y41" i="44"/>
  <c r="AB41" i="44" s="1"/>
  <c r="AH19" i="44"/>
  <c r="AJ19" i="44" s="1"/>
  <c r="Z19" i="44"/>
  <c r="Y19" i="44"/>
  <c r="AB19" i="44" s="1"/>
  <c r="X19" i="44"/>
  <c r="AA19" i="44" s="1"/>
  <c r="AI19" i="44"/>
  <c r="AK19" i="44" s="1"/>
  <c r="AI37" i="44"/>
  <c r="AK37" i="44" s="1"/>
  <c r="Z37" i="44"/>
  <c r="X37" i="44"/>
  <c r="AA37" i="44" s="1"/>
  <c r="AH37" i="44"/>
  <c r="AJ37" i="44" s="1"/>
  <c r="Y37" i="44"/>
  <c r="AB37" i="44" s="1"/>
  <c r="AI45" i="44"/>
  <c r="AK45" i="44" s="1"/>
  <c r="X45" i="44"/>
  <c r="AA45" i="44" s="1"/>
  <c r="AH45" i="44"/>
  <c r="AJ45" i="44" s="1"/>
  <c r="Z45" i="44"/>
  <c r="Y45" i="44"/>
  <c r="AB45" i="44" s="1"/>
  <c r="AI23" i="44"/>
  <c r="AK23" i="44" s="1"/>
  <c r="AH23" i="44"/>
  <c r="AJ23" i="44" s="1"/>
  <c r="Z23" i="44"/>
  <c r="Y23" i="44"/>
  <c r="AB23" i="44" s="1"/>
  <c r="X23" i="44"/>
  <c r="AA23" i="44" s="1"/>
  <c r="AI48" i="44"/>
  <c r="AK48" i="44" s="1"/>
  <c r="AH48" i="44"/>
  <c r="AJ48" i="44" s="1"/>
  <c r="X48" i="44"/>
  <c r="AA48" i="44" s="1"/>
  <c r="Y48" i="44"/>
  <c r="AB48" i="44" s="1"/>
  <c r="Z48" i="44"/>
  <c r="X40" i="44"/>
  <c r="AA40" i="44" s="1"/>
  <c r="Y40" i="44"/>
  <c r="AB40" i="44" s="1"/>
  <c r="Z40" i="44"/>
  <c r="AH40" i="44"/>
  <c r="AJ40" i="44" s="1"/>
  <c r="AI40" i="44"/>
  <c r="AK40" i="44" s="1"/>
  <c r="AI22" i="44"/>
  <c r="AK22" i="44" s="1"/>
  <c r="Y22" i="44"/>
  <c r="AB22" i="44" s="1"/>
  <c r="X22" i="44"/>
  <c r="AA22" i="44" s="1"/>
  <c r="AH22" i="44"/>
  <c r="AJ22" i="44" s="1"/>
  <c r="Z22" i="44"/>
  <c r="AI21" i="44"/>
  <c r="AK21" i="44" s="1"/>
  <c r="AH21" i="44"/>
  <c r="AJ21" i="44" s="1"/>
  <c r="X21" i="44"/>
  <c r="AA21" i="44" s="1"/>
  <c r="Y21" i="44"/>
  <c r="AB21" i="44" s="1"/>
  <c r="Z21" i="44"/>
  <c r="AH35" i="44"/>
  <c r="AJ35" i="44" s="1"/>
  <c r="Z35" i="44"/>
  <c r="Y35" i="44"/>
  <c r="AB35" i="44" s="1"/>
  <c r="AI35" i="44"/>
  <c r="AK35" i="44" s="1"/>
  <c r="X35" i="44"/>
  <c r="AA35" i="44" s="1"/>
  <c r="Y43" i="44"/>
  <c r="AB43" i="44" s="1"/>
  <c r="AI43" i="44"/>
  <c r="AK43" i="44" s="1"/>
  <c r="Z43" i="44"/>
  <c r="X43" i="44"/>
  <c r="AA43" i="44" s="1"/>
  <c r="AH43" i="44"/>
  <c r="AJ43" i="44" s="1"/>
  <c r="X26" i="44"/>
  <c r="AA26" i="44" s="1"/>
  <c r="AH26" i="44"/>
  <c r="AJ26" i="44" s="1"/>
  <c r="AI26" i="44"/>
  <c r="AK26" i="44" s="1"/>
  <c r="Z26" i="44"/>
  <c r="Y26" i="44"/>
  <c r="AB26" i="44" s="1"/>
  <c r="X39" i="44"/>
  <c r="AA39" i="44" s="1"/>
  <c r="Z39" i="44"/>
  <c r="AI39" i="44"/>
  <c r="AK39" i="44" s="1"/>
  <c r="AH39" i="44"/>
  <c r="AJ39" i="44" s="1"/>
  <c r="Y39" i="44"/>
  <c r="AB39" i="44" s="1"/>
  <c r="X18" i="44"/>
  <c r="AA18" i="44" s="1"/>
  <c r="Y18" i="44"/>
  <c r="AB18" i="44" s="1"/>
  <c r="AH18" i="44"/>
  <c r="AJ18" i="44" s="1"/>
  <c r="AI18" i="44"/>
  <c r="AK18" i="44" s="1"/>
  <c r="Z18" i="44"/>
  <c r="Y28" i="44"/>
  <c r="AB28" i="44" s="1"/>
  <c r="AI28" i="44"/>
  <c r="AK28" i="44" s="1"/>
  <c r="X28" i="44"/>
  <c r="AA28" i="44" s="1"/>
  <c r="Z28" i="44"/>
  <c r="AH28" i="44"/>
  <c r="AJ28" i="44" s="1"/>
  <c r="X20" i="44"/>
  <c r="AA20" i="44" s="1"/>
  <c r="Z20" i="44"/>
  <c r="AH20" i="44"/>
  <c r="AJ20" i="44" s="1"/>
  <c r="AI20" i="44"/>
  <c r="AK20" i="44" s="1"/>
  <c r="Y20" i="44"/>
  <c r="AB20" i="44" s="1"/>
  <c r="Z49" i="44"/>
  <c r="AH49" i="44"/>
  <c r="AJ49" i="44" s="1"/>
  <c r="AI49" i="44"/>
  <c r="AK49" i="44" s="1"/>
  <c r="X49" i="44"/>
  <c r="AA49" i="44" s="1"/>
  <c r="Y49" i="44"/>
  <c r="AB49" i="44" s="1"/>
  <c r="X17" i="44"/>
  <c r="AA17" i="44" s="1"/>
  <c r="Y17" i="44"/>
  <c r="AB17" i="44" s="1"/>
  <c r="Z17" i="44"/>
  <c r="AH17" i="44"/>
  <c r="AJ17" i="44" s="1"/>
  <c r="AI17" i="44"/>
  <c r="AK17" i="44" s="1"/>
  <c r="AI51" i="44"/>
  <c r="AK51" i="44" s="1"/>
  <c r="AH51" i="44"/>
  <c r="AJ51" i="44" s="1"/>
  <c r="Y51" i="44"/>
  <c r="AB51" i="44" s="1"/>
  <c r="X51" i="44"/>
  <c r="AA51" i="44" s="1"/>
  <c r="Z51" i="44"/>
  <c r="X30" i="44"/>
  <c r="AA30" i="44" s="1"/>
  <c r="AI30" i="44"/>
  <c r="AK30" i="44" s="1"/>
  <c r="AH30" i="44"/>
  <c r="AJ30" i="44" s="1"/>
  <c r="Y30" i="44"/>
  <c r="AB30" i="44" s="1"/>
  <c r="Z30" i="44"/>
  <c r="AI27" i="44"/>
  <c r="AK27" i="44" s="1"/>
  <c r="Y27" i="44"/>
  <c r="AB27" i="44" s="1"/>
  <c r="AH27" i="44"/>
  <c r="AJ27" i="44" s="1"/>
  <c r="Z27" i="44"/>
  <c r="X27" i="44"/>
  <c r="AA27" i="44" s="1"/>
  <c r="Y15" i="44"/>
  <c r="X15" i="44"/>
  <c r="W52" i="44"/>
  <c r="Z15" i="44"/>
  <c r="AI15" i="44"/>
  <c r="AH15" i="44"/>
  <c r="AH34" i="44"/>
  <c r="AJ34" i="44" s="1"/>
  <c r="X34" i="44"/>
  <c r="AA34" i="44" s="1"/>
  <c r="Y34" i="44"/>
  <c r="AB34" i="44" s="1"/>
  <c r="AI34" i="44"/>
  <c r="AK34" i="44" s="1"/>
  <c r="Z34" i="44"/>
  <c r="AH16" i="44"/>
  <c r="AJ16" i="44" s="1"/>
  <c r="AI16" i="44"/>
  <c r="AK16" i="44" s="1"/>
  <c r="Y16" i="44"/>
  <c r="AB16" i="44" s="1"/>
  <c r="Z16" i="44"/>
  <c r="X16" i="44"/>
  <c r="AA16" i="44" s="1"/>
  <c r="AH52" i="44" l="1"/>
  <c r="AJ15" i="44"/>
  <c r="AJ52" i="44" s="1"/>
  <c r="AA44" i="41" s="1"/>
  <c r="X52" i="44"/>
  <c r="AA15" i="44"/>
  <c r="AA52" i="44" s="1"/>
  <c r="AA9" i="41" s="1"/>
  <c r="AI52" i="44"/>
  <c r="AK15" i="44"/>
  <c r="AK52" i="44" s="1"/>
  <c r="AA46" i="41" s="1"/>
  <c r="Y52" i="44"/>
  <c r="AB15" i="44"/>
  <c r="AB52" i="44" s="1"/>
  <c r="AA11" i="41" s="1"/>
  <c r="Z52" i="44"/>
  <c r="AA7" i="41" s="1"/>
  <c r="AA19" i="41" s="1"/>
  <c r="Z7" i="41"/>
  <c r="H71" i="49"/>
  <c r="Z11" i="41" l="1"/>
  <c r="O80" i="49"/>
  <c r="O78" i="49"/>
  <c r="Z9" i="41"/>
  <c r="Z46" i="41"/>
  <c r="AF80" i="49"/>
  <c r="Z44" i="41"/>
  <c r="AF78" i="49"/>
</calcChain>
</file>

<file path=xl/sharedStrings.xml><?xml version="1.0" encoding="utf-8"?>
<sst xmlns="http://schemas.openxmlformats.org/spreadsheetml/2006/main" count="1365" uniqueCount="549">
  <si>
    <t>E</t>
    <phoneticPr fontId="2"/>
  </si>
  <si>
    <t>(Ｅ×⑤)</t>
    <phoneticPr fontId="2"/>
  </si>
  <si>
    <t>Ｂ</t>
    <phoneticPr fontId="2"/>
  </si>
  <si>
    <t>(⑥×Ｂ)</t>
    <phoneticPr fontId="2"/>
  </si>
  <si>
    <t>Ｃ</t>
    <phoneticPr fontId="2"/>
  </si>
  <si>
    <t>(⑥×Ｃ)</t>
    <phoneticPr fontId="2"/>
  </si>
  <si>
    <t>*4</t>
    <phoneticPr fontId="2"/>
  </si>
  <si>
    <t>*5</t>
    <phoneticPr fontId="2"/>
  </si>
  <si>
    <t>*4 就業者誘発数：生産誘発によって創出される個人業主､家族従業者､有給役員および雇用者(常用雇用者､臨時･日雇)の総数。</t>
    <phoneticPr fontId="2"/>
  </si>
  <si>
    <t>*5 雇用者誘発数：生産誘発によって創出される有給役員および雇用者(常用雇用､臨時･日雇)の総数。</t>
    <phoneticPr fontId="2"/>
  </si>
  <si>
    <t>１</t>
    <phoneticPr fontId="2"/>
  </si>
  <si>
    <t>２</t>
    <phoneticPr fontId="2"/>
  </si>
  <si>
    <t>３</t>
    <phoneticPr fontId="2"/>
  </si>
  <si>
    <t>４</t>
    <phoneticPr fontId="2"/>
  </si>
  <si>
    <t>５</t>
    <phoneticPr fontId="2"/>
  </si>
  <si>
    <t>６</t>
    <phoneticPr fontId="2"/>
  </si>
  <si>
    <t>７</t>
    <phoneticPr fontId="2"/>
  </si>
  <si>
    <t>８</t>
    <phoneticPr fontId="2"/>
  </si>
  <si>
    <t>(１+３+５)</t>
    <phoneticPr fontId="2"/>
  </si>
  <si>
    <t>(２+４+６)</t>
    <phoneticPr fontId="2"/>
  </si>
  <si>
    <t xml:space="preserve">   </t>
    <phoneticPr fontId="2"/>
  </si>
  <si>
    <r>
      <t>県内生産額</t>
    </r>
    <r>
      <rPr>
        <sz val="8"/>
        <rFont val="ＭＳ Ｐゴシック"/>
        <family val="3"/>
        <charset val="128"/>
      </rPr>
      <t>(単位:百万円､(1)生産者価格評価表より)</t>
    </r>
    <rPh sb="0" eb="2">
      <t>ケンナイ</t>
    </rPh>
    <rPh sb="2" eb="5">
      <t>セイサンガク</t>
    </rPh>
    <rPh sb="6" eb="8">
      <t>タンイ</t>
    </rPh>
    <rPh sb="9" eb="11">
      <t>ヒャクマン</t>
    </rPh>
    <rPh sb="11" eb="12">
      <t>エン</t>
    </rPh>
    <rPh sb="16" eb="19">
      <t>セイサンシャ</t>
    </rPh>
    <rPh sb="19" eb="21">
      <t>カカク</t>
    </rPh>
    <rPh sb="21" eb="23">
      <t>ヒョウカ</t>
    </rPh>
    <rPh sb="23" eb="24">
      <t>ヒョウ</t>
    </rPh>
    <phoneticPr fontId="2"/>
  </si>
  <si>
    <t>常用雇用</t>
    <rPh sb="0" eb="2">
      <t>ジョウヨウ</t>
    </rPh>
    <rPh sb="2" eb="4">
      <t>コヨウ</t>
    </rPh>
    <phoneticPr fontId="24"/>
  </si>
  <si>
    <t>臨時･日雇</t>
    <rPh sb="0" eb="2">
      <t>リンジ</t>
    </rPh>
    <rPh sb="3" eb="4">
      <t>ニチ</t>
    </rPh>
    <rPh sb="4" eb="5">
      <t>ヤトイ</t>
    </rPh>
    <phoneticPr fontId="24"/>
  </si>
  <si>
    <t xml:space="preserve">01 </t>
  </si>
  <si>
    <t xml:space="preserve">02 </t>
  </si>
  <si>
    <t>鉱業</t>
  </si>
  <si>
    <t xml:space="preserve">03 </t>
  </si>
  <si>
    <t xml:space="preserve">04 </t>
  </si>
  <si>
    <t>繊維製品</t>
  </si>
  <si>
    <t xml:space="preserve">05 </t>
  </si>
  <si>
    <t xml:space="preserve">06 </t>
  </si>
  <si>
    <t>化学製品</t>
  </si>
  <si>
    <t xml:space="preserve">07 </t>
  </si>
  <si>
    <t xml:space="preserve">08 </t>
  </si>
  <si>
    <t xml:space="preserve">09 </t>
  </si>
  <si>
    <t>鉄鋼</t>
  </si>
  <si>
    <t xml:space="preserve">10 </t>
  </si>
  <si>
    <t>非鉄金属</t>
  </si>
  <si>
    <t xml:space="preserve">11 </t>
  </si>
  <si>
    <t>金属製品</t>
  </si>
  <si>
    <t xml:space="preserve">12 </t>
  </si>
  <si>
    <t xml:space="preserve">13 </t>
  </si>
  <si>
    <t xml:space="preserve">14 </t>
  </si>
  <si>
    <t xml:space="preserve">15 </t>
  </si>
  <si>
    <t xml:space="preserve">16 </t>
  </si>
  <si>
    <t>その他の製造工業製品</t>
  </si>
  <si>
    <t xml:space="preserve">17 </t>
  </si>
  <si>
    <t>建設</t>
  </si>
  <si>
    <t xml:space="preserve">18 </t>
  </si>
  <si>
    <t xml:space="preserve">19 </t>
  </si>
  <si>
    <t xml:space="preserve">20 </t>
  </si>
  <si>
    <t>商業</t>
  </si>
  <si>
    <t xml:space="preserve">21 </t>
  </si>
  <si>
    <t xml:space="preserve">22 </t>
  </si>
  <si>
    <t>不動産</t>
  </si>
  <si>
    <t xml:space="preserve">23 </t>
  </si>
  <si>
    <t xml:space="preserve">24 </t>
  </si>
  <si>
    <t xml:space="preserve">25 </t>
  </si>
  <si>
    <t>公務</t>
  </si>
  <si>
    <t xml:space="preserve">26 </t>
  </si>
  <si>
    <t xml:space="preserve">27 </t>
  </si>
  <si>
    <t xml:space="preserve">28 </t>
  </si>
  <si>
    <t xml:space="preserve">29 </t>
  </si>
  <si>
    <t xml:space="preserve">30 </t>
  </si>
  <si>
    <t xml:space="preserve">31 </t>
  </si>
  <si>
    <t>事務用品</t>
  </si>
  <si>
    <t>分類不明</t>
  </si>
  <si>
    <t>雇用者所得</t>
  </si>
  <si>
    <t>営業余剰</t>
  </si>
  <si>
    <t>資本減耗引当</t>
  </si>
  <si>
    <t>粗付加価値部門計</t>
  </si>
  <si>
    <t>民間消費支出</t>
  </si>
  <si>
    <t>一般政府消費支出</t>
  </si>
  <si>
    <t>在庫純増</t>
  </si>
  <si>
    <t>合計</t>
    <rPh sb="0" eb="2">
      <t>ゴウケイ</t>
    </rPh>
    <phoneticPr fontId="2"/>
  </si>
  <si>
    <t>電気機械</t>
  </si>
  <si>
    <t>輸送機械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</si>
  <si>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</si>
  <si>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</si>
  <si>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</si>
  <si>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</si>
  <si>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</si>
  <si>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</si>
  <si>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</si>
  <si>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</si>
  <si>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</si>
  <si>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</si>
  <si>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</si>
  <si>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</si>
  <si>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</si>
  <si>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</si>
  <si>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</si>
  <si>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</si>
  <si>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</si>
  <si>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</si>
  <si>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</si>
  <si>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</si>
  <si>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</si>
  <si>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</si>
  <si>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</si>
  <si>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</si>
  <si>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</si>
  <si>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</si>
  <si>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</si>
  <si>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</si>
  <si>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</si>
  <si>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</si>
  <si>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</si>
  <si>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</si>
  <si>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</si>
  <si>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内生部門計　　</t>
  </si>
  <si>
    <t>家計外消費支出</t>
  </si>
  <si>
    <t>県内生産額</t>
  </si>
  <si>
    <t>移輸出</t>
    <rPh sb="0" eb="1">
      <t>イ</t>
    </rPh>
    <phoneticPr fontId="4"/>
  </si>
  <si>
    <t>県内最終需要計</t>
  </si>
  <si>
    <t>県内需要合計</t>
  </si>
  <si>
    <t>最終需要計</t>
  </si>
  <si>
    <t>需要合計</t>
  </si>
  <si>
    <t>最終需要部門計</t>
  </si>
  <si>
    <t>Ａ</t>
    <phoneticPr fontId="2"/>
  </si>
  <si>
    <t>直接効果</t>
    <rPh sb="0" eb="2">
      <t>チョクセツ</t>
    </rPh>
    <rPh sb="2" eb="4">
      <t>コウカ</t>
    </rPh>
    <phoneticPr fontId="2"/>
  </si>
  <si>
    <t>第１次波及効果</t>
    <rPh sb="0" eb="1">
      <t>ダイ</t>
    </rPh>
    <rPh sb="2" eb="3">
      <t>ツギ</t>
    </rPh>
    <rPh sb="3" eb="5">
      <t>ハキュウ</t>
    </rPh>
    <rPh sb="5" eb="7">
      <t>コウカ</t>
    </rPh>
    <phoneticPr fontId="2"/>
  </si>
  <si>
    <t>原材料投入額</t>
    <rPh sb="0" eb="3">
      <t>ゲンザイリョウ</t>
    </rPh>
    <rPh sb="3" eb="6">
      <t>トウニュウガク</t>
    </rPh>
    <phoneticPr fontId="2"/>
  </si>
  <si>
    <t>移輸入</t>
    <rPh sb="0" eb="1">
      <t>イ</t>
    </rPh>
    <rPh sb="1" eb="3">
      <t>ユニュウ</t>
    </rPh>
    <phoneticPr fontId="2"/>
  </si>
  <si>
    <t>建築</t>
  </si>
  <si>
    <t>住宅建築</t>
  </si>
  <si>
    <t>木造在来
住宅</t>
  </si>
  <si>
    <t>木造量産
住宅</t>
  </si>
  <si>
    <t>ＳＲＣ住宅</t>
  </si>
  <si>
    <t>ＲＣ住宅</t>
  </si>
  <si>
    <t>ＲＣ在来
住宅</t>
  </si>
  <si>
    <t>ＲＣ量産
住宅</t>
  </si>
  <si>
    <t>Ｓ住宅</t>
  </si>
  <si>
    <t>Ｓ在来住宅</t>
  </si>
  <si>
    <t>Ｓ量産住宅</t>
  </si>
  <si>
    <t>ＣＢ住宅</t>
  </si>
  <si>
    <t>非住宅建築</t>
  </si>
  <si>
    <t>木造工場</t>
  </si>
  <si>
    <t>木造事務所</t>
  </si>
  <si>
    <t>ＳＲＣ工場</t>
  </si>
  <si>
    <t>ＳＲＣ
事務所</t>
  </si>
  <si>
    <t>ＲＣ工場</t>
  </si>
  <si>
    <t>ＲＣ学校</t>
  </si>
  <si>
    <t>ＲＣ事務所</t>
  </si>
  <si>
    <t>Ｓ工場</t>
  </si>
  <si>
    <t>Ｓ事務所</t>
  </si>
  <si>
    <t>ＣＢ非住宅</t>
  </si>
  <si>
    <t>土木</t>
  </si>
  <si>
    <t>公共事業</t>
  </si>
  <si>
    <t>道路関係
公共事業</t>
  </si>
  <si>
    <t>道 路</t>
  </si>
  <si>
    <t>一般道路</t>
  </si>
  <si>
    <t>道路改良</t>
  </si>
  <si>
    <t>道路舗装</t>
  </si>
  <si>
    <t>道路橋梁</t>
  </si>
  <si>
    <t>道路補修</t>
  </si>
  <si>
    <t>街路改良</t>
  </si>
  <si>
    <t>街路舗装</t>
  </si>
  <si>
    <t>街路橋梁</t>
  </si>
  <si>
    <t>有料道路</t>
  </si>
  <si>
    <t>高速有料
道路</t>
  </si>
  <si>
    <t>一般有料
道路</t>
  </si>
  <si>
    <t>区画整理</t>
  </si>
  <si>
    <t>治水</t>
  </si>
  <si>
    <t>河川改修</t>
  </si>
  <si>
    <t>海岸</t>
  </si>
  <si>
    <t>砂防</t>
  </si>
  <si>
    <t>下水道</t>
  </si>
  <si>
    <t>空港</t>
  </si>
  <si>
    <t>公園</t>
  </si>
  <si>
    <t>災害復旧</t>
  </si>
  <si>
    <t>農林関係
公共事業</t>
  </si>
  <si>
    <t>その他の
土木建設</t>
    <rPh sb="5" eb="7">
      <t>ドボク</t>
    </rPh>
    <rPh sb="7" eb="9">
      <t>ケンセツ</t>
    </rPh>
    <phoneticPr fontId="3"/>
  </si>
  <si>
    <t>鉄道軌道
建設</t>
  </si>
  <si>
    <t>電力施設
建設</t>
  </si>
  <si>
    <t>電気通信
施設建設</t>
  </si>
  <si>
    <t>土地造成</t>
  </si>
  <si>
    <t>その他の
土木</t>
  </si>
  <si>
    <t>主要構造部が鉄骨造またはその他の金属で作られたもの</t>
  </si>
  <si>
    <t>農林関係公共事業を除く公共事業</t>
  </si>
  <si>
    <t>①</t>
    <phoneticPr fontId="2"/>
  </si>
  <si>
    <t>粗　付　加
価　値　率</t>
    <rPh sb="0" eb="1">
      <t>ソ</t>
    </rPh>
    <rPh sb="2" eb="3">
      <t>ツキ</t>
    </rPh>
    <rPh sb="4" eb="5">
      <t>カ</t>
    </rPh>
    <rPh sb="6" eb="7">
      <t>アタイ</t>
    </rPh>
    <rPh sb="8" eb="9">
      <t>アタイ</t>
    </rPh>
    <rPh sb="10" eb="11">
      <t>リツ</t>
    </rPh>
    <phoneticPr fontId="2"/>
  </si>
  <si>
    <t>粗　付　加
価　値　額</t>
    <rPh sb="0" eb="1">
      <t>ソ</t>
    </rPh>
    <rPh sb="2" eb="3">
      <t>ツキ</t>
    </rPh>
    <rPh sb="4" eb="5">
      <t>カ</t>
    </rPh>
    <rPh sb="6" eb="7">
      <t>アタイ</t>
    </rPh>
    <rPh sb="8" eb="9">
      <t>アタイ</t>
    </rPh>
    <rPh sb="10" eb="11">
      <t>ガク</t>
    </rPh>
    <phoneticPr fontId="2"/>
  </si>
  <si>
    <t>雇　用　者
所　得　率</t>
    <rPh sb="0" eb="1">
      <t>ヤトイ</t>
    </rPh>
    <rPh sb="2" eb="3">
      <t>ヨウ</t>
    </rPh>
    <rPh sb="4" eb="5">
      <t>シャ</t>
    </rPh>
    <rPh sb="6" eb="7">
      <t>ジョ</t>
    </rPh>
    <rPh sb="8" eb="9">
      <t>エ</t>
    </rPh>
    <rPh sb="10" eb="11">
      <t>リツ</t>
    </rPh>
    <phoneticPr fontId="2"/>
  </si>
  <si>
    <t>雇　用　者
所　得　額</t>
    <rPh sb="0" eb="1">
      <t>ヤトイ</t>
    </rPh>
    <rPh sb="2" eb="3">
      <t>ヨウ</t>
    </rPh>
    <rPh sb="4" eb="5">
      <t>シャ</t>
    </rPh>
    <rPh sb="6" eb="7">
      <t>ジョ</t>
    </rPh>
    <rPh sb="8" eb="9">
      <t>エ</t>
    </rPh>
    <rPh sb="10" eb="11">
      <t>ガク</t>
    </rPh>
    <phoneticPr fontId="2"/>
  </si>
  <si>
    <t>原　材　料
投　入　額</t>
    <rPh sb="0" eb="1">
      <t>ハラ</t>
    </rPh>
    <rPh sb="2" eb="3">
      <t>ザイ</t>
    </rPh>
    <rPh sb="4" eb="5">
      <t>リョウ</t>
    </rPh>
    <rPh sb="6" eb="7">
      <t>トウ</t>
    </rPh>
    <rPh sb="8" eb="9">
      <t>イ</t>
    </rPh>
    <rPh sb="10" eb="11">
      <t>ガク</t>
    </rPh>
    <phoneticPr fontId="2"/>
  </si>
  <si>
    <t>①’</t>
    <phoneticPr fontId="2"/>
  </si>
  <si>
    <t>②</t>
    <phoneticPr fontId="2"/>
  </si>
  <si>
    <t>④</t>
    <phoneticPr fontId="2"/>
  </si>
  <si>
    <t>⑤</t>
    <phoneticPr fontId="2"/>
  </si>
  <si>
    <t>⑥</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</si>
  <si>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</si>
  <si>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</si>
  <si>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</si>
  <si>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</si>
  <si>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</si>
  <si>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</si>
  <si>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</si>
  <si>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</si>
  <si>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</si>
  <si>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</si>
  <si>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</si>
  <si>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合　　計</t>
    <rPh sb="0" eb="1">
      <t>ゴウ</t>
    </rPh>
    <rPh sb="3" eb="4">
      <t>ケイ</t>
    </rPh>
    <phoneticPr fontId="2"/>
  </si>
  <si>
    <t>部　門　分　類</t>
    <rPh sb="0" eb="1">
      <t>ブ</t>
    </rPh>
    <rPh sb="2" eb="3">
      <t>モン</t>
    </rPh>
    <rPh sb="4" eb="5">
      <t>ブン</t>
    </rPh>
    <rPh sb="6" eb="7">
      <t>ルイ</t>
    </rPh>
    <phoneticPr fontId="2"/>
  </si>
  <si>
    <t>建設</t>
    <phoneticPr fontId="2"/>
  </si>
  <si>
    <t>建築</t>
    <phoneticPr fontId="2"/>
  </si>
  <si>
    <t>住宅建築</t>
    <phoneticPr fontId="2"/>
  </si>
  <si>
    <t>ＲＣ住宅</t>
    <phoneticPr fontId="2"/>
  </si>
  <si>
    <t>Ｓ住宅</t>
    <phoneticPr fontId="2"/>
  </si>
  <si>
    <t>非住宅建築</t>
    <phoneticPr fontId="2"/>
  </si>
  <si>
    <t>土木</t>
    <phoneticPr fontId="2"/>
  </si>
  <si>
    <t>公共事業</t>
    <phoneticPr fontId="2"/>
  </si>
  <si>
    <t>道路関係
公共事業</t>
    <phoneticPr fontId="2"/>
  </si>
  <si>
    <t>道 路</t>
    <phoneticPr fontId="2"/>
  </si>
  <si>
    <t>一般道路</t>
    <phoneticPr fontId="2"/>
  </si>
  <si>
    <t>その他の
土木建設</t>
    <rPh sb="5" eb="7">
      <t>ドボク</t>
    </rPh>
    <rPh sb="7" eb="9">
      <t>ケンセツ</t>
    </rPh>
    <phoneticPr fontId="2"/>
  </si>
  <si>
    <t>第２次波及効果</t>
    <rPh sb="0" eb="1">
      <t>ダイ</t>
    </rPh>
    <rPh sb="2" eb="3">
      <t>ツギ</t>
    </rPh>
    <rPh sb="3" eb="5">
      <t>ハキュウ</t>
    </rPh>
    <rPh sb="5" eb="7">
      <t>コウカ</t>
    </rPh>
    <phoneticPr fontId="2"/>
  </si>
  <si>
    <t>結果表</t>
    <rPh sb="0" eb="2">
      <t>ケッカ</t>
    </rPh>
    <rPh sb="2" eb="3">
      <t>オモテ</t>
    </rPh>
    <phoneticPr fontId="2"/>
  </si>
  <si>
    <t>(単位：百万円、四捨五入のため合計と内訳は必ずしも一致しません。)</t>
    <rPh sb="1" eb="3">
      <t>タンイ</t>
    </rPh>
    <rPh sb="4" eb="6">
      <t>ヒャクマン</t>
    </rPh>
    <rPh sb="6" eb="7">
      <t>エン</t>
    </rPh>
    <rPh sb="8" eb="12">
      <t>シシャゴニュウ</t>
    </rPh>
    <rPh sb="15" eb="17">
      <t>ゴウケイ</t>
    </rPh>
    <rPh sb="18" eb="20">
      <t>ウチワケ</t>
    </rPh>
    <rPh sb="21" eb="22">
      <t>カナラ</t>
    </rPh>
    <rPh sb="25" eb="27">
      <t>イッチ</t>
    </rPh>
    <phoneticPr fontId="2"/>
  </si>
  <si>
    <t>直 接 効 果</t>
    <rPh sb="0" eb="1">
      <t>チョク</t>
    </rPh>
    <rPh sb="2" eb="3">
      <t>セツ</t>
    </rPh>
    <rPh sb="4" eb="5">
      <t>コウ</t>
    </rPh>
    <rPh sb="6" eb="7">
      <t>カ</t>
    </rPh>
    <phoneticPr fontId="2"/>
  </si>
  <si>
    <t>第１次波及
効      果</t>
    <rPh sb="0" eb="1">
      <t>ダイ</t>
    </rPh>
    <rPh sb="2" eb="3">
      <t>ツギ</t>
    </rPh>
    <rPh sb="3" eb="5">
      <t>ハキュウ</t>
    </rPh>
    <rPh sb="6" eb="7">
      <t>コウ</t>
    </rPh>
    <rPh sb="13" eb="14">
      <t>カ</t>
    </rPh>
    <phoneticPr fontId="2"/>
  </si>
  <si>
    <t>第２次波及
効      果</t>
    <rPh sb="0" eb="1">
      <t>ダイ</t>
    </rPh>
    <rPh sb="2" eb="3">
      <t>ツギ</t>
    </rPh>
    <rPh sb="3" eb="5">
      <t>ハキュウ</t>
    </rPh>
    <rPh sb="6" eb="7">
      <t>コウ</t>
    </rPh>
    <rPh sb="13" eb="14">
      <t>ハテ</t>
    </rPh>
    <phoneticPr fontId="2"/>
  </si>
  <si>
    <t>生 　   産 
誘  発  額</t>
    <rPh sb="0" eb="1">
      <t>ショウ</t>
    </rPh>
    <rPh sb="6" eb="7">
      <t>サン</t>
    </rPh>
    <rPh sb="9" eb="10">
      <t>ユウ</t>
    </rPh>
    <rPh sb="12" eb="13">
      <t>ハツ</t>
    </rPh>
    <rPh sb="15" eb="16">
      <t>ガク</t>
    </rPh>
    <phoneticPr fontId="2"/>
  </si>
  <si>
    <t>粗付加価値
誘  発  額</t>
    <rPh sb="0" eb="3">
      <t>ソフカ</t>
    </rPh>
    <rPh sb="3" eb="5">
      <t>カチ</t>
    </rPh>
    <rPh sb="6" eb="7">
      <t>ユウ</t>
    </rPh>
    <rPh sb="9" eb="10">
      <t>ハツ</t>
    </rPh>
    <rPh sb="12" eb="13">
      <t>ガク</t>
    </rPh>
    <phoneticPr fontId="2"/>
  </si>
  <si>
    <t>(単位：百万円)</t>
    <rPh sb="1" eb="3">
      <t>タンイ</t>
    </rPh>
    <rPh sb="4" eb="6">
      <t>ヒャクマン</t>
    </rPh>
    <rPh sb="6" eb="7">
      <t>エン</t>
    </rPh>
    <phoneticPr fontId="2"/>
  </si>
  <si>
    <t>雇用者所得
誘  発  額</t>
    <rPh sb="0" eb="3">
      <t>コヨウシャ</t>
    </rPh>
    <rPh sb="3" eb="5">
      <t>ショトク</t>
    </rPh>
    <rPh sb="6" eb="7">
      <t>ユウ</t>
    </rPh>
    <rPh sb="9" eb="10">
      <t>ハツ</t>
    </rPh>
    <rPh sb="12" eb="13">
      <t>ガク</t>
    </rPh>
    <phoneticPr fontId="2"/>
  </si>
  <si>
    <t>(倍)</t>
    <rPh sb="1" eb="2">
      <t>バイ</t>
    </rPh>
    <phoneticPr fontId="2"/>
  </si>
  <si>
    <t>フロー図</t>
    <rPh sb="3" eb="4">
      <t>ズ</t>
    </rPh>
    <phoneticPr fontId="2"/>
  </si>
  <si>
    <t>*金額と図形の縮尺は正確な比率にはなっていません。</t>
    <rPh sb="1" eb="3">
      <t>キンガク</t>
    </rPh>
    <rPh sb="4" eb="6">
      <t>ズケイ</t>
    </rPh>
    <rPh sb="7" eb="9">
      <t>シュクシャク</t>
    </rPh>
    <rPh sb="10" eb="12">
      <t>セイカク</t>
    </rPh>
    <rPh sb="13" eb="15">
      <t>ヒリツ</t>
    </rPh>
    <phoneticPr fontId="2"/>
  </si>
  <si>
    <t>計算表</t>
    <rPh sb="0" eb="2">
      <t>ケイサン</t>
    </rPh>
    <rPh sb="2" eb="3">
      <t>オモテ</t>
    </rPh>
    <phoneticPr fontId="2"/>
  </si>
  <si>
    <t>直　接　効　果</t>
    <rPh sb="0" eb="1">
      <t>チョク</t>
    </rPh>
    <rPh sb="2" eb="3">
      <t>セツ</t>
    </rPh>
    <rPh sb="4" eb="5">
      <t>コウ</t>
    </rPh>
    <rPh sb="6" eb="7">
      <t>カ</t>
    </rPh>
    <phoneticPr fontId="2"/>
  </si>
  <si>
    <t>合　計(総合効果)</t>
    <rPh sb="0" eb="1">
      <t>ゴウ</t>
    </rPh>
    <rPh sb="2" eb="3">
      <t>ケイ</t>
    </rPh>
    <rPh sb="4" eb="6">
      <t>ソウゴウ</t>
    </rPh>
    <rPh sb="6" eb="8">
      <t>コウカ</t>
    </rPh>
    <phoneticPr fontId="2"/>
  </si>
  <si>
    <t xml:space="preserve">需　要　額
</t>
    <rPh sb="0" eb="1">
      <t>ジュ</t>
    </rPh>
    <rPh sb="2" eb="3">
      <t>ヨウ</t>
    </rPh>
    <rPh sb="4" eb="5">
      <t>ガク</t>
    </rPh>
    <phoneticPr fontId="2"/>
  </si>
  <si>
    <t>県　    内
需  要  額</t>
    <rPh sb="0" eb="1">
      <t>ケン</t>
    </rPh>
    <rPh sb="6" eb="7">
      <t>ナイ</t>
    </rPh>
    <rPh sb="8" eb="9">
      <t>ジュ</t>
    </rPh>
    <rPh sb="11" eb="12">
      <t>ヨウ</t>
    </rPh>
    <rPh sb="14" eb="15">
      <t>ガク</t>
    </rPh>
    <phoneticPr fontId="2"/>
  </si>
  <si>
    <t>県      内 
需  要  額</t>
    <rPh sb="0" eb="1">
      <t>ケン</t>
    </rPh>
    <rPh sb="7" eb="8">
      <t>ナイ</t>
    </rPh>
    <rPh sb="10" eb="11">
      <t>モトム</t>
    </rPh>
    <rPh sb="13" eb="14">
      <t>ヨウ</t>
    </rPh>
    <rPh sb="16" eb="17">
      <t>ガク</t>
    </rPh>
    <phoneticPr fontId="2"/>
  </si>
  <si>
    <t>逆　行　列
係   　 数</t>
    <rPh sb="0" eb="1">
      <t>ギャク</t>
    </rPh>
    <rPh sb="2" eb="3">
      <t>ギョウ</t>
    </rPh>
    <rPh sb="4" eb="5">
      <t>レツ</t>
    </rPh>
    <rPh sb="6" eb="7">
      <t>カカリ</t>
    </rPh>
    <rPh sb="12" eb="13">
      <t>カズ</t>
    </rPh>
    <phoneticPr fontId="2"/>
  </si>
  <si>
    <t>生　　　産
誘　発　額</t>
    <rPh sb="0" eb="1">
      <t>ショウ</t>
    </rPh>
    <rPh sb="4" eb="5">
      <t>サン</t>
    </rPh>
    <rPh sb="6" eb="7">
      <t>ユウ</t>
    </rPh>
    <rPh sb="8" eb="9">
      <t>ハツ</t>
    </rPh>
    <rPh sb="10" eb="11">
      <t>ガク</t>
    </rPh>
    <phoneticPr fontId="2"/>
  </si>
  <si>
    <t>粗付加価値
誘　発　額</t>
    <rPh sb="0" eb="1">
      <t>ソ</t>
    </rPh>
    <rPh sb="1" eb="3">
      <t>フカ</t>
    </rPh>
    <rPh sb="3" eb="5">
      <t>カチ</t>
    </rPh>
    <rPh sb="6" eb="7">
      <t>ユウ</t>
    </rPh>
    <rPh sb="8" eb="9">
      <t>ハツ</t>
    </rPh>
    <rPh sb="10" eb="11">
      <t>ガク</t>
    </rPh>
    <phoneticPr fontId="2"/>
  </si>
  <si>
    <t>雇用者所得
誘　発　額</t>
    <rPh sb="0" eb="3">
      <t>コヨウシャ</t>
    </rPh>
    <rPh sb="3" eb="5">
      <t>ショトク</t>
    </rPh>
    <rPh sb="6" eb="7">
      <t>ユウ</t>
    </rPh>
    <rPh sb="8" eb="9">
      <t>ハツ</t>
    </rPh>
    <rPh sb="10" eb="11">
      <t>ガク</t>
    </rPh>
    <phoneticPr fontId="2"/>
  </si>
  <si>
    <t>雇  用  者
所 得 額 計</t>
    <rPh sb="0" eb="1">
      <t>ヤトイ</t>
    </rPh>
    <rPh sb="3" eb="4">
      <t>ヨウ</t>
    </rPh>
    <rPh sb="6" eb="7">
      <t>シャ</t>
    </rPh>
    <rPh sb="8" eb="9">
      <t>ジョ</t>
    </rPh>
    <rPh sb="10" eb="11">
      <t>エ</t>
    </rPh>
    <rPh sb="12" eb="13">
      <t>ガク</t>
    </rPh>
    <rPh sb="14" eb="15">
      <t>ケイ</t>
    </rPh>
    <phoneticPr fontId="2"/>
  </si>
  <si>
    <t>消 費 転 換
係　　   数</t>
    <rPh sb="0" eb="1">
      <t>ショウ</t>
    </rPh>
    <rPh sb="2" eb="3">
      <t>ヒ</t>
    </rPh>
    <rPh sb="4" eb="5">
      <t>テン</t>
    </rPh>
    <rPh sb="6" eb="7">
      <t>カン</t>
    </rPh>
    <rPh sb="8" eb="9">
      <t>ガカリ</t>
    </rPh>
    <rPh sb="14" eb="15">
      <t>カズ</t>
    </rPh>
    <phoneticPr fontId="2"/>
  </si>
  <si>
    <t>消　　　費
支　出　額</t>
    <rPh sb="0" eb="1">
      <t>ショウ</t>
    </rPh>
    <rPh sb="4" eb="5">
      <t>ヒ</t>
    </rPh>
    <rPh sb="6" eb="7">
      <t>シ</t>
    </rPh>
    <rPh sb="8" eb="9">
      <t>デ</t>
    </rPh>
    <rPh sb="10" eb="11">
      <t>ガク</t>
    </rPh>
    <phoneticPr fontId="2"/>
  </si>
  <si>
    <t>民 間 消 費
支 出 構 成</t>
    <rPh sb="0" eb="1">
      <t>タミ</t>
    </rPh>
    <rPh sb="2" eb="3">
      <t>マ</t>
    </rPh>
    <rPh sb="4" eb="5">
      <t>ショウ</t>
    </rPh>
    <rPh sb="6" eb="7">
      <t>ヒ</t>
    </rPh>
    <rPh sb="8" eb="9">
      <t>シ</t>
    </rPh>
    <rPh sb="10" eb="11">
      <t>デ</t>
    </rPh>
    <rPh sb="12" eb="13">
      <t>カマエ</t>
    </rPh>
    <rPh sb="14" eb="15">
      <t>シゲル</t>
    </rPh>
    <phoneticPr fontId="2"/>
  </si>
  <si>
    <t>民間消費
支  出  額</t>
    <rPh sb="0" eb="1">
      <t>タミ</t>
    </rPh>
    <rPh sb="1" eb="2">
      <t>マ</t>
    </rPh>
    <rPh sb="2" eb="3">
      <t>ショウ</t>
    </rPh>
    <rPh sb="3" eb="4">
      <t>ヒ</t>
    </rPh>
    <rPh sb="5" eb="6">
      <t>シ</t>
    </rPh>
    <rPh sb="8" eb="9">
      <t>デ</t>
    </rPh>
    <rPh sb="11" eb="12">
      <t>ガク</t>
    </rPh>
    <phoneticPr fontId="2"/>
  </si>
  <si>
    <t>県内民間
消費支出額</t>
    <rPh sb="0" eb="2">
      <t>ケンナイ</t>
    </rPh>
    <rPh sb="2" eb="4">
      <t>ミンカン</t>
    </rPh>
    <rPh sb="5" eb="7">
      <t>ショウヒ</t>
    </rPh>
    <rPh sb="7" eb="9">
      <t>シシュツ</t>
    </rPh>
    <rPh sb="9" eb="10">
      <t>ガク</t>
    </rPh>
    <phoneticPr fontId="2"/>
  </si>
  <si>
    <t>生      産
誘  発  額</t>
    <rPh sb="0" eb="1">
      <t>ショウ</t>
    </rPh>
    <rPh sb="7" eb="8">
      <t>サン</t>
    </rPh>
    <rPh sb="9" eb="10">
      <t>ユウ</t>
    </rPh>
    <rPh sb="12" eb="13">
      <t>ハツ</t>
    </rPh>
    <rPh sb="15" eb="16">
      <t>ガク</t>
    </rPh>
    <phoneticPr fontId="2"/>
  </si>
  <si>
    <t>雇用者所得
誘　発　額</t>
    <rPh sb="0" eb="1">
      <t>ヤトイ</t>
    </rPh>
    <rPh sb="1" eb="2">
      <t>ヨウ</t>
    </rPh>
    <rPh sb="2" eb="3">
      <t>シャ</t>
    </rPh>
    <rPh sb="3" eb="4">
      <t>ジョ</t>
    </rPh>
    <rPh sb="4" eb="5">
      <t>エ</t>
    </rPh>
    <rPh sb="6" eb="7">
      <t>ユウ</t>
    </rPh>
    <rPh sb="8" eb="9">
      <t>ハツ</t>
    </rPh>
    <rPh sb="10" eb="11">
      <t>ガク</t>
    </rPh>
    <phoneticPr fontId="2"/>
  </si>
  <si>
    <t>粗付加価値
誘  発  額</t>
    <rPh sb="0" eb="1">
      <t>ソ</t>
    </rPh>
    <rPh sb="1" eb="3">
      <t>フカ</t>
    </rPh>
    <rPh sb="3" eb="5">
      <t>カチ</t>
    </rPh>
    <rPh sb="6" eb="7">
      <t>ユウ</t>
    </rPh>
    <rPh sb="9" eb="10">
      <t>ハツ</t>
    </rPh>
    <rPh sb="12" eb="13">
      <t>ガク</t>
    </rPh>
    <phoneticPr fontId="2"/>
  </si>
  <si>
    <t>　クリックすると、該当する係数へ移動します。</t>
    <rPh sb="9" eb="11">
      <t>ガイトウ</t>
    </rPh>
    <rPh sb="13" eb="15">
      <t>ケイスウ</t>
    </rPh>
    <rPh sb="16" eb="18">
      <t>イドウ</t>
    </rPh>
    <phoneticPr fontId="2"/>
  </si>
  <si>
    <t>係数Ａ　自給率</t>
    <rPh sb="0" eb="2">
      <t>ケイスウ</t>
    </rPh>
    <rPh sb="4" eb="7">
      <t>ジキュウリツ</t>
    </rPh>
    <phoneticPr fontId="2"/>
  </si>
  <si>
    <t>県内総固定資本形成(公的)</t>
  </si>
  <si>
    <t>県内総固定資本形成(民間)</t>
  </si>
  <si>
    <t>(控除)移輸入</t>
    <rPh sb="4" eb="5">
      <t>イ</t>
    </rPh>
    <rPh sb="5" eb="7">
      <t>ユニュウ</t>
    </rPh>
    <phoneticPr fontId="4"/>
  </si>
  <si>
    <t>移輸入率</t>
    <rPh sb="0" eb="1">
      <t>イ</t>
    </rPh>
    <rPh sb="1" eb="3">
      <t>ユニュウ</t>
    </rPh>
    <rPh sb="3" eb="4">
      <t>リツ</t>
    </rPh>
    <phoneticPr fontId="2"/>
  </si>
  <si>
    <t>自給率</t>
    <rPh sb="0" eb="3">
      <t>ジキュウリツ</t>
    </rPh>
    <phoneticPr fontId="2"/>
  </si>
  <si>
    <t>間接税(除関税)</t>
  </si>
  <si>
    <t>(控除)経常補助金</t>
  </si>
  <si>
    <t>↑シートのトップへ戻る</t>
    <rPh sb="9" eb="10">
      <t>モド</t>
    </rPh>
    <phoneticPr fontId="2"/>
  </si>
  <si>
    <t>５か年
平 均</t>
    <rPh sb="2" eb="3">
      <t>ネン</t>
    </rPh>
    <rPh sb="4" eb="5">
      <t>ヒラ</t>
    </rPh>
    <rPh sb="6" eb="7">
      <t>ヒトシ</t>
    </rPh>
    <phoneticPr fontId="2"/>
  </si>
  <si>
    <t>電子部品</t>
  </si>
  <si>
    <t>住宅建築(非木造)</t>
  </si>
  <si>
    <t>非住宅建築(木造)</t>
  </si>
  <si>
    <t>非住宅建築(非木造)</t>
  </si>
  <si>
    <t>河川･下水道･その他の公共事業</t>
  </si>
  <si>
    <t>水道</t>
  </si>
  <si>
    <t>廃棄物処理</t>
  </si>
  <si>
    <t>港湾･漁港</t>
  </si>
  <si>
    <t>住宅建築(非木造)</t>
    <phoneticPr fontId="2"/>
  </si>
  <si>
    <t>4+7</t>
  </si>
  <si>
    <t>5+6</t>
  </si>
  <si>
    <t>10+11</t>
  </si>
  <si>
    <t>13+14</t>
  </si>
  <si>
    <t>17+20</t>
  </si>
  <si>
    <t>18+19</t>
  </si>
  <si>
    <t>31+51</t>
  </si>
  <si>
    <t>32+50</t>
  </si>
  <si>
    <t>33+41</t>
  </si>
  <si>
    <t>42+47</t>
  </si>
  <si>
    <t>48+49</t>
  </si>
  <si>
    <t>52+57～62</t>
  </si>
  <si>
    <t>非住宅建築(木造)</t>
    <phoneticPr fontId="2"/>
  </si>
  <si>
    <t>国および地方公共団体の行う道路改良事業</t>
  </si>
  <si>
    <t>国および地方公共団体の行う道路舗装新設事業</t>
  </si>
  <si>
    <t>国および地方公共団体の行う道路橋梁整備事業</t>
  </si>
  <si>
    <t>国および地方公共団体の行う道路補修事業</t>
  </si>
  <si>
    <t>国および地方公共団体の行う街路舗装新設事業</t>
  </si>
  <si>
    <t>国および地方公共団体の行う街路橋梁整備事業</t>
  </si>
  <si>
    <t>国および地方公共団体の行う土地区画整理事業</t>
  </si>
  <si>
    <t>国および地方公共団体の行う河川事業</t>
  </si>
  <si>
    <t>国および地方公共団体の行う海岸事業</t>
  </si>
  <si>
    <t>国および地方公共団体の行う砂防事業および地すべり対策事業</t>
  </si>
  <si>
    <t>地方公共団体および地方公営企業の行う下水道事業の構築物の建設事業</t>
  </si>
  <si>
    <t>国および地方公共団体の行う公園および緑地保全事業</t>
  </si>
  <si>
    <t>21～28</t>
    <phoneticPr fontId="2"/>
  </si>
  <si>
    <t>34～40</t>
    <phoneticPr fontId="2"/>
  </si>
  <si>
    <t>43～46</t>
    <phoneticPr fontId="2"/>
  </si>
  <si>
    <t>53～56</t>
    <phoneticPr fontId="2"/>
  </si>
  <si>
    <t>65～70</t>
    <phoneticPr fontId="2"/>
  </si>
  <si>
    <t>主要構造部が非木造の居住専用建築物､居住産業併用建築物の新築､増築および改築</t>
  </si>
  <si>
    <t>木造建築物のうち､4以外の建築物の新築､増築および改築</t>
  </si>
  <si>
    <t>工場､作業場および倉庫</t>
  </si>
  <si>
    <t>事務所､店舗､学校､病院および他に分類されないもの</t>
  </si>
  <si>
    <t>非木造の建築物のうち､7以外の建築物の新築､増築および改築</t>
  </si>
  <si>
    <t>地方公共団体および地方道路公社の行う一般有料道路建設事業､補修修繕事業</t>
  </si>
  <si>
    <t>国および地方公共団体の行う港湾事業､漁港事業､沿岸漁場整備事業および離島電気事業</t>
  </si>
  <si>
    <t>地方公営企業等の行う上水道事業における建設事業､工業用水道事業および簡易水道事業</t>
  </si>
  <si>
    <t>主要構造物が､ｺﾝｸﾘｰﾄﾌﾞﾛｯｸ造および他の分類に該当しないもの</t>
  </si>
  <si>
    <t>ﾌﾟﾚﾊﾌﾞ工法住宅</t>
  </si>
  <si>
    <t>ﾌﾟﾚﾊﾌﾞ工法住宅およびﾂｰﾊﾞｲﾌｫｰ工法住宅</t>
  </si>
  <si>
    <t>非住宅建築(非木造)</t>
    <phoneticPr fontId="2"/>
  </si>
  <si>
    <t>計算表(建設部門)</t>
    <rPh sb="0" eb="2">
      <t>ケイサン</t>
    </rPh>
    <rPh sb="2" eb="3">
      <t>オモテ</t>
    </rPh>
    <rPh sb="4" eb="6">
      <t>ケンセツ</t>
    </rPh>
    <rPh sb="6" eb="8">
      <t>ブモン</t>
    </rPh>
    <phoneticPr fontId="2"/>
  </si>
  <si>
    <t>雇用者所得</t>
    <rPh sb="0" eb="2">
      <t>コヨウ</t>
    </rPh>
    <rPh sb="2" eb="3">
      <t>シャ</t>
    </rPh>
    <rPh sb="3" eb="5">
      <t>ショトク</t>
    </rPh>
    <phoneticPr fontId="2"/>
  </si>
  <si>
    <t>粗付加価値</t>
    <rPh sb="0" eb="1">
      <t>ソ</t>
    </rPh>
    <rPh sb="1" eb="3">
      <t>フカ</t>
    </rPh>
    <rPh sb="3" eb="5">
      <t>カチ</t>
    </rPh>
    <phoneticPr fontId="2"/>
  </si>
  <si>
    <t>住宅建築(木造)　　　　　　　　</t>
    <phoneticPr fontId="2"/>
  </si>
  <si>
    <t>上･工業用水道</t>
  </si>
  <si>
    <t>(ｼｰﾄ｢③-1計算(建設部門)｣の①の合計)</t>
    <rPh sb="8" eb="10">
      <t>ケイサン</t>
    </rPh>
    <rPh sb="11" eb="13">
      <t>ケンセツ</t>
    </rPh>
    <rPh sb="13" eb="15">
      <t>ブモン</t>
    </rPh>
    <rPh sb="20" eb="22">
      <t>ゴウケイ</t>
    </rPh>
    <phoneticPr fontId="2"/>
  </si>
  <si>
    <t>自　給　率</t>
    <rPh sb="0" eb="1">
      <t>ジ</t>
    </rPh>
    <rPh sb="2" eb="3">
      <t>キュウ</t>
    </rPh>
    <rPh sb="4" eb="5">
      <t>リツ</t>
    </rPh>
    <phoneticPr fontId="2"/>
  </si>
  <si>
    <t>③</t>
    <phoneticPr fontId="2"/>
  </si>
  <si>
    <t>(ｼｰﾄ｢③-1計算(建設部門)｣の②の雇用者所得額合計)</t>
    <rPh sb="8" eb="10">
      <t>ケイサン</t>
    </rPh>
    <rPh sb="11" eb="13">
      <t>ケンセツ</t>
    </rPh>
    <rPh sb="13" eb="15">
      <t>ブモン</t>
    </rPh>
    <rPh sb="20" eb="23">
      <t>コヨウシャ</t>
    </rPh>
    <rPh sb="23" eb="25">
      <t>ショトク</t>
    </rPh>
    <rPh sb="25" eb="26">
      <t>ガク</t>
    </rPh>
    <rPh sb="26" eb="28">
      <t>ゴウケイ</t>
    </rPh>
    <phoneticPr fontId="2"/>
  </si>
  <si>
    <t>(ｼｰﾄ｢③-1計算(建設部門)｣の②の粗付加価値額合計)</t>
    <rPh sb="8" eb="10">
      <t>ケイサン</t>
    </rPh>
    <rPh sb="11" eb="13">
      <t>ケンセツ</t>
    </rPh>
    <rPh sb="13" eb="15">
      <t>ブモン</t>
    </rPh>
    <rPh sb="20" eb="21">
      <t>ソ</t>
    </rPh>
    <rPh sb="21" eb="23">
      <t>フカ</t>
    </rPh>
    <rPh sb="23" eb="25">
      <t>カチ</t>
    </rPh>
    <rPh sb="25" eb="26">
      <t>ガク</t>
    </rPh>
    <rPh sb="26" eb="28">
      <t>ゴウケイ</t>
    </rPh>
    <phoneticPr fontId="2"/>
  </si>
  <si>
    <t>(ｼｰﾄ｢③-1計算(建設部門)｣の②の原材料投入額合計)</t>
    <rPh sb="20" eb="23">
      <t>ゲンザイリョウ</t>
    </rPh>
    <rPh sb="23" eb="26">
      <t>トウニュウガク</t>
    </rPh>
    <rPh sb="26" eb="28">
      <t>ゴウケイ</t>
    </rPh>
    <phoneticPr fontId="2"/>
  </si>
  <si>
    <t>⑦</t>
    <phoneticPr fontId="2"/>
  </si>
  <si>
    <t>需要額①</t>
    <rPh sb="0" eb="2">
      <t>ジュヨウ</t>
    </rPh>
    <rPh sb="2" eb="3">
      <t>ガク</t>
    </rPh>
    <phoneticPr fontId="2"/>
  </si>
  <si>
    <t>×自給率Ａ</t>
    <rPh sb="1" eb="4">
      <t>ジキュウリツ</t>
    </rPh>
    <phoneticPr fontId="2"/>
  </si>
  <si>
    <t>(直接+第１次波及)</t>
    <rPh sb="1" eb="3">
      <t>チョクセツ</t>
    </rPh>
    <rPh sb="4" eb="5">
      <t>ダイ</t>
    </rPh>
    <rPh sb="6" eb="7">
      <t>ツギ</t>
    </rPh>
    <rPh sb="7" eb="9">
      <t>ハキュウ</t>
    </rPh>
    <phoneticPr fontId="2"/>
  </si>
  <si>
    <t>県内需要額①’</t>
    <rPh sb="0" eb="2">
      <t>ケンナイ</t>
    </rPh>
    <rPh sb="2" eb="4">
      <t>ジュヨウ</t>
    </rPh>
    <rPh sb="4" eb="5">
      <t>ガク</t>
    </rPh>
    <phoneticPr fontId="2"/>
  </si>
  <si>
    <t>α</t>
    <phoneticPr fontId="2"/>
  </si>
  <si>
    <t>(①の各工事種別×αの工事種別)</t>
    <rPh sb="3" eb="4">
      <t>カク</t>
    </rPh>
    <rPh sb="4" eb="6">
      <t>コウジ</t>
    </rPh>
    <rPh sb="6" eb="8">
      <t>シュベツ</t>
    </rPh>
    <rPh sb="11" eb="13">
      <t>コウジ</t>
    </rPh>
    <rPh sb="13" eb="15">
      <t>シュベツ</t>
    </rPh>
    <phoneticPr fontId="2"/>
  </si>
  <si>
    <t>×建設部門投入係数α</t>
    <rPh sb="1" eb="3">
      <t>ケンセツ</t>
    </rPh>
    <rPh sb="3" eb="5">
      <t>ブモン</t>
    </rPh>
    <rPh sb="5" eb="7">
      <t>トウニュウ</t>
    </rPh>
    <rPh sb="7" eb="9">
      <t>ケイスウ</t>
    </rPh>
    <phoneticPr fontId="2"/>
  </si>
  <si>
    <t>粗付加価値額②</t>
    <rPh sb="0" eb="1">
      <t>ソ</t>
    </rPh>
    <rPh sb="1" eb="3">
      <t>フカ</t>
    </rPh>
    <rPh sb="3" eb="5">
      <t>カチ</t>
    </rPh>
    <rPh sb="5" eb="6">
      <t>ガク</t>
    </rPh>
    <phoneticPr fontId="2"/>
  </si>
  <si>
    <t>雇用者所得額③</t>
    <rPh sb="0" eb="3">
      <t>コヨウシャ</t>
    </rPh>
    <rPh sb="3" eb="5">
      <t>ショトク</t>
    </rPh>
    <rPh sb="5" eb="6">
      <t>ガク</t>
    </rPh>
    <phoneticPr fontId="2"/>
  </si>
  <si>
    <t>原材料投入額④</t>
    <rPh sb="0" eb="3">
      <t>ゲンザイリョウ</t>
    </rPh>
    <rPh sb="3" eb="6">
      <t>トウニュウガク</t>
    </rPh>
    <phoneticPr fontId="2"/>
  </si>
  <si>
    <t>県内需要額⑤</t>
    <rPh sb="0" eb="2">
      <t>ケンナイ</t>
    </rPh>
    <rPh sb="2" eb="4">
      <t>ジュヨウ</t>
    </rPh>
    <rPh sb="4" eb="5">
      <t>ガク</t>
    </rPh>
    <phoneticPr fontId="2"/>
  </si>
  <si>
    <t>生産誘発額⑥</t>
    <rPh sb="0" eb="2">
      <t>セイサン</t>
    </rPh>
    <rPh sb="2" eb="5">
      <t>ユウハツガク</t>
    </rPh>
    <phoneticPr fontId="2"/>
  </si>
  <si>
    <t>粗付加価値誘発額⑦</t>
    <rPh sb="0" eb="1">
      <t>ソ</t>
    </rPh>
    <rPh sb="1" eb="3">
      <t>フカ</t>
    </rPh>
    <rPh sb="3" eb="5">
      <t>カチ</t>
    </rPh>
    <rPh sb="5" eb="8">
      <t>ユウハツガク</t>
    </rPh>
    <phoneticPr fontId="2"/>
  </si>
  <si>
    <t>雇用者所得額計⑨</t>
    <rPh sb="0" eb="3">
      <t>コヨウシャ</t>
    </rPh>
    <rPh sb="3" eb="5">
      <t>ショトク</t>
    </rPh>
    <rPh sb="5" eb="6">
      <t>ガク</t>
    </rPh>
    <rPh sb="6" eb="7">
      <t>ケイ</t>
    </rPh>
    <phoneticPr fontId="2"/>
  </si>
  <si>
    <t>雇用者所得誘発額⑧</t>
    <rPh sb="0" eb="3">
      <t>コヨウシャ</t>
    </rPh>
    <rPh sb="3" eb="5">
      <t>ショトク</t>
    </rPh>
    <rPh sb="5" eb="8">
      <t>ユウハツガク</t>
    </rPh>
    <phoneticPr fontId="2"/>
  </si>
  <si>
    <t>雇用者所得額③＋⑧</t>
    <rPh sb="0" eb="3">
      <t>コヨウシャ</t>
    </rPh>
    <rPh sb="3" eb="5">
      <t>ショトク</t>
    </rPh>
    <rPh sb="5" eb="6">
      <t>ガク</t>
    </rPh>
    <phoneticPr fontId="2"/>
  </si>
  <si>
    <t>消費支出額⑩</t>
    <rPh sb="0" eb="2">
      <t>ショウヒ</t>
    </rPh>
    <rPh sb="2" eb="4">
      <t>シシュツ</t>
    </rPh>
    <rPh sb="4" eb="5">
      <t>ガク</t>
    </rPh>
    <phoneticPr fontId="2"/>
  </si>
  <si>
    <t>県内民間消費支出額⑫</t>
    <rPh sb="0" eb="2">
      <t>ケンナイ</t>
    </rPh>
    <rPh sb="2" eb="4">
      <t>ミンカン</t>
    </rPh>
    <rPh sb="4" eb="6">
      <t>ショウヒ</t>
    </rPh>
    <rPh sb="6" eb="8">
      <t>シシュツ</t>
    </rPh>
    <rPh sb="8" eb="9">
      <t>ガク</t>
    </rPh>
    <phoneticPr fontId="2"/>
  </si>
  <si>
    <t>生産誘発額⑬</t>
    <rPh sb="0" eb="2">
      <t>セイサン</t>
    </rPh>
    <rPh sb="2" eb="5">
      <t>ユウハツガク</t>
    </rPh>
    <phoneticPr fontId="2"/>
  </si>
  <si>
    <t>粗付加価値誘発額⑭</t>
    <rPh sb="0" eb="1">
      <t>ソ</t>
    </rPh>
    <rPh sb="1" eb="3">
      <t>フカ</t>
    </rPh>
    <rPh sb="3" eb="5">
      <t>カチ</t>
    </rPh>
    <rPh sb="5" eb="8">
      <t>ユウハツガク</t>
    </rPh>
    <phoneticPr fontId="2"/>
  </si>
  <si>
    <t>雇用者所得誘発額⑮</t>
    <rPh sb="0" eb="2">
      <t>コヨウ</t>
    </rPh>
    <rPh sb="2" eb="3">
      <t>シャ</t>
    </rPh>
    <rPh sb="3" eb="5">
      <t>ショトク</t>
    </rPh>
    <rPh sb="5" eb="7">
      <t>ユウハツ</t>
    </rPh>
    <rPh sb="7" eb="8">
      <t>ガク</t>
    </rPh>
    <phoneticPr fontId="2"/>
  </si>
  <si>
    <t>(④×Ａ)</t>
  </si>
  <si>
    <t>(③＋⑧)</t>
  </si>
  <si>
    <t>(⑪×Ａ)</t>
  </si>
  <si>
    <t>(①’+⑥+⑬)</t>
  </si>
  <si>
    <t>(②+⑦+⑭)</t>
  </si>
  <si>
    <t>(③+⑧+⑮)</t>
  </si>
  <si>
    <t>データ入力(③建　設)</t>
    <rPh sb="3" eb="5">
      <t>ニュウリョク</t>
    </rPh>
    <rPh sb="7" eb="8">
      <t>ダテ</t>
    </rPh>
    <rPh sb="9" eb="10">
      <t>セツ</t>
    </rPh>
    <phoneticPr fontId="2"/>
  </si>
  <si>
    <t>需要額(工事費)</t>
    <rPh sb="0" eb="3">
      <t>ジュヨウガク</t>
    </rPh>
    <rPh sb="4" eb="7">
      <t>コウジヒ</t>
    </rPh>
    <phoneticPr fontId="2"/>
  </si>
  <si>
    <t>集計</t>
    <rPh sb="0" eb="2">
      <t>シュウケイ</t>
    </rPh>
    <phoneticPr fontId="2"/>
  </si>
  <si>
    <t>定　　　　義</t>
    <rPh sb="0" eb="1">
      <t>サダム</t>
    </rPh>
    <rPh sb="5" eb="6">
      <t>ギ</t>
    </rPh>
    <phoneticPr fontId="2"/>
  </si>
  <si>
    <t>(1)　｢需要額(工事費)｣(黄色のセル)に､数値を入力してください｡</t>
    <rPh sb="5" eb="8">
      <t>ジュヨウガク</t>
    </rPh>
    <rPh sb="9" eb="12">
      <t>コウジヒ</t>
    </rPh>
    <rPh sb="15" eb="17">
      <t>キイロ</t>
    </rPh>
    <phoneticPr fontId="2"/>
  </si>
  <si>
    <t>(2)　右の結果表に分析結果､シート｢②フロー｣に波及効果のフロー図が表示されます｡</t>
    <rPh sb="10" eb="12">
      <t>ブンセキ</t>
    </rPh>
    <phoneticPr fontId="2"/>
  </si>
  <si>
    <t>*1</t>
    <phoneticPr fontId="2"/>
  </si>
  <si>
    <t>*2</t>
    <phoneticPr fontId="2"/>
  </si>
  <si>
    <t>*3</t>
    <phoneticPr fontId="2"/>
  </si>
  <si>
    <t>6以外の住宅</t>
    <phoneticPr fontId="2"/>
  </si>
  <si>
    <t>11以外の住宅</t>
    <phoneticPr fontId="2"/>
  </si>
  <si>
    <t>14以外の住宅</t>
    <phoneticPr fontId="2"/>
  </si>
  <si>
    <t>建  設  部  門
投 入 係 数 表</t>
    <rPh sb="0" eb="1">
      <t>ケン</t>
    </rPh>
    <rPh sb="3" eb="4">
      <t>セツ</t>
    </rPh>
    <rPh sb="6" eb="7">
      <t>ブ</t>
    </rPh>
    <rPh sb="9" eb="10">
      <t>モン</t>
    </rPh>
    <rPh sb="11" eb="12">
      <t>トウ</t>
    </rPh>
    <rPh sb="13" eb="14">
      <t>イ</t>
    </rPh>
    <rPh sb="15" eb="16">
      <t>カカリ</t>
    </rPh>
    <rPh sb="17" eb="18">
      <t>スウ</t>
    </rPh>
    <rPh sb="19" eb="20">
      <t>オモテ</t>
    </rPh>
    <phoneticPr fontId="2"/>
  </si>
  <si>
    <t>係　数</t>
    <rPh sb="0" eb="1">
      <t>カカリ</t>
    </rPh>
    <rPh sb="2" eb="3">
      <t>カズ</t>
    </rPh>
    <phoneticPr fontId="2"/>
  </si>
  <si>
    <t>住宅建築(木造)　　　　　　　　</t>
  </si>
  <si>
    <t>波及効果倍率
(生産誘発額･合計(総合効果)÷需要額(工事費))</t>
    <rPh sb="0" eb="2">
      <t>ハキュウ</t>
    </rPh>
    <rPh sb="2" eb="4">
      <t>コウカ</t>
    </rPh>
    <rPh sb="4" eb="6">
      <t>バイリツ</t>
    </rPh>
    <rPh sb="8" eb="10">
      <t>セイサン</t>
    </rPh>
    <rPh sb="10" eb="13">
      <t>ユウハツガク</t>
    </rPh>
    <rPh sb="14" eb="16">
      <t>ゴウケイ</t>
    </rPh>
    <rPh sb="17" eb="19">
      <t>ソウゴウ</t>
    </rPh>
    <rPh sb="19" eb="21">
      <t>コウカ</t>
    </rPh>
    <rPh sb="23" eb="26">
      <t>ジュヨウガク</t>
    </rPh>
    <rPh sb="27" eb="30">
      <t>コウジヒ</t>
    </rPh>
    <phoneticPr fontId="2"/>
  </si>
  <si>
    <t>合      計
(総合効果)</t>
    <rPh sb="0" eb="1">
      <t>ゴウ</t>
    </rPh>
    <rPh sb="7" eb="8">
      <t>ケイ</t>
    </rPh>
    <rPh sb="10" eb="12">
      <t>ソウゴウ</t>
    </rPh>
    <rPh sb="12" eb="14">
      <t>コウカ</t>
    </rPh>
    <phoneticPr fontId="2"/>
  </si>
  <si>
    <t>上･工業用
水道</t>
  </si>
  <si>
    <t>(単位：百万円､四捨五入のため合計と内訳は必ずしも一致しません｡)</t>
    <rPh sb="1" eb="3">
      <t>タンイ</t>
    </rPh>
    <rPh sb="4" eb="6">
      <t>ヒャクマン</t>
    </rPh>
    <rPh sb="6" eb="7">
      <t>エン</t>
    </rPh>
    <rPh sb="8" eb="12">
      <t>シシャゴニュウ</t>
    </rPh>
    <rPh sb="15" eb="17">
      <t>ゴウケイ</t>
    </rPh>
    <rPh sb="18" eb="20">
      <t>ウチワケ</t>
    </rPh>
    <rPh sb="21" eb="22">
      <t>カナラ</t>
    </rPh>
    <rPh sb="25" eb="27">
      <t>イッチ</t>
    </rPh>
    <phoneticPr fontId="2"/>
  </si>
  <si>
    <t>*2 粗付加価値誘発額：粗付加価値は生産活動によって新たに付け加えられた価値で､雇用者所得､営業余剰､資本減耗引当等で構成される｡粗付価値誘発額は生産が誘発されることに伴って誘発される粗付加価値の額｡</t>
    <rPh sb="3" eb="4">
      <t>ソ</t>
    </rPh>
    <rPh sb="4" eb="6">
      <t>フカ</t>
    </rPh>
    <rPh sb="6" eb="8">
      <t>カチ</t>
    </rPh>
    <rPh sb="8" eb="10">
      <t>ユウハツ</t>
    </rPh>
    <rPh sb="10" eb="11">
      <t>ガク</t>
    </rPh>
    <phoneticPr fontId="2"/>
  </si>
  <si>
    <t>*3 雇用者所得誘発額：雇用者所得は民間､政府等に雇用されている者に対して労働の報酬として支払われる現金､現物のいっさいの所得｡雇用者所得誘発額は生産が誘発されることに伴って誘発される雇用者所得の額｡</t>
    <rPh sb="3" eb="6">
      <t>コヨウシャ</t>
    </rPh>
    <rPh sb="6" eb="8">
      <t>ショトク</t>
    </rPh>
    <rPh sb="8" eb="11">
      <t>ユウハツガク</t>
    </rPh>
    <rPh sb="12" eb="15">
      <t>コヨウシャ</t>
    </rPh>
    <rPh sb="15" eb="17">
      <t>ショトク</t>
    </rPh>
    <rPh sb="18" eb="20">
      <t>ミンカン</t>
    </rPh>
    <rPh sb="21" eb="23">
      <t>セイフ</t>
    </rPh>
    <rPh sb="23" eb="24">
      <t>トウ</t>
    </rPh>
    <rPh sb="25" eb="27">
      <t>コヨウ</t>
    </rPh>
    <rPh sb="32" eb="33">
      <t>モノ</t>
    </rPh>
    <rPh sb="34" eb="35">
      <t>タイ</t>
    </rPh>
    <rPh sb="37" eb="39">
      <t>ロウドウ</t>
    </rPh>
    <rPh sb="40" eb="42">
      <t>ホウシュウ</t>
    </rPh>
    <rPh sb="45" eb="47">
      <t>シハラ</t>
    </rPh>
    <rPh sb="50" eb="52">
      <t>ゲンキン</t>
    </rPh>
    <rPh sb="53" eb="55">
      <t>ゲンブツ</t>
    </rPh>
    <rPh sb="61" eb="63">
      <t>ショトク</t>
    </rPh>
    <rPh sb="64" eb="67">
      <t>コヨウシャ</t>
    </rPh>
    <rPh sb="67" eb="69">
      <t>ショトク</t>
    </rPh>
    <rPh sb="69" eb="72">
      <t>ユウハツガク</t>
    </rPh>
    <rPh sb="73" eb="75">
      <t>セイサン</t>
    </rPh>
    <rPh sb="76" eb="78">
      <t>ユウハツ</t>
    </rPh>
    <rPh sb="84" eb="85">
      <t>トモナ</t>
    </rPh>
    <rPh sb="87" eb="89">
      <t>ユウハツ</t>
    </rPh>
    <rPh sb="92" eb="95">
      <t>コヨウシャ</t>
    </rPh>
    <rPh sb="95" eb="97">
      <t>ショトク</t>
    </rPh>
    <rPh sb="98" eb="99">
      <t>ガク</t>
    </rPh>
    <phoneticPr fontId="2"/>
  </si>
  <si>
    <t>需 要 額
(工 事 費)</t>
    <rPh sb="0" eb="1">
      <t>モトメ</t>
    </rPh>
    <rPh sb="2" eb="3">
      <t>ヨウ</t>
    </rPh>
    <rPh sb="4" eb="5">
      <t>ガク</t>
    </rPh>
    <rPh sb="7" eb="8">
      <t>コウ</t>
    </rPh>
    <rPh sb="9" eb="10">
      <t>コト</t>
    </rPh>
    <rPh sb="11" eb="12">
      <t>ヒ</t>
    </rPh>
    <phoneticPr fontId="2"/>
  </si>
  <si>
    <t>(4) 消費転換係数</t>
    <rPh sb="4" eb="6">
      <t>ショウヒ</t>
    </rPh>
    <rPh sb="6" eb="8">
      <t>テンカン</t>
    </rPh>
    <rPh sb="8" eb="10">
      <t>ケイスウ</t>
    </rPh>
    <phoneticPr fontId="2"/>
  </si>
  <si>
    <t>*1 生産誘発額：最終需要をまかなうために直接･間接に必要となる県内生産の額｡</t>
    <rPh sb="3" eb="5">
      <t>セイサン</t>
    </rPh>
    <rPh sb="5" eb="8">
      <t>ユウハツガク</t>
    </rPh>
    <rPh sb="9" eb="11">
      <t>サイシュウ</t>
    </rPh>
    <rPh sb="11" eb="13">
      <t>ジュヨウ</t>
    </rPh>
    <rPh sb="21" eb="23">
      <t>チョクセツ</t>
    </rPh>
    <rPh sb="24" eb="26">
      <t>カンセツ</t>
    </rPh>
    <rPh sb="27" eb="29">
      <t>ヒツヨウ</t>
    </rPh>
    <rPh sb="32" eb="34">
      <t>ケンナイ</t>
    </rPh>
    <rPh sb="34" eb="36">
      <t>セイサン</t>
    </rPh>
    <rPh sb="37" eb="38">
      <t>ガク</t>
    </rPh>
    <phoneticPr fontId="2"/>
  </si>
  <si>
    <t>建築基準法第2条に規定する主要構造部(以下｢主要構造部｣という｡)が居住専用建築物､居住産業併用建築物(居住の用に供せられる部分をいう｡以下同じ｡)の新築､増築および改築</t>
    <rPh sb="17" eb="18">
      <t>ブ</t>
    </rPh>
    <rPh sb="26" eb="27">
      <t>ブ</t>
    </rPh>
    <rPh sb="50" eb="51">
      <t>モノ</t>
    </rPh>
    <phoneticPr fontId="2"/>
  </si>
  <si>
    <t>主要構造部がｺﾝｸﾘｰﾄﾌﾞﾛｯｸ造および他の分類に該当しないもの</t>
    <rPh sb="4" eb="5">
      <t>ブ</t>
    </rPh>
    <phoneticPr fontId="2"/>
  </si>
  <si>
    <t>主要構造部が鉄骨鉄筋ｺﾝｸﾘｰﾄ造の工場､作業場および倉庫</t>
    <rPh sb="4" eb="5">
      <t>ブ</t>
    </rPh>
    <phoneticPr fontId="2"/>
  </si>
  <si>
    <t>主要構造部が鉄骨鉄筋ｺﾝｸﾘｰﾄ造の事務所､店舗､学校､病院およびその他21に該当しないもの</t>
    <rPh sb="4" eb="5">
      <t>ブ</t>
    </rPh>
    <phoneticPr fontId="2"/>
  </si>
  <si>
    <t>主要構造部が鉄筋ｺﾝｸﾘｰﾄ造の工場､作業場および倉庫</t>
    <rPh sb="4" eb="5">
      <t>ブ</t>
    </rPh>
    <phoneticPr fontId="2"/>
  </si>
  <si>
    <t>主要構造部が鉄筋ｺﾝｸﾘｰﾄ造の学校</t>
    <rPh sb="16" eb="18">
      <t>ガッコウ</t>
    </rPh>
    <phoneticPr fontId="2"/>
  </si>
  <si>
    <t>主要構造部が鉄筋ｺﾝｸﾘｰﾄ造の事務所､店舗､病院およびその他23､24に該当しないもの</t>
  </si>
  <si>
    <t>主要構造部が鉄骨またはその他の金属で作られた事務所､店舗､病院､学校およびその他26に該当しないもの</t>
  </si>
  <si>
    <t>主要構造部が鉄骨またはその他の金属で作られた工場､作業場および倉庫</t>
    <phoneticPr fontId="2"/>
  </si>
  <si>
    <t>国および地方公共団体の行う街路改良事業､街路補修事業</t>
    <rPh sb="13" eb="15">
      <t>ガイロ</t>
    </rPh>
    <phoneticPr fontId="2"/>
  </si>
  <si>
    <t>国および地方公共団体の行う31～59の事業の災害復旧事業および鉱害復旧事業</t>
    <rPh sb="11" eb="12">
      <t>オコナ</t>
    </rPh>
    <rPh sb="33" eb="35">
      <t>フッキュウ</t>
    </rPh>
    <phoneticPr fontId="2"/>
  </si>
  <si>
    <t>農林関係公共事業</t>
    <rPh sb="0" eb="2">
      <t>ノウリン</t>
    </rPh>
    <rPh sb="2" eb="4">
      <t>カンケイ</t>
    </rPh>
    <rPh sb="4" eb="6">
      <t>コウキョウ</t>
    </rPh>
    <rPh sb="6" eb="8">
      <t>ジギョウ</t>
    </rPh>
    <phoneticPr fontId="2"/>
  </si>
  <si>
    <t>8+9+12+15</t>
    <phoneticPr fontId="2"/>
  </si>
  <si>
    <t>30+63+64</t>
    <phoneticPr fontId="2"/>
  </si>
  <si>
    <t>有料道路</t>
    <phoneticPr fontId="2"/>
  </si>
  <si>
    <t>高速有料
道路</t>
    <phoneticPr fontId="2"/>
  </si>
  <si>
    <t>一般有料
道路</t>
    <phoneticPr fontId="2"/>
  </si>
  <si>
    <t>治水</t>
    <phoneticPr fontId="2"/>
  </si>
  <si>
    <t>原材料投入額､雇用者所得額､粗付加価値額</t>
    <rPh sb="0" eb="3">
      <t>ゲンザイリョウ</t>
    </rPh>
    <rPh sb="3" eb="6">
      <t>トウニュウガク</t>
    </rPh>
    <rPh sb="7" eb="10">
      <t>コヨウシャ</t>
    </rPh>
    <rPh sb="10" eb="12">
      <t>ショトク</t>
    </rPh>
    <rPh sb="12" eb="13">
      <t>ガク</t>
    </rPh>
    <rPh sb="14" eb="15">
      <t>ソ</t>
    </rPh>
    <rPh sb="15" eb="17">
      <t>フカ</t>
    </rPh>
    <rPh sb="17" eb="19">
      <t>カチ</t>
    </rPh>
    <rPh sb="19" eb="20">
      <t>ガク</t>
    </rPh>
    <phoneticPr fontId="2"/>
  </si>
  <si>
    <t>合      計
（総合効果）</t>
    <rPh sb="0" eb="1">
      <t>ゴウ</t>
    </rPh>
    <rPh sb="7" eb="8">
      <t>ケイ</t>
    </rPh>
    <rPh sb="10" eb="12">
      <t>ソウゴウ</t>
    </rPh>
    <rPh sb="12" eb="14">
      <t>コウカ</t>
    </rPh>
    <phoneticPr fontId="2"/>
  </si>
  <si>
    <t>(単位：人､四捨五入のため合計と内訳は必ずしも一致しません。)</t>
    <rPh sb="1" eb="3">
      <t>タンイ</t>
    </rPh>
    <rPh sb="4" eb="5">
      <t>ヒト</t>
    </rPh>
    <rPh sb="6" eb="10">
      <t>シシャゴニュウ</t>
    </rPh>
    <rPh sb="13" eb="15">
      <t>ゴウケイ</t>
    </rPh>
    <rPh sb="16" eb="18">
      <t>ウチワケ</t>
    </rPh>
    <rPh sb="19" eb="20">
      <t>カナラ</t>
    </rPh>
    <rPh sb="23" eb="25">
      <t>イッチ</t>
    </rPh>
    <phoneticPr fontId="2"/>
  </si>
  <si>
    <t>就　業　者 
誘　発　数</t>
    <rPh sb="0" eb="1">
      <t>シュウ</t>
    </rPh>
    <rPh sb="2" eb="3">
      <t>ギョウ</t>
    </rPh>
    <rPh sb="4" eb="5">
      <t>シャ</t>
    </rPh>
    <rPh sb="7" eb="8">
      <t>ユウ</t>
    </rPh>
    <rPh sb="9" eb="10">
      <t>ハツ</t>
    </rPh>
    <rPh sb="11" eb="12">
      <t>カズ</t>
    </rPh>
    <phoneticPr fontId="2"/>
  </si>
  <si>
    <t>雇　用　者
誘  発  数</t>
    <rPh sb="0" eb="1">
      <t>ヤトイ</t>
    </rPh>
    <rPh sb="2" eb="3">
      <t>ヨウ</t>
    </rPh>
    <rPh sb="4" eb="5">
      <t>シャ</t>
    </rPh>
    <rPh sb="6" eb="7">
      <t>ユウ</t>
    </rPh>
    <rPh sb="9" eb="10">
      <t>ハツ</t>
    </rPh>
    <rPh sb="12" eb="13">
      <t>カズ</t>
    </rPh>
    <phoneticPr fontId="2"/>
  </si>
  <si>
    <t>(単位：百万円、就業者･雇用者：人　四捨五入のため合計と内訳は必ずしも一致しません。)</t>
    <rPh sb="1" eb="3">
      <t>タンイ</t>
    </rPh>
    <rPh sb="4" eb="6">
      <t>ヒャクマン</t>
    </rPh>
    <rPh sb="6" eb="7">
      <t>エン</t>
    </rPh>
    <rPh sb="8" eb="11">
      <t>シュウギョウシャ</t>
    </rPh>
    <rPh sb="12" eb="15">
      <t>コヨウシャ</t>
    </rPh>
    <rPh sb="16" eb="17">
      <t>ヒト</t>
    </rPh>
    <rPh sb="18" eb="22">
      <t>シシャゴニュウ</t>
    </rPh>
    <rPh sb="25" eb="27">
      <t>ゴウケイ</t>
    </rPh>
    <rPh sb="28" eb="30">
      <t>ウチワケ</t>
    </rPh>
    <rPh sb="31" eb="32">
      <t>カナラ</t>
    </rPh>
    <rPh sb="35" eb="37">
      <t>イッチ</t>
    </rPh>
    <phoneticPr fontId="2"/>
  </si>
  <si>
    <t>就業者誘発数1</t>
    <rPh sb="0" eb="3">
      <t>シュウギョウシャ</t>
    </rPh>
    <rPh sb="3" eb="5">
      <t>ユウハツ</t>
    </rPh>
    <rPh sb="5" eb="6">
      <t>カズ</t>
    </rPh>
    <phoneticPr fontId="2"/>
  </si>
  <si>
    <t>雇用者誘発数2</t>
    <rPh sb="0" eb="3">
      <t>コヨウシャ</t>
    </rPh>
    <rPh sb="3" eb="5">
      <t>ユウハツ</t>
    </rPh>
    <rPh sb="5" eb="6">
      <t>カズ</t>
    </rPh>
    <phoneticPr fontId="2"/>
  </si>
  <si>
    <t>就業者誘発数3</t>
    <rPh sb="0" eb="3">
      <t>シュウギョウシャ</t>
    </rPh>
    <rPh sb="3" eb="5">
      <t>ユウハツ</t>
    </rPh>
    <rPh sb="5" eb="6">
      <t>カズ</t>
    </rPh>
    <phoneticPr fontId="2"/>
  </si>
  <si>
    <t>雇用者誘発数4</t>
    <rPh sb="0" eb="3">
      <t>コヨウシャ</t>
    </rPh>
    <rPh sb="3" eb="5">
      <t>ユウハツ</t>
    </rPh>
    <rPh sb="5" eb="6">
      <t>カズ</t>
    </rPh>
    <phoneticPr fontId="2"/>
  </si>
  <si>
    <t>就業者誘発数5</t>
    <rPh sb="0" eb="3">
      <t>シュウギョウシャ</t>
    </rPh>
    <rPh sb="3" eb="5">
      <t>ユウハツ</t>
    </rPh>
    <rPh sb="5" eb="6">
      <t>カズ</t>
    </rPh>
    <phoneticPr fontId="2"/>
  </si>
  <si>
    <t>雇用者誘発数6</t>
    <rPh sb="0" eb="3">
      <t>コヨウシャ</t>
    </rPh>
    <rPh sb="3" eb="5">
      <t>ユウハツ</t>
    </rPh>
    <rPh sb="5" eb="6">
      <t>カズ</t>
    </rPh>
    <phoneticPr fontId="2"/>
  </si>
  <si>
    <t>飲食料品</t>
  </si>
  <si>
    <t>情報通信</t>
  </si>
  <si>
    <t>(単位：人､四捨五入のため合計と内訳は必ずしも一致しません。)</t>
    <rPh sb="4" eb="5">
      <t>ヒト</t>
    </rPh>
    <phoneticPr fontId="2"/>
  </si>
  <si>
    <t>直　接　効　果</t>
    <rPh sb="0" eb="1">
      <t>チョク</t>
    </rPh>
    <rPh sb="2" eb="3">
      <t>セツ</t>
    </rPh>
    <rPh sb="4" eb="5">
      <t>コウ</t>
    </rPh>
    <rPh sb="6" eb="7">
      <t>ハタシ</t>
    </rPh>
    <phoneticPr fontId="2"/>
  </si>
  <si>
    <t>就　業　者
誘　発　数</t>
    <rPh sb="0" eb="1">
      <t>シュウ</t>
    </rPh>
    <rPh sb="2" eb="3">
      <t>ギョウ</t>
    </rPh>
    <rPh sb="4" eb="5">
      <t>シャ</t>
    </rPh>
    <rPh sb="6" eb="7">
      <t>ユウ</t>
    </rPh>
    <rPh sb="8" eb="9">
      <t>ハツ</t>
    </rPh>
    <rPh sb="10" eb="11">
      <t>カズ</t>
    </rPh>
    <phoneticPr fontId="2"/>
  </si>
  <si>
    <t>雇　用　者
誘　発　数</t>
    <rPh sb="0" eb="1">
      <t>ヤトイ</t>
    </rPh>
    <rPh sb="2" eb="3">
      <t>ヨウ</t>
    </rPh>
    <rPh sb="4" eb="5">
      <t>シャ</t>
    </rPh>
    <rPh sb="6" eb="7">
      <t>ユウ</t>
    </rPh>
    <rPh sb="8" eb="9">
      <t>ハツ</t>
    </rPh>
    <rPh sb="10" eb="11">
      <t>カズ</t>
    </rPh>
    <phoneticPr fontId="2"/>
  </si>
  <si>
    <t>(ｼｰﾄ｢④係数｣参照)</t>
    <rPh sb="6" eb="8">
      <t>ケイスウ</t>
    </rPh>
    <rPh sb="9" eb="11">
      <t>サンショウ</t>
    </rPh>
    <phoneticPr fontId="2"/>
  </si>
  <si>
    <t>係数Ｂ　粗付加価値率</t>
    <rPh sb="0" eb="2">
      <t>ケイスウ</t>
    </rPh>
    <rPh sb="4" eb="5">
      <t>ソ</t>
    </rPh>
    <rPh sb="5" eb="7">
      <t>フカ</t>
    </rPh>
    <rPh sb="7" eb="9">
      <t>カチ</t>
    </rPh>
    <rPh sb="9" eb="10">
      <t>リツ</t>
    </rPh>
    <phoneticPr fontId="2"/>
  </si>
  <si>
    <t>係数Ｃ　雇用者所得率</t>
    <rPh sb="0" eb="2">
      <t>ケイスウ</t>
    </rPh>
    <rPh sb="4" eb="7">
      <t>コヨウシャ</t>
    </rPh>
    <rPh sb="7" eb="9">
      <t>ショトク</t>
    </rPh>
    <rPh sb="9" eb="10">
      <t>リツ</t>
    </rPh>
    <phoneticPr fontId="2"/>
  </si>
  <si>
    <t>係数Ｄ　投入係数</t>
    <rPh sb="0" eb="2">
      <t>ケイスウ</t>
    </rPh>
    <rPh sb="4" eb="6">
      <t>トウニュウ</t>
    </rPh>
    <rPh sb="6" eb="8">
      <t>ケイスウ</t>
    </rPh>
    <phoneticPr fontId="2"/>
  </si>
  <si>
    <t>係数Ｅ　逆行列係数</t>
    <rPh sb="0" eb="2">
      <t>ケイスウ</t>
    </rPh>
    <rPh sb="4" eb="5">
      <t>ギャク</t>
    </rPh>
    <rPh sb="5" eb="7">
      <t>ギョウレツ</t>
    </rPh>
    <rPh sb="7" eb="9">
      <t>ケイスウ</t>
    </rPh>
    <phoneticPr fontId="2"/>
  </si>
  <si>
    <t>係数Ｆ　消費転換係数</t>
    <rPh sb="0" eb="2">
      <t>ケイスウ</t>
    </rPh>
    <rPh sb="4" eb="6">
      <t>ショウヒ</t>
    </rPh>
    <rPh sb="6" eb="8">
      <t>テンカン</t>
    </rPh>
    <rPh sb="8" eb="10">
      <t>ケイスウ</t>
    </rPh>
    <phoneticPr fontId="2"/>
  </si>
  <si>
    <t>←シートのトップへ戻る</t>
    <rPh sb="9" eb="10">
      <t>モド</t>
    </rPh>
    <phoneticPr fontId="2"/>
  </si>
  <si>
    <t>係数Ｇ　民間消費支出構成</t>
    <rPh sb="0" eb="2">
      <t>ケイスウ</t>
    </rPh>
    <rPh sb="4" eb="6">
      <t>ミンカン</t>
    </rPh>
    <rPh sb="6" eb="8">
      <t>ショウヒ</t>
    </rPh>
    <rPh sb="8" eb="10">
      <t>シシュツ</t>
    </rPh>
    <rPh sb="10" eb="12">
      <t>コウセイ</t>
    </rPh>
    <phoneticPr fontId="2"/>
  </si>
  <si>
    <t>係数Ｈ　就業係数</t>
    <rPh sb="4" eb="6">
      <t>シュウギョウ</t>
    </rPh>
    <rPh sb="6" eb="8">
      <t>ケイスウ</t>
    </rPh>
    <phoneticPr fontId="2"/>
  </si>
  <si>
    <t>係数Ｉ　雇用係数</t>
    <rPh sb="4" eb="6">
      <t>コヨウ</t>
    </rPh>
    <phoneticPr fontId="2"/>
  </si>
  <si>
    <t>(1) 生産者価格評価表</t>
    <rPh sb="4" eb="7">
      <t>セイサンシャ</t>
    </rPh>
    <rPh sb="7" eb="9">
      <t>カカク</t>
    </rPh>
    <rPh sb="9" eb="11">
      <t>ヒョウカ</t>
    </rPh>
    <rPh sb="11" eb="12">
      <t>ヒョウ</t>
    </rPh>
    <phoneticPr fontId="2"/>
  </si>
  <si>
    <t>(2) 投入係数表</t>
    <rPh sb="4" eb="6">
      <t>トウニュウ</t>
    </rPh>
    <rPh sb="6" eb="8">
      <t>ケイスウ</t>
    </rPh>
    <rPh sb="8" eb="9">
      <t>ヒョウ</t>
    </rPh>
    <phoneticPr fontId="2"/>
  </si>
  <si>
    <t>34</t>
  </si>
  <si>
    <t>35</t>
  </si>
  <si>
    <t>36</t>
  </si>
  <si>
    <t>37</t>
  </si>
  <si>
    <t>38</t>
  </si>
  <si>
    <t>39</t>
  </si>
  <si>
    <t>40</t>
  </si>
  <si>
    <t>41</t>
  </si>
  <si>
    <t>42</t>
  </si>
  <si>
    <t>43</t>
  </si>
  <si>
    <t>実収入(円)*1　　Ａ</t>
    <rPh sb="0" eb="1">
      <t>ジツ</t>
    </rPh>
    <rPh sb="1" eb="2">
      <t>オサム</t>
    </rPh>
    <rPh sb="2" eb="3">
      <t>イリ</t>
    </rPh>
    <rPh sb="4" eb="5">
      <t>エン</t>
    </rPh>
    <phoneticPr fontId="2"/>
  </si>
  <si>
    <t>消費支出(円)*2　Ｂ</t>
    <rPh sb="0" eb="1">
      <t>ケ</t>
    </rPh>
    <rPh sb="1" eb="2">
      <t>ヒ</t>
    </rPh>
    <rPh sb="2" eb="3">
      <t>ササ</t>
    </rPh>
    <rPh sb="3" eb="4">
      <t>デ</t>
    </rPh>
    <rPh sb="5" eb="6">
      <t>エン</t>
    </rPh>
    <phoneticPr fontId="2"/>
  </si>
  <si>
    <t>消費転換係数Ｃ=Ｂ/Ａ</t>
    <rPh sb="0" eb="2">
      <t>ショウヒ</t>
    </rPh>
    <rPh sb="2" eb="4">
      <t>テンカン</t>
    </rPh>
    <rPh sb="4" eb="6">
      <t>ケイスウ</t>
    </rPh>
    <phoneticPr fontId="2"/>
  </si>
  <si>
    <t>*1 実収入:一般に言われる税込み収入であり，世帯員全員の現金収入を合計したものである</t>
    <rPh sb="3" eb="4">
      <t>ジツ</t>
    </rPh>
    <rPh sb="4" eb="6">
      <t>シュウニュウ</t>
    </rPh>
    <phoneticPr fontId="2"/>
  </si>
  <si>
    <t>*2 消費支出:いわゆる生活費のことであり，日常の生活を営むに当たり必要な商品やサービスを購入して実際に支払った金額である。</t>
    <rPh sb="3" eb="5">
      <t>ショウヒ</t>
    </rPh>
    <rPh sb="5" eb="7">
      <t>シシュツ</t>
    </rPh>
    <phoneticPr fontId="2"/>
  </si>
  <si>
    <t>(5)　就業係数･雇用係数</t>
    <rPh sb="4" eb="6">
      <t>シュウギョウ</t>
    </rPh>
    <rPh sb="6" eb="8">
      <t>ケイスウ</t>
    </rPh>
    <rPh sb="9" eb="11">
      <t>コヨウ</t>
    </rPh>
    <rPh sb="11" eb="13">
      <t>ケイスウ</t>
    </rPh>
    <phoneticPr fontId="2"/>
  </si>
  <si>
    <t>(単位：人)</t>
    <rPh sb="1" eb="3">
      <t>タンイ</t>
    </rPh>
    <rPh sb="4" eb="5">
      <t>ヒト</t>
    </rPh>
    <phoneticPr fontId="2"/>
  </si>
  <si>
    <t>就業係数</t>
    <rPh sb="0" eb="2">
      <t>シュウギョウ</t>
    </rPh>
    <rPh sb="2" eb="4">
      <t>ケイスウ</t>
    </rPh>
    <phoneticPr fontId="2"/>
  </si>
  <si>
    <t>雇用係数</t>
    <rPh sb="0" eb="2">
      <t>コヨウ</t>
    </rPh>
    <rPh sb="2" eb="4">
      <t>ケイスウ</t>
    </rPh>
    <phoneticPr fontId="2"/>
  </si>
  <si>
    <t>従業者総数</t>
    <rPh sb="0" eb="2">
      <t>ジュウギョウ</t>
    </rPh>
    <rPh sb="2" eb="3">
      <t>シャ</t>
    </rPh>
    <rPh sb="3" eb="5">
      <t>ソウスウ</t>
    </rPh>
    <phoneticPr fontId="2"/>
  </si>
  <si>
    <t>個人業主</t>
    <rPh sb="0" eb="2">
      <t>コジン</t>
    </rPh>
    <rPh sb="2" eb="4">
      <t>ギョウシュ</t>
    </rPh>
    <phoneticPr fontId="2"/>
  </si>
  <si>
    <t>家族従業者</t>
    <rPh sb="0" eb="2">
      <t>カゾク</t>
    </rPh>
    <rPh sb="2" eb="5">
      <t>ジュウギョウシャ</t>
    </rPh>
    <phoneticPr fontId="2"/>
  </si>
  <si>
    <t>有給役員･
雇用者</t>
    <rPh sb="0" eb="2">
      <t>ユウキュウ</t>
    </rPh>
    <rPh sb="2" eb="4">
      <t>ヤクイン</t>
    </rPh>
    <rPh sb="6" eb="9">
      <t>コヨウシャ</t>
    </rPh>
    <phoneticPr fontId="2"/>
  </si>
  <si>
    <t>有給役員</t>
    <rPh sb="0" eb="2">
      <t>ユウキュウ</t>
    </rPh>
    <rPh sb="2" eb="4">
      <t>ヤクイン</t>
    </rPh>
    <phoneticPr fontId="2"/>
  </si>
  <si>
    <t>雇用者</t>
    <rPh sb="0" eb="3">
      <t>コヨウシャ</t>
    </rPh>
    <phoneticPr fontId="2"/>
  </si>
  <si>
    <t xml:space="preserve">(係数Ａ～Ｉは､ｼｰﾄ｢④係数｣を参照)
</t>
    <rPh sb="1" eb="3">
      <t>ケイスウ</t>
    </rPh>
    <rPh sb="13" eb="15">
      <t>ケイスウ</t>
    </rPh>
    <rPh sb="17" eb="19">
      <t>サンショウ</t>
    </rPh>
    <phoneticPr fontId="2"/>
  </si>
  <si>
    <t>F</t>
    <phoneticPr fontId="2"/>
  </si>
  <si>
    <t>Ｇ</t>
    <phoneticPr fontId="2"/>
  </si>
  <si>
    <t>(⑩×Ｇ)</t>
    <phoneticPr fontId="2"/>
  </si>
  <si>
    <t>(Ｅ×⑫)</t>
    <phoneticPr fontId="2"/>
  </si>
  <si>
    <t>(⑬×Ｂ)</t>
    <phoneticPr fontId="2"/>
  </si>
  <si>
    <t>(⑬×Ｃ)</t>
    <phoneticPr fontId="2"/>
  </si>
  <si>
    <t>(⑨×Ｆ)</t>
    <phoneticPr fontId="2"/>
  </si>
  <si>
    <t>(①'×Ｈ)</t>
    <phoneticPr fontId="2"/>
  </si>
  <si>
    <t>(①'×Ｉ)</t>
    <phoneticPr fontId="2"/>
  </si>
  <si>
    <t>(⑥×Ｈ)</t>
    <phoneticPr fontId="2"/>
  </si>
  <si>
    <t>(⑥×Ｉ)</t>
    <phoneticPr fontId="2"/>
  </si>
  <si>
    <t>(⑬×Ｈ)</t>
    <phoneticPr fontId="2"/>
  </si>
  <si>
    <t>(⑬×Ｉ)</t>
    <phoneticPr fontId="2"/>
  </si>
  <si>
    <t>×逆行列係数Ｅ　　　　　</t>
    <rPh sb="1" eb="4">
      <t>ギャクギョウレツ</t>
    </rPh>
    <rPh sb="4" eb="6">
      <t>ケイスウ</t>
    </rPh>
    <phoneticPr fontId="2"/>
  </si>
  <si>
    <t>×粗付加価値率Ｂ、×雇用者所得率Ｃ</t>
    <rPh sb="1" eb="2">
      <t>ソ</t>
    </rPh>
    <rPh sb="2" eb="4">
      <t>フカ</t>
    </rPh>
    <rPh sb="4" eb="7">
      <t>カチリツ</t>
    </rPh>
    <rPh sb="10" eb="13">
      <t>コヨウシャ</t>
    </rPh>
    <rPh sb="13" eb="16">
      <t>ショトクリツ</t>
    </rPh>
    <phoneticPr fontId="2"/>
  </si>
  <si>
    <t>×消費転換係数Ｆ</t>
    <rPh sb="1" eb="3">
      <t>ショウヒ</t>
    </rPh>
    <rPh sb="3" eb="5">
      <t>テンカン</t>
    </rPh>
    <rPh sb="5" eb="7">
      <t>ケイスウ</t>
    </rPh>
    <phoneticPr fontId="2"/>
  </si>
  <si>
    <t>×民間消費支出構成Ｇ、×自給率Ａ　</t>
    <rPh sb="1" eb="3">
      <t>ミンカン</t>
    </rPh>
    <rPh sb="3" eb="5">
      <t>ショウヒ</t>
    </rPh>
    <rPh sb="5" eb="7">
      <t>シシュツ</t>
    </rPh>
    <rPh sb="7" eb="9">
      <t>コウセイ</t>
    </rPh>
    <rPh sb="12" eb="15">
      <t>ジキュウリツ</t>
    </rPh>
    <phoneticPr fontId="2"/>
  </si>
  <si>
    <t>×逆行列係数Ｅ　　　　　　</t>
    <rPh sb="1" eb="4">
      <t>ギャクギョウレツ</t>
    </rPh>
    <rPh sb="4" eb="6">
      <t>ケイスウ</t>
    </rPh>
    <phoneticPr fontId="2"/>
  </si>
  <si>
    <t>×粗付加価値率Ｂ、×雇用者所得率Ｃ</t>
    <rPh sb="1" eb="2">
      <t>ソ</t>
    </rPh>
    <rPh sb="2" eb="4">
      <t>フカ</t>
    </rPh>
    <rPh sb="4" eb="6">
      <t>カチ</t>
    </rPh>
    <rPh sb="6" eb="7">
      <t>リツ</t>
    </rPh>
    <rPh sb="10" eb="13">
      <t>コヨウシャ</t>
    </rPh>
    <rPh sb="13" eb="15">
      <t>ショトク</t>
    </rPh>
    <rPh sb="15" eb="16">
      <t>リツ</t>
    </rPh>
    <phoneticPr fontId="2"/>
  </si>
  <si>
    <t>東日本高速道路(株)
中日本高速道路(株)
西日本高速道路(株)</t>
    <rPh sb="0" eb="1">
      <t>ヒガシ</t>
    </rPh>
    <rPh sb="1" eb="3">
      <t>ニホン</t>
    </rPh>
    <rPh sb="3" eb="5">
      <t>コウソク</t>
    </rPh>
    <rPh sb="5" eb="7">
      <t>ドウロ</t>
    </rPh>
    <rPh sb="7" eb="10">
      <t>カブ</t>
    </rPh>
    <rPh sb="11" eb="12">
      <t>ナカ</t>
    </rPh>
    <rPh sb="12" eb="14">
      <t>ニホン</t>
    </rPh>
    <rPh sb="14" eb="16">
      <t>コウソク</t>
    </rPh>
    <rPh sb="16" eb="18">
      <t>ドウロ</t>
    </rPh>
    <rPh sb="18" eb="21">
      <t>カブ</t>
    </rPh>
    <rPh sb="22" eb="23">
      <t>ニシ</t>
    </rPh>
    <rPh sb="23" eb="25">
      <t>ニホン</t>
    </rPh>
    <rPh sb="25" eb="27">
      <t>コウソク</t>
    </rPh>
    <rPh sb="27" eb="29">
      <t>ドウロ</t>
    </rPh>
    <rPh sb="29" eb="32">
      <t>カブ</t>
    </rPh>
    <phoneticPr fontId="2"/>
  </si>
  <si>
    <t>首都高速道路(株)</t>
    <rPh sb="4" eb="6">
      <t>ドウロ</t>
    </rPh>
    <rPh sb="6" eb="9">
      <t>カブ</t>
    </rPh>
    <phoneticPr fontId="2"/>
  </si>
  <si>
    <t>阪神高速道路(株)</t>
    <rPh sb="6" eb="9">
      <t>カブ</t>
    </rPh>
    <phoneticPr fontId="2"/>
  </si>
  <si>
    <t>本州四国連絡高速道路(株)</t>
    <rPh sb="6" eb="8">
      <t>コウソク</t>
    </rPh>
    <rPh sb="8" eb="10">
      <t>ドウロ</t>
    </rPh>
    <rPh sb="10" eb="13">
      <t>カブ</t>
    </rPh>
    <phoneticPr fontId="2"/>
  </si>
  <si>
    <t>地方公社等</t>
    <phoneticPr fontId="2"/>
  </si>
  <si>
    <t>廃棄物処理施設</t>
    <rPh sb="0" eb="3">
      <t>ハイキブツ</t>
    </rPh>
    <rPh sb="3" eb="5">
      <t>ショリ</t>
    </rPh>
    <rPh sb="5" eb="7">
      <t>シセツ</t>
    </rPh>
    <phoneticPr fontId="2"/>
  </si>
  <si>
    <t>48の高速道路会社の行う一般有料道路建設事業､補修修繕事業</t>
    <rPh sb="3" eb="5">
      <t>コウソク</t>
    </rPh>
    <rPh sb="5" eb="7">
      <t>ドウロ</t>
    </rPh>
    <rPh sb="7" eb="9">
      <t>カイシャ</t>
    </rPh>
    <phoneticPr fontId="2"/>
  </si>
  <si>
    <t>(単位:百万円／ＳＲＣ:鉄骨鉄筋ｺﾝｸﾘｰﾄ造、ＲＣ:鉄筋ｺﾝｸﾘｰﾄ造、Ｓ:鉄骨造、ＣＢ:ｺﾝｸﾘｰﾄﾌﾞﾛｯｸ造)</t>
    <rPh sb="1" eb="3">
      <t>タンイ</t>
    </rPh>
    <rPh sb="4" eb="6">
      <t>ヒャクマン</t>
    </rPh>
    <rPh sb="6" eb="7">
      <t>エン</t>
    </rPh>
    <rPh sb="12" eb="14">
      <t>テッコツ</t>
    </rPh>
    <rPh sb="14" eb="16">
      <t>テッキン</t>
    </rPh>
    <rPh sb="22" eb="23">
      <t>ツク</t>
    </rPh>
    <rPh sb="27" eb="29">
      <t>テッキン</t>
    </rPh>
    <rPh sb="35" eb="36">
      <t>ツク</t>
    </rPh>
    <rPh sb="39" eb="41">
      <t>テッコツ</t>
    </rPh>
    <rPh sb="41" eb="42">
      <t>ツク</t>
    </rPh>
    <rPh sb="57" eb="58">
      <t>ツク</t>
    </rPh>
    <phoneticPr fontId="2"/>
  </si>
  <si>
    <t>主要構造部が鉄骨鉄筋ｺﾝｸﾘｰﾄ造のもの</t>
    <phoneticPr fontId="2"/>
  </si>
  <si>
    <t>主要構造部が鉄筋ｺﾝｸﾘｰﾄ造のもの</t>
    <phoneticPr fontId="2"/>
  </si>
  <si>
    <t>国および地方公共団体の行う河川総合開発事業ならびに独立行政法人水資源開発機構の行う事業</t>
    <rPh sb="25" eb="27">
      <t>ドクリツ</t>
    </rPh>
    <rPh sb="27" eb="29">
      <t>ギョウセイ</t>
    </rPh>
    <rPh sb="29" eb="31">
      <t>ホウジン</t>
    </rPh>
    <rPh sb="36" eb="38">
      <t>キコウ</t>
    </rPh>
    <phoneticPr fontId="2"/>
  </si>
  <si>
    <t>国､地方公共団体､成田国際空港株式会社、中部国際空港株式会社および関西国際空港株式会社の行う空港整備事業</t>
    <rPh sb="9" eb="11">
      <t>ナリタ</t>
    </rPh>
    <rPh sb="11" eb="13">
      <t>コクサイ</t>
    </rPh>
    <rPh sb="13" eb="15">
      <t>クウコウ</t>
    </rPh>
    <rPh sb="15" eb="17">
      <t>カブシキ</t>
    </rPh>
    <rPh sb="17" eb="19">
      <t>カイシャ</t>
    </rPh>
    <rPh sb="20" eb="22">
      <t>チュウブ</t>
    </rPh>
    <rPh sb="22" eb="24">
      <t>コクサイ</t>
    </rPh>
    <rPh sb="24" eb="26">
      <t>クウコウ</t>
    </rPh>
    <rPh sb="26" eb="28">
      <t>カブシキ</t>
    </rPh>
    <rPh sb="28" eb="30">
      <t>カイシャ</t>
    </rPh>
    <phoneticPr fontId="2"/>
  </si>
  <si>
    <t>地方公共団体の行う廃棄物処理事業</t>
    <phoneticPr fontId="2"/>
  </si>
  <si>
    <t>国および地方公共団体の行う農業土木事業､林道事業､治山事業およびこれらの事業の災害復旧事業</t>
    <phoneticPr fontId="2"/>
  </si>
  <si>
    <t>JR､独立行政法人鉄道建設･運輸施設整備支援機構､公営鉄道､私鉄､東京地下鉄株式会社および本州四国連絡高速道路株式会社の行う鉄道軌道に関する構築物の新設工事および施設保全の取替補修工事</t>
    <rPh sb="3" eb="5">
      <t>ドクリツ</t>
    </rPh>
    <rPh sb="5" eb="7">
      <t>ギョウセイ</t>
    </rPh>
    <rPh sb="7" eb="9">
      <t>ホウジン</t>
    </rPh>
    <rPh sb="9" eb="11">
      <t>テツドウ</t>
    </rPh>
    <rPh sb="11" eb="13">
      <t>ケンセツ</t>
    </rPh>
    <rPh sb="14" eb="16">
      <t>ウンユ</t>
    </rPh>
    <rPh sb="16" eb="18">
      <t>シセツ</t>
    </rPh>
    <rPh sb="18" eb="20">
      <t>セイビ</t>
    </rPh>
    <rPh sb="20" eb="22">
      <t>シエン</t>
    </rPh>
    <rPh sb="22" eb="24">
      <t>キコウ</t>
    </rPh>
    <rPh sb="51" eb="53">
      <t>コウソク</t>
    </rPh>
    <rPh sb="53" eb="55">
      <t>ドウロ</t>
    </rPh>
    <rPh sb="55" eb="57">
      <t>カブシキ</t>
    </rPh>
    <rPh sb="57" eb="59">
      <t>カイシャ</t>
    </rPh>
    <phoneticPr fontId="2"/>
  </si>
  <si>
    <t>10電力株式会社､電源開発株式会社､地方公営企業､その他の電気事業者の行う電気事業および日本原子力発電株式会社の発送配電施設に関する構築物の建設および施設保全で取替補修工事</t>
    <phoneticPr fontId="2"/>
  </si>
  <si>
    <t>東日本高速道路(株)
中日本高速道路(株)
西日本高速道路(株)</t>
  </si>
  <si>
    <t>東日本高速道路(株)
中日本高速道路(株)
西日本高速道路(株)</t>
    <phoneticPr fontId="2"/>
  </si>
  <si>
    <t>地方公社等</t>
  </si>
  <si>
    <t>地方公社等</t>
    <phoneticPr fontId="2"/>
  </si>
  <si>
    <t>パルプ・紙・木製品</t>
  </si>
  <si>
    <t>石油・石炭製品</t>
  </si>
  <si>
    <t>窯業・土石製品</t>
  </si>
  <si>
    <t>はん用機械</t>
  </si>
  <si>
    <t>生産用機械</t>
  </si>
  <si>
    <t>業務用機械</t>
  </si>
  <si>
    <t>電力・ガス・熱供給</t>
  </si>
  <si>
    <t>金融・保険</t>
  </si>
  <si>
    <t>運輸・郵便</t>
  </si>
  <si>
    <t>教育・研究</t>
  </si>
  <si>
    <t>医療・福祉</t>
  </si>
  <si>
    <t>対事業所サービス</t>
  </si>
  <si>
    <t>対個人サービス</t>
  </si>
  <si>
    <t>44</t>
  </si>
  <si>
    <t>45</t>
  </si>
  <si>
    <t>46</t>
  </si>
  <si>
    <t>47</t>
  </si>
  <si>
    <t>48</t>
  </si>
  <si>
    <t>49</t>
  </si>
  <si>
    <t>50</t>
  </si>
  <si>
    <t>51</t>
  </si>
  <si>
    <t>52</t>
  </si>
  <si>
    <t>民間消費支出構成</t>
    <phoneticPr fontId="2"/>
  </si>
  <si>
    <t>1-移輸入率</t>
    <phoneticPr fontId="2"/>
  </si>
  <si>
    <t>｢40 民間消費支出｣の各項目÷｢40 民間消費支出｣の総額</t>
    <phoneticPr fontId="2"/>
  </si>
  <si>
    <t>正社員・
正職員</t>
    <rPh sb="0" eb="3">
      <t>セイシャイン</t>
    </rPh>
    <rPh sb="5" eb="8">
      <t>セイショクイン</t>
    </rPh>
    <phoneticPr fontId="5"/>
  </si>
  <si>
    <t>正社員・
正職員以外</t>
    <rPh sb="0" eb="3">
      <t>セイシャイン</t>
    </rPh>
    <rPh sb="5" eb="8">
      <t>セイショクイン</t>
    </rPh>
    <rPh sb="8" eb="10">
      <t>イガイ</t>
    </rPh>
    <phoneticPr fontId="5"/>
  </si>
  <si>
    <t>Ａ=Ｂ+Ｃ+Ｄ</t>
    <phoneticPr fontId="2"/>
  </si>
  <si>
    <t>Ｂ</t>
    <phoneticPr fontId="2"/>
  </si>
  <si>
    <t>Ｃ</t>
    <phoneticPr fontId="2"/>
  </si>
  <si>
    <t>Ｄ=Ｅ+Ｆ</t>
    <phoneticPr fontId="2"/>
  </si>
  <si>
    <t>Ｅ</t>
    <phoneticPr fontId="2"/>
  </si>
  <si>
    <t>Ｆ=Ｇ+Ｈ</t>
    <phoneticPr fontId="2"/>
  </si>
  <si>
    <t>Ｇ</t>
    <phoneticPr fontId="2"/>
  </si>
  <si>
    <t>Ｈ</t>
    <phoneticPr fontId="2"/>
  </si>
  <si>
    <t>Ｉ</t>
    <phoneticPr fontId="2"/>
  </si>
  <si>
    <t>Ｊ=Ａ/Ｉ</t>
    <phoneticPr fontId="2"/>
  </si>
  <si>
    <t>Ｋ=Ｄ/Ｉ</t>
    <phoneticPr fontId="2"/>
  </si>
  <si>
    <t>H27年
(2015)
平 均</t>
    <rPh sb="3" eb="4">
      <t>ネン</t>
    </rPh>
    <rPh sb="12" eb="13">
      <t>ヒラ</t>
    </rPh>
    <rPh sb="14" eb="15">
      <t>ヒトシ</t>
    </rPh>
    <phoneticPr fontId="2"/>
  </si>
  <si>
    <t>（｢建設部門投入係数表｣は｢平成27年(2015年)建設部門分析用産業連関表｣(令和２年３月 国土交通省総合政策局情報政策課建設経済統計調査室)の生産者価格表から作成しています。)</t>
    <rPh sb="2" eb="4">
      <t>ケンセツ</t>
    </rPh>
    <rPh sb="4" eb="6">
      <t>ブモン</t>
    </rPh>
    <rPh sb="6" eb="8">
      <t>トウニュウ</t>
    </rPh>
    <rPh sb="8" eb="10">
      <t>ケイスウ</t>
    </rPh>
    <rPh sb="10" eb="11">
      <t>オモテ</t>
    </rPh>
    <rPh sb="14" eb="16">
      <t>ヘイセイ</t>
    </rPh>
    <rPh sb="18" eb="19">
      <t>ネン</t>
    </rPh>
    <rPh sb="24" eb="25">
      <t>ネン</t>
    </rPh>
    <rPh sb="26" eb="28">
      <t>ケンセツ</t>
    </rPh>
    <rPh sb="28" eb="30">
      <t>ブモン</t>
    </rPh>
    <rPh sb="30" eb="32">
      <t>ブンセキ</t>
    </rPh>
    <rPh sb="32" eb="33">
      <t>ヨウ</t>
    </rPh>
    <rPh sb="33" eb="35">
      <t>サンギョウ</t>
    </rPh>
    <rPh sb="35" eb="38">
      <t>レンカンヒョウ</t>
    </rPh>
    <rPh sb="40" eb="42">
      <t>レイワ</t>
    </rPh>
    <rPh sb="43" eb="44">
      <t>ネン</t>
    </rPh>
    <rPh sb="45" eb="46">
      <t>ツキ</t>
    </rPh>
    <rPh sb="47" eb="49">
      <t>コクド</t>
    </rPh>
    <rPh sb="49" eb="52">
      <t>コウツウショウ</t>
    </rPh>
    <rPh sb="52" eb="54">
      <t>ソウゴウ</t>
    </rPh>
    <rPh sb="54" eb="56">
      <t>セイサク</t>
    </rPh>
    <rPh sb="56" eb="57">
      <t>キョク</t>
    </rPh>
    <rPh sb="57" eb="59">
      <t>ジョウホウ</t>
    </rPh>
    <rPh sb="59" eb="61">
      <t>セイサク</t>
    </rPh>
    <rPh sb="61" eb="62">
      <t>カ</t>
    </rPh>
    <rPh sb="62" eb="64">
      <t>ケンセツ</t>
    </rPh>
    <rPh sb="64" eb="66">
      <t>ケイザイ</t>
    </rPh>
    <rPh sb="66" eb="68">
      <t>トウケイ</t>
    </rPh>
    <rPh sb="68" eb="70">
      <t>チョウサ</t>
    </rPh>
    <rPh sb="70" eb="71">
      <t>シツ</t>
    </rPh>
    <rPh sb="73" eb="76">
      <t>セイサンシャ</t>
    </rPh>
    <rPh sb="76" eb="78">
      <t>カカク</t>
    </rPh>
    <rPh sb="78" eb="79">
      <t>ヒョウ</t>
    </rPh>
    <rPh sb="81" eb="83">
      <t>サクセイ</t>
    </rPh>
    <phoneticPr fontId="2"/>
  </si>
  <si>
    <t>電気通信事業者、放送事業者の行う電気通信線路施設等に関する構築物の建設事業および施設保全で取替補修工事</t>
    <rPh sb="0" eb="2">
      <t>デンキ</t>
    </rPh>
    <rPh sb="2" eb="4">
      <t>ツウシン</t>
    </rPh>
    <rPh sb="4" eb="7">
      <t>ジギョウシャ</t>
    </rPh>
    <rPh sb="8" eb="10">
      <t>ホウソウ</t>
    </rPh>
    <rPh sb="10" eb="13">
      <t>ジギョウシャ</t>
    </rPh>
    <rPh sb="33" eb="35">
      <t>ケンセツ</t>
    </rPh>
    <rPh sb="35" eb="37">
      <t>ジギョウ</t>
    </rPh>
    <phoneticPr fontId="2"/>
  </si>
  <si>
    <t>独立行政法人都市再生機構､地方公共団体､港湾整備関係等および民間の行う土地造成､臨海部土地造成事業等</t>
    <rPh sb="0" eb="2">
      <t>ドクリツ</t>
    </rPh>
    <rPh sb="2" eb="4">
      <t>ギョウセイ</t>
    </rPh>
    <rPh sb="4" eb="6">
      <t>ホウジン</t>
    </rPh>
    <rPh sb="8" eb="10">
      <t>サイセイ</t>
    </rPh>
    <rPh sb="10" eb="12">
      <t>キコウ</t>
    </rPh>
    <phoneticPr fontId="2"/>
  </si>
  <si>
    <t>建築補修</t>
    <rPh sb="0" eb="2">
      <t>ケンチク</t>
    </rPh>
    <rPh sb="2" eb="4">
      <t>ホシュウ</t>
    </rPh>
    <phoneticPr fontId="2"/>
  </si>
  <si>
    <t>建築物（住宅および非住宅）に関する機能や耐用年数の向上を伴う改装・改修工事</t>
    <rPh sb="0" eb="3">
      <t>ケンチクブツ</t>
    </rPh>
    <rPh sb="4" eb="6">
      <t>ジュウタク</t>
    </rPh>
    <rPh sb="9" eb="10">
      <t>ヒ</t>
    </rPh>
    <rPh sb="10" eb="12">
      <t>ジュウタク</t>
    </rPh>
    <rPh sb="14" eb="15">
      <t>カン</t>
    </rPh>
    <rPh sb="17" eb="19">
      <t>キノウ</t>
    </rPh>
    <rPh sb="20" eb="22">
      <t>タイヨウ</t>
    </rPh>
    <rPh sb="22" eb="24">
      <t>ネンスウ</t>
    </rPh>
    <rPh sb="25" eb="27">
      <t>コウジョウ</t>
    </rPh>
    <rPh sb="28" eb="29">
      <t>トモナ</t>
    </rPh>
    <rPh sb="30" eb="32">
      <t>カイソウ</t>
    </rPh>
    <rPh sb="33" eb="35">
      <t>カイシュウ</t>
    </rPh>
    <rPh sb="35" eb="37">
      <t>コウジ</t>
    </rPh>
    <phoneticPr fontId="2"/>
  </si>
  <si>
    <t>建築補修</t>
    <rPh sb="2" eb="4">
      <t>ホシュウ</t>
    </rPh>
    <phoneticPr fontId="2"/>
  </si>
  <si>
    <t>他に分類されない会員制団体</t>
    <rPh sb="0" eb="1">
      <t>タ</t>
    </rPh>
    <rPh sb="2" eb="4">
      <t>ブンルイ</t>
    </rPh>
    <rPh sb="8" eb="11">
      <t>カイインセイ</t>
    </rPh>
    <rPh sb="11" eb="13">
      <t>ダンタイ</t>
    </rPh>
    <phoneticPr fontId="2"/>
  </si>
  <si>
    <t>（｢47 移輸入｣(絶対値))÷｢51 県内需要合計｣</t>
    <phoneticPr fontId="2"/>
  </si>
  <si>
    <t>H28年
(2016)
平 均</t>
    <rPh sb="3" eb="4">
      <t>ネン</t>
    </rPh>
    <rPh sb="12" eb="13">
      <t>ヒラ</t>
    </rPh>
    <rPh sb="14" eb="15">
      <t>ヒトシ</t>
    </rPh>
    <phoneticPr fontId="2"/>
  </si>
  <si>
    <t>H29年
(2017)
平 均</t>
    <rPh sb="3" eb="4">
      <t>ネン</t>
    </rPh>
    <rPh sb="12" eb="13">
      <t>ヒラ</t>
    </rPh>
    <rPh sb="14" eb="15">
      <t>ヒトシ</t>
    </rPh>
    <phoneticPr fontId="2"/>
  </si>
  <si>
    <t>H30年
(2018)
平 均</t>
    <rPh sb="3" eb="4">
      <t>ネン</t>
    </rPh>
    <rPh sb="12" eb="13">
      <t>ヒラ</t>
    </rPh>
    <rPh sb="14" eb="15">
      <t>ヒトシ</t>
    </rPh>
    <phoneticPr fontId="2"/>
  </si>
  <si>
    <t>H31年
(2019)
平 均</t>
    <rPh sb="3" eb="4">
      <t>ネン</t>
    </rPh>
    <rPh sb="12" eb="13">
      <t>ヒラ</t>
    </rPh>
    <rPh sb="14" eb="15">
      <t>ヒトシ</t>
    </rPh>
    <phoneticPr fontId="2"/>
  </si>
  <si>
    <t>家計調査(大津市･2人以上の勤労者世帯)　H27年(2015)～H31年(2019)の５か年平均</t>
    <rPh sb="0" eb="2">
      <t>カケイ</t>
    </rPh>
    <rPh sb="2" eb="4">
      <t>チョウサ</t>
    </rPh>
    <rPh sb="5" eb="8">
      <t>オオツシ</t>
    </rPh>
    <rPh sb="24" eb="25">
      <t>ネン</t>
    </rPh>
    <rPh sb="35" eb="36">
      <t>ネン</t>
    </rPh>
    <rPh sb="45" eb="46">
      <t>ネン</t>
    </rPh>
    <rPh sb="46" eb="48">
      <t>ヘイキン</t>
    </rPh>
    <phoneticPr fontId="2"/>
  </si>
  <si>
    <t>農林漁業</t>
    <rPh sb="2" eb="4">
      <t>ギョギョウ</t>
    </rPh>
    <phoneticPr fontId="2"/>
  </si>
  <si>
    <t>プラスチック・ゴム製品</t>
    <rPh sb="9" eb="11">
      <t>セイヒン</t>
    </rPh>
    <phoneticPr fontId="2"/>
  </si>
  <si>
    <t>情報通信機器</t>
  </si>
  <si>
    <t>(3) 逆行列係数表(開放型)　　　　　　　</t>
    <rPh sb="4" eb="5">
      <t>ギャク</t>
    </rPh>
    <rPh sb="5" eb="7">
      <t>ギョウレツ</t>
    </rPh>
    <rPh sb="7" eb="9">
      <t>ケイスウ</t>
    </rPh>
    <rPh sb="9" eb="10">
      <t>ヒョウ</t>
    </rPh>
    <rPh sb="11" eb="13">
      <t>カイホウ</t>
    </rPh>
    <rPh sb="13" eb="14">
      <t>カタ</t>
    </rPh>
    <phoneticPr fontId="2"/>
  </si>
  <si>
    <t>3+16</t>
    <phoneticPr fontId="2"/>
  </si>
  <si>
    <t>2+29+71</t>
    <phoneticPr fontId="2"/>
  </si>
  <si>
    <t>河川総合開発</t>
  </si>
  <si>
    <t>河川総合開発</t>
    <rPh sb="4" eb="6">
      <t>カイハツ</t>
    </rPh>
    <phoneticPr fontId="2"/>
  </si>
  <si>
    <t>43～46の高速道路株式会社の行う高速有料道路建設事業､補修修繕事業</t>
    <rPh sb="6" eb="8">
      <t>コウソク</t>
    </rPh>
    <rPh sb="8" eb="10">
      <t>ドウロ</t>
    </rPh>
    <rPh sb="10" eb="12">
      <t>カブシキ</t>
    </rPh>
    <rPh sb="12" eb="14">
      <t>カイシャ</t>
    </rPh>
    <rPh sb="19" eb="21">
      <t>ユウリョウ</t>
    </rPh>
    <rPh sb="21" eb="23">
      <t>ドウロ</t>
    </rPh>
    <phoneticPr fontId="2"/>
  </si>
  <si>
    <t>民間企業等が行う土木構築物の建設事業､民間ｶﾞｽ会社および地方公営企業の行うｶﾞｽ事業の貯槽の建設工事､駐車場建設事業および上記以外のその他の土木</t>
    <rPh sb="0" eb="2">
      <t>ミンカン</t>
    </rPh>
    <rPh sb="2" eb="4">
      <t>キギョウ</t>
    </rPh>
    <rPh sb="4" eb="5">
      <t>トウ</t>
    </rPh>
    <rPh sb="6" eb="7">
      <t>オコナ</t>
    </rPh>
    <rPh sb="8" eb="10">
      <t>ドボク</t>
    </rPh>
    <rPh sb="10" eb="13">
      <t>コウチクブツ</t>
    </rPh>
    <rPh sb="14" eb="16">
      <t>ケンセツ</t>
    </rPh>
    <rPh sb="16" eb="18">
      <t>ジギョウ</t>
    </rPh>
    <rPh sb="19" eb="21">
      <t>ミンカン</t>
    </rPh>
    <rPh sb="24" eb="26">
      <t>カイシャ</t>
    </rPh>
    <rPh sb="29" eb="31">
      <t>チホウ</t>
    </rPh>
    <rPh sb="31" eb="33">
      <t>コウエイ</t>
    </rPh>
    <rPh sb="33" eb="35">
      <t>キギョウ</t>
    </rPh>
    <rPh sb="36" eb="37">
      <t>オコナ</t>
    </rPh>
    <rPh sb="41" eb="43">
      <t>ジギョウ</t>
    </rPh>
    <rPh sb="44" eb="45">
      <t>チョ</t>
    </rPh>
    <rPh sb="45" eb="46">
      <t>ソウ</t>
    </rPh>
    <rPh sb="47" eb="49">
      <t>ケンセツ</t>
    </rPh>
    <rPh sb="49" eb="51">
      <t>コウジ</t>
    </rPh>
    <rPh sb="52" eb="55">
      <t>チュウシャジョウ</t>
    </rPh>
    <rPh sb="55" eb="57">
      <t>ケンセツ</t>
    </rPh>
    <rPh sb="57" eb="59">
      <t>ジギョウ</t>
    </rPh>
    <rPh sb="62" eb="64">
      <t>ジョウキ</t>
    </rPh>
    <rPh sb="64" eb="66">
      <t>イガイ</t>
    </rPh>
    <rPh sb="69" eb="70">
      <t>ホカ</t>
    </rPh>
    <rPh sb="71" eb="73">
      <t>ドボク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</si>
</sst>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_ "/>
    <numFmt numFmtId="178" formatCode="0.00_ "/>
    <numFmt numFmtId="179" formatCode="0.00000_ "/>
    <numFmt numFmtId="180" formatCode="#,##0_ "/>
    <numFmt numFmtId="181" formatCode="#,##0.0;[Red]\-#,##0.0"/>
    <numFmt numFmtId="182" formatCode="#,##0.00000;[Red]\-#,##0.00000"/>
    <numFmt numFmtId="183" formatCode="#,##0_ ;[Red]\-#,##0\ "/>
  </numFmts>
  <fonts count="29">
    <font>
      <sz val="9"/>
      <name val="ＭＳ 明朝"/>
      <family val="1"/>
      <charset val="128"/>
    </font>
    <font>
      <sz val="9"/>
      <name val="ＭＳ 明朝"/>
      <family val="1"/>
      <charset val="128"/>
    </font>
    <font>
      <sz val="6"/>
      <name val="ＭＳ 明朝"/>
      <family val="1"/>
      <charset val="128"/>
    </font>
    <font>
      <sz val="7"/>
      <name val="ＭＳ 明朝"/>
      <family val="1"/>
      <charset val="128"/>
    </font>
    <font>
      <b/>
      <sz val="16"/>
      <name val="ＭＳ ゴシック"/>
      <family val="3"/>
      <charset val="128"/>
    </font>
    <font>
      <u/>
      <sz val="11"/>
      <color indexed="12"/>
      <name val="ＭＳ Ｐゴシック"/>
      <family val="3"/>
      <charset val="128"/>
    </font>
    <font>
      <sz val="14"/>
      <name val="明朝"/>
      <family val="1"/>
      <charset val="128"/>
    </font>
    <font>
      <sz val="11"/>
      <name val="ＭＳ Ｐゴシック"/>
      <family val="3"/>
      <charset val="128"/>
    </font>
    <font>
      <sz val="9"/>
      <name val="ＭＳ ゴシック"/>
      <family val="3"/>
      <charset val="128"/>
    </font>
    <font>
      <b/>
      <sz val="9"/>
      <name val="ＭＳ ゴシック"/>
      <family val="3"/>
      <charset val="128"/>
    </font>
    <font>
      <b/>
      <sz val="14"/>
      <name val="ＭＳ ゴシック"/>
      <family val="3"/>
      <charset val="128"/>
    </font>
    <font>
      <sz val="8"/>
      <name val="ＭＳ ゴシック"/>
      <family val="3"/>
      <charset val="128"/>
    </font>
    <font>
      <sz val="9"/>
      <color indexed="8"/>
      <name val="ＭＳ ゴシック"/>
      <family val="3"/>
      <charset val="128"/>
    </font>
    <font>
      <sz val="11"/>
      <name val="ＭＳ ゴシック"/>
      <family val="3"/>
      <charset val="128"/>
    </font>
    <font>
      <sz val="10"/>
      <name val="ＭＳ ゴシック"/>
      <family val="3"/>
      <charset val="128"/>
    </font>
    <font>
      <sz val="10"/>
      <name val="ＭＳ 明朝"/>
      <family val="1"/>
      <charset val="128"/>
    </font>
    <font>
      <b/>
      <sz val="10"/>
      <name val="ＭＳ ゴシック"/>
      <family val="3"/>
      <charset val="128"/>
    </font>
    <font>
      <b/>
      <sz val="11"/>
      <name val="ＭＳ ゴシック"/>
      <family val="3"/>
      <charset val="128"/>
    </font>
    <font>
      <b/>
      <sz val="10"/>
      <name val="ＭＳ 明朝"/>
      <family val="1"/>
      <charset val="128"/>
    </font>
    <font>
      <b/>
      <u/>
      <sz val="11"/>
      <color indexed="12"/>
      <name val="ＭＳ Ｐゴシック"/>
      <family val="3"/>
      <charset val="128"/>
    </font>
    <font>
      <b/>
      <u/>
      <sz val="10"/>
      <color indexed="12"/>
      <name val="ＭＳ ゴシック"/>
      <family val="3"/>
      <charset val="128"/>
    </font>
    <font>
      <sz val="8"/>
      <name val="ＭＳ Ｐゴシック"/>
      <family val="3"/>
      <charset val="128"/>
    </font>
    <font>
      <sz val="9"/>
      <name val="ＭＳ Ｐゴシック"/>
      <family val="3"/>
      <charset val="128"/>
    </font>
    <font>
      <b/>
      <u/>
      <sz val="11"/>
      <color indexed="12"/>
      <name val="ＭＳ ゴシック"/>
      <family val="3"/>
      <charset val="128"/>
    </font>
    <font>
      <sz val="11"/>
      <color indexed="8"/>
      <name val="ＭＳ Ｐゴシック"/>
      <family val="3"/>
      <charset val="128"/>
    </font>
    <font>
      <b/>
      <sz val="9"/>
      <color indexed="10"/>
      <name val="ＭＳ ゴシック"/>
      <family val="3"/>
      <charset val="128"/>
    </font>
    <font>
      <sz val="10"/>
      <color indexed="10"/>
      <name val="ＭＳ 明朝"/>
      <family val="1"/>
      <charset val="128"/>
    </font>
    <font>
      <sz val="10"/>
      <name val="ＭＳ Ｐゴシック"/>
      <family val="3"/>
      <charset val="128"/>
    </font>
    <font>
      <b/>
      <sz val="11"/>
      <color indexed="12"/>
      <name val="ＭＳ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indexed="50"/>
        <bgColor indexed="64"/>
      </patternFill>
    </fill>
    <fill>
      <patternFill patternType="solid">
        <fgColor indexed="11"/>
        <bgColor indexed="64"/>
      </patternFill>
    </fill>
    <fill>
      <patternFill patternType="solid">
        <fgColor indexed="46"/>
        <bgColor indexed="64"/>
      </patternFill>
    </fill>
    <fill>
      <patternFill patternType="solid">
        <fgColor indexed="27"/>
        <bgColor indexed="64"/>
      </patternFill>
    </fill>
    <fill>
      <patternFill patternType="solid">
        <fgColor theme="0" tint="-0.24994659260841701"/>
        <bgColor indexed="64"/>
      </patternFill>
    </fill>
    <fill>
      <patternFill patternType="solid">
        <fgColor rgb="FFFFFF00"/>
        <bgColor indexed="64"/>
      </patternFill>
    </fill>
  </fills>
  <borders count="146">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style="medium">
        <color indexed="64"/>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right style="thin">
        <color indexed="64"/>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medium">
        <color indexed="64"/>
      </left>
      <right style="medium">
        <color indexed="64"/>
      </right>
      <top/>
      <bottom/>
      <diagonal/>
    </border>
    <border>
      <left style="dotted">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dotted">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dotted">
        <color indexed="64"/>
      </left>
      <right/>
      <top style="medium">
        <color indexed="64"/>
      </top>
      <bottom style="medium">
        <color indexed="64"/>
      </bottom>
      <diagonal style="thin">
        <color indexed="64"/>
      </diagonal>
    </border>
    <border diagonalDown="1">
      <left/>
      <right style="dotted">
        <color indexed="64"/>
      </right>
      <top style="medium">
        <color indexed="64"/>
      </top>
      <bottom style="medium">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diagonalDown="1">
      <left style="medium">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diagonalDown="1">
      <left/>
      <right style="thin">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0" fontId="7" fillId="0" borderId="0"/>
    <xf numFmtId="0" fontId="7" fillId="0" borderId="0"/>
    <xf numFmtId="0" fontId="6" fillId="0" borderId="0"/>
  </cellStyleXfs>
  <cellXfs count="1188">
    <xf numFmtId="0" fontId="0" fillId="0" borderId="0" xfId="0"/>
    <xf numFmtId="0" fontId="8" fillId="0" borderId="0" xfId="0" applyFont="1"/>
    <xf numFmtId="0" fontId="8" fillId="0" borderId="0" xfId="0" applyFont="1" applyAlignment="1">
      <alignment horizontal="center"/>
    </xf>
    <xf numFmtId="0" fontId="8" fillId="0" borderId="1" xfId="0" applyFont="1" applyBorder="1"/>
    <xf numFmtId="181" fontId="8" fillId="0" borderId="0" xfId="2" applyNumberFormat="1" applyFont="1"/>
    <xf numFmtId="181" fontId="8" fillId="0" borderId="2" xfId="2" applyNumberFormat="1" applyFont="1" applyBorder="1" applyAlignment="1">
      <alignment horizontal="center"/>
    </xf>
    <xf numFmtId="181" fontId="8" fillId="0" borderId="2" xfId="2" applyNumberFormat="1" applyFont="1" applyBorder="1"/>
    <xf numFmtId="181" fontId="8" fillId="0" borderId="3" xfId="2" applyNumberFormat="1" applyFont="1" applyBorder="1"/>
    <xf numFmtId="181" fontId="8" fillId="0" borderId="0" xfId="2" applyNumberFormat="1" applyFont="1" applyFill="1"/>
    <xf numFmtId="181" fontId="8" fillId="0" borderId="2" xfId="2" applyNumberFormat="1" applyFont="1" applyFill="1" applyBorder="1" applyAlignment="1">
      <alignment horizontal="center"/>
    </xf>
    <xf numFmtId="181" fontId="8" fillId="0" borderId="2" xfId="2" applyNumberFormat="1" applyFont="1" applyFill="1" applyBorder="1"/>
    <xf numFmtId="181" fontId="8" fillId="0" borderId="0" xfId="2" applyNumberFormat="1" applyFont="1" applyBorder="1"/>
    <xf numFmtId="181" fontId="8" fillId="0" borderId="3" xfId="2" applyNumberFormat="1" applyFont="1" applyFill="1" applyBorder="1"/>
    <xf numFmtId="0" fontId="8" fillId="0" borderId="0" xfId="0" applyFont="1" applyBorder="1"/>
    <xf numFmtId="0" fontId="8" fillId="2" borderId="1" xfId="0" applyFont="1" applyFill="1" applyBorder="1"/>
    <xf numFmtId="179" fontId="8" fillId="0" borderId="0" xfId="2" applyNumberFormat="1" applyFont="1" applyBorder="1"/>
    <xf numFmtId="179" fontId="8" fillId="0" borderId="0" xfId="0" applyNumberFormat="1" applyFont="1" applyBorder="1"/>
    <xf numFmtId="38" fontId="8" fillId="0" borderId="0" xfId="2" applyNumberFormat="1" applyFont="1" applyBorder="1"/>
    <xf numFmtId="0" fontId="8" fillId="2" borderId="4" xfId="0" applyFont="1" applyFill="1" applyBorder="1" applyAlignment="1">
      <alignment vertical="top"/>
    </xf>
    <xf numFmtId="0" fontId="8" fillId="2" borderId="5" xfId="0" applyFont="1" applyFill="1" applyBorder="1" applyAlignment="1">
      <alignment vertical="top"/>
    </xf>
    <xf numFmtId="0" fontId="8" fillId="2" borderId="6" xfId="0" applyFont="1" applyFill="1" applyBorder="1" applyAlignment="1">
      <alignment vertical="top"/>
    </xf>
    <xf numFmtId="0" fontId="8" fillId="2" borderId="7" xfId="0" applyFont="1" applyFill="1" applyBorder="1" applyAlignment="1">
      <alignment vertical="top"/>
    </xf>
    <xf numFmtId="0" fontId="8" fillId="2" borderId="8" xfId="0" applyFont="1" applyFill="1" applyBorder="1" applyAlignment="1">
      <alignment vertical="top"/>
    </xf>
    <xf numFmtId="0" fontId="8" fillId="2" borderId="9" xfId="0" applyFont="1" applyFill="1" applyBorder="1" applyAlignment="1">
      <alignment vertical="top"/>
    </xf>
    <xf numFmtId="0" fontId="8" fillId="2" borderId="10" xfId="0" applyFont="1" applyFill="1" applyBorder="1" applyAlignment="1">
      <alignment vertical="top"/>
    </xf>
    <xf numFmtId="0" fontId="8" fillId="2" borderId="11" xfId="0" applyFont="1" applyFill="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7" xfId="0" applyFont="1" applyBorder="1" applyAlignment="1">
      <alignment vertical="top"/>
    </xf>
    <xf numFmtId="0" fontId="8" fillId="0" borderId="10" xfId="0" applyFont="1" applyBorder="1" applyAlignment="1">
      <alignment vertical="top"/>
    </xf>
    <xf numFmtId="0" fontId="8" fillId="0" borderId="8" xfId="0" applyFont="1" applyBorder="1" applyAlignment="1">
      <alignment vertical="top"/>
    </xf>
    <xf numFmtId="0" fontId="8" fillId="0" borderId="2" xfId="0" applyFont="1" applyBorder="1" applyAlignment="1">
      <alignment vertical="top"/>
    </xf>
    <xf numFmtId="0" fontId="8" fillId="0" borderId="12" xfId="0" applyFont="1" applyBorder="1" applyAlignment="1">
      <alignment vertical="top"/>
    </xf>
    <xf numFmtId="0" fontId="8" fillId="0" borderId="9" xfId="0" applyFont="1" applyBorder="1" applyAlignment="1">
      <alignment vertical="top"/>
    </xf>
    <xf numFmtId="181" fontId="8" fillId="0" borderId="10" xfId="2" applyNumberFormat="1" applyFont="1" applyBorder="1" applyAlignment="1">
      <alignment vertical="top"/>
    </xf>
    <xf numFmtId="181" fontId="8" fillId="0" borderId="8" xfId="2" applyNumberFormat="1" applyFont="1" applyBorder="1" applyAlignment="1">
      <alignment vertical="top"/>
    </xf>
    <xf numFmtId="38" fontId="8" fillId="0" borderId="0" xfId="2" applyFont="1"/>
    <xf numFmtId="0" fontId="8" fillId="0" borderId="0" xfId="0" applyFont="1" applyAlignment="1">
      <alignment wrapText="1"/>
    </xf>
    <xf numFmtId="38" fontId="8" fillId="0" borderId="13" xfId="2" applyFont="1" applyBorder="1"/>
    <xf numFmtId="0" fontId="8" fillId="0" borderId="1" xfId="0" applyFont="1" applyBorder="1" applyAlignment="1">
      <alignment horizontal="center"/>
    </xf>
    <xf numFmtId="38" fontId="8" fillId="0" borderId="14" xfId="2" applyFont="1" applyBorder="1"/>
    <xf numFmtId="0" fontId="8" fillId="0" borderId="15" xfId="0" applyFont="1" applyBorder="1"/>
    <xf numFmtId="0" fontId="8" fillId="0" borderId="16" xfId="0" applyFont="1" applyBorder="1"/>
    <xf numFmtId="38" fontId="8" fillId="0" borderId="17" xfId="2" applyFont="1" applyBorder="1" applyAlignment="1">
      <alignment wrapText="1"/>
    </xf>
    <xf numFmtId="181" fontId="8" fillId="0" borderId="14" xfId="2" applyNumberFormat="1" applyFont="1" applyBorder="1"/>
    <xf numFmtId="181" fontId="8" fillId="0" borderId="17" xfId="2" applyNumberFormat="1" applyFont="1" applyBorder="1"/>
    <xf numFmtId="181" fontId="8" fillId="0" borderId="0" xfId="2" applyNumberFormat="1" applyFont="1" applyFill="1" applyBorder="1"/>
    <xf numFmtId="181" fontId="8" fillId="0" borderId="18" xfId="2" applyNumberFormat="1" applyFont="1" applyBorder="1" applyAlignment="1">
      <alignment horizontal="center"/>
    </xf>
    <xf numFmtId="49" fontId="8" fillId="0" borderId="0" xfId="0" applyNumberFormat="1" applyFont="1" applyFill="1"/>
    <xf numFmtId="0" fontId="8" fillId="0" borderId="0" xfId="0" applyFont="1" applyFill="1"/>
    <xf numFmtId="0" fontId="8" fillId="0" borderId="0" xfId="0" applyFont="1" applyFill="1" applyAlignment="1">
      <alignment horizontal="right"/>
    </xf>
    <xf numFmtId="180" fontId="8" fillId="0" borderId="10" xfId="2" applyNumberFormat="1" applyFont="1" applyFill="1" applyBorder="1"/>
    <xf numFmtId="180" fontId="8" fillId="0" borderId="0" xfId="2" applyNumberFormat="1" applyFont="1" applyFill="1" applyBorder="1"/>
    <xf numFmtId="0" fontId="13" fillId="0" borderId="0" xfId="0" applyFont="1"/>
    <xf numFmtId="0" fontId="13" fillId="0" borderId="0" xfId="4" applyFont="1" applyFill="1" applyAlignment="1">
      <alignment horizontal="left" shrinkToFit="1"/>
    </xf>
    <xf numFmtId="0" fontId="13" fillId="0" borderId="0" xfId="4" applyFont="1" applyFill="1" applyAlignment="1">
      <alignment shrinkToFit="1"/>
    </xf>
    <xf numFmtId="0" fontId="13" fillId="0" borderId="0" xfId="0" applyFont="1" applyAlignment="1">
      <alignment horizontal="center" vertical="center"/>
    </xf>
    <xf numFmtId="0" fontId="13" fillId="0" borderId="0" xfId="0" applyFont="1" applyAlignment="1">
      <alignment vertical="center"/>
    </xf>
    <xf numFmtId="0" fontId="8" fillId="0" borderId="19" xfId="0" applyFont="1" applyBorder="1" applyAlignment="1">
      <alignment vertical="top"/>
    </xf>
    <xf numFmtId="0" fontId="8" fillId="0" borderId="20" xfId="0" applyFont="1" applyBorder="1" applyAlignment="1">
      <alignment vertical="top"/>
    </xf>
    <xf numFmtId="0" fontId="8" fillId="0" borderId="21" xfId="0" applyFont="1" applyBorder="1" applyAlignment="1">
      <alignment vertical="top"/>
    </xf>
    <xf numFmtId="0" fontId="8" fillId="0" borderId="1" xfId="0" applyFont="1" applyBorder="1" applyAlignment="1">
      <alignment vertical="top"/>
    </xf>
    <xf numFmtId="181" fontId="8" fillId="0" borderId="1" xfId="2" applyNumberFormat="1" applyFont="1" applyBorder="1" applyAlignment="1">
      <alignment vertical="top"/>
    </xf>
    <xf numFmtId="0" fontId="8" fillId="0" borderId="15" xfId="0" applyFont="1" applyBorder="1" applyAlignment="1">
      <alignment vertical="top"/>
    </xf>
    <xf numFmtId="0" fontId="8" fillId="0" borderId="22" xfId="0" applyFont="1" applyBorder="1" applyAlignment="1">
      <alignment vertical="top"/>
    </xf>
    <xf numFmtId="0" fontId="8" fillId="2" borderId="22" xfId="0" applyFont="1" applyFill="1" applyBorder="1" applyAlignment="1">
      <alignment vertical="top"/>
    </xf>
    <xf numFmtId="0" fontId="8" fillId="2" borderId="16" xfId="0" applyFont="1" applyFill="1" applyBorder="1" applyAlignment="1">
      <alignment vertical="top"/>
    </xf>
    <xf numFmtId="0" fontId="8" fillId="0" borderId="23" xfId="0" applyFont="1" applyBorder="1" applyAlignment="1">
      <alignment vertical="top"/>
    </xf>
    <xf numFmtId="0" fontId="8" fillId="0" borderId="24" xfId="0" applyFont="1" applyBorder="1" applyAlignment="1">
      <alignment vertical="top"/>
    </xf>
    <xf numFmtId="0" fontId="8" fillId="2" borderId="24" xfId="0" applyFont="1" applyFill="1" applyBorder="1" applyAlignment="1">
      <alignment vertical="top"/>
    </xf>
    <xf numFmtId="0" fontId="8" fillId="2" borderId="25" xfId="0" applyFont="1" applyFill="1" applyBorder="1" applyAlignment="1">
      <alignment vertical="top"/>
    </xf>
    <xf numFmtId="0" fontId="8" fillId="0" borderId="22" xfId="0" applyFont="1" applyFill="1" applyBorder="1" applyAlignment="1">
      <alignment horizontal="center" vertical="top" wrapText="1"/>
    </xf>
    <xf numFmtId="179" fontId="8" fillId="0" borderId="26" xfId="0" applyNumberFormat="1" applyFont="1" applyFill="1" applyBorder="1"/>
    <xf numFmtId="179" fontId="8" fillId="0" borderId="10" xfId="0" applyNumberFormat="1" applyFont="1" applyFill="1" applyBorder="1"/>
    <xf numFmtId="179" fontId="8" fillId="0" borderId="22" xfId="0" applyNumberFormat="1" applyFont="1" applyFill="1" applyBorder="1"/>
    <xf numFmtId="181" fontId="8" fillId="0" borderId="16" xfId="2" applyNumberFormat="1" applyFont="1" applyFill="1" applyBorder="1" applyAlignment="1">
      <alignment horizontal="center" vertical="top" wrapText="1"/>
    </xf>
    <xf numFmtId="0" fontId="8" fillId="0" borderId="16" xfId="0" applyFont="1" applyFill="1" applyBorder="1" applyAlignment="1">
      <alignment horizontal="center" vertical="top" wrapText="1"/>
    </xf>
    <xf numFmtId="179" fontId="8" fillId="0" borderId="20" xfId="2" applyNumberFormat="1" applyFont="1" applyFill="1" applyBorder="1"/>
    <xf numFmtId="179" fontId="8" fillId="0" borderId="20" xfId="0" applyNumberFormat="1" applyFont="1" applyFill="1" applyBorder="1"/>
    <xf numFmtId="179" fontId="8" fillId="0" borderId="0" xfId="2" applyNumberFormat="1" applyFont="1" applyFill="1" applyBorder="1"/>
    <xf numFmtId="179" fontId="8" fillId="0" borderId="0" xfId="0" applyNumberFormat="1" applyFont="1" applyFill="1" applyBorder="1"/>
    <xf numFmtId="179" fontId="8" fillId="0" borderId="16" xfId="2" applyNumberFormat="1" applyFont="1" applyFill="1" applyBorder="1"/>
    <xf numFmtId="179" fontId="8" fillId="0" borderId="16" xfId="0" applyNumberFormat="1" applyFont="1" applyFill="1" applyBorder="1"/>
    <xf numFmtId="0" fontId="8" fillId="0" borderId="20" xfId="0" applyFont="1" applyFill="1" applyBorder="1"/>
    <xf numFmtId="0" fontId="8" fillId="0" borderId="0" xfId="0" applyFont="1" applyFill="1" applyBorder="1"/>
    <xf numFmtId="0" fontId="8" fillId="0" borderId="9" xfId="0" applyFont="1" applyFill="1" applyBorder="1"/>
    <xf numFmtId="181" fontId="8" fillId="0" borderId="20" xfId="2" applyNumberFormat="1" applyFont="1" applyFill="1" applyBorder="1"/>
    <xf numFmtId="181" fontId="8" fillId="0" borderId="9" xfId="2" applyNumberFormat="1" applyFont="1" applyFill="1" applyBorder="1"/>
    <xf numFmtId="181" fontId="8" fillId="0" borderId="22" xfId="2" applyNumberFormat="1" applyFont="1" applyFill="1" applyBorder="1" applyAlignment="1">
      <alignment horizontal="center" vertical="top" wrapText="1"/>
    </xf>
    <xf numFmtId="38" fontId="8" fillId="0" borderId="0" xfId="0" applyNumberFormat="1" applyFont="1"/>
    <xf numFmtId="176" fontId="8" fillId="0" borderId="0" xfId="0" applyNumberFormat="1" applyFont="1" applyFill="1" applyBorder="1" applyAlignment="1">
      <alignment horizontal="center" vertical="center"/>
    </xf>
    <xf numFmtId="181" fontId="8" fillId="3" borderId="2" xfId="2" applyNumberFormat="1" applyFont="1" applyFill="1" applyBorder="1"/>
    <xf numFmtId="181" fontId="8" fillId="3" borderId="3" xfId="2" applyNumberFormat="1" applyFont="1" applyFill="1" applyBorder="1"/>
    <xf numFmtId="181" fontId="8" fillId="3" borderId="0" xfId="2" applyNumberFormat="1" applyFont="1" applyFill="1" applyBorder="1" applyAlignment="1">
      <alignment horizontal="center"/>
    </xf>
    <xf numFmtId="0" fontId="8" fillId="0" borderId="1" xfId="0" applyFont="1" applyFill="1" applyBorder="1"/>
    <xf numFmtId="0" fontId="15" fillId="0" borderId="0" xfId="0" applyFont="1"/>
    <xf numFmtId="0" fontId="15" fillId="3" borderId="4" xfId="0" applyFont="1" applyFill="1" applyBorder="1"/>
    <xf numFmtId="0" fontId="15" fillId="3" borderId="10" xfId="0" applyFont="1" applyFill="1" applyBorder="1"/>
    <xf numFmtId="0" fontId="15" fillId="3" borderId="22" xfId="0" applyFont="1" applyFill="1" applyBorder="1"/>
    <xf numFmtId="49" fontId="8" fillId="0" borderId="1" xfId="0" applyNumberFormat="1" applyFont="1" applyFill="1" applyBorder="1" applyAlignment="1">
      <alignment horizontal="right"/>
    </xf>
    <xf numFmtId="49" fontId="8" fillId="0" borderId="27" xfId="0" applyNumberFormat="1" applyFont="1" applyFill="1" applyBorder="1" applyAlignment="1">
      <alignment horizontal="right"/>
    </xf>
    <xf numFmtId="49" fontId="8" fillId="0" borderId="28" xfId="0" applyNumberFormat="1" applyFont="1" applyFill="1" applyBorder="1" applyAlignment="1">
      <alignment horizontal="right"/>
    </xf>
    <xf numFmtId="0" fontId="8" fillId="0" borderId="29" xfId="0" applyFont="1" applyBorder="1"/>
    <xf numFmtId="49" fontId="8" fillId="0" borderId="30" xfId="0" applyNumberFormat="1" applyFont="1" applyFill="1" applyBorder="1"/>
    <xf numFmtId="181" fontId="8" fillId="0" borderId="31" xfId="2" applyNumberFormat="1" applyFont="1" applyBorder="1" applyAlignment="1">
      <alignment horizontal="center"/>
    </xf>
    <xf numFmtId="181" fontId="8" fillId="0" borderId="32" xfId="2" applyNumberFormat="1" applyFont="1" applyBorder="1" applyAlignment="1">
      <alignment horizontal="center"/>
    </xf>
    <xf numFmtId="181" fontId="8" fillId="0" borderId="32" xfId="2" applyNumberFormat="1" applyFont="1" applyFill="1" applyBorder="1" applyAlignment="1">
      <alignment horizontal="center"/>
    </xf>
    <xf numFmtId="181" fontId="8" fillId="0" borderId="13" xfId="2" applyNumberFormat="1" applyFont="1" applyBorder="1" applyAlignment="1">
      <alignment horizontal="center"/>
    </xf>
    <xf numFmtId="0" fontId="8" fillId="3" borderId="6" xfId="0" applyFont="1" applyFill="1" applyBorder="1" applyAlignment="1">
      <alignment wrapText="1"/>
    </xf>
    <xf numFmtId="0" fontId="8" fillId="4" borderId="6" xfId="0" applyFont="1" applyFill="1" applyBorder="1" applyAlignment="1">
      <alignment vertical="top" wrapText="1"/>
    </xf>
    <xf numFmtId="0" fontId="8" fillId="0" borderId="0" xfId="0" applyFont="1" applyBorder="1" applyAlignment="1">
      <alignment horizontal="center"/>
    </xf>
    <xf numFmtId="181" fontId="8" fillId="0" borderId="33" xfId="2" applyNumberFormat="1" applyFont="1" applyBorder="1" applyAlignment="1">
      <alignment horizontal="center" vertical="top"/>
    </xf>
    <xf numFmtId="181" fontId="8" fillId="3" borderId="2" xfId="2" applyNumberFormat="1" applyFont="1" applyFill="1" applyBorder="1" applyAlignment="1">
      <alignment horizontal="center"/>
    </xf>
    <xf numFmtId="181" fontId="8" fillId="4" borderId="14" xfId="2" applyNumberFormat="1" applyFont="1" applyFill="1" applyBorder="1" applyAlignment="1">
      <alignment horizontal="center"/>
    </xf>
    <xf numFmtId="181" fontId="8" fillId="0" borderId="14" xfId="2" applyNumberFormat="1" applyFont="1" applyBorder="1" applyAlignment="1">
      <alignment horizontal="center"/>
    </xf>
    <xf numFmtId="181" fontId="8" fillId="4" borderId="34" xfId="2" applyNumberFormat="1" applyFont="1" applyFill="1" applyBorder="1" applyAlignment="1">
      <alignment horizontal="center"/>
    </xf>
    <xf numFmtId="181" fontId="8" fillId="4" borderId="14" xfId="2" applyNumberFormat="1" applyFont="1" applyFill="1" applyBorder="1"/>
    <xf numFmtId="181" fontId="8" fillId="0" borderId="10" xfId="2" applyNumberFormat="1" applyFont="1" applyBorder="1"/>
    <xf numFmtId="181" fontId="8" fillId="3" borderId="2" xfId="2" applyNumberFormat="1" applyFont="1" applyFill="1" applyBorder="1" applyAlignment="1">
      <alignment horizontal="left"/>
    </xf>
    <xf numFmtId="181" fontId="8" fillId="4" borderId="14" xfId="2" applyNumberFormat="1" applyFont="1" applyFill="1" applyBorder="1" applyAlignment="1">
      <alignment horizontal="left"/>
    </xf>
    <xf numFmtId="181" fontId="8" fillId="0" borderId="18" xfId="2" applyNumberFormat="1" applyFont="1" applyBorder="1"/>
    <xf numFmtId="181" fontId="8" fillId="3" borderId="0" xfId="2" applyNumberFormat="1" applyFont="1" applyFill="1" applyBorder="1" applyAlignment="1">
      <alignment horizontal="left"/>
    </xf>
    <xf numFmtId="181" fontId="8" fillId="4" borderId="34" xfId="2" applyNumberFormat="1" applyFont="1" applyFill="1" applyBorder="1" applyAlignment="1">
      <alignment horizontal="left"/>
    </xf>
    <xf numFmtId="181" fontId="8" fillId="4" borderId="17" xfId="2" applyNumberFormat="1" applyFont="1" applyFill="1" applyBorder="1"/>
    <xf numFmtId="181" fontId="8" fillId="0" borderId="22" xfId="2" applyNumberFormat="1" applyFont="1" applyBorder="1"/>
    <xf numFmtId="181" fontId="8" fillId="3" borderId="3" xfId="2" applyNumberFormat="1" applyFont="1" applyFill="1" applyBorder="1" applyAlignment="1">
      <alignment horizontal="left"/>
    </xf>
    <xf numFmtId="181" fontId="8" fillId="4" borderId="17" xfId="2" applyNumberFormat="1" applyFont="1" applyFill="1" applyBorder="1" applyAlignment="1">
      <alignment horizontal="left"/>
    </xf>
    <xf numFmtId="181" fontId="8" fillId="0" borderId="35" xfId="2" applyNumberFormat="1" applyFont="1" applyBorder="1"/>
    <xf numFmtId="181" fontId="8" fillId="3" borderId="16" xfId="2" applyNumberFormat="1" applyFont="1" applyFill="1" applyBorder="1" applyAlignment="1">
      <alignment horizontal="left"/>
    </xf>
    <xf numFmtId="181" fontId="8" fillId="4" borderId="36" xfId="2" applyNumberFormat="1" applyFont="1" applyFill="1" applyBorder="1" applyAlignment="1">
      <alignment horizontal="left"/>
    </xf>
    <xf numFmtId="38" fontId="8" fillId="0" borderId="33" xfId="2" applyNumberFormat="1" applyFont="1" applyBorder="1"/>
    <xf numFmtId="38" fontId="8" fillId="3" borderId="2" xfId="2" applyNumberFormat="1" applyFont="1" applyFill="1" applyBorder="1"/>
    <xf numFmtId="38" fontId="8" fillId="4" borderId="14" xfId="2" applyNumberFormat="1" applyFont="1" applyFill="1" applyBorder="1"/>
    <xf numFmtId="38" fontId="8" fillId="0" borderId="2" xfId="2" applyNumberFormat="1" applyFont="1" applyBorder="1"/>
    <xf numFmtId="38" fontId="8" fillId="0" borderId="37" xfId="2" applyNumberFormat="1" applyFont="1" applyBorder="1"/>
    <xf numFmtId="38" fontId="8" fillId="0" borderId="38" xfId="2" applyNumberFormat="1" applyFont="1" applyBorder="1"/>
    <xf numFmtId="38" fontId="8" fillId="0" borderId="2" xfId="2" applyNumberFormat="1" applyFont="1" applyFill="1" applyBorder="1"/>
    <xf numFmtId="38" fontId="8" fillId="3" borderId="0" xfId="2" applyNumberFormat="1" applyFont="1" applyFill="1" applyBorder="1"/>
    <xf numFmtId="38" fontId="8" fillId="4" borderId="34" xfId="2" applyNumberFormat="1" applyFont="1" applyFill="1" applyBorder="1"/>
    <xf numFmtId="38" fontId="8" fillId="0" borderId="39" xfId="2" applyNumberFormat="1" applyFont="1" applyBorder="1"/>
    <xf numFmtId="38" fontId="8" fillId="3" borderId="37" xfId="2" applyNumberFormat="1" applyFont="1" applyFill="1" applyBorder="1"/>
    <xf numFmtId="38" fontId="8" fillId="4" borderId="40" xfId="2" applyNumberFormat="1" applyFont="1" applyFill="1" applyBorder="1"/>
    <xf numFmtId="38" fontId="8" fillId="0" borderId="37" xfId="2" applyNumberFormat="1" applyFont="1" applyFill="1" applyBorder="1"/>
    <xf numFmtId="38" fontId="8" fillId="0" borderId="41" xfId="2" applyNumberFormat="1" applyFont="1" applyBorder="1"/>
    <xf numFmtId="38" fontId="8" fillId="3" borderId="41" xfId="2" applyNumberFormat="1" applyFont="1" applyFill="1" applyBorder="1"/>
    <xf numFmtId="38" fontId="8" fillId="4" borderId="42" xfId="2" applyNumberFormat="1" applyFont="1" applyFill="1" applyBorder="1"/>
    <xf numFmtId="38" fontId="8" fillId="0" borderId="43" xfId="2" applyNumberFormat="1" applyFont="1" applyBorder="1"/>
    <xf numFmtId="38" fontId="8" fillId="3" borderId="38" xfId="2" applyNumberFormat="1" applyFont="1" applyFill="1" applyBorder="1"/>
    <xf numFmtId="38" fontId="8" fillId="4" borderId="44" xfId="2" applyNumberFormat="1" applyFont="1" applyFill="1" applyBorder="1"/>
    <xf numFmtId="38" fontId="8" fillId="0" borderId="38" xfId="2" applyNumberFormat="1" applyFont="1" applyFill="1" applyBorder="1"/>
    <xf numFmtId="38" fontId="8" fillId="0" borderId="45" xfId="2" applyNumberFormat="1" applyFont="1" applyBorder="1"/>
    <xf numFmtId="38" fontId="8" fillId="3" borderId="45" xfId="2" applyNumberFormat="1" applyFont="1" applyFill="1" applyBorder="1"/>
    <xf numFmtId="38" fontId="8" fillId="4" borderId="46" xfId="2" applyNumberFormat="1" applyFont="1" applyFill="1" applyBorder="1"/>
    <xf numFmtId="38" fontId="8" fillId="0" borderId="47" xfId="2" applyNumberFormat="1" applyFont="1" applyBorder="1"/>
    <xf numFmtId="38" fontId="8" fillId="3" borderId="48" xfId="2" applyNumberFormat="1" applyFont="1" applyFill="1" applyBorder="1"/>
    <xf numFmtId="38" fontId="8" fillId="4" borderId="30" xfId="2" applyNumberFormat="1" applyFont="1" applyFill="1" applyBorder="1"/>
    <xf numFmtId="38" fontId="8" fillId="0" borderId="48" xfId="2" applyNumberFormat="1" applyFont="1" applyBorder="1"/>
    <xf numFmtId="38" fontId="8" fillId="0" borderId="48" xfId="2" applyNumberFormat="1" applyFont="1" applyFill="1" applyBorder="1"/>
    <xf numFmtId="38" fontId="8" fillId="0" borderId="49" xfId="2" applyNumberFormat="1" applyFont="1" applyBorder="1"/>
    <xf numFmtId="38" fontId="8" fillId="3" borderId="49" xfId="2" applyNumberFormat="1" applyFont="1" applyFill="1" applyBorder="1"/>
    <xf numFmtId="38" fontId="8" fillId="4" borderId="50" xfId="2" applyNumberFormat="1" applyFont="1" applyFill="1" applyBorder="1"/>
    <xf numFmtId="49" fontId="13" fillId="0" borderId="0" xfId="0" applyNumberFormat="1" applyFont="1" applyFill="1"/>
    <xf numFmtId="0" fontId="13" fillId="0" borderId="0" xfId="0" applyFont="1" applyFill="1"/>
    <xf numFmtId="0" fontId="13" fillId="0" borderId="0" xfId="0" applyFont="1" applyFill="1" applyAlignment="1"/>
    <xf numFmtId="0" fontId="20" fillId="0" borderId="0" xfId="1" applyFont="1" applyFill="1" applyAlignment="1" applyProtection="1"/>
    <xf numFmtId="0" fontId="5" fillId="0" borderId="0" xfId="1" applyFont="1" applyFill="1" applyAlignment="1" applyProtection="1"/>
    <xf numFmtId="49" fontId="17" fillId="0" borderId="0" xfId="0" applyNumberFormat="1" applyFont="1" applyFill="1" applyAlignment="1"/>
    <xf numFmtId="49" fontId="8" fillId="0" borderId="0" xfId="0" applyNumberFormat="1" applyFont="1" applyFill="1" applyBorder="1"/>
    <xf numFmtId="49" fontId="8" fillId="0" borderId="16" xfId="0" applyNumberFormat="1" applyFont="1" applyFill="1" applyBorder="1" applyAlignment="1">
      <alignment horizontal="center" vertical="center" wrapText="1"/>
    </xf>
    <xf numFmtId="180" fontId="8" fillId="0" borderId="2" xfId="2" applyNumberFormat="1" applyFont="1" applyFill="1" applyBorder="1"/>
    <xf numFmtId="180" fontId="8" fillId="5" borderId="0" xfId="2" applyNumberFormat="1" applyFont="1" applyFill="1" applyBorder="1"/>
    <xf numFmtId="180" fontId="8" fillId="0" borderId="51" xfId="2" applyNumberFormat="1" applyFont="1" applyFill="1" applyBorder="1"/>
    <xf numFmtId="180" fontId="8" fillId="5" borderId="51" xfId="2" applyNumberFormat="1" applyFont="1" applyFill="1" applyBorder="1"/>
    <xf numFmtId="180" fontId="8" fillId="0" borderId="14" xfId="2" applyNumberFormat="1" applyFont="1" applyFill="1" applyBorder="1"/>
    <xf numFmtId="180" fontId="8" fillId="0" borderId="52" xfId="2" applyNumberFormat="1" applyFont="1" applyFill="1" applyBorder="1"/>
    <xf numFmtId="179" fontId="8" fillId="5" borderId="1" xfId="0" applyNumberFormat="1" applyFont="1" applyFill="1" applyBorder="1"/>
    <xf numFmtId="180" fontId="8" fillId="0" borderId="45" xfId="2" applyNumberFormat="1" applyFont="1" applyFill="1" applyBorder="1"/>
    <xf numFmtId="180" fontId="8" fillId="0" borderId="38" xfId="2" applyNumberFormat="1" applyFont="1" applyFill="1" applyBorder="1"/>
    <xf numFmtId="180" fontId="8" fillId="5" borderId="45" xfId="2" applyNumberFormat="1" applyFont="1" applyFill="1" applyBorder="1"/>
    <xf numFmtId="180" fontId="8" fillId="0" borderId="53" xfId="2" applyNumberFormat="1" applyFont="1" applyFill="1" applyBorder="1"/>
    <xf numFmtId="180" fontId="8" fillId="5" borderId="53" xfId="2" applyNumberFormat="1" applyFont="1" applyFill="1" applyBorder="1"/>
    <xf numFmtId="180" fontId="8" fillId="0" borderId="44" xfId="2" applyNumberFormat="1" applyFont="1" applyFill="1" applyBorder="1"/>
    <xf numFmtId="180" fontId="8" fillId="0" borderId="54" xfId="2" applyNumberFormat="1" applyFont="1" applyFill="1" applyBorder="1"/>
    <xf numFmtId="180" fontId="8" fillId="0" borderId="41" xfId="2" applyNumberFormat="1" applyFont="1" applyFill="1" applyBorder="1"/>
    <xf numFmtId="180" fontId="8" fillId="0" borderId="37" xfId="2" applyNumberFormat="1" applyFont="1" applyFill="1" applyBorder="1"/>
    <xf numFmtId="180" fontId="8" fillId="5" borderId="41" xfId="2" applyNumberFormat="1" applyFont="1" applyFill="1" applyBorder="1"/>
    <xf numFmtId="180" fontId="8" fillId="0" borderId="55" xfId="2" applyNumberFormat="1" applyFont="1" applyFill="1" applyBorder="1"/>
    <xf numFmtId="180" fontId="8" fillId="5" borderId="55" xfId="2" applyNumberFormat="1" applyFont="1" applyFill="1" applyBorder="1"/>
    <xf numFmtId="180" fontId="8" fillId="0" borderId="40" xfId="2" applyNumberFormat="1" applyFont="1" applyFill="1" applyBorder="1"/>
    <xf numFmtId="180" fontId="8" fillId="0" borderId="56" xfId="2" applyNumberFormat="1" applyFont="1" applyFill="1" applyBorder="1"/>
    <xf numFmtId="49" fontId="8" fillId="0" borderId="57" xfId="0" applyNumberFormat="1" applyFont="1" applyFill="1" applyBorder="1" applyAlignment="1">
      <alignment horizontal="right"/>
    </xf>
    <xf numFmtId="180" fontId="8" fillId="0" borderId="9" xfId="2" applyNumberFormat="1" applyFont="1" applyFill="1" applyBorder="1"/>
    <xf numFmtId="49" fontId="8" fillId="0" borderId="15" xfId="0" applyNumberFormat="1" applyFont="1" applyFill="1" applyBorder="1" applyAlignment="1">
      <alignment horizontal="right"/>
    </xf>
    <xf numFmtId="180" fontId="8" fillId="0" borderId="19" xfId="2" applyNumberFormat="1" applyFont="1" applyFill="1" applyBorder="1"/>
    <xf numFmtId="180" fontId="8" fillId="0" borderId="1" xfId="2" applyNumberFormat="1" applyFont="1" applyFill="1" applyBorder="1"/>
    <xf numFmtId="180" fontId="8" fillId="0" borderId="8" xfId="2" applyNumberFormat="1" applyFont="1" applyFill="1" applyBorder="1"/>
    <xf numFmtId="49" fontId="8" fillId="0" borderId="29" xfId="0" applyNumberFormat="1" applyFont="1" applyFill="1" applyBorder="1" applyAlignment="1">
      <alignment horizontal="right"/>
    </xf>
    <xf numFmtId="180" fontId="8" fillId="0" borderId="49" xfId="2" applyNumberFormat="1" applyFont="1" applyFill="1" applyBorder="1"/>
    <xf numFmtId="180" fontId="8" fillId="0" borderId="62" xfId="2" applyNumberFormat="1" applyFont="1" applyFill="1" applyBorder="1"/>
    <xf numFmtId="49" fontId="8" fillId="0" borderId="1" xfId="0" applyNumberFormat="1" applyFont="1" applyFill="1" applyBorder="1" applyAlignment="1">
      <alignment horizontal="center"/>
    </xf>
    <xf numFmtId="49" fontId="8" fillId="0" borderId="0" xfId="0" applyNumberFormat="1" applyFont="1" applyFill="1" applyBorder="1" applyAlignment="1">
      <alignment horizontal="center"/>
    </xf>
    <xf numFmtId="179" fontId="8" fillId="0" borderId="15" xfId="0" applyNumberFormat="1" applyFont="1" applyFill="1" applyBorder="1"/>
    <xf numFmtId="179" fontId="8" fillId="0" borderId="17" xfId="0" applyNumberFormat="1" applyFont="1" applyFill="1" applyBorder="1"/>
    <xf numFmtId="49" fontId="8" fillId="0" borderId="19" xfId="0" applyNumberFormat="1" applyFont="1" applyFill="1" applyBorder="1" applyAlignment="1">
      <alignment horizontal="right"/>
    </xf>
    <xf numFmtId="179" fontId="8" fillId="0" borderId="19" xfId="0" applyNumberFormat="1" applyFont="1" applyFill="1" applyBorder="1"/>
    <xf numFmtId="179" fontId="8" fillId="0" borderId="13" xfId="0" applyNumberFormat="1" applyFont="1" applyFill="1" applyBorder="1"/>
    <xf numFmtId="179" fontId="8" fillId="0" borderId="1" xfId="0" applyNumberFormat="1" applyFont="1" applyFill="1" applyBorder="1"/>
    <xf numFmtId="179" fontId="8" fillId="0" borderId="14" xfId="0" applyNumberFormat="1" applyFont="1" applyFill="1" applyBorder="1"/>
    <xf numFmtId="179" fontId="8" fillId="0" borderId="57" xfId="0" applyNumberFormat="1" applyFont="1" applyFill="1" applyBorder="1"/>
    <xf numFmtId="179" fontId="8" fillId="0" borderId="9" xfId="0" applyNumberFormat="1" applyFont="1" applyFill="1" applyBorder="1"/>
    <xf numFmtId="179" fontId="8" fillId="0" borderId="58" xfId="0" applyNumberFormat="1" applyFont="1" applyFill="1" applyBorder="1"/>
    <xf numFmtId="179" fontId="8" fillId="0" borderId="29" xfId="0" applyNumberFormat="1" applyFont="1" applyFill="1" applyBorder="1"/>
    <xf numFmtId="179" fontId="8" fillId="0" borderId="49" xfId="0" applyNumberFormat="1" applyFont="1" applyFill="1" applyBorder="1"/>
    <xf numFmtId="179" fontId="8" fillId="0" borderId="30" xfId="0" applyNumberFormat="1" applyFont="1" applyFill="1" applyBorder="1"/>
    <xf numFmtId="0" fontId="17" fillId="0" borderId="0" xfId="0" applyFont="1"/>
    <xf numFmtId="0" fontId="8" fillId="0" borderId="10" xfId="0" applyFont="1" applyBorder="1" applyAlignment="1">
      <alignment horizontal="center" vertical="top"/>
    </xf>
    <xf numFmtId="181" fontId="8" fillId="3" borderId="33" xfId="2" applyNumberFormat="1" applyFont="1" applyFill="1" applyBorder="1" applyAlignment="1">
      <alignment horizontal="center" vertical="top"/>
    </xf>
    <xf numFmtId="181" fontId="8" fillId="4" borderId="14" xfId="2" applyNumberFormat="1" applyFont="1" applyFill="1" applyBorder="1" applyAlignment="1">
      <alignment horizontal="center" vertical="top"/>
    </xf>
    <xf numFmtId="0" fontId="8" fillId="2" borderId="0" xfId="0" applyFont="1" applyFill="1" applyBorder="1" applyAlignment="1">
      <alignment vertical="top"/>
    </xf>
    <xf numFmtId="181" fontId="11" fillId="0" borderId="0" xfId="2" applyNumberFormat="1" applyFont="1" applyFill="1" applyAlignment="1">
      <alignment horizontal="justify" vertical="top"/>
    </xf>
    <xf numFmtId="49" fontId="11" fillId="0" borderId="63" xfId="0" applyNumberFormat="1" applyFont="1" applyFill="1" applyBorder="1" applyAlignment="1">
      <alignment horizontal="justify" vertical="top" wrapText="1"/>
    </xf>
    <xf numFmtId="49" fontId="11" fillId="0" borderId="64" xfId="0" applyNumberFormat="1" applyFont="1" applyFill="1" applyBorder="1" applyAlignment="1">
      <alignment horizontal="justify" vertical="top" wrapText="1"/>
    </xf>
    <xf numFmtId="49" fontId="11" fillId="0" borderId="0" xfId="0" applyNumberFormat="1" applyFont="1" applyFill="1" applyBorder="1" applyAlignment="1">
      <alignment horizontal="justify" vertical="top" wrapText="1"/>
    </xf>
    <xf numFmtId="181" fontId="11" fillId="0" borderId="0" xfId="2" applyNumberFormat="1" applyFont="1" applyFill="1" applyAlignment="1">
      <alignment horizontal="left" vertical="top" wrapText="1"/>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24" xfId="0" applyFont="1" applyFill="1" applyBorder="1" applyAlignment="1">
      <alignment horizontal="left" vertical="top"/>
    </xf>
    <xf numFmtId="0" fontId="8" fillId="0" borderId="30" xfId="0" applyFont="1" applyBorder="1"/>
    <xf numFmtId="0" fontId="0" fillId="0" borderId="1" xfId="0" applyBorder="1"/>
    <xf numFmtId="0" fontId="8" fillId="0" borderId="1" xfId="0" applyFont="1" applyBorder="1" applyAlignment="1">
      <alignment wrapText="1"/>
    </xf>
    <xf numFmtId="181" fontId="0" fillId="0" borderId="0" xfId="0" applyNumberFormat="1"/>
    <xf numFmtId="38" fontId="8" fillId="0" borderId="14" xfId="2" applyNumberFormat="1" applyFont="1" applyBorder="1"/>
    <xf numFmtId="38" fontId="8" fillId="2" borderId="14" xfId="2" applyNumberFormat="1" applyFont="1" applyFill="1" applyBorder="1"/>
    <xf numFmtId="38" fontId="8" fillId="0" borderId="30" xfId="2" applyNumberFormat="1" applyFont="1" applyBorder="1"/>
    <xf numFmtId="38" fontId="8" fillId="0" borderId="26" xfId="2" applyNumberFormat="1" applyFont="1" applyFill="1" applyBorder="1"/>
    <xf numFmtId="38" fontId="8" fillId="0" borderId="20" xfId="2" applyNumberFormat="1" applyFont="1" applyFill="1" applyBorder="1"/>
    <xf numFmtId="38" fontId="8" fillId="0" borderId="10" xfId="2" applyNumberFormat="1" applyFont="1" applyFill="1" applyBorder="1"/>
    <xf numFmtId="38" fontId="8" fillId="0" borderId="0" xfId="2" applyNumberFormat="1" applyFont="1" applyFill="1" applyBorder="1"/>
    <xf numFmtId="38" fontId="8" fillId="0" borderId="22" xfId="2" applyNumberFormat="1" applyFont="1" applyFill="1" applyBorder="1"/>
    <xf numFmtId="38" fontId="8" fillId="0" borderId="16" xfId="2" applyNumberFormat="1" applyFont="1" applyFill="1" applyBorder="1"/>
    <xf numFmtId="38" fontId="8" fillId="0" borderId="65" xfId="2" applyFont="1" applyBorder="1" applyAlignment="1">
      <alignment vertical="top"/>
    </xf>
    <xf numFmtId="38" fontId="8" fillId="0" borderId="66" xfId="2" applyFont="1" applyBorder="1" applyAlignment="1">
      <alignment vertical="top"/>
    </xf>
    <xf numFmtId="38" fontId="8" fillId="0" borderId="66" xfId="2" applyFont="1" applyBorder="1" applyAlignment="1">
      <alignment horizontal="right" vertical="top"/>
    </xf>
    <xf numFmtId="38" fontId="8" fillId="0" borderId="67" xfId="2" applyFont="1" applyBorder="1"/>
    <xf numFmtId="0" fontId="14" fillId="0" borderId="0" xfId="0" applyFont="1"/>
    <xf numFmtId="0" fontId="14" fillId="0" borderId="19" xfId="0" applyFont="1" applyFill="1" applyBorder="1"/>
    <xf numFmtId="0" fontId="14" fillId="0" borderId="20" xfId="0" applyFont="1" applyFill="1" applyBorder="1"/>
    <xf numFmtId="0" fontId="14" fillId="0" borderId="13" xfId="0" applyFont="1" applyFill="1" applyBorder="1"/>
    <xf numFmtId="0" fontId="14" fillId="0" borderId="1" xfId="0" applyFont="1" applyFill="1" applyBorder="1"/>
    <xf numFmtId="177" fontId="16" fillId="0" borderId="0" xfId="0" applyNumberFormat="1" applyFont="1" applyFill="1" applyBorder="1" applyAlignment="1">
      <alignment vertical="center"/>
    </xf>
    <xf numFmtId="0" fontId="14" fillId="0" borderId="0" xfId="0" applyFont="1" applyFill="1" applyBorder="1"/>
    <xf numFmtId="0" fontId="14" fillId="0" borderId="14" xfId="0" applyFont="1" applyFill="1" applyBorder="1"/>
    <xf numFmtId="0" fontId="14" fillId="0" borderId="15" xfId="0" applyFont="1" applyFill="1" applyBorder="1"/>
    <xf numFmtId="0" fontId="14" fillId="0" borderId="16" xfId="0" applyFont="1" applyFill="1" applyBorder="1"/>
    <xf numFmtId="0" fontId="14" fillId="0" borderId="17" xfId="0" applyFont="1" applyFill="1" applyBorder="1"/>
    <xf numFmtId="0" fontId="14" fillId="0" borderId="5" xfId="0" applyFont="1" applyFill="1" applyBorder="1"/>
    <xf numFmtId="0" fontId="14" fillId="0" borderId="9" xfId="0" applyFont="1" applyFill="1" applyBorder="1"/>
    <xf numFmtId="0" fontId="14" fillId="0" borderId="4" xfId="0" applyFont="1" applyFill="1" applyBorder="1"/>
    <xf numFmtId="0" fontId="14" fillId="3" borderId="19" xfId="0" applyFont="1" applyFill="1" applyBorder="1"/>
    <xf numFmtId="0" fontId="14" fillId="3" borderId="20" xfId="0" applyFont="1" applyFill="1" applyBorder="1"/>
    <xf numFmtId="0" fontId="14" fillId="3" borderId="13" xfId="0" applyFont="1" applyFill="1" applyBorder="1"/>
    <xf numFmtId="0" fontId="14" fillId="0" borderId="10" xfId="0" applyFont="1" applyFill="1" applyBorder="1"/>
    <xf numFmtId="0" fontId="14" fillId="3" borderId="1" xfId="0" applyFont="1" applyFill="1" applyBorder="1"/>
    <xf numFmtId="177" fontId="16" fillId="3" borderId="16" xfId="0" applyNumberFormat="1" applyFont="1" applyFill="1" applyBorder="1" applyAlignment="1">
      <alignment vertical="center"/>
    </xf>
    <xf numFmtId="0" fontId="14" fillId="3" borderId="0" xfId="0" applyFont="1" applyFill="1" applyBorder="1"/>
    <xf numFmtId="0" fontId="14" fillId="3" borderId="14" xfId="0" applyFont="1" applyFill="1" applyBorder="1"/>
    <xf numFmtId="0" fontId="14" fillId="4" borderId="19" xfId="0" applyFont="1" applyFill="1" applyBorder="1"/>
    <xf numFmtId="0" fontId="14" fillId="4" borderId="20" xfId="0" applyFont="1" applyFill="1" applyBorder="1"/>
    <xf numFmtId="0" fontId="14" fillId="4" borderId="13" xfId="0" applyFont="1" applyFill="1" applyBorder="1"/>
    <xf numFmtId="0" fontId="14" fillId="0" borderId="8" xfId="0" applyFont="1" applyFill="1" applyBorder="1"/>
    <xf numFmtId="0" fontId="14" fillId="3" borderId="15" xfId="0" applyFont="1" applyFill="1" applyBorder="1"/>
    <xf numFmtId="177" fontId="16" fillId="4" borderId="16" xfId="0" applyNumberFormat="1" applyFont="1" applyFill="1" applyBorder="1" applyAlignment="1">
      <alignment vertical="center"/>
    </xf>
    <xf numFmtId="0" fontId="14" fillId="4" borderId="16" xfId="0" applyFont="1" applyFill="1" applyBorder="1"/>
    <xf numFmtId="0" fontId="14" fillId="4" borderId="17" xfId="0" applyFont="1" applyFill="1" applyBorder="1"/>
    <xf numFmtId="0" fontId="14" fillId="0" borderId="5" xfId="0" applyFont="1" applyBorder="1"/>
    <xf numFmtId="0" fontId="14" fillId="0" borderId="68" xfId="0" applyFont="1" applyBorder="1"/>
    <xf numFmtId="0" fontId="14" fillId="0" borderId="0" xfId="0" applyFont="1" applyBorder="1"/>
    <xf numFmtId="0" fontId="14" fillId="0" borderId="33" xfId="0" applyFont="1" applyBorder="1"/>
    <xf numFmtId="0" fontId="14" fillId="0" borderId="9" xfId="0" applyFont="1" applyBorder="1"/>
    <xf numFmtId="0" fontId="14" fillId="0" borderId="69" xfId="0" applyFont="1" applyBorder="1"/>
    <xf numFmtId="0" fontId="14" fillId="0" borderId="4" xfId="0" applyFont="1" applyBorder="1"/>
    <xf numFmtId="0" fontId="14" fillId="0" borderId="10" xfId="0" applyFont="1" applyBorder="1"/>
    <xf numFmtId="0" fontId="14" fillId="0" borderId="8" xfId="0" applyFont="1" applyBorder="1"/>
    <xf numFmtId="177" fontId="14" fillId="0" borderId="0" xfId="0" applyNumberFormat="1" applyFont="1" applyFill="1" applyBorder="1"/>
    <xf numFmtId="177" fontId="14" fillId="0" borderId="16" xfId="0" applyNumberFormat="1" applyFont="1" applyFill="1" applyBorder="1"/>
    <xf numFmtId="177" fontId="16" fillId="0" borderId="20" xfId="0" applyNumberFormat="1" applyFont="1" applyFill="1" applyBorder="1"/>
    <xf numFmtId="177" fontId="16" fillId="0" borderId="0" xfId="0" applyNumberFormat="1" applyFont="1" applyFill="1" applyBorder="1" applyAlignment="1"/>
    <xf numFmtId="177" fontId="16" fillId="3" borderId="0" xfId="0" applyNumberFormat="1" applyFont="1" applyFill="1" applyBorder="1" applyAlignment="1">
      <alignment vertical="center"/>
    </xf>
    <xf numFmtId="181" fontId="14" fillId="4" borderId="19" xfId="2" applyNumberFormat="1" applyFont="1" applyFill="1" applyBorder="1"/>
    <xf numFmtId="181" fontId="14" fillId="4" borderId="20" xfId="2" applyNumberFormat="1" applyFont="1" applyFill="1" applyBorder="1"/>
    <xf numFmtId="181" fontId="11" fillId="0" borderId="70" xfId="2" applyNumberFormat="1" applyFont="1" applyFill="1" applyBorder="1" applyAlignment="1">
      <alignment vertical="top" wrapText="1"/>
    </xf>
    <xf numFmtId="181" fontId="11" fillId="0" borderId="71" xfId="2" applyNumberFormat="1" applyFont="1" applyFill="1" applyBorder="1" applyAlignment="1">
      <alignment vertical="top" wrapText="1"/>
    </xf>
    <xf numFmtId="181" fontId="11" fillId="0" borderId="72" xfId="2" applyNumberFormat="1" applyFont="1" applyFill="1" applyBorder="1" applyAlignment="1">
      <alignment vertical="top" wrapText="1"/>
    </xf>
    <xf numFmtId="181" fontId="8" fillId="2" borderId="67" xfId="2" applyNumberFormat="1" applyFont="1" applyFill="1" applyBorder="1" applyAlignment="1">
      <alignment horizontal="center" vertical="center"/>
    </xf>
    <xf numFmtId="0" fontId="15" fillId="0" borderId="19" xfId="0" applyFont="1" applyBorder="1"/>
    <xf numFmtId="0" fontId="10" fillId="0" borderId="20" xfId="0" applyFont="1" applyBorder="1" applyAlignment="1">
      <alignment horizontal="left" vertical="center"/>
    </xf>
    <xf numFmtId="181" fontId="8" fillId="0" borderId="20" xfId="2" applyNumberFormat="1" applyFont="1" applyBorder="1"/>
    <xf numFmtId="181" fontId="11" fillId="0" borderId="20" xfId="2" applyNumberFormat="1" applyFont="1" applyFill="1" applyBorder="1" applyAlignment="1">
      <alignment horizontal="left" vertical="top" wrapText="1"/>
    </xf>
    <xf numFmtId="181" fontId="11" fillId="0" borderId="20" xfId="2" applyNumberFormat="1" applyFont="1" applyFill="1" applyBorder="1" applyAlignment="1">
      <alignment horizontal="justify" vertical="top"/>
    </xf>
    <xf numFmtId="0" fontId="15" fillId="0" borderId="13" xfId="0" applyFont="1" applyBorder="1"/>
    <xf numFmtId="0" fontId="15" fillId="0" borderId="1" xfId="0" applyFont="1" applyBorder="1"/>
    <xf numFmtId="0" fontId="10" fillId="0" borderId="0" xfId="0" applyFont="1" applyBorder="1" applyAlignment="1">
      <alignment horizontal="left" vertical="center"/>
    </xf>
    <xf numFmtId="181" fontId="11" fillId="0" borderId="0" xfId="2" applyNumberFormat="1" applyFont="1" applyFill="1" applyBorder="1" applyAlignment="1">
      <alignment horizontal="left" vertical="top" wrapText="1"/>
    </xf>
    <xf numFmtId="181" fontId="11" fillId="0" borderId="0" xfId="2" applyNumberFormat="1" applyFont="1" applyFill="1" applyBorder="1" applyAlignment="1">
      <alignment horizontal="justify" vertical="top"/>
    </xf>
    <xf numFmtId="0" fontId="15" fillId="0" borderId="14" xfId="0" applyFont="1" applyBorder="1"/>
    <xf numFmtId="0" fontId="10" fillId="0" borderId="0" xfId="0" applyFont="1" applyBorder="1"/>
    <xf numFmtId="0" fontId="15" fillId="0" borderId="15" xfId="0" applyFont="1" applyBorder="1"/>
    <xf numFmtId="181" fontId="8" fillId="0" borderId="16" xfId="2" applyNumberFormat="1" applyFont="1" applyBorder="1"/>
    <xf numFmtId="181" fontId="11" fillId="0" borderId="16" xfId="2" applyNumberFormat="1" applyFont="1" applyFill="1" applyBorder="1" applyAlignment="1">
      <alignment horizontal="left" vertical="top" wrapText="1"/>
    </xf>
    <xf numFmtId="49" fontId="11" fillId="0" borderId="16" xfId="0" applyNumberFormat="1" applyFont="1" applyFill="1" applyBorder="1" applyAlignment="1">
      <alignment horizontal="justify" vertical="top" wrapText="1"/>
    </xf>
    <xf numFmtId="0" fontId="15" fillId="0" borderId="17" xfId="0" applyFont="1" applyBorder="1"/>
    <xf numFmtId="0" fontId="15" fillId="0" borderId="20" xfId="0" applyFont="1" applyBorder="1"/>
    <xf numFmtId="0" fontId="15" fillId="0" borderId="0" xfId="0" applyFont="1" applyBorder="1"/>
    <xf numFmtId="0" fontId="14" fillId="0" borderId="1" xfId="0" applyFont="1" applyBorder="1" applyAlignment="1">
      <alignment vertical="top" wrapText="1"/>
    </xf>
    <xf numFmtId="0" fontId="14" fillId="0" borderId="0" xfId="0" applyFont="1" applyBorder="1" applyAlignment="1">
      <alignment vertical="top" wrapText="1"/>
    </xf>
    <xf numFmtId="0" fontId="18" fillId="0" borderId="0" xfId="0" applyFont="1" applyBorder="1" applyAlignment="1">
      <alignment horizontal="left" vertical="center"/>
    </xf>
    <xf numFmtId="0" fontId="14" fillId="0" borderId="0" xfId="0" applyFont="1" applyBorder="1" applyAlignment="1">
      <alignment horizontal="right" vertical="center"/>
    </xf>
    <xf numFmtId="0" fontId="14" fillId="3" borderId="73" xfId="0" applyFont="1" applyFill="1" applyBorder="1" applyAlignment="1">
      <alignment horizontal="center" vertical="center" wrapText="1"/>
    </xf>
    <xf numFmtId="0" fontId="14" fillId="3" borderId="58" xfId="0" applyFont="1" applyFill="1" applyBorder="1" applyAlignment="1">
      <alignment horizontal="center" vertical="center"/>
    </xf>
    <xf numFmtId="0" fontId="14" fillId="4" borderId="73" xfId="0" applyFont="1" applyFill="1" applyBorder="1" applyAlignment="1">
      <alignment horizontal="center" vertical="center" wrapText="1"/>
    </xf>
    <xf numFmtId="0" fontId="14" fillId="4" borderId="17" xfId="0" applyFont="1" applyFill="1" applyBorder="1" applyAlignment="1">
      <alignment horizontal="center" vertical="center"/>
    </xf>
    <xf numFmtId="49" fontId="21" fillId="0" borderId="74" xfId="0" applyNumberFormat="1" applyFont="1" applyFill="1" applyBorder="1" applyAlignment="1">
      <alignment horizontal="justify" vertical="top" wrapText="1"/>
    </xf>
    <xf numFmtId="49" fontId="21" fillId="0" borderId="64" xfId="0" applyNumberFormat="1" applyFont="1" applyFill="1" applyBorder="1" applyAlignment="1">
      <alignment horizontal="justify" vertical="top" wrapText="1"/>
    </xf>
    <xf numFmtId="0" fontId="15" fillId="0" borderId="0" xfId="0" applyFont="1" applyFill="1" applyBorder="1"/>
    <xf numFmtId="0" fontId="15" fillId="0" borderId="1" xfId="0" applyFont="1" applyFill="1" applyBorder="1"/>
    <xf numFmtId="0" fontId="16" fillId="0" borderId="0" xfId="0" applyFont="1" applyFill="1" applyBorder="1" applyAlignment="1">
      <alignment horizontal="center" vertical="center" wrapText="1"/>
    </xf>
    <xf numFmtId="178" fontId="17" fillId="0" borderId="0" xfId="0" applyNumberFormat="1" applyFont="1" applyFill="1" applyBorder="1" applyAlignment="1">
      <alignment horizontal="right" vertical="center"/>
    </xf>
    <xf numFmtId="0" fontId="15" fillId="0" borderId="14" xfId="0" applyFont="1" applyFill="1" applyBorder="1"/>
    <xf numFmtId="0" fontId="15" fillId="0" borderId="16" xfId="0" applyFont="1" applyBorder="1"/>
    <xf numFmtId="0" fontId="14" fillId="0" borderId="19" xfId="0" applyFont="1" applyBorder="1"/>
    <xf numFmtId="0" fontId="16" fillId="0" borderId="20" xfId="0" applyFont="1" applyBorder="1"/>
    <xf numFmtId="0" fontId="14" fillId="0" borderId="20" xfId="0" applyFont="1" applyBorder="1"/>
    <xf numFmtId="0" fontId="14" fillId="0" borderId="13" xfId="0" applyFont="1" applyBorder="1"/>
    <xf numFmtId="0" fontId="14" fillId="0" borderId="1" xfId="0" applyFont="1" applyBorder="1"/>
    <xf numFmtId="0" fontId="16" fillId="0" borderId="0" xfId="0" applyFont="1" applyBorder="1"/>
    <xf numFmtId="0" fontId="14" fillId="0" borderId="14" xfId="0" applyFont="1" applyBorder="1"/>
    <xf numFmtId="177" fontId="14" fillId="0" borderId="0" xfId="0" applyNumberFormat="1" applyFont="1" applyBorder="1"/>
    <xf numFmtId="0" fontId="14" fillId="0" borderId="15" xfId="0" applyFont="1" applyBorder="1"/>
    <xf numFmtId="0" fontId="14" fillId="0" borderId="16" xfId="0" applyFont="1" applyBorder="1"/>
    <xf numFmtId="0" fontId="14" fillId="0" borderId="17" xfId="0" applyFont="1" applyBorder="1"/>
    <xf numFmtId="38" fontId="8" fillId="0" borderId="14" xfId="2" applyFont="1" applyBorder="1" applyAlignment="1">
      <alignment horizontal="center"/>
    </xf>
    <xf numFmtId="38" fontId="8" fillId="0" borderId="34" xfId="2" applyNumberFormat="1" applyFont="1" applyFill="1" applyBorder="1"/>
    <xf numFmtId="179" fontId="8" fillId="0" borderId="75" xfId="0" applyNumberFormat="1" applyFont="1" applyFill="1" applyBorder="1" applyAlignment="1"/>
    <xf numFmtId="179" fontId="8" fillId="0" borderId="76" xfId="0" applyNumberFormat="1" applyFont="1" applyFill="1" applyBorder="1" applyAlignment="1"/>
    <xf numFmtId="38" fontId="8" fillId="0" borderId="62" xfId="2" applyNumberFormat="1" applyFont="1" applyFill="1" applyBorder="1"/>
    <xf numFmtId="38" fontId="8" fillId="0" borderId="49" xfId="2" applyNumberFormat="1" applyFont="1" applyFill="1" applyBorder="1"/>
    <xf numFmtId="38" fontId="8" fillId="0" borderId="50" xfId="2" applyNumberFormat="1" applyFont="1" applyFill="1" applyBorder="1"/>
    <xf numFmtId="176" fontId="0" fillId="0" borderId="0" xfId="0" applyNumberFormat="1"/>
    <xf numFmtId="181" fontId="8" fillId="6" borderId="29" xfId="2" applyNumberFormat="1" applyFont="1" applyFill="1" applyBorder="1" applyAlignment="1">
      <alignment horizontal="center" vertical="center"/>
    </xf>
    <xf numFmtId="181" fontId="8" fillId="6" borderId="50" xfId="2" applyNumberFormat="1" applyFont="1" applyFill="1" applyBorder="1" applyAlignment="1">
      <alignment horizontal="center" vertical="center"/>
    </xf>
    <xf numFmtId="0" fontId="15" fillId="7" borderId="1" xfId="0" applyFont="1" applyFill="1" applyBorder="1"/>
    <xf numFmtId="0" fontId="15" fillId="7" borderId="0" xfId="0" applyFont="1" applyFill="1" applyBorder="1"/>
    <xf numFmtId="0" fontId="16" fillId="7" borderId="14" xfId="0" applyFont="1" applyFill="1" applyBorder="1" applyAlignment="1">
      <alignment horizontal="center" vertical="center" wrapText="1"/>
    </xf>
    <xf numFmtId="0" fontId="14" fillId="7" borderId="58" xfId="0" applyFont="1" applyFill="1" applyBorder="1" applyAlignment="1">
      <alignment horizontal="center" vertical="center"/>
    </xf>
    <xf numFmtId="0" fontId="15" fillId="7" borderId="15" xfId="0" applyFont="1" applyFill="1" applyBorder="1"/>
    <xf numFmtId="0" fontId="14" fillId="7" borderId="19" xfId="0" applyFont="1" applyFill="1" applyBorder="1"/>
    <xf numFmtId="0" fontId="14" fillId="7" borderId="20" xfId="0" applyFont="1" applyFill="1" applyBorder="1"/>
    <xf numFmtId="0" fontId="14" fillId="7" borderId="13" xfId="0" applyFont="1" applyFill="1" applyBorder="1"/>
    <xf numFmtId="0" fontId="14" fillId="7" borderId="1" xfId="0" applyFont="1" applyFill="1" applyBorder="1"/>
    <xf numFmtId="177" fontId="16" fillId="7" borderId="0" xfId="0" applyNumberFormat="1" applyFont="1" applyFill="1" applyBorder="1" applyAlignment="1">
      <alignment vertical="center"/>
    </xf>
    <xf numFmtId="0" fontId="14" fillId="7" borderId="0" xfId="0" applyFont="1" applyFill="1" applyBorder="1"/>
    <xf numFmtId="0" fontId="14" fillId="7" borderId="14" xfId="0" applyFont="1" applyFill="1" applyBorder="1"/>
    <xf numFmtId="0" fontId="14" fillId="7" borderId="15" xfId="0" applyFont="1" applyFill="1" applyBorder="1"/>
    <xf numFmtId="0" fontId="14" fillId="7" borderId="16" xfId="0" applyFont="1" applyFill="1" applyBorder="1"/>
    <xf numFmtId="0" fontId="14" fillId="7" borderId="17" xfId="0" applyFont="1" applyFill="1" applyBorder="1"/>
    <xf numFmtId="0" fontId="14" fillId="8" borderId="5" xfId="0" applyFont="1" applyFill="1" applyBorder="1"/>
    <xf numFmtId="0" fontId="14" fillId="8" borderId="68" xfId="0" applyFont="1" applyFill="1" applyBorder="1"/>
    <xf numFmtId="0" fontId="14" fillId="8" borderId="0" xfId="0" applyFont="1" applyFill="1" applyBorder="1"/>
    <xf numFmtId="0" fontId="14" fillId="8" borderId="33" xfId="0" applyFont="1" applyFill="1" applyBorder="1"/>
    <xf numFmtId="0" fontId="14" fillId="8" borderId="9" xfId="0" applyFont="1" applyFill="1" applyBorder="1"/>
    <xf numFmtId="0" fontId="14" fillId="8" borderId="69" xfId="0" applyFont="1" applyFill="1" applyBorder="1"/>
    <xf numFmtId="181" fontId="14" fillId="7" borderId="20" xfId="2" applyNumberFormat="1" applyFont="1" applyFill="1" applyBorder="1"/>
    <xf numFmtId="177" fontId="16" fillId="7" borderId="0" xfId="0" applyNumberFormat="1" applyFont="1" applyFill="1" applyBorder="1" applyAlignment="1"/>
    <xf numFmtId="0" fontId="8" fillId="2" borderId="16" xfId="0" applyFont="1" applyFill="1" applyBorder="1" applyAlignment="1">
      <alignment horizontal="center" vertical="top" wrapText="1"/>
    </xf>
    <xf numFmtId="38" fontId="8" fillId="2" borderId="20" xfId="2" applyNumberFormat="1" applyFont="1" applyFill="1" applyBorder="1"/>
    <xf numFmtId="38" fontId="8" fillId="2" borderId="0" xfId="2" applyNumberFormat="1" applyFont="1" applyFill="1" applyBorder="1"/>
    <xf numFmtId="38" fontId="8" fillId="2" borderId="49" xfId="2" applyNumberFormat="1" applyFont="1" applyFill="1" applyBorder="1"/>
    <xf numFmtId="38" fontId="8" fillId="2" borderId="16" xfId="2" applyNumberFormat="1" applyFont="1" applyFill="1" applyBorder="1"/>
    <xf numFmtId="181" fontId="8" fillId="2" borderId="16" xfId="2" applyNumberFormat="1" applyFont="1" applyFill="1" applyBorder="1" applyAlignment="1">
      <alignment horizontal="center" vertical="top" wrapText="1"/>
    </xf>
    <xf numFmtId="0" fontId="8" fillId="9" borderId="10" xfId="0" applyFont="1" applyFill="1" applyBorder="1" applyAlignment="1">
      <alignment horizontal="center"/>
    </xf>
    <xf numFmtId="181" fontId="8" fillId="7" borderId="18" xfId="2" applyNumberFormat="1" applyFont="1" applyFill="1" applyBorder="1" applyAlignment="1">
      <alignment horizontal="center" vertical="top"/>
    </xf>
    <xf numFmtId="181" fontId="8" fillId="7" borderId="18" xfId="2" applyNumberFormat="1" applyFont="1" applyFill="1" applyBorder="1"/>
    <xf numFmtId="181" fontId="8" fillId="7" borderId="35" xfId="2" applyNumberFormat="1" applyFont="1" applyFill="1" applyBorder="1"/>
    <xf numFmtId="38" fontId="8" fillId="7" borderId="18" xfId="2" applyNumberFormat="1" applyFont="1" applyFill="1" applyBorder="1"/>
    <xf numFmtId="38" fontId="8" fillId="7" borderId="77" xfId="2" applyNumberFormat="1" applyFont="1" applyFill="1" applyBorder="1"/>
    <xf numFmtId="38" fontId="8" fillId="7" borderId="78" xfId="2" applyNumberFormat="1" applyFont="1" applyFill="1" applyBorder="1"/>
    <xf numFmtId="38" fontId="8" fillId="7" borderId="79" xfId="2" applyNumberFormat="1" applyFont="1" applyFill="1" applyBorder="1"/>
    <xf numFmtId="181" fontId="8" fillId="7" borderId="1" xfId="2" applyNumberFormat="1" applyFont="1" applyFill="1" applyBorder="1" applyAlignment="1">
      <alignment horizontal="center"/>
    </xf>
    <xf numFmtId="181" fontId="8" fillId="7" borderId="1" xfId="2" applyNumberFormat="1" applyFont="1" applyFill="1" applyBorder="1"/>
    <xf numFmtId="181" fontId="8" fillId="7" borderId="15" xfId="2" applyNumberFormat="1" applyFont="1" applyFill="1" applyBorder="1"/>
    <xf numFmtId="38" fontId="8" fillId="7" borderId="1" xfId="2" applyNumberFormat="1" applyFont="1" applyFill="1" applyBorder="1"/>
    <xf numFmtId="38" fontId="8" fillId="7" borderId="27" xfId="2" applyNumberFormat="1" applyFont="1" applyFill="1" applyBorder="1"/>
    <xf numFmtId="38" fontId="8" fillId="7" borderId="28" xfId="2" applyNumberFormat="1" applyFont="1" applyFill="1" applyBorder="1"/>
    <xf numFmtId="38" fontId="8" fillId="7" borderId="29" xfId="2" applyNumberFormat="1" applyFont="1" applyFill="1" applyBorder="1"/>
    <xf numFmtId="181" fontId="8" fillId="7" borderId="18" xfId="2" applyNumberFormat="1" applyFont="1" applyFill="1" applyBorder="1" applyAlignment="1">
      <alignment horizontal="center"/>
    </xf>
    <xf numFmtId="38" fontId="8" fillId="2" borderId="66" xfId="2" applyFont="1" applyFill="1" applyBorder="1" applyAlignment="1" applyProtection="1">
      <alignment vertical="top"/>
      <protection locked="0"/>
    </xf>
    <xf numFmtId="38" fontId="8" fillId="2" borderId="66" xfId="2" applyFont="1" applyFill="1" applyBorder="1" applyAlignment="1" applyProtection="1">
      <alignment horizontal="right" vertical="top"/>
      <protection locked="0"/>
    </xf>
    <xf numFmtId="38" fontId="8" fillId="2" borderId="80" xfId="2" applyFont="1" applyFill="1" applyBorder="1" applyAlignment="1" applyProtection="1">
      <alignment vertical="top"/>
      <protection locked="0"/>
    </xf>
    <xf numFmtId="49" fontId="8" fillId="0" borderId="81" xfId="0" applyNumberFormat="1" applyFont="1" applyFill="1" applyBorder="1" applyAlignment="1">
      <alignment horizontal="center" vertical="center" wrapText="1"/>
    </xf>
    <xf numFmtId="181" fontId="8" fillId="0" borderId="82" xfId="2" applyNumberFormat="1" applyFont="1" applyBorder="1" applyAlignment="1">
      <alignment vertical="top"/>
    </xf>
    <xf numFmtId="181" fontId="8" fillId="0" borderId="34" xfId="2" applyNumberFormat="1" applyFont="1" applyBorder="1" applyAlignment="1">
      <alignment vertical="top"/>
    </xf>
    <xf numFmtId="181" fontId="8" fillId="0" borderId="34" xfId="2" applyNumberFormat="1" applyFont="1" applyBorder="1" applyAlignment="1">
      <alignment vertical="top" wrapText="1"/>
    </xf>
    <xf numFmtId="181" fontId="8" fillId="2" borderId="34" xfId="2" applyNumberFormat="1" applyFont="1" applyFill="1" applyBorder="1" applyAlignment="1">
      <alignment vertical="top"/>
    </xf>
    <xf numFmtId="181" fontId="8" fillId="2" borderId="36" xfId="2" applyNumberFormat="1" applyFont="1" applyFill="1" applyBorder="1" applyAlignment="1">
      <alignment vertical="top"/>
    </xf>
    <xf numFmtId="0" fontId="8" fillId="2" borderId="27" xfId="0" applyFont="1" applyFill="1" applyBorder="1"/>
    <xf numFmtId="181" fontId="8" fillId="2" borderId="42" xfId="2" applyNumberFormat="1" applyFont="1" applyFill="1" applyBorder="1" applyAlignment="1">
      <alignment vertical="top"/>
    </xf>
    <xf numFmtId="38" fontId="8" fillId="2" borderId="40" xfId="2" applyNumberFormat="1" applyFont="1" applyFill="1" applyBorder="1"/>
    <xf numFmtId="0" fontId="8" fillId="2" borderId="28" xfId="0" applyFont="1" applyFill="1" applyBorder="1"/>
    <xf numFmtId="181" fontId="8" fillId="2" borderId="46" xfId="2" applyNumberFormat="1" applyFont="1" applyFill="1" applyBorder="1" applyAlignment="1">
      <alignment vertical="top"/>
    </xf>
    <xf numFmtId="38" fontId="8" fillId="2" borderId="44" xfId="2" applyNumberFormat="1" applyFont="1" applyFill="1" applyBorder="1"/>
    <xf numFmtId="0" fontId="8" fillId="0" borderId="28" xfId="0" applyFont="1" applyBorder="1"/>
    <xf numFmtId="181" fontId="8" fillId="0" borderId="46" xfId="2" applyNumberFormat="1" applyFont="1" applyBorder="1" applyAlignment="1">
      <alignment vertical="top" wrapText="1"/>
    </xf>
    <xf numFmtId="38" fontId="8" fillId="0" borderId="44" xfId="2" applyNumberFormat="1" applyFont="1" applyBorder="1"/>
    <xf numFmtId="181" fontId="8" fillId="0" borderId="46" xfId="2" applyNumberFormat="1" applyFont="1" applyBorder="1" applyAlignment="1">
      <alignment vertical="top"/>
    </xf>
    <xf numFmtId="179" fontId="8" fillId="0" borderId="83" xfId="0" applyNumberFormat="1" applyFont="1" applyFill="1" applyBorder="1"/>
    <xf numFmtId="179" fontId="8" fillId="0" borderId="41" xfId="2" applyNumberFormat="1" applyFont="1" applyFill="1" applyBorder="1"/>
    <xf numFmtId="179" fontId="8" fillId="0" borderId="41" xfId="0" applyNumberFormat="1" applyFont="1" applyFill="1" applyBorder="1"/>
    <xf numFmtId="38" fontId="8" fillId="0" borderId="83" xfId="2" applyNumberFormat="1" applyFont="1" applyFill="1" applyBorder="1"/>
    <xf numFmtId="38" fontId="8" fillId="0" borderId="41" xfId="2" applyNumberFormat="1" applyFont="1" applyFill="1" applyBorder="1"/>
    <xf numFmtId="38" fontId="8" fillId="2" borderId="41" xfId="2" applyNumberFormat="1" applyFont="1" applyFill="1" applyBorder="1"/>
    <xf numFmtId="38" fontId="8" fillId="0" borderId="42" xfId="2" applyNumberFormat="1" applyFont="1" applyFill="1" applyBorder="1"/>
    <xf numFmtId="179" fontId="8" fillId="0" borderId="84" xfId="0" applyNumberFormat="1" applyFont="1" applyFill="1" applyBorder="1"/>
    <xf numFmtId="179" fontId="8" fillId="0" borderId="45" xfId="2" applyNumberFormat="1" applyFont="1" applyFill="1" applyBorder="1"/>
    <xf numFmtId="179" fontId="8" fillId="0" borderId="45" xfId="0" applyNumberFormat="1" applyFont="1" applyFill="1" applyBorder="1"/>
    <xf numFmtId="38" fontId="8" fillId="0" borderId="84" xfId="2" applyNumberFormat="1" applyFont="1" applyFill="1" applyBorder="1"/>
    <xf numFmtId="38" fontId="8" fillId="0" borderId="45" xfId="2" applyNumberFormat="1" applyFont="1" applyFill="1" applyBorder="1"/>
    <xf numFmtId="38" fontId="8" fillId="2" borderId="45" xfId="2" applyNumberFormat="1" applyFont="1" applyFill="1" applyBorder="1"/>
    <xf numFmtId="38" fontId="8" fillId="0" borderId="46" xfId="2" applyNumberFormat="1" applyFont="1" applyFill="1" applyBorder="1"/>
    <xf numFmtId="0" fontId="8" fillId="0" borderId="81" xfId="0" applyFont="1" applyFill="1" applyBorder="1" applyAlignment="1">
      <alignment horizontal="center" vertical="top" wrapText="1"/>
    </xf>
    <xf numFmtId="0" fontId="8" fillId="0" borderId="85" xfId="0" applyFont="1" applyFill="1" applyBorder="1" applyAlignment="1">
      <alignment horizontal="center" vertical="top" wrapText="1"/>
    </xf>
    <xf numFmtId="179" fontId="8" fillId="0" borderId="86" xfId="0" applyNumberFormat="1" applyFont="1" applyFill="1" applyBorder="1"/>
    <xf numFmtId="179" fontId="8" fillId="0" borderId="87" xfId="0" applyNumberFormat="1" applyFont="1" applyFill="1" applyBorder="1"/>
    <xf numFmtId="179" fontId="8" fillId="0" borderId="88" xfId="0" applyNumberFormat="1" applyFont="1" applyFill="1" applyBorder="1"/>
    <xf numFmtId="179" fontId="8" fillId="0" borderId="89" xfId="0" applyNumberFormat="1" applyFont="1" applyFill="1" applyBorder="1"/>
    <xf numFmtId="179" fontId="8" fillId="0" borderId="90" xfId="0" applyNumberFormat="1" applyFont="1" applyFill="1" applyBorder="1"/>
    <xf numFmtId="179" fontId="8" fillId="0" borderId="91" xfId="0" applyNumberFormat="1" applyFont="1" applyFill="1" applyBorder="1"/>
    <xf numFmtId="179" fontId="8" fillId="0" borderId="92" xfId="0" applyNumberFormat="1" applyFont="1" applyFill="1" applyBorder="1"/>
    <xf numFmtId="179" fontId="8" fillId="0" borderId="93" xfId="0" applyNumberFormat="1" applyFont="1" applyFill="1" applyBorder="1"/>
    <xf numFmtId="179" fontId="8" fillId="0" borderId="94" xfId="0" applyNumberFormat="1" applyFont="1" applyFill="1" applyBorder="1" applyAlignment="1"/>
    <xf numFmtId="179" fontId="8" fillId="0" borderId="95" xfId="0" applyNumberFormat="1" applyFont="1" applyFill="1" applyBorder="1" applyAlignment="1"/>
    <xf numFmtId="179" fontId="8" fillId="0" borderId="81" xfId="0" applyNumberFormat="1" applyFont="1" applyFill="1" applyBorder="1"/>
    <xf numFmtId="179" fontId="8" fillId="0" borderId="85" xfId="0" applyNumberFormat="1" applyFont="1" applyFill="1" applyBorder="1"/>
    <xf numFmtId="176" fontId="8" fillId="0" borderId="6" xfId="0" applyNumberFormat="1" applyFont="1" applyFill="1" applyBorder="1" applyAlignment="1">
      <alignment horizontal="center" vertical="center"/>
    </xf>
    <xf numFmtId="176" fontId="8" fillId="0" borderId="7" xfId="2"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96" xfId="0" applyNumberFormat="1" applyFont="1" applyFill="1" applyBorder="1" applyAlignment="1">
      <alignment horizontal="center" vertical="center"/>
    </xf>
    <xf numFmtId="176" fontId="8" fillId="0" borderId="97" xfId="0" applyNumberFormat="1" applyFont="1" applyFill="1" applyBorder="1" applyAlignment="1">
      <alignment horizontal="center" vertical="center"/>
    </xf>
    <xf numFmtId="183" fontId="8" fillId="0" borderId="6" xfId="2" applyNumberFormat="1" applyFont="1" applyFill="1" applyBorder="1" applyAlignment="1">
      <alignment horizontal="center" vertical="center"/>
    </xf>
    <xf numFmtId="183" fontId="8" fillId="0" borderId="7" xfId="2"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7" xfId="2"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176" fontId="8" fillId="2" borderId="96" xfId="0" applyNumberFormat="1" applyFont="1" applyFill="1" applyBorder="1" applyAlignment="1">
      <alignment horizontal="center" vertical="center"/>
    </xf>
    <xf numFmtId="176" fontId="8" fillId="2" borderId="97" xfId="0" applyNumberFormat="1" applyFont="1" applyFill="1" applyBorder="1" applyAlignment="1">
      <alignment horizontal="center" vertical="center"/>
    </xf>
    <xf numFmtId="0" fontId="8" fillId="2" borderId="81" xfId="0" applyFont="1" applyFill="1" applyBorder="1" applyAlignment="1">
      <alignment horizontal="center" vertical="top" wrapText="1"/>
    </xf>
    <xf numFmtId="0" fontId="8" fillId="2" borderId="85" xfId="0" applyFont="1" applyFill="1" applyBorder="1" applyAlignment="1">
      <alignment horizontal="center" vertical="top" wrapText="1"/>
    </xf>
    <xf numFmtId="38" fontId="8" fillId="2" borderId="86" xfId="2" applyNumberFormat="1" applyFont="1" applyFill="1" applyBorder="1"/>
    <xf numFmtId="38" fontId="8" fillId="2" borderId="87" xfId="2" applyNumberFormat="1" applyFont="1" applyFill="1" applyBorder="1"/>
    <xf numFmtId="38" fontId="8" fillId="2" borderId="88" xfId="2" applyNumberFormat="1" applyFont="1" applyFill="1" applyBorder="1"/>
    <xf numFmtId="38" fontId="8" fillId="2" borderId="89" xfId="2" applyNumberFormat="1" applyFont="1" applyFill="1" applyBorder="1"/>
    <xf numFmtId="38" fontId="8" fillId="2" borderId="90" xfId="2" applyNumberFormat="1" applyFont="1" applyFill="1" applyBorder="1"/>
    <xf numFmtId="38" fontId="8" fillId="2" borderId="91" xfId="2" applyNumberFormat="1" applyFont="1" applyFill="1" applyBorder="1"/>
    <xf numFmtId="38" fontId="8" fillId="2" borderId="92" xfId="2" applyNumberFormat="1" applyFont="1" applyFill="1" applyBorder="1"/>
    <xf numFmtId="38" fontId="8" fillId="2" borderId="93" xfId="2" applyNumberFormat="1" applyFont="1" applyFill="1" applyBorder="1"/>
    <xf numFmtId="38" fontId="8" fillId="2" borderId="98" xfId="2" applyNumberFormat="1" applyFont="1" applyFill="1" applyBorder="1"/>
    <xf numFmtId="38" fontId="8" fillId="2" borderId="99" xfId="2" applyNumberFormat="1" applyFont="1" applyFill="1" applyBorder="1"/>
    <xf numFmtId="38" fontId="8" fillId="2" borderId="81" xfId="2" applyNumberFormat="1" applyFont="1" applyFill="1" applyBorder="1"/>
    <xf numFmtId="38" fontId="8" fillId="2" borderId="85" xfId="2" applyNumberFormat="1" applyFont="1" applyFill="1" applyBorder="1"/>
    <xf numFmtId="38" fontId="8" fillId="0" borderId="86" xfId="2" applyNumberFormat="1" applyFont="1" applyFill="1" applyBorder="1"/>
    <xf numFmtId="38" fontId="8" fillId="0" borderId="87" xfId="2" applyNumberFormat="1" applyFont="1" applyFill="1" applyBorder="1"/>
    <xf numFmtId="38" fontId="8" fillId="0" borderId="88" xfId="2" applyNumberFormat="1" applyFont="1" applyFill="1" applyBorder="1"/>
    <xf numFmtId="38" fontId="8" fillId="0" borderId="89" xfId="2" applyNumberFormat="1" applyFont="1" applyFill="1" applyBorder="1"/>
    <xf numFmtId="38" fontId="8" fillId="0" borderId="90" xfId="2" applyNumberFormat="1" applyFont="1" applyFill="1" applyBorder="1"/>
    <xf numFmtId="38" fontId="8" fillId="0" borderId="91" xfId="2" applyNumberFormat="1" applyFont="1" applyFill="1" applyBorder="1"/>
    <xf numFmtId="38" fontId="8" fillId="0" borderId="92" xfId="2" applyNumberFormat="1" applyFont="1" applyFill="1" applyBorder="1"/>
    <xf numFmtId="38" fontId="8" fillId="0" borderId="93" xfId="2" applyNumberFormat="1" applyFont="1" applyFill="1" applyBorder="1"/>
    <xf numFmtId="38" fontId="8" fillId="0" borderId="98" xfId="2" applyNumberFormat="1" applyFont="1" applyFill="1" applyBorder="1"/>
    <xf numFmtId="38" fontId="8" fillId="0" borderId="99" xfId="2" applyNumberFormat="1" applyFont="1" applyFill="1" applyBorder="1"/>
    <xf numFmtId="38" fontId="8" fillId="0" borderId="81" xfId="2" applyNumberFormat="1" applyFont="1" applyFill="1" applyBorder="1"/>
    <xf numFmtId="38" fontId="8" fillId="0" borderId="85" xfId="2" applyNumberFormat="1" applyFont="1" applyFill="1" applyBorder="1"/>
    <xf numFmtId="176" fontId="8" fillId="2" borderId="96" xfId="2" applyNumberFormat="1" applyFont="1" applyFill="1" applyBorder="1" applyAlignment="1">
      <alignment horizontal="center" vertical="center"/>
    </xf>
    <xf numFmtId="176" fontId="8" fillId="2" borderId="97" xfId="2" applyNumberFormat="1" applyFont="1" applyFill="1" applyBorder="1" applyAlignment="1">
      <alignment horizontal="center" vertical="center"/>
    </xf>
    <xf numFmtId="181" fontId="8" fillId="2" borderId="81" xfId="2" applyNumberFormat="1" applyFont="1" applyFill="1" applyBorder="1" applyAlignment="1">
      <alignment horizontal="center" vertical="top" wrapText="1"/>
    </xf>
    <xf numFmtId="181" fontId="8" fillId="2" borderId="85" xfId="2" applyNumberFormat="1" applyFont="1" applyFill="1" applyBorder="1" applyAlignment="1">
      <alignment horizontal="center" vertical="top" wrapText="1"/>
    </xf>
    <xf numFmtId="49" fontId="8" fillId="0" borderId="82" xfId="0" applyNumberFormat="1" applyFont="1" applyFill="1" applyBorder="1"/>
    <xf numFmtId="49" fontId="8" fillId="0" borderId="34" xfId="0" applyNumberFormat="1" applyFont="1" applyFill="1" applyBorder="1"/>
    <xf numFmtId="49" fontId="8" fillId="0" borderId="42" xfId="0" applyNumberFormat="1" applyFont="1" applyFill="1" applyBorder="1"/>
    <xf numFmtId="49" fontId="8" fillId="0" borderId="46" xfId="0" applyNumberFormat="1" applyFont="1" applyFill="1" applyBorder="1"/>
    <xf numFmtId="49" fontId="8" fillId="0" borderId="36" xfId="0" applyNumberFormat="1" applyFont="1" applyFill="1" applyBorder="1"/>
    <xf numFmtId="49" fontId="8" fillId="0" borderId="100" xfId="0" applyNumberFormat="1" applyFont="1" applyFill="1" applyBorder="1" applyAlignment="1">
      <alignment horizontal="center"/>
    </xf>
    <xf numFmtId="49" fontId="8" fillId="0" borderId="21" xfId="0" applyNumberFormat="1" applyFont="1" applyFill="1" applyBorder="1" applyAlignment="1">
      <alignment horizontal="center"/>
    </xf>
    <xf numFmtId="49" fontId="8" fillId="0" borderId="101" xfId="0" applyNumberFormat="1" applyFont="1" applyFill="1" applyBorder="1"/>
    <xf numFmtId="49" fontId="8" fillId="0" borderId="50" xfId="0" applyNumberFormat="1" applyFont="1" applyFill="1" applyBorder="1"/>
    <xf numFmtId="49" fontId="8" fillId="0" borderId="102" xfId="0" applyNumberFormat="1" applyFont="1" applyFill="1" applyBorder="1" applyAlignment="1">
      <alignment horizontal="center"/>
    </xf>
    <xf numFmtId="49" fontId="8" fillId="0" borderId="103" xfId="0" applyNumberFormat="1" applyFont="1" applyFill="1" applyBorder="1" applyAlignment="1">
      <alignment horizontal="center"/>
    </xf>
    <xf numFmtId="49" fontId="8" fillId="0" borderId="85" xfId="0" applyNumberFormat="1" applyFont="1" applyFill="1" applyBorder="1" applyAlignment="1">
      <alignment horizontal="center" vertical="center" wrapText="1"/>
    </xf>
    <xf numFmtId="180" fontId="8" fillId="0" borderId="88" xfId="2" applyNumberFormat="1" applyFont="1" applyFill="1" applyBorder="1"/>
    <xf numFmtId="180" fontId="8" fillId="0" borderId="89" xfId="2" applyNumberFormat="1" applyFont="1" applyFill="1" applyBorder="1"/>
    <xf numFmtId="180" fontId="8" fillId="0" borderId="92" xfId="2" applyNumberFormat="1" applyFont="1" applyFill="1" applyBorder="1"/>
    <xf numFmtId="180" fontId="8" fillId="0" borderId="93" xfId="2" applyNumberFormat="1" applyFont="1" applyFill="1" applyBorder="1"/>
    <xf numFmtId="180" fontId="8" fillId="0" borderId="90" xfId="2" applyNumberFormat="1" applyFont="1" applyFill="1" applyBorder="1"/>
    <xf numFmtId="180" fontId="8" fillId="0" borderId="91" xfId="2" applyNumberFormat="1" applyFont="1" applyFill="1" applyBorder="1"/>
    <xf numFmtId="180" fontId="8" fillId="0" borderId="104" xfId="2" applyNumberFormat="1" applyFont="1" applyFill="1" applyBorder="1"/>
    <xf numFmtId="180" fontId="8" fillId="0" borderId="105" xfId="2" applyNumberFormat="1" applyFont="1" applyFill="1" applyBorder="1"/>
    <xf numFmtId="180" fontId="8" fillId="0" borderId="98" xfId="2" applyNumberFormat="1" applyFont="1" applyFill="1" applyBorder="1"/>
    <xf numFmtId="180" fontId="8" fillId="0" borderId="99" xfId="2" applyNumberFormat="1" applyFont="1" applyFill="1" applyBorder="1"/>
    <xf numFmtId="179" fontId="8" fillId="0" borderId="104" xfId="0" applyNumberFormat="1" applyFont="1" applyFill="1" applyBorder="1"/>
    <xf numFmtId="179" fontId="8" fillId="0" borderId="105" xfId="0" applyNumberFormat="1" applyFont="1" applyFill="1" applyBorder="1"/>
    <xf numFmtId="179" fontId="8" fillId="0" borderId="98" xfId="0" applyNumberFormat="1" applyFont="1" applyFill="1" applyBorder="1"/>
    <xf numFmtId="179" fontId="8" fillId="0" borderId="99" xfId="0" applyNumberFormat="1" applyFont="1" applyFill="1" applyBorder="1"/>
    <xf numFmtId="176" fontId="8" fillId="0" borderId="0" xfId="2" applyNumberFormat="1" applyFont="1" applyFill="1" applyBorder="1" applyAlignment="1">
      <alignment horizontal="center" vertical="center"/>
    </xf>
    <xf numFmtId="0" fontId="14" fillId="0" borderId="0" xfId="0" applyFont="1" applyBorder="1" applyAlignment="1">
      <alignment horizontal="right"/>
    </xf>
    <xf numFmtId="49" fontId="10" fillId="0" borderId="0" xfId="0" applyNumberFormat="1" applyFont="1" applyFill="1" applyAlignment="1">
      <alignment horizontal="left" vertical="center"/>
    </xf>
    <xf numFmtId="0" fontId="15" fillId="10" borderId="19" xfId="0" applyFont="1" applyFill="1" applyBorder="1"/>
    <xf numFmtId="0" fontId="15" fillId="10" borderId="20" xfId="0" applyFont="1" applyFill="1" applyBorder="1"/>
    <xf numFmtId="0" fontId="14" fillId="10" borderId="13" xfId="0" applyFont="1" applyFill="1" applyBorder="1" applyAlignment="1">
      <alignment horizontal="center" vertical="center" wrapText="1"/>
    </xf>
    <xf numFmtId="0" fontId="15" fillId="10" borderId="1" xfId="0" applyFont="1" applyFill="1" applyBorder="1"/>
    <xf numFmtId="0" fontId="15" fillId="10" borderId="0" xfId="0" applyFont="1" applyFill="1" applyBorder="1"/>
    <xf numFmtId="0" fontId="14" fillId="10" borderId="58" xfId="0" applyFont="1" applyFill="1" applyBorder="1" applyAlignment="1">
      <alignment horizontal="center" vertical="top"/>
    </xf>
    <xf numFmtId="0" fontId="15" fillId="9" borderId="4" xfId="0" applyFont="1" applyFill="1" applyBorder="1"/>
    <xf numFmtId="0" fontId="14" fillId="9" borderId="73" xfId="0" applyFont="1" applyFill="1" applyBorder="1" applyAlignment="1">
      <alignment horizontal="center" vertical="top" wrapText="1"/>
    </xf>
    <xf numFmtId="0" fontId="15" fillId="10" borderId="15" xfId="0" applyFont="1" applyFill="1" applyBorder="1"/>
    <xf numFmtId="0" fontId="15" fillId="9" borderId="22" xfId="0" applyFont="1" applyFill="1" applyBorder="1"/>
    <xf numFmtId="0" fontId="14" fillId="9" borderId="17" xfId="0" applyFont="1" applyFill="1" applyBorder="1" applyAlignment="1">
      <alignment horizontal="center" vertical="top"/>
    </xf>
    <xf numFmtId="0" fontId="26" fillId="0" borderId="0" xfId="0" applyFont="1" applyBorder="1"/>
    <xf numFmtId="0" fontId="14" fillId="10" borderId="19" xfId="0" applyFont="1" applyFill="1" applyBorder="1"/>
    <xf numFmtId="0" fontId="14" fillId="10" borderId="20" xfId="0" applyFont="1" applyFill="1" applyBorder="1"/>
    <xf numFmtId="0" fontId="14" fillId="10" borderId="13" xfId="0" applyFont="1" applyFill="1" applyBorder="1"/>
    <xf numFmtId="0" fontId="14" fillId="10" borderId="1" xfId="0" applyFont="1" applyFill="1" applyBorder="1"/>
    <xf numFmtId="0" fontId="14" fillId="10" borderId="14" xfId="0" applyFont="1" applyFill="1" applyBorder="1"/>
    <xf numFmtId="0" fontId="14" fillId="9" borderId="19" xfId="0" applyFont="1" applyFill="1" applyBorder="1"/>
    <xf numFmtId="0" fontId="14" fillId="9" borderId="20" xfId="0" applyFont="1" applyFill="1" applyBorder="1"/>
    <xf numFmtId="0" fontId="14" fillId="9" borderId="13" xfId="0" applyFont="1" applyFill="1" applyBorder="1"/>
    <xf numFmtId="0" fontId="14" fillId="10" borderId="15" xfId="0" applyFont="1" applyFill="1" applyBorder="1"/>
    <xf numFmtId="0" fontId="14" fillId="9" borderId="17" xfId="0" applyFont="1" applyFill="1" applyBorder="1"/>
    <xf numFmtId="0" fontId="8" fillId="11" borderId="26" xfId="0" applyFont="1" applyFill="1" applyBorder="1" applyAlignment="1">
      <alignment horizontal="center"/>
    </xf>
    <xf numFmtId="0" fontId="8" fillId="11" borderId="20" xfId="0" applyFont="1" applyFill="1" applyBorder="1" applyAlignment="1">
      <alignment horizontal="center"/>
    </xf>
    <xf numFmtId="0" fontId="8" fillId="11" borderId="10" xfId="0" applyFont="1" applyFill="1" applyBorder="1" applyAlignment="1">
      <alignment horizontal="center"/>
    </xf>
    <xf numFmtId="0" fontId="8" fillId="11" borderId="2" xfId="0" applyFont="1" applyFill="1" applyBorder="1" applyAlignment="1">
      <alignment horizontal="center" vertical="top" wrapText="1"/>
    </xf>
    <xf numFmtId="0" fontId="8" fillId="10" borderId="72" xfId="0" applyFont="1" applyFill="1" applyBorder="1" applyAlignment="1">
      <alignment horizontal="center" wrapText="1"/>
    </xf>
    <xf numFmtId="0" fontId="8" fillId="9" borderId="4" xfId="0" applyFont="1" applyFill="1" applyBorder="1" applyAlignment="1">
      <alignment horizontal="center" wrapText="1"/>
    </xf>
    <xf numFmtId="0" fontId="8" fillId="9" borderId="74" xfId="0" applyFont="1" applyFill="1" applyBorder="1" applyAlignment="1">
      <alignment horizontal="center" wrapText="1"/>
    </xf>
    <xf numFmtId="0" fontId="8" fillId="10" borderId="68" xfId="0" applyFont="1" applyFill="1" applyBorder="1" applyAlignment="1">
      <alignment horizontal="center" wrapText="1"/>
    </xf>
    <xf numFmtId="0" fontId="8" fillId="10" borderId="18" xfId="0" applyFont="1" applyFill="1" applyBorder="1" applyAlignment="1">
      <alignment horizontal="center"/>
    </xf>
    <xf numFmtId="0" fontId="8" fillId="9" borderId="34" xfId="0" applyFont="1" applyFill="1" applyBorder="1" applyAlignment="1">
      <alignment horizontal="center"/>
    </xf>
    <xf numFmtId="0" fontId="8" fillId="10" borderId="33" xfId="0" applyFont="1" applyFill="1" applyBorder="1" applyAlignment="1">
      <alignment horizontal="center"/>
    </xf>
    <xf numFmtId="0" fontId="8" fillId="11" borderId="2" xfId="0" applyFont="1" applyFill="1" applyBorder="1" applyAlignment="1">
      <alignment horizontal="center" vertical="center" wrapText="1"/>
    </xf>
    <xf numFmtId="0" fontId="8" fillId="11" borderId="0" xfId="0" applyFont="1" applyFill="1" applyBorder="1" applyAlignment="1">
      <alignment horizontal="center"/>
    </xf>
    <xf numFmtId="49" fontId="8" fillId="10" borderId="18" xfId="0" applyNumberFormat="1" applyFont="1" applyFill="1" applyBorder="1" applyAlignment="1">
      <alignment horizontal="center"/>
    </xf>
    <xf numFmtId="49" fontId="8" fillId="9" borderId="10" xfId="0" applyNumberFormat="1" applyFont="1" applyFill="1" applyBorder="1" applyAlignment="1">
      <alignment horizontal="center"/>
    </xf>
    <xf numFmtId="49" fontId="8" fillId="9" borderId="34" xfId="0" applyNumberFormat="1" applyFont="1" applyFill="1" applyBorder="1" applyAlignment="1">
      <alignment horizontal="center"/>
    </xf>
    <xf numFmtId="49" fontId="8" fillId="10" borderId="33" xfId="0" applyNumberFormat="1" applyFont="1" applyFill="1" applyBorder="1" applyAlignment="1">
      <alignment horizontal="center"/>
    </xf>
    <xf numFmtId="0" fontId="8" fillId="11" borderId="10" xfId="0" applyFont="1" applyFill="1" applyBorder="1" applyAlignment="1">
      <alignment horizontal="left"/>
    </xf>
    <xf numFmtId="0" fontId="8" fillId="11" borderId="2" xfId="0" applyFont="1" applyFill="1" applyBorder="1"/>
    <xf numFmtId="49" fontId="8" fillId="11" borderId="34" xfId="0" applyNumberFormat="1" applyFont="1" applyFill="1" applyBorder="1" applyAlignment="1">
      <alignment horizontal="center"/>
    </xf>
    <xf numFmtId="0" fontId="8" fillId="11" borderId="0" xfId="0" applyFont="1" applyFill="1" applyBorder="1"/>
    <xf numFmtId="0" fontId="8" fillId="11" borderId="3" xfId="0" applyFont="1" applyFill="1" applyBorder="1"/>
    <xf numFmtId="0" fontId="8" fillId="11" borderId="16" xfId="0" applyFont="1" applyFill="1" applyBorder="1"/>
    <xf numFmtId="179" fontId="8" fillId="11" borderId="10" xfId="0" applyNumberFormat="1" applyFont="1" applyFill="1" applyBorder="1"/>
    <xf numFmtId="179" fontId="8" fillId="11" borderId="2" xfId="0" applyNumberFormat="1" applyFont="1" applyFill="1" applyBorder="1"/>
    <xf numFmtId="179" fontId="8" fillId="11" borderId="0" xfId="0" applyNumberFormat="1" applyFont="1" applyFill="1" applyBorder="1"/>
    <xf numFmtId="38" fontId="8" fillId="10" borderId="19" xfId="2" applyFont="1" applyFill="1" applyBorder="1"/>
    <xf numFmtId="38" fontId="8" fillId="9" borderId="26" xfId="2" applyFont="1" applyFill="1" applyBorder="1"/>
    <xf numFmtId="38" fontId="8" fillId="10" borderId="31" xfId="2" applyFont="1" applyFill="1" applyBorder="1"/>
    <xf numFmtId="38" fontId="8" fillId="9" borderId="13" xfId="2" applyFont="1" applyFill="1" applyBorder="1"/>
    <xf numFmtId="38" fontId="8" fillId="10" borderId="1" xfId="2" applyFont="1" applyFill="1" applyBorder="1"/>
    <xf numFmtId="38" fontId="8" fillId="9" borderId="82" xfId="2" applyFont="1" applyFill="1" applyBorder="1"/>
    <xf numFmtId="38" fontId="8" fillId="10" borderId="106" xfId="0" applyNumberFormat="1" applyFont="1" applyFill="1" applyBorder="1"/>
    <xf numFmtId="38" fontId="8" fillId="9" borderId="14" xfId="0" applyNumberFormat="1" applyFont="1" applyFill="1" applyBorder="1"/>
    <xf numFmtId="38" fontId="8" fillId="9" borderId="10" xfId="2" applyFont="1" applyFill="1" applyBorder="1"/>
    <xf numFmtId="38" fontId="8" fillId="10" borderId="18" xfId="2" applyFont="1" applyFill="1" applyBorder="1"/>
    <xf numFmtId="38" fontId="8" fillId="9" borderId="14" xfId="2" applyFont="1" applyFill="1" applyBorder="1"/>
    <xf numFmtId="38" fontId="8" fillId="9" borderId="34" xfId="2" applyFont="1" applyFill="1" applyBorder="1"/>
    <xf numFmtId="38" fontId="8" fillId="10" borderId="33" xfId="0" applyNumberFormat="1" applyFont="1" applyFill="1" applyBorder="1"/>
    <xf numFmtId="179" fontId="8" fillId="11" borderId="83" xfId="0" applyNumberFormat="1" applyFont="1" applyFill="1" applyBorder="1"/>
    <xf numFmtId="179" fontId="8" fillId="11" borderId="37" xfId="0" applyNumberFormat="1" applyFont="1" applyFill="1" applyBorder="1"/>
    <xf numFmtId="179" fontId="8" fillId="11" borderId="41" xfId="0" applyNumberFormat="1" applyFont="1" applyFill="1" applyBorder="1"/>
    <xf numFmtId="38" fontId="8" fillId="10" borderId="27" xfId="2" applyFont="1" applyFill="1" applyBorder="1"/>
    <xf numFmtId="38" fontId="8" fillId="9" borderId="83" xfId="2" applyFont="1" applyFill="1" applyBorder="1"/>
    <xf numFmtId="38" fontId="8" fillId="10" borderId="77" xfId="2" applyFont="1" applyFill="1" applyBorder="1"/>
    <xf numFmtId="38" fontId="8" fillId="9" borderId="40" xfId="2" applyFont="1" applyFill="1" applyBorder="1"/>
    <xf numFmtId="38" fontId="8" fillId="9" borderId="42" xfId="2" applyFont="1" applyFill="1" applyBorder="1"/>
    <xf numFmtId="38" fontId="8" fillId="10" borderId="39" xfId="0" applyNumberFormat="1" applyFont="1" applyFill="1" applyBorder="1"/>
    <xf numFmtId="38" fontId="8" fillId="9" borderId="40" xfId="0" applyNumberFormat="1" applyFont="1" applyFill="1" applyBorder="1"/>
    <xf numFmtId="179" fontId="8" fillId="11" borderId="84" xfId="0" applyNumberFormat="1" applyFont="1" applyFill="1" applyBorder="1"/>
    <xf numFmtId="179" fontId="8" fillId="11" borderId="38" xfId="0" applyNumberFormat="1" applyFont="1" applyFill="1" applyBorder="1"/>
    <xf numFmtId="179" fontId="8" fillId="11" borderId="45" xfId="0" applyNumberFormat="1" applyFont="1" applyFill="1" applyBorder="1"/>
    <xf numFmtId="38" fontId="8" fillId="10" borderId="28" xfId="2" applyFont="1" applyFill="1" applyBorder="1"/>
    <xf numFmtId="38" fontId="8" fillId="9" borderId="84" xfId="2" applyFont="1" applyFill="1" applyBorder="1"/>
    <xf numFmtId="38" fontId="8" fillId="10" borderId="78" xfId="2" applyFont="1" applyFill="1" applyBorder="1"/>
    <xf numFmtId="38" fontId="8" fillId="9" borderId="44" xfId="2" applyFont="1" applyFill="1" applyBorder="1"/>
    <xf numFmtId="38" fontId="8" fillId="9" borderId="46" xfId="2" applyFont="1" applyFill="1" applyBorder="1"/>
    <xf numFmtId="38" fontId="8" fillId="10" borderId="43" xfId="0" applyNumberFormat="1" applyFont="1" applyFill="1" applyBorder="1"/>
    <xf numFmtId="38" fontId="8" fillId="9" borderId="44" xfId="0" applyNumberFormat="1" applyFont="1" applyFill="1" applyBorder="1"/>
    <xf numFmtId="179" fontId="8" fillId="11" borderId="84" xfId="0" applyNumberFormat="1" applyFont="1" applyFill="1" applyBorder="1" applyAlignment="1">
      <alignment horizontal="right"/>
    </xf>
    <xf numFmtId="0" fontId="8" fillId="11" borderId="107" xfId="0" applyFont="1" applyFill="1" applyBorder="1"/>
    <xf numFmtId="0" fontId="8" fillId="11" borderId="75" xfId="0" applyFont="1" applyFill="1" applyBorder="1" applyAlignment="1">
      <alignment horizontal="center"/>
    </xf>
    <xf numFmtId="179" fontId="8" fillId="11" borderId="49" xfId="0" applyNumberFormat="1" applyFont="1" applyFill="1" applyBorder="1"/>
    <xf numFmtId="38" fontId="8" fillId="10" borderId="29" xfId="0" applyNumberFormat="1" applyFont="1" applyFill="1" applyBorder="1"/>
    <xf numFmtId="38" fontId="8" fillId="9" borderId="62" xfId="0" applyNumberFormat="1" applyFont="1" applyFill="1" applyBorder="1"/>
    <xf numFmtId="38" fontId="8" fillId="10" borderId="79" xfId="0" applyNumberFormat="1" applyFont="1" applyFill="1" applyBorder="1"/>
    <xf numFmtId="38" fontId="8" fillId="9" borderId="30" xfId="0" applyNumberFormat="1" applyFont="1" applyFill="1" applyBorder="1"/>
    <xf numFmtId="38" fontId="8" fillId="9" borderId="50" xfId="0" applyNumberFormat="1" applyFont="1" applyFill="1" applyBorder="1"/>
    <xf numFmtId="38" fontId="8" fillId="10" borderId="47" xfId="0" applyNumberFormat="1" applyFont="1" applyFill="1" applyBorder="1"/>
    <xf numFmtId="49" fontId="17" fillId="11" borderId="0" xfId="0" applyNumberFormat="1" applyFont="1" applyFill="1"/>
    <xf numFmtId="0" fontId="13" fillId="11" borderId="0" xfId="0" applyFont="1" applyFill="1"/>
    <xf numFmtId="49" fontId="13" fillId="11" borderId="0" xfId="0" applyNumberFormat="1" applyFont="1" applyFill="1" applyAlignment="1"/>
    <xf numFmtId="49" fontId="17" fillId="11" borderId="0" xfId="0" applyNumberFormat="1" applyFont="1" applyFill="1" applyAlignment="1"/>
    <xf numFmtId="49" fontId="13" fillId="11" borderId="0" xfId="0" applyNumberFormat="1" applyFont="1" applyFill="1"/>
    <xf numFmtId="0" fontId="17" fillId="11" borderId="0" xfId="0" applyFont="1" applyFill="1"/>
    <xf numFmtId="0" fontId="19" fillId="0" borderId="0" xfId="1" applyFont="1" applyFill="1" applyAlignment="1" applyProtection="1"/>
    <xf numFmtId="49" fontId="8" fillId="11" borderId="108" xfId="0" applyNumberFormat="1" applyFont="1" applyFill="1" applyBorder="1" applyAlignment="1">
      <alignment horizontal="center"/>
    </xf>
    <xf numFmtId="49" fontId="8" fillId="11" borderId="52" xfId="0" applyNumberFormat="1" applyFont="1" applyFill="1" applyBorder="1" applyAlignment="1">
      <alignment horizontal="center"/>
    </xf>
    <xf numFmtId="49" fontId="12" fillId="11" borderId="61" xfId="0" applyNumberFormat="1" applyFont="1" applyFill="1" applyBorder="1" applyAlignment="1">
      <alignment horizontal="center" vertical="top" wrapText="1"/>
    </xf>
    <xf numFmtId="179" fontId="8" fillId="11" borderId="52" xfId="0" applyNumberFormat="1" applyFont="1" applyFill="1" applyBorder="1"/>
    <xf numFmtId="179" fontId="8" fillId="11" borderId="56" xfId="0" applyNumberFormat="1" applyFont="1" applyFill="1" applyBorder="1"/>
    <xf numFmtId="179" fontId="8" fillId="11" borderId="54" xfId="0" applyNumberFormat="1" applyFont="1" applyFill="1" applyBorder="1"/>
    <xf numFmtId="179" fontId="8" fillId="11" borderId="59" xfId="0" applyNumberFormat="1" applyFont="1" applyFill="1" applyBorder="1"/>
    <xf numFmtId="179" fontId="8" fillId="11" borderId="61" xfId="0" applyNumberFormat="1" applyFont="1" applyFill="1" applyBorder="1"/>
    <xf numFmtId="49" fontId="8" fillId="11" borderId="100" xfId="0" applyNumberFormat="1" applyFont="1" applyFill="1" applyBorder="1" applyAlignment="1">
      <alignment horizontal="center"/>
    </xf>
    <xf numFmtId="49" fontId="8" fillId="11" borderId="21" xfId="0" applyNumberFormat="1" applyFont="1" applyFill="1" applyBorder="1" applyAlignment="1">
      <alignment horizontal="center"/>
    </xf>
    <xf numFmtId="49" fontId="8" fillId="11" borderId="102" xfId="0" applyNumberFormat="1" applyFont="1" applyFill="1" applyBorder="1" applyAlignment="1">
      <alignment horizontal="center"/>
    </xf>
    <xf numFmtId="49" fontId="8" fillId="11" borderId="103" xfId="0" applyNumberFormat="1" applyFont="1" applyFill="1" applyBorder="1" applyAlignment="1">
      <alignment horizontal="center"/>
    </xf>
    <xf numFmtId="49" fontId="8" fillId="11" borderId="23" xfId="0" applyNumberFormat="1" applyFont="1" applyFill="1" applyBorder="1" applyAlignment="1">
      <alignment horizontal="center"/>
    </xf>
    <xf numFmtId="49" fontId="8" fillId="11" borderId="1" xfId="0" applyNumberFormat="1" applyFont="1" applyFill="1" applyBorder="1" applyAlignment="1">
      <alignment horizontal="right"/>
    </xf>
    <xf numFmtId="49" fontId="8" fillId="11" borderId="82" xfId="0" applyNumberFormat="1" applyFont="1" applyFill="1" applyBorder="1"/>
    <xf numFmtId="179" fontId="8" fillId="11" borderId="1" xfId="0" applyNumberFormat="1" applyFont="1" applyFill="1" applyBorder="1"/>
    <xf numFmtId="179" fontId="8" fillId="11" borderId="88" xfId="0" applyNumberFormat="1" applyFont="1" applyFill="1" applyBorder="1"/>
    <xf numFmtId="179" fontId="8" fillId="11" borderId="89" xfId="0" applyNumberFormat="1" applyFont="1" applyFill="1" applyBorder="1"/>
    <xf numFmtId="179" fontId="8" fillId="11" borderId="14" xfId="0" applyNumberFormat="1" applyFont="1" applyFill="1" applyBorder="1"/>
    <xf numFmtId="49" fontId="8" fillId="11" borderId="34" xfId="0" applyNumberFormat="1" applyFont="1" applyFill="1" applyBorder="1"/>
    <xf numFmtId="49" fontId="8" fillId="11" borderId="27" xfId="0" applyNumberFormat="1" applyFont="1" applyFill="1" applyBorder="1" applyAlignment="1">
      <alignment horizontal="right"/>
    </xf>
    <xf numFmtId="49" fontId="8" fillId="11" borderId="42" xfId="0" applyNumberFormat="1" applyFont="1" applyFill="1" applyBorder="1"/>
    <xf numFmtId="179" fontId="8" fillId="11" borderId="27" xfId="0" applyNumberFormat="1" applyFont="1" applyFill="1" applyBorder="1"/>
    <xf numFmtId="179" fontId="8" fillId="11" borderId="90" xfId="0" applyNumberFormat="1" applyFont="1" applyFill="1" applyBorder="1"/>
    <xf numFmtId="179" fontId="8" fillId="11" borderId="91" xfId="0" applyNumberFormat="1" applyFont="1" applyFill="1" applyBorder="1"/>
    <xf numFmtId="179" fontId="8" fillId="11" borderId="40" xfId="0" applyNumberFormat="1" applyFont="1" applyFill="1" applyBorder="1"/>
    <xf numFmtId="49" fontId="8" fillId="11" borderId="28" xfId="0" applyNumberFormat="1" applyFont="1" applyFill="1" applyBorder="1" applyAlignment="1">
      <alignment horizontal="right"/>
    </xf>
    <xf numFmtId="49" fontId="8" fillId="11" borderId="46" xfId="0" applyNumberFormat="1" applyFont="1" applyFill="1" applyBorder="1"/>
    <xf numFmtId="179" fontId="8" fillId="11" borderId="28" xfId="0" applyNumberFormat="1" applyFont="1" applyFill="1" applyBorder="1"/>
    <xf numFmtId="179" fontId="8" fillId="11" borderId="92" xfId="0" applyNumberFormat="1" applyFont="1" applyFill="1" applyBorder="1"/>
    <xf numFmtId="179" fontId="8" fillId="11" borderId="93" xfId="0" applyNumberFormat="1" applyFont="1" applyFill="1" applyBorder="1"/>
    <xf numFmtId="179" fontId="8" fillId="11" borderId="44" xfId="0" applyNumberFormat="1" applyFont="1" applyFill="1" applyBorder="1"/>
    <xf numFmtId="49" fontId="8" fillId="11" borderId="57" xfId="0" applyNumberFormat="1" applyFont="1" applyFill="1" applyBorder="1" applyAlignment="1">
      <alignment horizontal="right"/>
    </xf>
    <xf numFmtId="49" fontId="8" fillId="11" borderId="101" xfId="0" applyNumberFormat="1" applyFont="1" applyFill="1" applyBorder="1"/>
    <xf numFmtId="179" fontId="8" fillId="11" borderId="57" xfId="0" applyNumberFormat="1" applyFont="1" applyFill="1" applyBorder="1"/>
    <xf numFmtId="179" fontId="8" fillId="11" borderId="9" xfId="0" applyNumberFormat="1" applyFont="1" applyFill="1" applyBorder="1"/>
    <xf numFmtId="179" fontId="8" fillId="11" borderId="104" xfId="0" applyNumberFormat="1" applyFont="1" applyFill="1" applyBorder="1"/>
    <xf numFmtId="179" fontId="8" fillId="11" borderId="105" xfId="0" applyNumberFormat="1" applyFont="1" applyFill="1" applyBorder="1"/>
    <xf numFmtId="179" fontId="8" fillId="11" borderId="58" xfId="0" applyNumberFormat="1" applyFont="1" applyFill="1" applyBorder="1"/>
    <xf numFmtId="49" fontId="8" fillId="11" borderId="15" xfId="0" applyNumberFormat="1" applyFont="1" applyFill="1" applyBorder="1" applyAlignment="1">
      <alignment horizontal="right"/>
    </xf>
    <xf numFmtId="49" fontId="8" fillId="11" borderId="36" xfId="0" applyNumberFormat="1" applyFont="1" applyFill="1" applyBorder="1"/>
    <xf numFmtId="179" fontId="8" fillId="11" borderId="15" xfId="0" applyNumberFormat="1" applyFont="1" applyFill="1" applyBorder="1"/>
    <xf numFmtId="179" fontId="8" fillId="11" borderId="16" xfId="0" applyNumberFormat="1" applyFont="1" applyFill="1" applyBorder="1"/>
    <xf numFmtId="179" fontId="8" fillId="11" borderId="81" xfId="0" applyNumberFormat="1" applyFont="1" applyFill="1" applyBorder="1"/>
    <xf numFmtId="179" fontId="8" fillId="11" borderId="85" xfId="0" applyNumberFormat="1" applyFont="1" applyFill="1" applyBorder="1"/>
    <xf numFmtId="179" fontId="8" fillId="11" borderId="17" xfId="0" applyNumberFormat="1" applyFont="1" applyFill="1" applyBorder="1"/>
    <xf numFmtId="0" fontId="17" fillId="0" borderId="0" xfId="0" applyFont="1" applyFill="1" applyAlignment="1">
      <alignment horizontal="left"/>
    </xf>
    <xf numFmtId="0" fontId="8" fillId="0" borderId="0" xfId="0" applyFont="1" applyFill="1" applyAlignment="1">
      <alignment horizontal="left"/>
    </xf>
    <xf numFmtId="49" fontId="14" fillId="0" borderId="0" xfId="0" applyNumberFormat="1" applyFont="1" applyFill="1" applyAlignment="1">
      <alignment horizontal="justify" vertical="top" wrapText="1"/>
    </xf>
    <xf numFmtId="0" fontId="13" fillId="0" borderId="108" xfId="0" applyFont="1" applyBorder="1" applyAlignment="1">
      <alignment horizontal="left"/>
    </xf>
    <xf numFmtId="38" fontId="13" fillId="0" borderId="31" xfId="2" applyFont="1" applyFill="1" applyBorder="1" applyAlignment="1">
      <alignment vertical="center"/>
    </xf>
    <xf numFmtId="38" fontId="13" fillId="0" borderId="32" xfId="2" applyFont="1" applyFill="1" applyBorder="1" applyAlignment="1">
      <alignment vertical="center"/>
    </xf>
    <xf numFmtId="38" fontId="13" fillId="0" borderId="82" xfId="2" applyFont="1" applyFill="1" applyBorder="1" applyAlignment="1">
      <alignment vertical="center"/>
    </xf>
    <xf numFmtId="38" fontId="13" fillId="11" borderId="109" xfId="2" applyFont="1" applyFill="1" applyBorder="1" applyAlignment="1">
      <alignment vertical="center"/>
    </xf>
    <xf numFmtId="0" fontId="13" fillId="0" borderId="66" xfId="0" applyFont="1" applyBorder="1" applyAlignment="1">
      <alignment horizontal="left"/>
    </xf>
    <xf numFmtId="38" fontId="13" fillId="0" borderId="71" xfId="2" applyFont="1" applyBorder="1"/>
    <xf numFmtId="38" fontId="13" fillId="0" borderId="110" xfId="2" applyFont="1" applyBorder="1"/>
    <xf numFmtId="38" fontId="13" fillId="0" borderId="64" xfId="2" applyFont="1" applyBorder="1"/>
    <xf numFmtId="38" fontId="13" fillId="11" borderId="111" xfId="0" applyNumberFormat="1" applyFont="1" applyFill="1" applyBorder="1"/>
    <xf numFmtId="0" fontId="13" fillId="0" borderId="112" xfId="0" applyFont="1" applyBorder="1" applyAlignment="1">
      <alignment horizontal="left"/>
    </xf>
    <xf numFmtId="182" fontId="13" fillId="0" borderId="113" xfId="2" applyNumberFormat="1" applyFont="1" applyBorder="1"/>
    <xf numFmtId="182" fontId="13" fillId="0" borderId="114" xfId="2" applyNumberFormat="1" applyFont="1" applyBorder="1"/>
    <xf numFmtId="182" fontId="13" fillId="0" borderId="115" xfId="2" applyNumberFormat="1" applyFont="1" applyBorder="1"/>
    <xf numFmtId="182" fontId="13" fillId="0" borderId="116" xfId="2" applyNumberFormat="1" applyFont="1" applyBorder="1"/>
    <xf numFmtId="182" fontId="13" fillId="11" borderId="112" xfId="0" applyNumberFormat="1" applyFont="1" applyFill="1" applyBorder="1"/>
    <xf numFmtId="49" fontId="14" fillId="0" borderId="0" xfId="0" applyNumberFormat="1" applyFont="1" applyFill="1" applyAlignment="1">
      <alignment vertical="top" wrapText="1"/>
    </xf>
    <xf numFmtId="49" fontId="17" fillId="0" borderId="0" xfId="0" applyNumberFormat="1" applyFont="1" applyFill="1"/>
    <xf numFmtId="38" fontId="14" fillId="0" borderId="106" xfId="2" applyFont="1" applyBorder="1" applyAlignment="1">
      <alignment vertical="top"/>
    </xf>
    <xf numFmtId="38" fontId="14" fillId="0" borderId="20" xfId="2" applyFont="1" applyBorder="1" applyAlignment="1">
      <alignment vertical="top"/>
    </xf>
    <xf numFmtId="38" fontId="14" fillId="0" borderId="32" xfId="2" applyFont="1" applyBorder="1" applyAlignment="1">
      <alignment vertical="top"/>
    </xf>
    <xf numFmtId="38" fontId="14" fillId="0" borderId="26" xfId="2" applyFont="1" applyBorder="1" applyAlignment="1">
      <alignment vertical="top"/>
    </xf>
    <xf numFmtId="38" fontId="14" fillId="0" borderId="33" xfId="2" applyFont="1" applyFill="1" applyBorder="1" applyAlignment="1">
      <alignment horizontal="center" vertical="top"/>
    </xf>
    <xf numFmtId="38" fontId="14" fillId="0" borderId="0" xfId="2" applyFont="1" applyBorder="1" applyAlignment="1">
      <alignment horizontal="center" vertical="top"/>
    </xf>
    <xf numFmtId="38" fontId="14" fillId="0" borderId="2" xfId="2" applyFont="1" applyBorder="1" applyAlignment="1">
      <alignment horizontal="center" vertical="top"/>
    </xf>
    <xf numFmtId="38" fontId="14" fillId="0" borderId="117" xfId="2" applyFont="1" applyBorder="1" applyAlignment="1">
      <alignment horizontal="center" vertical="top" wrapText="1"/>
    </xf>
    <xf numFmtId="38" fontId="14" fillId="0" borderId="4" xfId="2" applyFont="1" applyBorder="1" applyAlignment="1">
      <alignment horizontal="center" vertical="top"/>
    </xf>
    <xf numFmtId="38" fontId="14" fillId="0" borderId="5" xfId="2" applyFont="1" applyBorder="1" applyAlignment="1">
      <alignment horizontal="center" vertical="top"/>
    </xf>
    <xf numFmtId="38" fontId="14" fillId="0" borderId="6" xfId="2" applyFont="1" applyBorder="1" applyAlignment="1">
      <alignment horizontal="center" vertical="top"/>
    </xf>
    <xf numFmtId="38" fontId="27" fillId="0" borderId="0" xfId="2" applyFont="1" applyFill="1" applyBorder="1" applyAlignment="1">
      <alignment horizontal="center" vertical="top"/>
    </xf>
    <xf numFmtId="38" fontId="14" fillId="0" borderId="3" xfId="2" applyFont="1" applyBorder="1" applyAlignment="1">
      <alignment horizontal="center" vertical="top"/>
    </xf>
    <xf numFmtId="38" fontId="14" fillId="0" borderId="10" xfId="2" applyFont="1" applyBorder="1" applyAlignment="1">
      <alignment horizontal="center" vertical="top"/>
    </xf>
    <xf numFmtId="38" fontId="14" fillId="0" borderId="2" xfId="2" applyFont="1" applyBorder="1" applyAlignment="1">
      <alignment horizontal="center" vertical="top" wrapText="1"/>
    </xf>
    <xf numFmtId="0" fontId="8" fillId="0" borderId="113" xfId="0" applyFont="1" applyFill="1" applyBorder="1" applyAlignment="1">
      <alignment horizontal="center"/>
    </xf>
    <xf numFmtId="0" fontId="8" fillId="11" borderId="115" xfId="0" applyFont="1" applyFill="1" applyBorder="1" applyAlignment="1">
      <alignment horizontal="center"/>
    </xf>
    <xf numFmtId="0" fontId="8" fillId="11" borderId="119" xfId="0" applyFont="1" applyFill="1" applyBorder="1" applyAlignment="1">
      <alignment horizontal="center"/>
    </xf>
    <xf numFmtId="0" fontId="14" fillId="0" borderId="82" xfId="0" quotePrefix="1" applyNumberFormat="1" applyFont="1" applyFill="1" applyBorder="1" applyAlignment="1"/>
    <xf numFmtId="38" fontId="14" fillId="0" borderId="20" xfId="0" applyNumberFormat="1" applyFont="1" applyBorder="1"/>
    <xf numFmtId="38" fontId="14" fillId="0" borderId="32" xfId="0" applyNumberFormat="1" applyFont="1" applyBorder="1"/>
    <xf numFmtId="38" fontId="8" fillId="0" borderId="1" xfId="2" applyFont="1" applyFill="1" applyBorder="1"/>
    <xf numFmtId="182" fontId="8" fillId="11" borderId="2" xfId="2" applyNumberFormat="1" applyFont="1" applyFill="1" applyBorder="1"/>
    <xf numFmtId="182" fontId="8" fillId="11" borderId="14" xfId="2" applyNumberFormat="1" applyFont="1" applyFill="1" applyBorder="1"/>
    <xf numFmtId="0" fontId="14" fillId="0" borderId="34" xfId="0" quotePrefix="1" applyNumberFormat="1" applyFont="1" applyFill="1" applyBorder="1" applyAlignment="1"/>
    <xf numFmtId="38" fontId="14" fillId="0" borderId="0" xfId="0" applyNumberFormat="1" applyFont="1" applyBorder="1"/>
    <xf numFmtId="38" fontId="14" fillId="0" borderId="2" xfId="0" applyNumberFormat="1" applyFont="1" applyBorder="1"/>
    <xf numFmtId="0" fontId="14" fillId="0" borderId="34" xfId="0" applyNumberFormat="1" applyFont="1" applyFill="1" applyBorder="1" applyAlignment="1"/>
    <xf numFmtId="0" fontId="14" fillId="0" borderId="101" xfId="0" quotePrefix="1" applyNumberFormat="1" applyFont="1" applyFill="1" applyBorder="1" applyAlignment="1"/>
    <xf numFmtId="38" fontId="14" fillId="0" borderId="57" xfId="0" applyNumberFormat="1" applyFont="1" applyBorder="1"/>
    <xf numFmtId="38" fontId="14" fillId="0" borderId="12" xfId="0" applyNumberFormat="1" applyFont="1" applyBorder="1"/>
    <xf numFmtId="38" fontId="14" fillId="0" borderId="9" xfId="0" applyNumberFormat="1" applyFont="1" applyBorder="1"/>
    <xf numFmtId="38" fontId="8" fillId="0" borderId="57" xfId="2" applyFont="1" applyFill="1" applyBorder="1"/>
    <xf numFmtId="0" fontId="14" fillId="0" borderId="113" xfId="0" applyFont="1" applyBorder="1"/>
    <xf numFmtId="0" fontId="14" fillId="0" borderId="25" xfId="0" applyFont="1" applyBorder="1"/>
    <xf numFmtId="38" fontId="14" fillId="0" borderId="15" xfId="0" applyNumberFormat="1" applyFont="1" applyBorder="1"/>
    <xf numFmtId="38" fontId="14" fillId="0" borderId="3" xfId="0" applyNumberFormat="1" applyFont="1" applyBorder="1"/>
    <xf numFmtId="38" fontId="14" fillId="0" borderId="16" xfId="0" applyNumberFormat="1" applyFont="1" applyBorder="1"/>
    <xf numFmtId="38" fontId="8" fillId="0" borderId="15" xfId="2" applyFont="1" applyFill="1" applyBorder="1"/>
    <xf numFmtId="181" fontId="8" fillId="11" borderId="32" xfId="2" applyNumberFormat="1" applyFont="1" applyFill="1" applyBorder="1" applyAlignment="1">
      <alignment horizontal="center"/>
    </xf>
    <xf numFmtId="181" fontId="8" fillId="11" borderId="2" xfId="2" applyNumberFormat="1" applyFont="1" applyFill="1" applyBorder="1" applyAlignment="1">
      <alignment horizontal="center" vertical="top" wrapText="1"/>
    </xf>
    <xf numFmtId="181" fontId="8" fillId="11" borderId="2" xfId="2" applyNumberFormat="1" applyFont="1" applyFill="1" applyBorder="1" applyAlignment="1">
      <alignment horizontal="center"/>
    </xf>
    <xf numFmtId="181" fontId="8" fillId="11" borderId="10" xfId="2" applyNumberFormat="1" applyFont="1" applyFill="1" applyBorder="1"/>
    <xf numFmtId="181" fontId="8" fillId="11" borderId="22" xfId="2" applyNumberFormat="1" applyFont="1" applyFill="1" applyBorder="1"/>
    <xf numFmtId="182" fontId="8" fillId="11" borderId="37" xfId="2" applyNumberFormat="1" applyFont="1" applyFill="1" applyBorder="1"/>
    <xf numFmtId="182" fontId="8" fillId="11" borderId="38" xfId="2" applyNumberFormat="1" applyFont="1" applyFill="1" applyBorder="1"/>
    <xf numFmtId="38" fontId="8" fillId="11" borderId="107" xfId="2" applyNumberFormat="1" applyFont="1" applyFill="1" applyBorder="1"/>
    <xf numFmtId="0" fontId="8" fillId="11" borderId="0" xfId="0" applyFont="1" applyFill="1" applyBorder="1" applyAlignment="1"/>
    <xf numFmtId="0" fontId="8" fillId="11" borderId="2" xfId="0" applyFont="1" applyFill="1" applyBorder="1" applyAlignment="1">
      <alignment vertical="top" wrapText="1"/>
    </xf>
    <xf numFmtId="0" fontId="8" fillId="11" borderId="20" xfId="0" applyFont="1" applyFill="1" applyBorder="1"/>
    <xf numFmtId="0" fontId="8" fillId="11" borderId="16" xfId="0" applyFont="1" applyFill="1" applyBorder="1" applyAlignment="1">
      <alignment wrapText="1"/>
    </xf>
    <xf numFmtId="38" fontId="8" fillId="11" borderId="19" xfId="2" applyNumberFormat="1" applyFont="1" applyFill="1" applyBorder="1"/>
    <xf numFmtId="181" fontId="8" fillId="11" borderId="32" xfId="2" applyNumberFormat="1" applyFont="1" applyFill="1" applyBorder="1"/>
    <xf numFmtId="38" fontId="8" fillId="11" borderId="1" xfId="2" applyNumberFormat="1" applyFont="1" applyFill="1" applyBorder="1"/>
    <xf numFmtId="181" fontId="8" fillId="11" borderId="2" xfId="2" applyNumberFormat="1" applyFont="1" applyFill="1" applyBorder="1"/>
    <xf numFmtId="38" fontId="8" fillId="11" borderId="27" xfId="2" applyNumberFormat="1" applyFont="1" applyFill="1" applyBorder="1"/>
    <xf numFmtId="181" fontId="8" fillId="11" borderId="37" xfId="2" applyNumberFormat="1" applyFont="1" applyFill="1" applyBorder="1"/>
    <xf numFmtId="38" fontId="8" fillId="11" borderId="28" xfId="2" applyNumberFormat="1" applyFont="1" applyFill="1" applyBorder="1"/>
    <xf numFmtId="181" fontId="8" fillId="11" borderId="38" xfId="2" applyNumberFormat="1" applyFont="1" applyFill="1" applyBorder="1"/>
    <xf numFmtId="181" fontId="8" fillId="11" borderId="3" xfId="2" applyNumberFormat="1" applyFont="1" applyFill="1" applyBorder="1"/>
    <xf numFmtId="0" fontId="8" fillId="11" borderId="29" xfId="0" applyFont="1" applyFill="1" applyBorder="1"/>
    <xf numFmtId="0" fontId="8" fillId="11" borderId="49" xfId="0" applyFont="1" applyFill="1" applyBorder="1"/>
    <xf numFmtId="0" fontId="8" fillId="11" borderId="1" xfId="0" applyFont="1" applyFill="1" applyBorder="1"/>
    <xf numFmtId="0" fontId="8" fillId="11" borderId="15" xfId="0" applyFont="1" applyFill="1" applyBorder="1"/>
    <xf numFmtId="176" fontId="8" fillId="11" borderId="7" xfId="0" applyNumberFormat="1" applyFont="1" applyFill="1" applyBorder="1" applyAlignment="1">
      <alignment horizontal="center" vertical="center"/>
    </xf>
    <xf numFmtId="176" fontId="8" fillId="11" borderId="96" xfId="0" applyNumberFormat="1" applyFont="1" applyFill="1" applyBorder="1" applyAlignment="1">
      <alignment horizontal="center" vertical="center"/>
    </xf>
    <xf numFmtId="0" fontId="8" fillId="11" borderId="16" xfId="0" applyFont="1" applyFill="1" applyBorder="1" applyAlignment="1">
      <alignment horizontal="center" vertical="top" wrapText="1"/>
    </xf>
    <xf numFmtId="0" fontId="8" fillId="11" borderId="81" xfId="0" applyFont="1" applyFill="1" applyBorder="1" applyAlignment="1">
      <alignment horizontal="center" vertical="top" wrapText="1"/>
    </xf>
    <xf numFmtId="179" fontId="8" fillId="11" borderId="20" xfId="0" applyNumberFormat="1" applyFont="1" applyFill="1" applyBorder="1"/>
    <xf numFmtId="179" fontId="8" fillId="11" borderId="86" xfId="0" applyNumberFormat="1" applyFont="1" applyFill="1" applyBorder="1"/>
    <xf numFmtId="179" fontId="8" fillId="11" borderId="76" xfId="0" applyNumberFormat="1" applyFont="1" applyFill="1" applyBorder="1" applyAlignment="1"/>
    <xf numFmtId="179" fontId="8" fillId="11" borderId="94" xfId="0" applyNumberFormat="1" applyFont="1" applyFill="1" applyBorder="1" applyAlignment="1"/>
    <xf numFmtId="176" fontId="8" fillId="11" borderId="97" xfId="0" applyNumberFormat="1" applyFont="1" applyFill="1" applyBorder="1" applyAlignment="1">
      <alignment horizontal="center" vertical="center"/>
    </xf>
    <xf numFmtId="0" fontId="8" fillId="11" borderId="85" xfId="0" applyFont="1" applyFill="1" applyBorder="1" applyAlignment="1">
      <alignment horizontal="center" vertical="top" wrapText="1"/>
    </xf>
    <xf numFmtId="179" fontId="8" fillId="11" borderId="87" xfId="0" applyNumberFormat="1" applyFont="1" applyFill="1" applyBorder="1"/>
    <xf numFmtId="179" fontId="8" fillId="11" borderId="95" xfId="0" applyNumberFormat="1" applyFont="1" applyFill="1" applyBorder="1" applyAlignment="1"/>
    <xf numFmtId="176" fontId="8" fillId="11" borderId="7" xfId="2" applyNumberFormat="1" applyFont="1" applyFill="1" applyBorder="1" applyAlignment="1">
      <alignment horizontal="center" vertical="center"/>
    </xf>
    <xf numFmtId="176" fontId="8" fillId="11" borderId="96" xfId="2" applyNumberFormat="1" applyFont="1" applyFill="1" applyBorder="1" applyAlignment="1">
      <alignment horizontal="center" vertical="center"/>
    </xf>
    <xf numFmtId="176" fontId="8" fillId="11" borderId="97" xfId="2" applyNumberFormat="1" applyFont="1" applyFill="1" applyBorder="1" applyAlignment="1">
      <alignment horizontal="center" vertical="center"/>
    </xf>
    <xf numFmtId="181" fontId="8" fillId="11" borderId="16" xfId="2" applyNumberFormat="1" applyFont="1" applyFill="1" applyBorder="1" applyAlignment="1">
      <alignment horizontal="center" vertical="top" wrapText="1"/>
    </xf>
    <xf numFmtId="181" fontId="8" fillId="11" borderId="81" xfId="2" applyNumberFormat="1" applyFont="1" applyFill="1" applyBorder="1" applyAlignment="1">
      <alignment horizontal="center" vertical="top" wrapText="1"/>
    </xf>
    <xf numFmtId="181" fontId="8" fillId="11" borderId="85" xfId="2" applyNumberFormat="1" applyFont="1" applyFill="1" applyBorder="1" applyAlignment="1">
      <alignment horizontal="center" vertical="top" wrapText="1"/>
    </xf>
    <xf numFmtId="179" fontId="8" fillId="11" borderId="20" xfId="2" applyNumberFormat="1" applyFont="1" applyFill="1" applyBorder="1"/>
    <xf numFmtId="179" fontId="8" fillId="11" borderId="86" xfId="2" applyNumberFormat="1" applyFont="1" applyFill="1" applyBorder="1"/>
    <xf numFmtId="179" fontId="8" fillId="11" borderId="87" xfId="2" applyNumberFormat="1" applyFont="1" applyFill="1" applyBorder="1"/>
    <xf numFmtId="179" fontId="8" fillId="11" borderId="0" xfId="2" applyNumberFormat="1" applyFont="1" applyFill="1" applyBorder="1"/>
    <xf numFmtId="179" fontId="8" fillId="11" borderId="88" xfId="2" applyNumberFormat="1" applyFont="1" applyFill="1" applyBorder="1"/>
    <xf numFmtId="179" fontId="8" fillId="11" borderId="89" xfId="2" applyNumberFormat="1" applyFont="1" applyFill="1" applyBorder="1"/>
    <xf numFmtId="179" fontId="8" fillId="11" borderId="41" xfId="2" applyNumberFormat="1" applyFont="1" applyFill="1" applyBorder="1"/>
    <xf numFmtId="179" fontId="8" fillId="11" borderId="90" xfId="2" applyNumberFormat="1" applyFont="1" applyFill="1" applyBorder="1"/>
    <xf numFmtId="179" fontId="8" fillId="11" borderId="91" xfId="2" applyNumberFormat="1" applyFont="1" applyFill="1" applyBorder="1"/>
    <xf numFmtId="179" fontId="8" fillId="11" borderId="45" xfId="2" applyNumberFormat="1" applyFont="1" applyFill="1" applyBorder="1"/>
    <xf numFmtId="179" fontId="8" fillId="11" borderId="92" xfId="2" applyNumberFormat="1" applyFont="1" applyFill="1" applyBorder="1"/>
    <xf numFmtId="179" fontId="8" fillId="11" borderId="93" xfId="2" applyNumberFormat="1" applyFont="1" applyFill="1" applyBorder="1"/>
    <xf numFmtId="179" fontId="8" fillId="11" borderId="16" xfId="2" applyNumberFormat="1" applyFont="1" applyFill="1" applyBorder="1"/>
    <xf numFmtId="179" fontId="8" fillId="11" borderId="81" xfId="2" applyNumberFormat="1" applyFont="1" applyFill="1" applyBorder="1"/>
    <xf numFmtId="179" fontId="8" fillId="11" borderId="85" xfId="2" applyNumberFormat="1" applyFont="1" applyFill="1" applyBorder="1"/>
    <xf numFmtId="176" fontId="8" fillId="11" borderId="11" xfId="0" applyNumberFormat="1" applyFont="1" applyFill="1" applyBorder="1" applyAlignment="1">
      <alignment horizontal="center" vertical="center"/>
    </xf>
    <xf numFmtId="179" fontId="8" fillId="11" borderId="106" xfId="0" applyNumberFormat="1" applyFont="1" applyFill="1" applyBorder="1"/>
    <xf numFmtId="179" fontId="8" fillId="11" borderId="33" xfId="0" applyNumberFormat="1" applyFont="1" applyFill="1" applyBorder="1"/>
    <xf numFmtId="181" fontId="8" fillId="11" borderId="20" xfId="2" applyNumberFormat="1" applyFont="1" applyFill="1" applyBorder="1"/>
    <xf numFmtId="181" fontId="8" fillId="11" borderId="0" xfId="2" applyNumberFormat="1" applyFont="1" applyFill="1" applyBorder="1"/>
    <xf numFmtId="0" fontId="8" fillId="11" borderId="9" xfId="0" applyFont="1" applyFill="1" applyBorder="1"/>
    <xf numFmtId="181" fontId="8" fillId="11" borderId="9" xfId="2" applyNumberFormat="1" applyFont="1" applyFill="1" applyBorder="1"/>
    <xf numFmtId="0" fontId="8" fillId="11" borderId="69" xfId="0" applyFont="1" applyFill="1" applyBorder="1"/>
    <xf numFmtId="0" fontId="25" fillId="0" borderId="0" xfId="0" applyFont="1" applyFill="1"/>
    <xf numFmtId="0" fontId="14" fillId="8" borderId="52" xfId="0" applyFont="1" applyFill="1" applyBorder="1"/>
    <xf numFmtId="0" fontId="14" fillId="8" borderId="18" xfId="0" applyFont="1" applyFill="1" applyBorder="1"/>
    <xf numFmtId="0" fontId="14" fillId="8" borderId="1" xfId="0" applyFont="1" applyFill="1" applyBorder="1"/>
    <xf numFmtId="49" fontId="21" fillId="0" borderId="101" xfId="0" applyNumberFormat="1" applyFont="1" applyFill="1" applyBorder="1" applyAlignment="1">
      <alignment horizontal="justify" vertical="top" wrapText="1"/>
    </xf>
    <xf numFmtId="49" fontId="21" fillId="0" borderId="34" xfId="0" applyNumberFormat="1" applyFont="1" applyFill="1" applyBorder="1" applyAlignment="1">
      <alignment horizontal="justify" vertical="top" wrapText="1"/>
    </xf>
    <xf numFmtId="0" fontId="8" fillId="2" borderId="24" xfId="0" applyFont="1" applyFill="1" applyBorder="1" applyAlignment="1">
      <alignment vertical="top" wrapText="1"/>
    </xf>
    <xf numFmtId="181" fontId="8" fillId="0" borderId="12" xfId="2" applyNumberFormat="1" applyFont="1" applyBorder="1" applyAlignment="1">
      <alignment vertical="top"/>
    </xf>
    <xf numFmtId="181" fontId="8" fillId="2" borderId="34" xfId="2" applyNumberFormat="1" applyFont="1" applyFill="1" applyBorder="1" applyAlignment="1">
      <alignment vertical="top" wrapText="1"/>
    </xf>
    <xf numFmtId="179" fontId="8" fillId="0" borderId="0" xfId="0" applyNumberFormat="1" applyFont="1"/>
    <xf numFmtId="0" fontId="8" fillId="2" borderId="1" xfId="0" applyFont="1" applyFill="1" applyBorder="1" applyAlignment="1">
      <alignment vertical="top"/>
    </xf>
    <xf numFmtId="0" fontId="8" fillId="11" borderId="2" xfId="0" applyFont="1" applyFill="1" applyBorder="1" applyAlignment="1">
      <alignment horizontal="center" vertical="center"/>
    </xf>
    <xf numFmtId="0" fontId="8" fillId="11" borderId="34" xfId="0" applyFont="1" applyFill="1" applyBorder="1" applyAlignment="1">
      <alignment horizontal="center" vertical="center"/>
    </xf>
    <xf numFmtId="0" fontId="8" fillId="0" borderId="1" xfId="0" applyFont="1" applyFill="1" applyBorder="1" applyAlignment="1">
      <alignment horizontal="left"/>
    </xf>
    <xf numFmtId="49" fontId="14" fillId="0" borderId="0" xfId="0" applyNumberFormat="1" applyFont="1" applyFill="1" applyAlignment="1">
      <alignment horizontal="left" vertical="top" wrapText="1"/>
    </xf>
    <xf numFmtId="49" fontId="8" fillId="0" borderId="137" xfId="0" applyNumberFormat="1" applyFont="1" applyFill="1" applyBorder="1" applyAlignment="1">
      <alignment horizontal="center"/>
    </xf>
    <xf numFmtId="49" fontId="8" fillId="0" borderId="138" xfId="0" applyNumberFormat="1" applyFont="1" applyFill="1" applyBorder="1" applyAlignment="1">
      <alignment horizontal="center"/>
    </xf>
    <xf numFmtId="49" fontId="8" fillId="13" borderId="21" xfId="0" applyNumberFormat="1" applyFont="1" applyFill="1" applyBorder="1" applyAlignment="1">
      <alignment horizontal="center"/>
    </xf>
    <xf numFmtId="49" fontId="8" fillId="0" borderId="15" xfId="0" applyNumberFormat="1" applyFont="1" applyFill="1" applyBorder="1" applyAlignment="1">
      <alignment horizontal="center" vertical="center" wrapText="1"/>
    </xf>
    <xf numFmtId="180" fontId="8" fillId="0" borderId="139" xfId="2" applyNumberFormat="1" applyFont="1" applyFill="1" applyBorder="1"/>
    <xf numFmtId="180" fontId="8" fillId="0" borderId="140" xfId="2" applyNumberFormat="1" applyFont="1" applyFill="1" applyBorder="1"/>
    <xf numFmtId="180" fontId="8" fillId="0" borderId="141" xfId="2" applyNumberFormat="1" applyFont="1" applyFill="1" applyBorder="1"/>
    <xf numFmtId="180" fontId="8" fillId="0" borderId="115" xfId="2" applyNumberFormat="1" applyFont="1" applyFill="1" applyBorder="1"/>
    <xf numFmtId="180" fontId="8" fillId="5" borderId="139" xfId="2" applyNumberFormat="1" applyFont="1" applyFill="1" applyBorder="1"/>
    <xf numFmtId="180" fontId="8" fillId="0" borderId="142" xfId="2" applyNumberFormat="1" applyFont="1" applyFill="1" applyBorder="1"/>
    <xf numFmtId="180" fontId="8" fillId="5" borderId="142" xfId="2" applyNumberFormat="1" applyFont="1" applyFill="1" applyBorder="1"/>
    <xf numFmtId="180" fontId="8" fillId="0" borderId="25" xfId="2" applyNumberFormat="1" applyFont="1" applyFill="1" applyBorder="1"/>
    <xf numFmtId="180" fontId="8" fillId="0" borderId="112" xfId="2" applyNumberFormat="1" applyFont="1" applyFill="1" applyBorder="1"/>
    <xf numFmtId="38" fontId="14" fillId="0" borderId="18" xfId="2" applyFont="1" applyFill="1" applyBorder="1" applyAlignment="1">
      <alignment horizontal="center" vertical="top"/>
    </xf>
    <xf numFmtId="38" fontId="14" fillId="0" borderId="7" xfId="2" applyFont="1" applyBorder="1" applyAlignment="1">
      <alignment horizontal="center" vertical="top"/>
    </xf>
    <xf numFmtId="38" fontId="14" fillId="0" borderId="11" xfId="2" applyFont="1" applyBorder="1" applyAlignment="1">
      <alignment horizontal="center" vertical="top"/>
    </xf>
    <xf numFmtId="38" fontId="14" fillId="0" borderId="1" xfId="2" applyFont="1" applyFill="1" applyBorder="1" applyAlignment="1">
      <alignment horizontal="center" vertical="top"/>
    </xf>
    <xf numFmtId="0" fontId="8" fillId="0" borderId="10" xfId="0" applyFont="1" applyFill="1" applyBorder="1"/>
    <xf numFmtId="182" fontId="8" fillId="11" borderId="115" xfId="2" applyNumberFormat="1" applyFont="1" applyFill="1" applyBorder="1"/>
    <xf numFmtId="182" fontId="8" fillId="11" borderId="25" xfId="2" applyNumberFormat="1" applyFont="1" applyFill="1" applyBorder="1"/>
    <xf numFmtId="38" fontId="8" fillId="0" borderId="82" xfId="2" applyNumberFormat="1" applyFont="1" applyFill="1" applyBorder="1"/>
    <xf numFmtId="38" fontId="8" fillId="0" borderId="36" xfId="2" applyNumberFormat="1" applyFont="1" applyFill="1" applyBorder="1"/>
    <xf numFmtId="179" fontId="8" fillId="5" borderId="52" xfId="0" applyNumberFormat="1" applyFont="1" applyFill="1" applyBorder="1"/>
    <xf numFmtId="179" fontId="8" fillId="5" borderId="56" xfId="0" applyNumberFormat="1" applyFont="1" applyFill="1" applyBorder="1"/>
    <xf numFmtId="179" fontId="8" fillId="5" borderId="54" xfId="0" applyNumberFormat="1" applyFont="1" applyFill="1" applyBorder="1"/>
    <xf numFmtId="179" fontId="8" fillId="5" borderId="112" xfId="0" applyNumberFormat="1" applyFont="1" applyFill="1" applyBorder="1"/>
    <xf numFmtId="0" fontId="8" fillId="2" borderId="58" xfId="0" applyFont="1" applyFill="1" applyBorder="1" applyAlignment="1">
      <alignment horizontal="left" vertical="top"/>
    </xf>
    <xf numFmtId="181" fontId="11" fillId="0" borderId="118" xfId="2" applyNumberFormat="1" applyFont="1" applyFill="1" applyBorder="1" applyAlignment="1">
      <alignment vertical="top" wrapText="1"/>
    </xf>
    <xf numFmtId="49" fontId="21" fillId="0" borderId="101" xfId="0" applyNumberFormat="1" applyFont="1" applyFill="1" applyBorder="1" applyAlignment="1">
      <alignment horizontal="justify" vertical="top" wrapText="1"/>
    </xf>
    <xf numFmtId="38" fontId="8" fillId="2" borderId="59" xfId="2" applyFont="1" applyFill="1" applyBorder="1" applyAlignment="1" applyProtection="1">
      <alignment horizontal="right" vertical="top"/>
      <protection locked="0"/>
    </xf>
    <xf numFmtId="0" fontId="8" fillId="11" borderId="116" xfId="0" applyFont="1" applyFill="1" applyBorder="1" applyAlignment="1">
      <alignment horizontal="center" vertical="top" wrapText="1"/>
    </xf>
    <xf numFmtId="181" fontId="8" fillId="0" borderId="26" xfId="2" applyNumberFormat="1" applyFont="1" applyFill="1" applyBorder="1"/>
    <xf numFmtId="179" fontId="8" fillId="11" borderId="143" xfId="0" applyNumberFormat="1" applyFont="1" applyFill="1" applyBorder="1" applyAlignment="1"/>
    <xf numFmtId="0" fontId="8" fillId="2" borderId="6" xfId="0" applyFont="1" applyFill="1" applyBorder="1" applyAlignment="1">
      <alignment horizontal="center" vertical="top"/>
    </xf>
    <xf numFmtId="0" fontId="8" fillId="14" borderId="0" xfId="0" applyFont="1" applyFill="1" applyBorder="1" applyAlignment="1">
      <alignment horizontal="left" vertical="top"/>
    </xf>
    <xf numFmtId="0" fontId="8" fillId="14" borderId="0" xfId="0" applyFont="1" applyFill="1"/>
    <xf numFmtId="0" fontId="8" fillId="14" borderId="9" xfId="0" applyFont="1" applyFill="1" applyBorder="1" applyAlignment="1">
      <alignment horizontal="left" vertical="top"/>
    </xf>
    <xf numFmtId="0" fontId="8" fillId="0" borderId="18" xfId="0" applyFont="1" applyBorder="1" applyAlignment="1">
      <alignment vertical="top"/>
    </xf>
    <xf numFmtId="0" fontId="8" fillId="2" borderId="6" xfId="0" applyFont="1" applyFill="1" applyBorder="1" applyAlignment="1">
      <alignment horizontal="left" vertical="center"/>
    </xf>
    <xf numFmtId="0" fontId="8" fillId="2" borderId="7" xfId="0" applyFont="1" applyFill="1" applyBorder="1" applyAlignment="1">
      <alignment vertical="center"/>
    </xf>
    <xf numFmtId="38" fontId="14" fillId="0" borderId="26" xfId="0" applyNumberFormat="1" applyFont="1" applyBorder="1"/>
    <xf numFmtId="38" fontId="14" fillId="0" borderId="10" xfId="0" applyNumberFormat="1" applyFont="1" applyBorder="1"/>
    <xf numFmtId="38" fontId="14" fillId="0" borderId="8" xfId="0" applyNumberFormat="1" applyFont="1" applyBorder="1"/>
    <xf numFmtId="38" fontId="14" fillId="0" borderId="22" xfId="0" applyNumberFormat="1" applyFont="1" applyBorder="1"/>
    <xf numFmtId="49" fontId="8" fillId="0" borderId="144" xfId="0" applyNumberFormat="1" applyFont="1" applyFill="1" applyBorder="1" applyAlignment="1">
      <alignment horizontal="center"/>
    </xf>
    <xf numFmtId="49" fontId="8" fillId="0" borderId="145" xfId="0" applyNumberFormat="1" applyFont="1" applyFill="1" applyBorder="1" applyAlignment="1">
      <alignment horizontal="center"/>
    </xf>
    <xf numFmtId="49" fontId="8" fillId="0" borderId="65" xfId="0" applyNumberFormat="1" applyFont="1" applyFill="1" applyBorder="1" applyAlignment="1">
      <alignment horizontal="center"/>
    </xf>
    <xf numFmtId="0" fontId="22" fillId="0" borderId="20" xfId="0" applyFont="1" applyBorder="1" applyAlignment="1">
      <alignment horizontal="justify" vertical="top" wrapText="1"/>
    </xf>
    <xf numFmtId="0" fontId="22" fillId="0" borderId="0" xfId="0" applyFont="1" applyAlignment="1">
      <alignment horizontal="justify" vertical="top" wrapText="1"/>
    </xf>
    <xf numFmtId="0" fontId="14" fillId="0" borderId="0" xfId="0" applyFont="1" applyBorder="1" applyAlignment="1">
      <alignment horizontal="right"/>
    </xf>
    <xf numFmtId="38" fontId="17" fillId="10" borderId="108" xfId="2" applyFont="1" applyFill="1" applyBorder="1" applyAlignment="1">
      <alignment horizontal="right" vertical="center"/>
    </xf>
    <xf numFmtId="38" fontId="17" fillId="10" borderId="59" xfId="2" applyFont="1" applyFill="1" applyBorder="1" applyAlignment="1">
      <alignment horizontal="right" vertical="center"/>
    </xf>
    <xf numFmtId="0" fontId="16" fillId="9" borderId="5" xfId="0" applyFont="1" applyFill="1" applyBorder="1" applyAlignment="1">
      <alignment horizontal="center" vertical="center" wrapText="1"/>
    </xf>
    <xf numFmtId="0" fontId="16" fillId="9" borderId="16" xfId="0" applyFont="1" applyFill="1" applyBorder="1" applyAlignment="1">
      <alignment horizontal="center" vertical="center"/>
    </xf>
    <xf numFmtId="38" fontId="17" fillId="9" borderId="68" xfId="2" applyFont="1" applyFill="1" applyBorder="1" applyAlignment="1">
      <alignment horizontal="right" vertical="center"/>
    </xf>
    <xf numFmtId="38" fontId="17" fillId="9" borderId="121" xfId="2" applyFont="1" applyFill="1" applyBorder="1" applyAlignment="1">
      <alignment horizontal="right" vertical="center"/>
    </xf>
    <xf numFmtId="38" fontId="17" fillId="9" borderId="117" xfId="2" applyFont="1" applyFill="1" applyBorder="1" applyAlignment="1">
      <alignment horizontal="right" vertical="center"/>
    </xf>
    <xf numFmtId="38" fontId="17" fillId="9" borderId="3" xfId="2" applyFont="1" applyFill="1" applyBorder="1" applyAlignment="1">
      <alignment horizontal="right" vertical="center"/>
    </xf>
    <xf numFmtId="38" fontId="17" fillId="9" borderId="4" xfId="2" applyFont="1" applyFill="1" applyBorder="1" applyAlignment="1">
      <alignment horizontal="right" vertical="center"/>
    </xf>
    <xf numFmtId="38" fontId="17" fillId="9" borderId="22" xfId="2" applyFont="1" applyFill="1" applyBorder="1" applyAlignment="1">
      <alignment horizontal="right" vertical="center"/>
    </xf>
    <xf numFmtId="38" fontId="17" fillId="9" borderId="80" xfId="2" applyFont="1" applyFill="1" applyBorder="1" applyAlignment="1">
      <alignment horizontal="right" vertical="center"/>
    </xf>
    <xf numFmtId="38" fontId="17" fillId="9" borderId="61" xfId="2" applyFont="1" applyFill="1" applyBorder="1" applyAlignment="1">
      <alignment horizontal="right" vertical="center"/>
    </xf>
    <xf numFmtId="0" fontId="16" fillId="10" borderId="20" xfId="0" applyFont="1" applyFill="1" applyBorder="1" applyAlignment="1">
      <alignment horizontal="center" vertical="center" wrapText="1"/>
    </xf>
    <xf numFmtId="0" fontId="16" fillId="10" borderId="9" xfId="0" applyFont="1" applyFill="1" applyBorder="1" applyAlignment="1">
      <alignment horizontal="center" vertical="center"/>
    </xf>
    <xf numFmtId="38" fontId="17" fillId="10" borderId="106" xfId="2" applyFont="1" applyFill="1" applyBorder="1" applyAlignment="1">
      <alignment horizontal="right" vertical="center"/>
    </xf>
    <xf numFmtId="38" fontId="17" fillId="10" borderId="69" xfId="2" applyFont="1" applyFill="1" applyBorder="1" applyAlignment="1">
      <alignment horizontal="right" vertical="center"/>
    </xf>
    <xf numFmtId="38" fontId="17" fillId="10" borderId="32" xfId="2" applyFont="1" applyFill="1" applyBorder="1" applyAlignment="1">
      <alignment horizontal="right" vertical="center"/>
    </xf>
    <xf numFmtId="38" fontId="17" fillId="10" borderId="12" xfId="2" applyFont="1" applyFill="1" applyBorder="1" applyAlignment="1">
      <alignment horizontal="right" vertical="center"/>
    </xf>
    <xf numFmtId="38" fontId="17" fillId="10" borderId="26" xfId="2" applyFont="1" applyFill="1" applyBorder="1" applyAlignment="1">
      <alignment horizontal="right" vertical="center"/>
    </xf>
    <xf numFmtId="38" fontId="17" fillId="10" borderId="8" xfId="2" applyFont="1" applyFill="1" applyBorder="1" applyAlignment="1">
      <alignment horizontal="right" vertical="center"/>
    </xf>
    <xf numFmtId="0" fontId="14" fillId="0" borderId="16" xfId="0" applyFont="1" applyBorder="1" applyAlignment="1">
      <alignment horizontal="right" vertical="center"/>
    </xf>
    <xf numFmtId="0" fontId="15" fillId="6" borderId="122" xfId="0" applyFont="1" applyFill="1" applyBorder="1" applyAlignment="1">
      <alignment horizontal="center"/>
    </xf>
    <xf numFmtId="0" fontId="15" fillId="6" borderId="123" xfId="0" applyFont="1" applyFill="1" applyBorder="1" applyAlignment="1">
      <alignment horizontal="center"/>
    </xf>
    <xf numFmtId="0" fontId="15" fillId="6" borderId="124" xfId="0" applyFont="1" applyFill="1" applyBorder="1" applyAlignment="1">
      <alignment horizontal="center"/>
    </xf>
    <xf numFmtId="0" fontId="15" fillId="6" borderId="125" xfId="0" applyFont="1" applyFill="1" applyBorder="1" applyAlignment="1">
      <alignment horizontal="center"/>
    </xf>
    <xf numFmtId="0" fontId="15" fillId="6" borderId="126" xfId="0" applyFont="1" applyFill="1" applyBorder="1" applyAlignment="1">
      <alignment horizontal="center"/>
    </xf>
    <xf numFmtId="0" fontId="15" fillId="6" borderId="127" xfId="0" applyFont="1" applyFill="1" applyBorder="1" applyAlignment="1">
      <alignment horizontal="center"/>
    </xf>
    <xf numFmtId="0" fontId="16" fillId="6" borderId="106" xfId="0" applyFont="1" applyFill="1" applyBorder="1" applyAlignment="1">
      <alignment horizontal="center" vertical="center"/>
    </xf>
    <xf numFmtId="0" fontId="16" fillId="6" borderId="121" xfId="0" applyFont="1" applyFill="1" applyBorder="1" applyAlignment="1">
      <alignment horizontal="center" vertical="center"/>
    </xf>
    <xf numFmtId="0" fontId="16" fillId="6" borderId="32" xfId="0" applyFont="1" applyFill="1" applyBorder="1" applyAlignment="1">
      <alignment horizontal="center" vertical="center" wrapText="1"/>
    </xf>
    <xf numFmtId="0" fontId="16" fillId="6" borderId="3" xfId="0" applyFont="1" applyFill="1" applyBorder="1" applyAlignment="1">
      <alignment horizontal="center" vertical="center"/>
    </xf>
    <xf numFmtId="0" fontId="16" fillId="6" borderId="26" xfId="0" applyFont="1" applyFill="1" applyBorder="1" applyAlignment="1">
      <alignment horizontal="center" vertical="center" wrapText="1"/>
    </xf>
    <xf numFmtId="0" fontId="16" fillId="6" borderId="22" xfId="0" applyFont="1" applyFill="1" applyBorder="1" applyAlignment="1">
      <alignment horizontal="center" vertical="center"/>
    </xf>
    <xf numFmtId="0" fontId="16" fillId="6" borderId="108" xfId="0" applyFont="1" applyFill="1" applyBorder="1" applyAlignment="1">
      <alignment horizontal="center" vertical="center" wrapText="1"/>
    </xf>
    <xf numFmtId="0" fontId="16" fillId="6" borderId="61" xfId="0" applyFont="1" applyFill="1" applyBorder="1" applyAlignment="1">
      <alignment horizontal="center" vertical="center"/>
    </xf>
    <xf numFmtId="38" fontId="17" fillId="7" borderId="10" xfId="2" applyFont="1" applyFill="1" applyBorder="1" applyAlignment="1">
      <alignment horizontal="right" vertical="center"/>
    </xf>
    <xf numFmtId="38" fontId="17" fillId="7" borderId="8" xfId="2" applyFont="1" applyFill="1" applyBorder="1" applyAlignment="1">
      <alignment horizontal="right" vertical="center"/>
    </xf>
    <xf numFmtId="38" fontId="17" fillId="7" borderId="52" xfId="2" applyFont="1" applyFill="1" applyBorder="1" applyAlignment="1">
      <alignment horizontal="right" vertical="center"/>
    </xf>
    <xf numFmtId="38" fontId="17" fillId="7" borderId="59" xfId="2" applyFont="1" applyFill="1" applyBorder="1" applyAlignment="1">
      <alignment horizontal="right" vertical="center"/>
    </xf>
    <xf numFmtId="0" fontId="16" fillId="7" borderId="0" xfId="0" applyFont="1" applyFill="1" applyBorder="1" applyAlignment="1">
      <alignment horizontal="center" vertical="center" wrapText="1"/>
    </xf>
    <xf numFmtId="0" fontId="16" fillId="7" borderId="9" xfId="0" applyFont="1" applyFill="1" applyBorder="1" applyAlignment="1">
      <alignment horizontal="center" vertical="center"/>
    </xf>
    <xf numFmtId="38" fontId="17" fillId="7" borderId="33" xfId="2" applyFont="1" applyFill="1" applyBorder="1" applyAlignment="1">
      <alignment horizontal="right" vertical="center"/>
    </xf>
    <xf numFmtId="38" fontId="17" fillId="7" borderId="69" xfId="2" applyFont="1" applyFill="1" applyBorder="1" applyAlignment="1">
      <alignment horizontal="right" vertical="center"/>
    </xf>
    <xf numFmtId="38" fontId="17" fillId="7" borderId="2" xfId="2" applyFont="1" applyFill="1" applyBorder="1" applyAlignment="1">
      <alignment horizontal="right" vertical="center"/>
    </xf>
    <xf numFmtId="38" fontId="17" fillId="7" borderId="12" xfId="2" applyFont="1" applyFill="1" applyBorder="1" applyAlignment="1">
      <alignment horizontal="right" vertical="center"/>
    </xf>
    <xf numFmtId="0" fontId="16" fillId="3" borderId="5" xfId="0" applyFont="1" applyFill="1" applyBorder="1" applyAlignment="1">
      <alignment horizontal="center" vertical="center" wrapText="1"/>
    </xf>
    <xf numFmtId="0" fontId="16" fillId="3" borderId="9" xfId="0" applyFont="1" applyFill="1" applyBorder="1" applyAlignment="1">
      <alignment horizontal="center" vertical="center"/>
    </xf>
    <xf numFmtId="38" fontId="17" fillId="3" borderId="68" xfId="2" applyFont="1" applyFill="1" applyBorder="1" applyAlignment="1">
      <alignment horizontal="right" vertical="center"/>
    </xf>
    <xf numFmtId="38" fontId="17" fillId="3" borderId="69" xfId="2" applyFont="1" applyFill="1" applyBorder="1" applyAlignment="1">
      <alignment horizontal="right" vertical="center"/>
    </xf>
    <xf numFmtId="38" fontId="17" fillId="3" borderId="117" xfId="2" applyFont="1" applyFill="1" applyBorder="1" applyAlignment="1">
      <alignment horizontal="right" vertical="center"/>
    </xf>
    <xf numFmtId="38" fontId="17" fillId="3" borderId="12" xfId="2" applyFont="1" applyFill="1" applyBorder="1" applyAlignment="1">
      <alignment horizontal="right" vertical="center"/>
    </xf>
    <xf numFmtId="38" fontId="17" fillId="3" borderId="80" xfId="2" applyFont="1" applyFill="1" applyBorder="1" applyAlignment="1">
      <alignment horizontal="right" vertical="center"/>
    </xf>
    <xf numFmtId="38" fontId="17" fillId="3" borderId="59" xfId="2" applyFont="1" applyFill="1" applyBorder="1" applyAlignment="1">
      <alignment horizontal="right" vertical="center"/>
    </xf>
    <xf numFmtId="38" fontId="17" fillId="3" borderId="4" xfId="2" applyFont="1" applyFill="1" applyBorder="1" applyAlignment="1">
      <alignment horizontal="right" vertical="center"/>
    </xf>
    <xf numFmtId="38" fontId="17" fillId="3" borderId="8" xfId="2" applyFont="1" applyFill="1" applyBorder="1" applyAlignment="1">
      <alignment horizontal="right" vertical="center"/>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22" fillId="0" borderId="20" xfId="0" applyFont="1" applyFill="1" applyBorder="1" applyAlignment="1">
      <alignment horizontal="left" vertical="top"/>
    </xf>
    <xf numFmtId="38" fontId="17" fillId="4" borderId="80" xfId="2" applyFont="1" applyFill="1" applyBorder="1" applyAlignment="1">
      <alignment horizontal="right" vertical="center"/>
    </xf>
    <xf numFmtId="38" fontId="17" fillId="4" borderId="61" xfId="2" applyFont="1" applyFill="1" applyBorder="1" applyAlignment="1">
      <alignment horizontal="right" vertical="center"/>
    </xf>
    <xf numFmtId="0" fontId="16" fillId="4" borderId="4" xfId="0" applyFont="1" applyFill="1" applyBorder="1" applyAlignment="1">
      <alignment horizontal="center" vertical="center" wrapText="1"/>
    </xf>
    <xf numFmtId="0" fontId="16" fillId="4" borderId="22" xfId="0" applyFont="1" applyFill="1" applyBorder="1" applyAlignment="1">
      <alignment horizontal="center" vertical="center"/>
    </xf>
    <xf numFmtId="38" fontId="17" fillId="4" borderId="4" xfId="2" applyFont="1" applyFill="1" applyBorder="1" applyAlignment="1">
      <alignment horizontal="right" vertical="center"/>
    </xf>
    <xf numFmtId="38" fontId="17" fillId="4" borderId="22" xfId="2" applyFont="1" applyFill="1" applyBorder="1" applyAlignment="1">
      <alignment horizontal="right" vertical="center"/>
    </xf>
    <xf numFmtId="0" fontId="22" fillId="0" borderId="0" xfId="0" applyFont="1" applyFill="1" applyBorder="1" applyAlignment="1">
      <alignment horizontal="left" vertical="top" wrapText="1"/>
    </xf>
    <xf numFmtId="0" fontId="8" fillId="0" borderId="4" xfId="0" applyFont="1" applyBorder="1" applyAlignment="1">
      <alignment horizontal="center" vertical="top"/>
    </xf>
    <xf numFmtId="0" fontId="8" fillId="0" borderId="10" xfId="0" applyFont="1" applyBorder="1" applyAlignment="1">
      <alignment horizontal="center" vertical="top"/>
    </xf>
    <xf numFmtId="0" fontId="8" fillId="0" borderId="5" xfId="0" applyFont="1" applyBorder="1" applyAlignment="1">
      <alignment horizontal="left" vertical="top"/>
    </xf>
    <xf numFmtId="0" fontId="8" fillId="0" borderId="73" xfId="0" applyFont="1" applyBorder="1" applyAlignment="1">
      <alignment horizontal="left" vertical="top"/>
    </xf>
    <xf numFmtId="0" fontId="8" fillId="0" borderId="9" xfId="0" applyFont="1" applyBorder="1" applyAlignment="1">
      <alignment horizontal="left" vertical="top"/>
    </xf>
    <xf numFmtId="0" fontId="8" fillId="0" borderId="58" xfId="0" applyFont="1" applyBorder="1" applyAlignment="1">
      <alignment horizontal="left" vertical="top"/>
    </xf>
    <xf numFmtId="38" fontId="8" fillId="0" borderId="80" xfId="2" applyFont="1" applyBorder="1" applyAlignment="1">
      <alignment horizontal="right" vertical="top"/>
    </xf>
    <xf numFmtId="38" fontId="8" fillId="0" borderId="59" xfId="2" applyFont="1" applyBorder="1" applyAlignment="1">
      <alignment horizontal="right" vertical="top"/>
    </xf>
    <xf numFmtId="181" fontId="11" fillId="0" borderId="72" xfId="2" applyNumberFormat="1" applyFont="1" applyFill="1" applyBorder="1" applyAlignment="1">
      <alignment vertical="top" wrapText="1"/>
    </xf>
    <xf numFmtId="181" fontId="11" fillId="0" borderId="18" xfId="2" applyNumberFormat="1" applyFont="1" applyFill="1" applyBorder="1" applyAlignment="1">
      <alignment vertical="top" wrapText="1"/>
    </xf>
    <xf numFmtId="181" fontId="11" fillId="0" borderId="118" xfId="2" applyNumberFormat="1" applyFont="1" applyFill="1" applyBorder="1" applyAlignment="1">
      <alignment vertical="top" wrapText="1"/>
    </xf>
    <xf numFmtId="49" fontId="21" fillId="0" borderId="74" xfId="0" applyNumberFormat="1" applyFont="1" applyFill="1" applyBorder="1" applyAlignment="1">
      <alignment horizontal="justify" vertical="top" wrapText="1"/>
    </xf>
    <xf numFmtId="0" fontId="22" fillId="0" borderId="34" xfId="0" applyFont="1" applyBorder="1"/>
    <xf numFmtId="178" fontId="17" fillId="8" borderId="108" xfId="0" applyNumberFormat="1" applyFont="1" applyFill="1" applyBorder="1" applyAlignment="1">
      <alignment horizontal="right" vertical="center"/>
    </xf>
    <xf numFmtId="178" fontId="17" fillId="8" borderId="61" xfId="0" applyNumberFormat="1" applyFont="1" applyFill="1" applyBorder="1" applyAlignment="1">
      <alignment horizontal="right" vertical="center"/>
    </xf>
    <xf numFmtId="49" fontId="21" fillId="0" borderId="101" xfId="0" applyNumberFormat="1" applyFont="1" applyFill="1" applyBorder="1" applyAlignment="1">
      <alignment horizontal="justify" vertical="top" wrapText="1"/>
    </xf>
    <xf numFmtId="0" fontId="8" fillId="0" borderId="5" xfId="0" applyFont="1" applyBorder="1" applyAlignment="1">
      <alignment horizontal="left" vertical="top" wrapText="1"/>
    </xf>
    <xf numFmtId="0" fontId="8" fillId="0" borderId="73"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38" fontId="17" fillId="4" borderId="68" xfId="2" applyFont="1" applyFill="1" applyBorder="1" applyAlignment="1">
      <alignment horizontal="right" vertical="center"/>
    </xf>
    <xf numFmtId="38" fontId="17" fillId="4" borderId="121" xfId="2" applyFont="1" applyFill="1" applyBorder="1" applyAlignment="1">
      <alignment horizontal="right" vertical="center"/>
    </xf>
    <xf numFmtId="38" fontId="17" fillId="4" borderId="117" xfId="2" applyFont="1" applyFill="1" applyBorder="1" applyAlignment="1">
      <alignment horizontal="right" vertical="center"/>
    </xf>
    <xf numFmtId="38" fontId="17" fillId="4" borderId="3" xfId="2" applyFont="1" applyFill="1" applyBorder="1" applyAlignment="1">
      <alignment horizontal="right" vertical="center"/>
    </xf>
    <xf numFmtId="0" fontId="8" fillId="2" borderId="4" xfId="0" applyFont="1" applyFill="1" applyBorder="1" applyAlignment="1">
      <alignment horizontal="left" vertical="top"/>
    </xf>
    <xf numFmtId="0" fontId="8" fillId="2" borderId="10" xfId="0" applyFont="1" applyFill="1" applyBorder="1" applyAlignment="1">
      <alignment horizontal="left" vertical="top"/>
    </xf>
    <xf numFmtId="0" fontId="8" fillId="2" borderId="8" xfId="0" applyFont="1" applyFill="1" applyBorder="1" applyAlignment="1">
      <alignment horizontal="left" vertical="top"/>
    </xf>
    <xf numFmtId="0" fontId="8" fillId="2" borderId="5" xfId="0" applyFont="1" applyFill="1" applyBorder="1" applyAlignment="1">
      <alignment horizontal="left" vertical="top"/>
    </xf>
    <xf numFmtId="0" fontId="8" fillId="2" borderId="73" xfId="0" applyFont="1" applyFill="1" applyBorder="1" applyAlignment="1">
      <alignment horizontal="left" vertical="top"/>
    </xf>
    <xf numFmtId="0" fontId="8" fillId="2" borderId="0" xfId="0" applyFont="1" applyFill="1" applyBorder="1" applyAlignment="1">
      <alignment horizontal="left" vertical="top"/>
    </xf>
    <xf numFmtId="0" fontId="8" fillId="2" borderId="14" xfId="0" applyFont="1" applyFill="1" applyBorder="1" applyAlignment="1">
      <alignment horizontal="left" vertical="top"/>
    </xf>
    <xf numFmtId="0" fontId="8" fillId="2" borderId="9" xfId="0" applyFont="1" applyFill="1" applyBorder="1" applyAlignment="1">
      <alignment horizontal="left" vertical="top"/>
    </xf>
    <xf numFmtId="0" fontId="8" fillId="2" borderId="58" xfId="0" applyFont="1" applyFill="1" applyBorder="1" applyAlignment="1">
      <alignment horizontal="left" vertical="top"/>
    </xf>
    <xf numFmtId="38" fontId="8" fillId="2" borderId="80" xfId="2" applyFont="1" applyFill="1" applyBorder="1" applyAlignment="1" applyProtection="1">
      <alignment horizontal="right" vertical="top"/>
      <protection locked="0"/>
    </xf>
    <xf numFmtId="38" fontId="8" fillId="2" borderId="52" xfId="2" applyFont="1" applyFill="1" applyBorder="1" applyAlignment="1" applyProtection="1">
      <alignment horizontal="right" vertical="top"/>
      <protection locked="0"/>
    </xf>
    <xf numFmtId="38" fontId="8" fillId="2" borderId="59" xfId="2" applyFont="1" applyFill="1" applyBorder="1" applyAlignment="1" applyProtection="1">
      <alignment horizontal="right" vertical="top"/>
      <protection locked="0"/>
    </xf>
    <xf numFmtId="0" fontId="8" fillId="2" borderId="4" xfId="0" applyFont="1" applyFill="1" applyBorder="1" applyAlignment="1">
      <alignment horizontal="center" vertical="top"/>
    </xf>
    <xf numFmtId="0" fontId="8" fillId="2" borderId="8" xfId="0" applyFont="1" applyFill="1" applyBorder="1" applyAlignment="1">
      <alignment horizontal="center" vertical="top"/>
    </xf>
    <xf numFmtId="181" fontId="11" fillId="0" borderId="128" xfId="2" applyNumberFormat="1" applyFont="1" applyFill="1" applyBorder="1" applyAlignment="1">
      <alignment horizontal="center" vertical="top" wrapText="1"/>
    </xf>
    <xf numFmtId="181" fontId="11" fillId="0" borderId="129" xfId="2" applyNumberFormat="1" applyFont="1" applyFill="1" applyBorder="1" applyAlignment="1">
      <alignment horizontal="center" vertical="top" wrapText="1"/>
    </xf>
    <xf numFmtId="0" fontId="10" fillId="0" borderId="20" xfId="0" applyFont="1" applyBorder="1" applyAlignment="1">
      <alignment horizontal="left" vertical="center"/>
    </xf>
    <xf numFmtId="0" fontId="10" fillId="0" borderId="0" xfId="0" applyFont="1" applyBorder="1" applyAlignment="1">
      <alignment horizontal="left" vertical="center"/>
    </xf>
    <xf numFmtId="49" fontId="21" fillId="0" borderId="34" xfId="0" applyNumberFormat="1" applyFont="1" applyFill="1" applyBorder="1" applyAlignment="1">
      <alignment horizontal="justify" vertical="top" wrapText="1"/>
    </xf>
    <xf numFmtId="0" fontId="8" fillId="0" borderId="9" xfId="0" applyFont="1" applyBorder="1" applyAlignment="1">
      <alignment horizontal="left" vertical="top" wrapText="1"/>
    </xf>
    <xf numFmtId="0" fontId="8" fillId="0" borderId="58" xfId="0" applyFont="1" applyBorder="1" applyAlignment="1">
      <alignment horizontal="left" vertical="top" wrapText="1"/>
    </xf>
    <xf numFmtId="0" fontId="28" fillId="0" borderId="0" xfId="0" applyFont="1" applyBorder="1" applyAlignment="1">
      <alignment horizontal="justify" vertical="top" wrapText="1"/>
    </xf>
    <xf numFmtId="0" fontId="8" fillId="0" borderId="16" xfId="0" applyFont="1" applyBorder="1" applyAlignment="1">
      <alignment horizontal="right" vertical="center"/>
    </xf>
    <xf numFmtId="0" fontId="8" fillId="6" borderId="29" xfId="0" applyFont="1" applyFill="1" applyBorder="1" applyAlignment="1">
      <alignment horizontal="center" vertical="center"/>
    </xf>
    <xf numFmtId="0" fontId="8" fillId="6" borderId="49" xfId="0" applyFont="1" applyFill="1" applyBorder="1" applyAlignment="1">
      <alignment horizontal="center" vertical="center"/>
    </xf>
    <xf numFmtId="0" fontId="8" fillId="6" borderId="30" xfId="0" applyFont="1" applyFill="1" applyBorder="1" applyAlignment="1">
      <alignment horizontal="center" vertical="center"/>
    </xf>
    <xf numFmtId="38" fontId="8" fillId="0" borderId="52" xfId="2" applyFont="1" applyBorder="1" applyAlignment="1">
      <alignment horizontal="right" vertical="top"/>
    </xf>
    <xf numFmtId="38" fontId="16" fillId="10" borderId="16" xfId="2" applyFont="1" applyFill="1" applyBorder="1" applyAlignment="1">
      <alignment horizontal="right"/>
    </xf>
    <xf numFmtId="38" fontId="16" fillId="9" borderId="15" xfId="2" applyFont="1" applyFill="1" applyBorder="1" applyAlignment="1">
      <alignment horizontal="right"/>
    </xf>
    <xf numFmtId="38" fontId="16" fillId="9" borderId="16" xfId="2" applyFont="1" applyFill="1" applyBorder="1" applyAlignment="1">
      <alignment horizontal="right"/>
    </xf>
    <xf numFmtId="0" fontId="14" fillId="0" borderId="0" xfId="0" applyFont="1" applyBorder="1" applyAlignment="1">
      <alignment horizontal="justify" vertical="top" wrapText="1"/>
    </xf>
    <xf numFmtId="0" fontId="14" fillId="0" borderId="16" xfId="0" applyFont="1" applyBorder="1" applyAlignment="1">
      <alignment horizontal="justify" vertical="top" wrapText="1"/>
    </xf>
    <xf numFmtId="38" fontId="16" fillId="0" borderId="0" xfId="2" applyNumberFormat="1" applyFont="1" applyFill="1" applyBorder="1" applyAlignment="1">
      <alignment horizontal="right" vertical="center"/>
    </xf>
    <xf numFmtId="38" fontId="16" fillId="3" borderId="16" xfId="2" applyNumberFormat="1" applyFont="1" applyFill="1" applyBorder="1" applyAlignment="1">
      <alignment horizontal="right" vertical="center"/>
    </xf>
    <xf numFmtId="38" fontId="16" fillId="4" borderId="15" xfId="2" applyNumberFormat="1" applyFont="1" applyFill="1" applyBorder="1" applyAlignment="1">
      <alignment horizontal="right" vertical="center"/>
    </xf>
    <xf numFmtId="38" fontId="16" fillId="4" borderId="16" xfId="2" applyNumberFormat="1" applyFont="1" applyFill="1" applyBorder="1" applyAlignment="1">
      <alignment horizontal="right" vertical="center"/>
    </xf>
    <xf numFmtId="38" fontId="16" fillId="3" borderId="16" xfId="2" applyFont="1" applyFill="1" applyBorder="1" applyAlignment="1">
      <alignment horizontal="right"/>
    </xf>
    <xf numFmtId="38" fontId="16" fillId="4" borderId="15" xfId="2" applyFont="1" applyFill="1" applyBorder="1" applyAlignment="1">
      <alignment horizontal="right"/>
    </xf>
    <xf numFmtId="0" fontId="0" fillId="0" borderId="16" xfId="0" applyBorder="1"/>
    <xf numFmtId="38" fontId="16" fillId="0" borderId="0" xfId="2" applyNumberFormat="1" applyFont="1" applyFill="1" applyBorder="1" applyAlignment="1">
      <alignment horizontal="right"/>
    </xf>
    <xf numFmtId="0" fontId="16" fillId="8" borderId="4" xfId="0" applyFont="1" applyFill="1" applyBorder="1" applyAlignment="1">
      <alignment horizontal="center" vertical="center" textRotation="255"/>
    </xf>
    <xf numFmtId="0" fontId="16" fillId="8" borderId="5" xfId="0" applyFont="1" applyFill="1" applyBorder="1" applyAlignment="1">
      <alignment horizontal="center" vertical="center" textRotation="255"/>
    </xf>
    <xf numFmtId="0" fontId="16" fillId="8" borderId="10" xfId="0" applyFont="1" applyFill="1" applyBorder="1" applyAlignment="1">
      <alignment horizontal="center" vertical="center" textRotation="255"/>
    </xf>
    <xf numFmtId="0" fontId="16" fillId="8" borderId="0" xfId="0" applyFont="1" applyFill="1" applyBorder="1" applyAlignment="1">
      <alignment horizontal="center" vertical="center" textRotation="255"/>
    </xf>
    <xf numFmtId="0" fontId="16" fillId="8" borderId="8" xfId="0" applyFont="1" applyFill="1" applyBorder="1" applyAlignment="1">
      <alignment horizontal="center" vertical="center" textRotation="255"/>
    </xf>
    <xf numFmtId="0" fontId="16" fillId="8" borderId="9" xfId="0" applyFont="1" applyFill="1" applyBorder="1" applyAlignment="1">
      <alignment horizontal="center" vertical="center" textRotation="255"/>
    </xf>
    <xf numFmtId="38" fontId="16" fillId="7" borderId="0" xfId="2" applyNumberFormat="1" applyFont="1" applyFill="1" applyBorder="1" applyAlignment="1">
      <alignment horizontal="right"/>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3" xfId="0" applyFont="1" applyBorder="1" applyAlignment="1">
      <alignment horizontal="center" vertical="center"/>
    </xf>
    <xf numFmtId="0" fontId="0" fillId="8" borderId="5" xfId="0" applyFill="1" applyBorder="1"/>
    <xf numFmtId="0" fontId="0" fillId="8" borderId="10" xfId="0" applyFill="1" applyBorder="1"/>
    <xf numFmtId="0" fontId="0" fillId="8" borderId="0" xfId="0" applyFill="1" applyBorder="1"/>
    <xf numFmtId="0" fontId="0" fillId="8" borderId="8" xfId="0" applyFill="1" applyBorder="1"/>
    <xf numFmtId="0" fontId="0" fillId="8" borderId="9" xfId="0" applyFill="1" applyBorder="1"/>
    <xf numFmtId="38" fontId="16" fillId="7" borderId="0" xfId="2" applyFont="1" applyFill="1" applyBorder="1" applyAlignment="1">
      <alignment horizontal="right"/>
    </xf>
    <xf numFmtId="0" fontId="10" fillId="0" borderId="20" xfId="0" applyFont="1" applyBorder="1" applyAlignment="1">
      <alignment vertical="top"/>
    </xf>
    <xf numFmtId="0" fontId="10" fillId="0" borderId="0" xfId="0" applyFont="1" applyBorder="1" applyAlignment="1">
      <alignment vertical="top"/>
    </xf>
    <xf numFmtId="38" fontId="16" fillId="7" borderId="0" xfId="2" applyNumberFormat="1" applyFont="1" applyFill="1" applyBorder="1" applyAlignment="1">
      <alignment horizontal="right" vertical="center"/>
    </xf>
    <xf numFmtId="181" fontId="8" fillId="0" borderId="16" xfId="2" applyNumberFormat="1" applyFont="1" applyBorder="1" applyAlignment="1">
      <alignment horizontal="right"/>
    </xf>
    <xf numFmtId="0" fontId="8" fillId="0" borderId="10" xfId="0" applyFont="1" applyFill="1" applyBorder="1" applyAlignment="1">
      <alignment horizontal="center"/>
    </xf>
    <xf numFmtId="0" fontId="8" fillId="0" borderId="0" xfId="0" applyFont="1" applyFill="1" applyBorder="1" applyAlignment="1">
      <alignment horizontal="center"/>
    </xf>
    <xf numFmtId="181" fontId="8" fillId="0" borderId="8" xfId="2" applyNumberFormat="1" applyFont="1" applyFill="1" applyBorder="1" applyAlignment="1">
      <alignment horizontal="center"/>
    </xf>
    <xf numFmtId="181" fontId="8" fillId="0" borderId="9" xfId="2" applyNumberFormat="1" applyFont="1" applyFill="1" applyBorder="1" applyAlignment="1">
      <alignment horizontal="center"/>
    </xf>
    <xf numFmtId="0" fontId="10" fillId="0" borderId="0" xfId="0" applyFont="1" applyAlignment="1">
      <alignment horizontal="left" vertical="center"/>
    </xf>
    <xf numFmtId="0" fontId="22" fillId="0" borderId="19"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14" xfId="0" applyFont="1" applyBorder="1" applyAlignment="1">
      <alignment horizontal="justify" vertical="center" wrapText="1"/>
    </xf>
    <xf numFmtId="0" fontId="22" fillId="0" borderId="15" xfId="0" applyFont="1" applyBorder="1" applyAlignment="1">
      <alignment horizontal="justify" vertical="center" wrapText="1"/>
    </xf>
    <xf numFmtId="0" fontId="22" fillId="0" borderId="17" xfId="0" applyFont="1" applyBorder="1" applyAlignment="1">
      <alignment horizontal="justify" vertical="center" wrapText="1"/>
    </xf>
    <xf numFmtId="0" fontId="8" fillId="0" borderId="52" xfId="0" applyFont="1" applyBorder="1" applyAlignment="1">
      <alignment horizontal="center" wrapText="1"/>
    </xf>
    <xf numFmtId="0" fontId="8" fillId="0" borderId="52" xfId="0" applyFont="1" applyBorder="1" applyAlignment="1">
      <alignment horizontal="center"/>
    </xf>
    <xf numFmtId="0" fontId="8" fillId="11" borderId="1" xfId="0" applyFont="1" applyFill="1" applyBorder="1" applyAlignment="1">
      <alignment horizontal="center" wrapText="1"/>
    </xf>
    <xf numFmtId="0" fontId="8" fillId="11" borderId="0" xfId="0" applyFont="1" applyFill="1" applyBorder="1" applyAlignment="1">
      <alignment horizontal="center"/>
    </xf>
    <xf numFmtId="0" fontId="8" fillId="11" borderId="1" xfId="0" applyFont="1" applyFill="1" applyBorder="1" applyAlignment="1">
      <alignment horizontal="center"/>
    </xf>
    <xf numFmtId="0" fontId="8" fillId="11" borderId="10" xfId="0" applyFont="1" applyFill="1" applyBorder="1" applyAlignment="1">
      <alignment horizontal="center" vertical="top" wrapText="1"/>
    </xf>
    <xf numFmtId="0" fontId="8" fillId="11" borderId="10" xfId="0" applyFont="1" applyFill="1" applyBorder="1" applyAlignment="1">
      <alignment horizontal="center" vertical="top"/>
    </xf>
    <xf numFmtId="181" fontId="8" fillId="7" borderId="72" xfId="2" applyNumberFormat="1" applyFont="1" applyFill="1" applyBorder="1" applyAlignment="1">
      <alignment horizontal="center" vertical="top" wrapText="1"/>
    </xf>
    <xf numFmtId="181" fontId="8" fillId="7" borderId="18" xfId="2" applyNumberFormat="1" applyFont="1" applyFill="1" applyBorder="1" applyAlignment="1">
      <alignment horizontal="center" vertical="top" wrapText="1"/>
    </xf>
    <xf numFmtId="181" fontId="8" fillId="7" borderId="18" xfId="2" applyNumberFormat="1" applyFont="1" applyFill="1" applyBorder="1" applyAlignment="1">
      <alignment horizontal="center" vertical="top"/>
    </xf>
    <xf numFmtId="179" fontId="8" fillId="11" borderId="82" xfId="0" applyNumberFormat="1" applyFont="1" applyFill="1" applyBorder="1" applyAlignment="1">
      <alignment horizontal="justify" vertical="top" wrapText="1"/>
    </xf>
    <xf numFmtId="179" fontId="8" fillId="11" borderId="34" xfId="0" applyNumberFormat="1" applyFont="1" applyFill="1" applyBorder="1" applyAlignment="1">
      <alignment horizontal="justify" vertical="top" wrapText="1"/>
    </xf>
    <xf numFmtId="181" fontId="8" fillId="0" borderId="52" xfId="2" applyNumberFormat="1" applyFont="1" applyBorder="1" applyAlignment="1">
      <alignment horizontal="left" vertical="top" wrapText="1"/>
    </xf>
    <xf numFmtId="181" fontId="8" fillId="0" borderId="61" xfId="2" applyNumberFormat="1" applyFont="1" applyBorder="1" applyAlignment="1">
      <alignment horizontal="left" vertical="top" wrapText="1"/>
    </xf>
    <xf numFmtId="181" fontId="8" fillId="4" borderId="74" xfId="2" applyNumberFormat="1" applyFont="1" applyFill="1" applyBorder="1" applyAlignment="1">
      <alignment horizontal="center" vertical="top" wrapText="1"/>
    </xf>
    <xf numFmtId="181" fontId="8" fillId="4" borderId="34" xfId="2" applyNumberFormat="1" applyFont="1" applyFill="1" applyBorder="1" applyAlignment="1">
      <alignment horizontal="center" vertical="top" wrapText="1"/>
    </xf>
    <xf numFmtId="181" fontId="8" fillId="3" borderId="117" xfId="2" applyNumberFormat="1" applyFont="1" applyFill="1" applyBorder="1" applyAlignment="1">
      <alignment horizontal="center" vertical="top" wrapText="1"/>
    </xf>
    <xf numFmtId="181" fontId="8" fillId="3" borderId="2" xfId="2" applyNumberFormat="1" applyFont="1" applyFill="1" applyBorder="1" applyAlignment="1">
      <alignment horizontal="center" vertical="top" wrapText="1"/>
    </xf>
    <xf numFmtId="38" fontId="8" fillId="0" borderId="32" xfId="2" applyNumberFormat="1" applyFont="1" applyBorder="1" applyAlignment="1">
      <alignment horizontal="right" vertical="center"/>
    </xf>
    <xf numFmtId="38" fontId="8" fillId="0" borderId="2" xfId="2" applyNumberFormat="1" applyFont="1" applyBorder="1" applyAlignment="1">
      <alignment horizontal="right" vertical="center"/>
    </xf>
    <xf numFmtId="38" fontId="8" fillId="0" borderId="3" xfId="2" applyNumberFormat="1" applyFont="1" applyBorder="1" applyAlignment="1">
      <alignment horizontal="right" vertical="center"/>
    </xf>
    <xf numFmtId="181" fontId="8" fillId="3" borderId="2" xfId="2" applyNumberFormat="1" applyFont="1" applyFill="1" applyBorder="1" applyAlignment="1">
      <alignment horizontal="center" vertical="top"/>
    </xf>
    <xf numFmtId="181" fontId="8" fillId="0" borderId="18" xfId="2" applyNumberFormat="1" applyFont="1" applyBorder="1" applyAlignment="1">
      <alignment horizontal="center" vertical="top" wrapText="1"/>
    </xf>
    <xf numFmtId="181" fontId="8" fillId="0" borderId="18" xfId="2" applyNumberFormat="1" applyFont="1" applyBorder="1" applyAlignment="1">
      <alignment horizontal="center" vertical="top"/>
    </xf>
    <xf numFmtId="181" fontId="8" fillId="3" borderId="68" xfId="2" applyNumberFormat="1" applyFont="1" applyFill="1" applyBorder="1" applyAlignment="1">
      <alignment horizontal="center" vertical="top" wrapText="1"/>
    </xf>
    <xf numFmtId="181" fontId="8" fillId="3" borderId="33" xfId="2" applyNumberFormat="1" applyFont="1" applyFill="1" applyBorder="1" applyAlignment="1">
      <alignment horizontal="center" vertical="top" wrapText="1"/>
    </xf>
    <xf numFmtId="181" fontId="8" fillId="3" borderId="33" xfId="2" applyNumberFormat="1" applyFont="1" applyFill="1" applyBorder="1" applyAlignment="1">
      <alignment horizontal="center" vertical="top"/>
    </xf>
    <xf numFmtId="181" fontId="8" fillId="4" borderId="73" xfId="2" applyNumberFormat="1" applyFont="1" applyFill="1" applyBorder="1" applyAlignment="1">
      <alignment horizontal="center" vertical="top" wrapText="1"/>
    </xf>
    <xf numFmtId="181" fontId="8" fillId="4" borderId="14" xfId="2" applyNumberFormat="1" applyFont="1" applyFill="1" applyBorder="1" applyAlignment="1">
      <alignment horizontal="center" vertical="top" wrapText="1"/>
    </xf>
    <xf numFmtId="181" fontId="8" fillId="4" borderId="14" xfId="2" applyNumberFormat="1" applyFont="1" applyFill="1" applyBorder="1" applyAlignment="1">
      <alignment horizontal="center" vertical="top"/>
    </xf>
    <xf numFmtId="181" fontId="8" fillId="0" borderId="2" xfId="2" applyNumberFormat="1" applyFont="1" applyBorder="1" applyAlignment="1">
      <alignment horizontal="center" vertical="top" wrapText="1"/>
    </xf>
    <xf numFmtId="0" fontId="8" fillId="11" borderId="117" xfId="0" applyFont="1" applyFill="1" applyBorder="1" applyAlignment="1">
      <alignment horizontal="center" vertical="top" wrapText="1"/>
    </xf>
    <xf numFmtId="0" fontId="8" fillId="11" borderId="2" xfId="0" applyFont="1" applyFill="1" applyBorder="1" applyAlignment="1">
      <alignment horizontal="center" vertical="top" wrapText="1"/>
    </xf>
    <xf numFmtId="0" fontId="8" fillId="11" borderId="117" xfId="0" applyFont="1" applyFill="1" applyBorder="1" applyAlignment="1">
      <alignment horizontal="center" vertical="center" wrapText="1"/>
    </xf>
    <xf numFmtId="0" fontId="8" fillId="11" borderId="2" xfId="0" applyFont="1" applyFill="1" applyBorder="1" applyAlignment="1">
      <alignment horizontal="center" vertical="center" wrapText="1"/>
    </xf>
    <xf numFmtId="182" fontId="8" fillId="11" borderId="32" xfId="2" applyNumberFormat="1" applyFont="1" applyFill="1" applyBorder="1" applyAlignment="1">
      <alignment horizontal="right" vertical="center"/>
    </xf>
    <xf numFmtId="182" fontId="8" fillId="11" borderId="2" xfId="2" applyNumberFormat="1" applyFont="1" applyFill="1" applyBorder="1" applyAlignment="1">
      <alignment horizontal="right" vertical="center"/>
    </xf>
    <xf numFmtId="182" fontId="8" fillId="11" borderId="3" xfId="2" applyNumberFormat="1" applyFont="1" applyFill="1" applyBorder="1" applyAlignment="1">
      <alignment horizontal="right" vertical="center"/>
    </xf>
    <xf numFmtId="0" fontId="8" fillId="11" borderId="2" xfId="0" applyFont="1" applyFill="1" applyBorder="1" applyAlignment="1">
      <alignment horizontal="left" vertical="top" wrapText="1"/>
    </xf>
    <xf numFmtId="0" fontId="8" fillId="11" borderId="3" xfId="0" applyFont="1" applyFill="1" applyBorder="1" applyAlignment="1">
      <alignment horizontal="left" vertical="top" wrapText="1"/>
    </xf>
    <xf numFmtId="181" fontId="8" fillId="0" borderId="34" xfId="2" applyNumberFormat="1" applyFont="1" applyBorder="1" applyAlignment="1">
      <alignment horizontal="center" vertical="top" wrapText="1"/>
    </xf>
    <xf numFmtId="181" fontId="8" fillId="0" borderId="34" xfId="2" applyNumberFormat="1" applyFont="1" applyBorder="1" applyAlignment="1">
      <alignment horizontal="center" vertical="top"/>
    </xf>
    <xf numFmtId="0" fontId="8" fillId="11" borderId="2" xfId="0" applyFont="1" applyFill="1" applyBorder="1" applyAlignment="1">
      <alignment horizontal="center" vertical="top"/>
    </xf>
    <xf numFmtId="181" fontId="8" fillId="0" borderId="2" xfId="2" applyNumberFormat="1" applyFont="1" applyBorder="1" applyAlignment="1">
      <alignment horizontal="center" vertical="top"/>
    </xf>
    <xf numFmtId="181" fontId="8" fillId="4" borderId="34" xfId="2" applyNumberFormat="1" applyFont="1" applyFill="1" applyBorder="1" applyAlignment="1">
      <alignment horizontal="left" vertical="top" wrapText="1"/>
    </xf>
    <xf numFmtId="181" fontId="8" fillId="4" borderId="36" xfId="2" applyNumberFormat="1" applyFont="1" applyFill="1" applyBorder="1" applyAlignment="1">
      <alignment horizontal="left" vertical="top" wrapText="1"/>
    </xf>
    <xf numFmtId="181" fontId="8" fillId="3" borderId="2" xfId="2" applyNumberFormat="1" applyFont="1" applyFill="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181" fontId="8" fillId="0" borderId="18" xfId="2" applyNumberFormat="1" applyFont="1" applyBorder="1" applyAlignment="1">
      <alignment horizontal="left" vertical="top" wrapText="1"/>
    </xf>
    <xf numFmtId="181" fontId="8" fillId="0" borderId="35" xfId="2" applyNumberFormat="1" applyFont="1" applyBorder="1" applyAlignment="1">
      <alignment horizontal="left" vertical="top" wrapText="1"/>
    </xf>
    <xf numFmtId="181" fontId="8" fillId="0" borderId="2" xfId="2" applyNumberFormat="1" applyFont="1" applyFill="1" applyBorder="1" applyAlignment="1">
      <alignment horizontal="center" vertical="top" wrapText="1"/>
    </xf>
    <xf numFmtId="181" fontId="8" fillId="0" borderId="2" xfId="2" applyNumberFormat="1" applyFont="1" applyFill="1" applyBorder="1" applyAlignment="1">
      <alignment horizontal="center" vertical="top"/>
    </xf>
    <xf numFmtId="181" fontId="9" fillId="8" borderId="100" xfId="2" applyNumberFormat="1" applyFont="1" applyFill="1" applyBorder="1" applyAlignment="1">
      <alignment horizontal="center"/>
    </xf>
    <xf numFmtId="181" fontId="9" fillId="8" borderId="21" xfId="2" applyNumberFormat="1" applyFont="1" applyFill="1" applyBorder="1" applyAlignment="1">
      <alignment horizontal="center"/>
    </xf>
    <xf numFmtId="181" fontId="9" fillId="8" borderId="23" xfId="2" applyNumberFormat="1" applyFont="1" applyFill="1" applyBorder="1" applyAlignment="1">
      <alignment horizontal="center"/>
    </xf>
    <xf numFmtId="0" fontId="8" fillId="0" borderId="19"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181" fontId="8" fillId="4" borderId="34" xfId="2" applyNumberFormat="1" applyFont="1" applyFill="1" applyBorder="1" applyAlignment="1">
      <alignment horizontal="center" vertical="top"/>
    </xf>
    <xf numFmtId="49" fontId="8" fillId="11" borderId="34" xfId="0" applyNumberFormat="1" applyFont="1" applyFill="1" applyBorder="1" applyAlignment="1">
      <alignment horizontal="center" vertical="center" wrapText="1"/>
    </xf>
    <xf numFmtId="49" fontId="8" fillId="11" borderId="36" xfId="0" applyNumberFormat="1" applyFont="1" applyFill="1" applyBorder="1" applyAlignment="1">
      <alignment horizontal="center" vertical="center" wrapText="1"/>
    </xf>
    <xf numFmtId="0" fontId="8" fillId="9" borderId="34" xfId="0" applyFont="1" applyFill="1" applyBorder="1" applyAlignment="1">
      <alignment horizontal="left" vertical="top" wrapText="1"/>
    </xf>
    <xf numFmtId="0" fontId="8" fillId="9" borderId="36" xfId="0" applyFont="1" applyFill="1" applyBorder="1" applyAlignment="1">
      <alignment horizontal="left" vertical="top" wrapText="1"/>
    </xf>
    <xf numFmtId="0" fontId="8" fillId="10" borderId="33" xfId="0" applyFont="1" applyFill="1" applyBorder="1" applyAlignment="1">
      <alignment horizontal="left" vertical="top" wrapText="1"/>
    </xf>
    <xf numFmtId="0" fontId="8" fillId="10" borderId="121" xfId="0" applyFont="1" applyFill="1" applyBorder="1" applyAlignment="1">
      <alignment horizontal="left" vertical="top" wrapText="1"/>
    </xf>
    <xf numFmtId="0" fontId="8" fillId="0" borderId="0" xfId="0" applyFont="1" applyAlignment="1">
      <alignment horizontal="right"/>
    </xf>
    <xf numFmtId="0" fontId="9" fillId="8" borderId="100" xfId="0" applyFont="1" applyFill="1" applyBorder="1" applyAlignment="1">
      <alignment horizontal="center"/>
    </xf>
    <xf numFmtId="0" fontId="9" fillId="8" borderId="21" xfId="0" applyFont="1" applyFill="1" applyBorder="1" applyAlignment="1">
      <alignment horizontal="center"/>
    </xf>
    <xf numFmtId="0" fontId="9" fillId="8" borderId="19" xfId="0" applyFont="1" applyFill="1" applyBorder="1" applyAlignment="1">
      <alignment horizontal="center"/>
    </xf>
    <xf numFmtId="0" fontId="9" fillId="8" borderId="20" xfId="0" applyFont="1" applyFill="1" applyBorder="1" applyAlignment="1">
      <alignment horizontal="center"/>
    </xf>
    <xf numFmtId="0" fontId="9" fillId="8" borderId="23" xfId="0" applyFont="1" applyFill="1" applyBorder="1" applyAlignment="1">
      <alignment horizontal="center"/>
    </xf>
    <xf numFmtId="0" fontId="9" fillId="8" borderId="13" xfId="0" applyFont="1" applyFill="1" applyBorder="1" applyAlignment="1">
      <alignment horizontal="center"/>
    </xf>
    <xf numFmtId="0" fontId="8" fillId="10" borderId="18" xfId="0" applyFont="1" applyFill="1" applyBorder="1" applyAlignment="1">
      <alignment horizontal="left" vertical="top" wrapText="1"/>
    </xf>
    <xf numFmtId="0" fontId="8" fillId="10" borderId="35" xfId="0" applyFont="1" applyFill="1" applyBorder="1" applyAlignment="1">
      <alignment horizontal="left" vertical="top" wrapText="1"/>
    </xf>
    <xf numFmtId="0" fontId="8" fillId="9" borderId="10" xfId="0" applyFont="1" applyFill="1" applyBorder="1" applyAlignment="1">
      <alignment horizontal="left" vertical="top" wrapText="1"/>
    </xf>
    <xf numFmtId="0" fontId="8" fillId="9" borderId="22" xfId="0" applyFont="1" applyFill="1" applyBorder="1" applyAlignment="1">
      <alignment horizontal="left" vertical="top" wrapText="1"/>
    </xf>
    <xf numFmtId="49" fontId="23" fillId="11" borderId="0" xfId="1" applyNumberFormat="1" applyFont="1" applyFill="1" applyAlignment="1" applyProtection="1">
      <alignment horizontal="left"/>
    </xf>
    <xf numFmtId="38" fontId="14" fillId="0" borderId="117" xfId="2" applyFont="1" applyBorder="1" applyAlignment="1">
      <alignment horizontal="center" vertical="top" wrapText="1"/>
    </xf>
    <xf numFmtId="38" fontId="14" fillId="0" borderId="3" xfId="2" applyFont="1" applyBorder="1" applyAlignment="1">
      <alignment horizontal="center" vertical="top" wrapText="1"/>
    </xf>
    <xf numFmtId="49" fontId="8" fillId="0" borderId="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11" borderId="135" xfId="0" applyNumberFormat="1" applyFont="1" applyFill="1" applyBorder="1" applyAlignment="1">
      <alignment horizontal="center" vertical="center" wrapText="1"/>
    </xf>
    <xf numFmtId="49" fontId="8" fillId="11" borderId="88" xfId="0" applyNumberFormat="1" applyFont="1" applyFill="1" applyBorder="1" applyAlignment="1">
      <alignment horizontal="center" vertical="center" wrapText="1"/>
    </xf>
    <xf numFmtId="49" fontId="8" fillId="11" borderId="81" xfId="0" applyNumberFormat="1" applyFont="1" applyFill="1" applyBorder="1" applyAlignment="1">
      <alignment horizontal="center" vertical="center" wrapText="1"/>
    </xf>
    <xf numFmtId="49" fontId="8" fillId="11" borderId="5" xfId="0" applyNumberFormat="1" applyFont="1" applyFill="1" applyBorder="1" applyAlignment="1">
      <alignment horizontal="center" vertical="center" wrapText="1"/>
    </xf>
    <xf numFmtId="49" fontId="8" fillId="11" borderId="0" xfId="0" applyNumberFormat="1" applyFont="1" applyFill="1" applyBorder="1" applyAlignment="1">
      <alignment horizontal="center" vertical="center" wrapText="1"/>
    </xf>
    <xf numFmtId="49" fontId="8" fillId="11" borderId="16" xfId="0" applyNumberFormat="1" applyFont="1" applyFill="1" applyBorder="1" applyAlignment="1">
      <alignment horizontal="center" vertical="center" wrapText="1"/>
    </xf>
    <xf numFmtId="0" fontId="8" fillId="11" borderId="32"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82" xfId="0" applyFont="1" applyFill="1" applyBorder="1" applyAlignment="1">
      <alignment horizontal="center" vertical="center"/>
    </xf>
    <xf numFmtId="0" fontId="8" fillId="11" borderId="34" xfId="0" applyFont="1" applyFill="1" applyBorder="1" applyAlignment="1">
      <alignment horizontal="center" vertical="center"/>
    </xf>
    <xf numFmtId="0" fontId="20" fillId="12" borderId="0" xfId="1" applyFont="1" applyFill="1" applyAlignment="1" applyProtection="1">
      <alignment horizontal="center"/>
    </xf>
    <xf numFmtId="49" fontId="8" fillId="0" borderId="135" xfId="0" applyNumberFormat="1" applyFont="1" applyFill="1" applyBorder="1" applyAlignment="1">
      <alignment horizontal="center" vertical="center" wrapText="1"/>
    </xf>
    <xf numFmtId="49" fontId="8" fillId="0" borderId="88" xfId="0" applyNumberFormat="1" applyFont="1" applyFill="1" applyBorder="1" applyAlignment="1">
      <alignment horizontal="center" vertical="center" wrapText="1"/>
    </xf>
    <xf numFmtId="49" fontId="8" fillId="0" borderId="136" xfId="0" applyNumberFormat="1" applyFont="1" applyFill="1" applyBorder="1" applyAlignment="1">
      <alignment horizontal="center" vertical="center" wrapText="1"/>
    </xf>
    <xf numFmtId="49" fontId="8" fillId="0" borderId="89" xfId="0" applyNumberFormat="1" applyFont="1" applyFill="1" applyBorder="1" applyAlignment="1">
      <alignment horizontal="center" vertical="center" wrapText="1"/>
    </xf>
    <xf numFmtId="38" fontId="14" fillId="0" borderId="10" xfId="2" applyFont="1" applyBorder="1" applyAlignment="1">
      <alignment horizontal="center" vertical="top" wrapText="1"/>
    </xf>
    <xf numFmtId="0" fontId="14" fillId="0" borderId="122" xfId="0" applyFont="1" applyBorder="1" applyAlignment="1">
      <alignment horizontal="center" vertical="top"/>
    </xf>
    <xf numFmtId="0" fontId="14" fillId="0" borderId="124" xfId="0" applyFont="1" applyBorder="1" applyAlignment="1">
      <alignment horizontal="center" vertical="top"/>
    </xf>
    <xf numFmtId="0" fontId="14" fillId="0" borderId="130" xfId="0" applyFont="1" applyBorder="1" applyAlignment="1">
      <alignment horizontal="center" vertical="top"/>
    </xf>
    <xf numFmtId="0" fontId="14" fillId="0" borderId="131" xfId="0" applyFont="1" applyBorder="1" applyAlignment="1">
      <alignment horizontal="center" vertical="top"/>
    </xf>
    <xf numFmtId="0" fontId="14" fillId="0" borderId="125" xfId="0" applyFont="1" applyBorder="1" applyAlignment="1">
      <alignment horizontal="center" vertical="top"/>
    </xf>
    <xf numFmtId="0" fontId="14" fillId="0" borderId="127" xfId="0" applyFont="1" applyBorder="1" applyAlignment="1">
      <alignment horizontal="center" vertical="top"/>
    </xf>
    <xf numFmtId="49" fontId="8" fillId="11" borderId="136" xfId="0" applyNumberFormat="1" applyFont="1" applyFill="1" applyBorder="1" applyAlignment="1">
      <alignment horizontal="center" vertical="center" wrapText="1"/>
    </xf>
    <xf numFmtId="49" fontId="8" fillId="11" borderId="89" xfId="0" applyNumberFormat="1" applyFont="1" applyFill="1" applyBorder="1" applyAlignment="1">
      <alignment horizontal="center" vertical="center" wrapText="1"/>
    </xf>
    <xf numFmtId="49" fontId="8" fillId="11" borderId="85" xfId="0" applyNumberFormat="1" applyFont="1" applyFill="1" applyBorder="1" applyAlignment="1">
      <alignment horizontal="center" vertical="center" wrapText="1"/>
    </xf>
    <xf numFmtId="0" fontId="8" fillId="0" borderId="19" xfId="0" applyFont="1" applyFill="1" applyBorder="1" applyAlignment="1">
      <alignment horizontal="left" wrapText="1"/>
    </xf>
    <xf numFmtId="0" fontId="8" fillId="0" borderId="1" xfId="0" applyFont="1" applyFill="1" applyBorder="1" applyAlignment="1">
      <alignment horizontal="left"/>
    </xf>
    <xf numFmtId="0" fontId="13"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xf>
    <xf numFmtId="0" fontId="13" fillId="0" borderId="2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center" vertical="center"/>
    </xf>
    <xf numFmtId="49" fontId="8" fillId="0" borderId="122" xfId="0" applyNumberFormat="1" applyFont="1" applyFill="1" applyBorder="1" applyAlignment="1">
      <alignment horizontal="center"/>
    </xf>
    <xf numFmtId="49" fontId="8" fillId="0" borderId="124" xfId="0" applyNumberFormat="1" applyFont="1" applyFill="1" applyBorder="1" applyAlignment="1">
      <alignment horizontal="center"/>
    </xf>
    <xf numFmtId="49" fontId="8" fillId="0" borderId="130" xfId="0" applyNumberFormat="1" applyFont="1" applyFill="1" applyBorder="1" applyAlignment="1">
      <alignment horizontal="center"/>
    </xf>
    <xf numFmtId="49" fontId="8" fillId="0" borderId="131" xfId="0" applyNumberFormat="1" applyFont="1" applyFill="1" applyBorder="1" applyAlignment="1">
      <alignment horizontal="center"/>
    </xf>
    <xf numFmtId="49" fontId="8" fillId="0" borderId="125" xfId="0" applyNumberFormat="1" applyFont="1" applyFill="1" applyBorder="1" applyAlignment="1">
      <alignment horizontal="center"/>
    </xf>
    <xf numFmtId="49" fontId="8" fillId="0" borderId="127" xfId="0" applyNumberFormat="1" applyFont="1" applyFill="1" applyBorder="1" applyAlignment="1">
      <alignment horizontal="center"/>
    </xf>
    <xf numFmtId="49" fontId="8" fillId="0" borderId="12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11" borderId="122" xfId="0" applyNumberFormat="1" applyFont="1" applyFill="1" applyBorder="1" applyAlignment="1">
      <alignment horizontal="center"/>
    </xf>
    <xf numFmtId="49" fontId="8" fillId="11" borderId="124" xfId="0" applyNumberFormat="1" applyFont="1" applyFill="1" applyBorder="1" applyAlignment="1">
      <alignment horizontal="center"/>
    </xf>
    <xf numFmtId="49" fontId="8" fillId="11" borderId="130" xfId="0" applyNumberFormat="1" applyFont="1" applyFill="1" applyBorder="1" applyAlignment="1">
      <alignment horizontal="center"/>
    </xf>
    <xf numFmtId="49" fontId="8" fillId="11" borderId="131" xfId="0" applyNumberFormat="1" applyFont="1" applyFill="1" applyBorder="1" applyAlignment="1">
      <alignment horizontal="center"/>
    </xf>
    <xf numFmtId="49" fontId="8" fillId="11" borderId="125" xfId="0" applyNumberFormat="1" applyFont="1" applyFill="1" applyBorder="1" applyAlignment="1">
      <alignment horizontal="center"/>
    </xf>
    <xf numFmtId="49" fontId="8" fillId="11" borderId="127" xfId="0" applyNumberFormat="1" applyFont="1" applyFill="1" applyBorder="1" applyAlignment="1">
      <alignment horizontal="center"/>
    </xf>
    <xf numFmtId="49" fontId="8" fillId="11" borderId="120" xfId="0" applyNumberFormat="1" applyFont="1" applyFill="1" applyBorder="1" applyAlignment="1">
      <alignment horizontal="center" vertical="center" wrapText="1"/>
    </xf>
    <xf numFmtId="49" fontId="8" fillId="11" borderId="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14" fillId="0" borderId="0" xfId="0" applyNumberFormat="1" applyFont="1" applyFill="1" applyAlignment="1">
      <alignment horizontal="justify" vertical="top" wrapText="1"/>
    </xf>
    <xf numFmtId="0" fontId="19" fillId="0" borderId="0" xfId="1" applyFont="1" applyFill="1" applyAlignment="1" applyProtection="1">
      <alignment horizontal="center"/>
    </xf>
    <xf numFmtId="0" fontId="13" fillId="11" borderId="108"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13" fillId="11" borderId="61" xfId="0" applyFont="1" applyFill="1" applyBorder="1" applyAlignment="1">
      <alignment horizontal="center" vertical="center"/>
    </xf>
    <xf numFmtId="0" fontId="13" fillId="0" borderId="132" xfId="5" applyFont="1" applyFill="1" applyBorder="1" applyAlignment="1">
      <alignment horizontal="center" vertical="center" wrapText="1"/>
    </xf>
    <xf numFmtId="0" fontId="13" fillId="0" borderId="133" xfId="5" applyFont="1" applyFill="1" applyBorder="1" applyAlignment="1">
      <alignment horizontal="center" vertical="center" wrapText="1"/>
    </xf>
    <xf numFmtId="0" fontId="13" fillId="0" borderId="134" xfId="5" applyFont="1" applyFill="1" applyBorder="1" applyAlignment="1">
      <alignment horizontal="center" vertical="center" wrapText="1"/>
    </xf>
    <xf numFmtId="0" fontId="8" fillId="0" borderId="16" xfId="0" applyFont="1" applyFill="1" applyBorder="1" applyAlignment="1">
      <alignment horizontal="right"/>
    </xf>
    <xf numFmtId="49" fontId="8" fillId="11" borderId="73" xfId="0" applyNumberFormat="1" applyFont="1" applyFill="1" applyBorder="1" applyAlignment="1">
      <alignment horizontal="center" vertical="center" wrapText="1"/>
    </xf>
    <xf numFmtId="49" fontId="8" fillId="11" borderId="14" xfId="0" applyNumberFormat="1" applyFont="1" applyFill="1" applyBorder="1" applyAlignment="1">
      <alignment horizontal="center" vertical="center" wrapText="1"/>
    </xf>
    <xf numFmtId="49" fontId="8" fillId="11" borderId="17" xfId="0" applyNumberFormat="1" applyFont="1" applyFill="1" applyBorder="1" applyAlignment="1">
      <alignment horizontal="center" vertical="center" wrapText="1"/>
    </xf>
    <xf numFmtId="49" fontId="8" fillId="5" borderId="51" xfId="0" applyNumberFormat="1" applyFont="1" applyFill="1" applyBorder="1" applyAlignment="1">
      <alignment horizontal="center" vertical="center" wrapText="1"/>
    </xf>
    <xf numFmtId="49" fontId="8" fillId="5" borderId="60" xfId="0" applyNumberFormat="1" applyFont="1" applyFill="1" applyBorder="1" applyAlignment="1">
      <alignment horizontal="center" vertical="center" wrapText="1"/>
    </xf>
    <xf numFmtId="49" fontId="8" fillId="0" borderId="51" xfId="0" applyNumberFormat="1" applyFont="1" applyFill="1" applyBorder="1" applyAlignment="1">
      <alignment horizontal="center" vertical="center" wrapText="1"/>
    </xf>
    <xf numFmtId="49" fontId="8" fillId="0" borderId="60"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81" xfId="0" applyNumberFormat="1" applyFont="1" applyFill="1" applyBorder="1" applyAlignment="1">
      <alignment horizontal="center" vertical="center" wrapText="1"/>
    </xf>
    <xf numFmtId="49" fontId="8" fillId="0" borderId="117"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9" fontId="8" fillId="5" borderId="0"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49" fontId="8" fillId="5" borderId="52" xfId="0" applyNumberFormat="1" applyFont="1" applyFill="1" applyBorder="1" applyAlignment="1">
      <alignment horizontal="justify" vertical="top" wrapText="1"/>
    </xf>
    <xf numFmtId="49" fontId="8" fillId="5" borderId="61" xfId="0" applyNumberFormat="1" applyFont="1" applyFill="1" applyBorder="1" applyAlignment="1">
      <alignment horizontal="justify" vertical="top" wrapText="1"/>
    </xf>
    <xf numFmtId="49" fontId="8" fillId="5" borderId="108" xfId="0" applyNumberFormat="1" applyFont="1" applyFill="1" applyBorder="1" applyAlignment="1">
      <alignment horizontal="center" vertical="center"/>
    </xf>
    <xf numFmtId="49" fontId="8" fillId="5" borderId="52" xfId="0" applyNumberFormat="1" applyFont="1" applyFill="1" applyBorder="1" applyAlignment="1">
      <alignment horizontal="center" vertical="center"/>
    </xf>
    <xf numFmtId="49" fontId="8" fillId="5" borderId="89" xfId="0" applyNumberFormat="1" applyFont="1" applyFill="1" applyBorder="1" applyAlignment="1">
      <alignment horizontal="center" vertical="center" wrapText="1"/>
    </xf>
    <xf numFmtId="49" fontId="8" fillId="5" borderId="85" xfId="0" applyNumberFormat="1" applyFont="1" applyFill="1" applyBorder="1" applyAlignment="1">
      <alignment horizontal="center" vertical="center" wrapText="1"/>
    </xf>
    <xf numFmtId="49" fontId="8" fillId="11" borderId="52" xfId="0" applyNumberFormat="1" applyFont="1" applyFill="1" applyBorder="1" applyAlignment="1">
      <alignment horizontal="justify" vertical="top" wrapText="1"/>
    </xf>
    <xf numFmtId="49" fontId="8" fillId="11" borderId="61" xfId="0" applyNumberFormat="1" applyFont="1" applyFill="1" applyBorder="1" applyAlignment="1">
      <alignment horizontal="justify" vertical="top" wrapText="1"/>
    </xf>
    <xf numFmtId="49" fontId="8" fillId="11" borderId="52" xfId="0" applyNumberFormat="1" applyFont="1" applyFill="1" applyBorder="1" applyAlignment="1">
      <alignment horizontal="center" vertical="top"/>
    </xf>
    <xf numFmtId="49" fontId="8" fillId="0" borderId="52" xfId="0" applyNumberFormat="1" applyFont="1" applyFill="1" applyBorder="1" applyAlignment="1">
      <alignment horizontal="center" vertical="center" wrapText="1"/>
    </xf>
    <xf numFmtId="49" fontId="8" fillId="0" borderId="6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top"/>
    </xf>
    <xf numFmtId="49" fontId="8" fillId="0" borderId="0" xfId="0" applyNumberFormat="1" applyFont="1" applyFill="1" applyBorder="1" applyAlignment="1">
      <alignment horizontal="justify" vertical="top" wrapText="1"/>
    </xf>
    <xf numFmtId="49" fontId="14" fillId="0" borderId="0" xfId="0" applyNumberFormat="1" applyFont="1" applyFill="1" applyAlignment="1">
      <alignment horizontal="left" vertical="top" wrapText="1"/>
    </xf>
    <xf numFmtId="49" fontId="10" fillId="0" borderId="0" xfId="0" applyNumberFormat="1" applyFont="1" applyFill="1" applyAlignment="1">
      <alignment horizontal="left" vertical="center"/>
    </xf>
    <xf numFmtId="49" fontId="20" fillId="12" borderId="0" xfId="1" applyNumberFormat="1" applyFont="1" applyFill="1" applyAlignment="1" applyProtection="1">
      <alignment horizontal="center"/>
    </xf>
  </cellXfs>
  <cellStyles count="6">
    <cellStyle name="ハイパーリンク" xfId="1" builtinId="8"/>
    <cellStyle name="桁区切り" xfId="2" builtinId="6"/>
    <cellStyle name="標準" xfId="0" builtinId="0"/>
    <cellStyle name="標準 2" xfId="3"/>
    <cellStyle name="標準_a101" xfId="4"/>
    <cellStyle name="標準_用途分勤(案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5486921552687"/>
          <c:y val="8.2397305116547859E-2"/>
          <c:w val="0.70769348907166307"/>
          <c:h val="0.71910375374441771"/>
        </c:manualLayout>
      </c:layout>
      <c:barChart>
        <c:barDir val="col"/>
        <c:grouping val="clustered"/>
        <c:varyColors val="0"/>
        <c:ser>
          <c:idx val="0"/>
          <c:order val="0"/>
          <c:tx>
            <c:strRef>
              <c:f>①入力・結果!$V$7</c:f>
              <c:strCache>
                <c:ptCount val="1"/>
                <c:pt idx="0">
                  <c:v>生 　   産 
誘  発  額</c:v>
                </c:pt>
              </c:strCache>
            </c:strRef>
          </c:tx>
          <c:spPr>
            <a:solidFill>
              <a:srgbClr val="FF00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①入力・結果!$X$5:$AA$5</c:f>
              <c:strCache>
                <c:ptCount val="4"/>
                <c:pt idx="0">
                  <c:v>直 接 効 果</c:v>
                </c:pt>
                <c:pt idx="1">
                  <c:v>第１次波及
効      果</c:v>
                </c:pt>
                <c:pt idx="2">
                  <c:v>第２次波及
効      果</c:v>
                </c:pt>
                <c:pt idx="3">
                  <c:v>合      計
(総合効果)</c:v>
                </c:pt>
              </c:strCache>
            </c:strRef>
          </c:cat>
          <c:val>
            <c:numRef>
              <c:f>①入力・結果!$X$7:$AA$7</c:f>
              <c:numCache>
                <c:formatCode>#,##0_);[Red]\(#,##0\)</c:formatCode>
                <c:ptCount val="4"/>
                <c:pt idx="0">
                  <c:v>0</c:v>
                </c:pt>
                <c:pt idx="1">
                  <c:v>0</c:v>
                </c:pt>
                <c:pt idx="2">
                  <c:v>0</c:v>
                </c:pt>
                <c:pt idx="3">
                  <c:v>0</c:v>
                </c:pt>
              </c:numCache>
            </c:numRef>
          </c:val>
        </c:ser>
        <c:ser>
          <c:idx val="1"/>
          <c:order val="1"/>
          <c:tx>
            <c:strRef>
              <c:f>①入力・結果!$V$9</c:f>
              <c:strCache>
                <c:ptCount val="1"/>
                <c:pt idx="0">
                  <c:v>粗付加価値
誘  発  額</c:v>
                </c:pt>
              </c:strCache>
            </c:strRef>
          </c:tx>
          <c:spPr>
            <a:solidFill>
              <a:srgbClr val="0070C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①入力・結果!$X$5:$AA$5</c:f>
              <c:strCache>
                <c:ptCount val="4"/>
                <c:pt idx="0">
                  <c:v>直 接 効 果</c:v>
                </c:pt>
                <c:pt idx="1">
                  <c:v>第１次波及
効      果</c:v>
                </c:pt>
                <c:pt idx="2">
                  <c:v>第２次波及
効      果</c:v>
                </c:pt>
                <c:pt idx="3">
                  <c:v>合      計
(総合効果)</c:v>
                </c:pt>
              </c:strCache>
            </c:strRef>
          </c:cat>
          <c:val>
            <c:numRef>
              <c:f>①入力・結果!$X$9:$AA$9</c:f>
              <c:numCache>
                <c:formatCode>#,##0_);[Red]\(#,##0\)</c:formatCode>
                <c:ptCount val="4"/>
                <c:pt idx="0">
                  <c:v>0</c:v>
                </c:pt>
                <c:pt idx="1">
                  <c:v>0</c:v>
                </c:pt>
                <c:pt idx="2">
                  <c:v>0</c:v>
                </c:pt>
                <c:pt idx="3">
                  <c:v>0</c:v>
                </c:pt>
              </c:numCache>
            </c:numRef>
          </c:val>
        </c:ser>
        <c:ser>
          <c:idx val="2"/>
          <c:order val="2"/>
          <c:tx>
            <c:strRef>
              <c:f>①入力・結果!$V$11</c:f>
              <c:strCache>
                <c:ptCount val="1"/>
                <c:pt idx="0">
                  <c:v>雇用者所得
誘  発  額</c:v>
                </c:pt>
              </c:strCache>
            </c:strRef>
          </c:tx>
          <c:spPr>
            <a:solidFill>
              <a:srgbClr val="FFFF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①入力・結果!$X$5:$AA$5</c:f>
              <c:strCache>
                <c:ptCount val="4"/>
                <c:pt idx="0">
                  <c:v>直 接 効 果</c:v>
                </c:pt>
                <c:pt idx="1">
                  <c:v>第１次波及
効      果</c:v>
                </c:pt>
                <c:pt idx="2">
                  <c:v>第２次波及
効      果</c:v>
                </c:pt>
                <c:pt idx="3">
                  <c:v>合      計
(総合効果)</c:v>
                </c:pt>
              </c:strCache>
            </c:strRef>
          </c:cat>
          <c:val>
            <c:numRef>
              <c:f>①入力・結果!$X$11:$AA$11</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497646528"/>
        <c:axId val="-1497637280"/>
      </c:barChart>
      <c:catAx>
        <c:axId val="-1497646528"/>
        <c:scaling>
          <c:orientation val="minMax"/>
        </c:scaling>
        <c:delete val="0"/>
        <c:axPos val="b"/>
        <c:numFmt formatCode="General" sourceLinked="1"/>
        <c:majorTickMark val="out"/>
        <c:minorTickMark val="none"/>
        <c:tickLblPos val="nextTo"/>
        <c:txPr>
          <a:bodyPr/>
          <a:lstStyle/>
          <a:p>
            <a:pPr>
              <a:defRPr sz="800"/>
            </a:pPr>
            <a:endParaRPr lang="ja-JP"/>
          </a:p>
        </c:txPr>
        <c:crossAx val="-1497637280"/>
        <c:crosses val="autoZero"/>
        <c:auto val="1"/>
        <c:lblAlgn val="ctr"/>
        <c:lblOffset val="100"/>
        <c:noMultiLvlLbl val="0"/>
      </c:catAx>
      <c:valAx>
        <c:axId val="-1497637280"/>
        <c:scaling>
          <c:orientation val="minMax"/>
        </c:scaling>
        <c:delete val="0"/>
        <c:axPos val="l"/>
        <c:majorGridlines/>
        <c:numFmt formatCode="#,##0_);[Red]\(#,##0\)" sourceLinked="0"/>
        <c:majorTickMark val="out"/>
        <c:minorTickMark val="none"/>
        <c:tickLblPos val="nextTo"/>
        <c:crossAx val="-1497646528"/>
        <c:crosses val="autoZero"/>
        <c:crossBetween val="between"/>
      </c:valAx>
    </c:plotArea>
    <c:legend>
      <c:legendPos val="r"/>
      <c:layout>
        <c:manualLayout>
          <c:xMode val="edge"/>
          <c:yMode val="edge"/>
          <c:x val="0.83077069911715584"/>
          <c:y val="0.1310865355313732"/>
          <c:w val="0.15897469886971194"/>
          <c:h val="0.50936526192652887"/>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231422445363061E-2"/>
          <c:y val="9.8654924535201208E-2"/>
          <c:w val="0.73129373155448085"/>
          <c:h val="0.66816289798840822"/>
        </c:manualLayout>
      </c:layout>
      <c:barChart>
        <c:barDir val="col"/>
        <c:grouping val="clustered"/>
        <c:varyColors val="0"/>
        <c:ser>
          <c:idx val="0"/>
          <c:order val="0"/>
          <c:tx>
            <c:strRef>
              <c:f>①入力・結果!$V$44</c:f>
              <c:strCache>
                <c:ptCount val="1"/>
                <c:pt idx="0">
                  <c:v>就　業　者 
誘　発　数</c:v>
                </c:pt>
              </c:strCache>
            </c:strRef>
          </c:tx>
          <c:spPr>
            <a:solidFill>
              <a:srgbClr val="00FF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①入力・結果!$X$42:$AA$43</c:f>
              <c:strCache>
                <c:ptCount val="4"/>
                <c:pt idx="0">
                  <c:v>直 接 効 果</c:v>
                </c:pt>
                <c:pt idx="1">
                  <c:v>第１次波及
効      果</c:v>
                </c:pt>
                <c:pt idx="2">
                  <c:v>第２次波及
効      果</c:v>
                </c:pt>
                <c:pt idx="3">
                  <c:v>合      計
（総合効果）</c:v>
                </c:pt>
              </c:strCache>
            </c:strRef>
          </c:cat>
          <c:val>
            <c:numRef>
              <c:f>①入力・結果!$X$44:$AA$44</c:f>
              <c:numCache>
                <c:formatCode>#,##0_);[Red]\(#,##0\)</c:formatCode>
                <c:ptCount val="4"/>
                <c:pt idx="0">
                  <c:v>0</c:v>
                </c:pt>
                <c:pt idx="1">
                  <c:v>0</c:v>
                </c:pt>
                <c:pt idx="2">
                  <c:v>0</c:v>
                </c:pt>
                <c:pt idx="3">
                  <c:v>0</c:v>
                </c:pt>
              </c:numCache>
            </c:numRef>
          </c:val>
        </c:ser>
        <c:ser>
          <c:idx val="1"/>
          <c:order val="1"/>
          <c:tx>
            <c:strRef>
              <c:f>①入力・結果!$V$46</c:f>
              <c:strCache>
                <c:ptCount val="1"/>
                <c:pt idx="0">
                  <c:v>雇　用　者
誘  発  数</c:v>
                </c:pt>
              </c:strCache>
            </c:strRef>
          </c:tx>
          <c:spPr>
            <a:solidFill>
              <a:srgbClr val="99CC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①入力・結果!$X$42:$AA$43</c:f>
              <c:strCache>
                <c:ptCount val="4"/>
                <c:pt idx="0">
                  <c:v>直 接 効 果</c:v>
                </c:pt>
                <c:pt idx="1">
                  <c:v>第１次波及
効      果</c:v>
                </c:pt>
                <c:pt idx="2">
                  <c:v>第２次波及
効      果</c:v>
                </c:pt>
                <c:pt idx="3">
                  <c:v>合      計
（総合効果）</c:v>
                </c:pt>
              </c:strCache>
            </c:strRef>
          </c:cat>
          <c:val>
            <c:numRef>
              <c:f>①入力・結果!$X$46:$AA$46</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497649792"/>
        <c:axId val="-1497642720"/>
      </c:barChart>
      <c:catAx>
        <c:axId val="-1497649792"/>
        <c:scaling>
          <c:orientation val="minMax"/>
        </c:scaling>
        <c:delete val="0"/>
        <c:axPos val="b"/>
        <c:numFmt formatCode="#,##0_ ;[Red]\-#,##0\ " sourceLinked="0"/>
        <c:majorTickMark val="out"/>
        <c:minorTickMark val="none"/>
        <c:tickLblPos val="nextTo"/>
        <c:txPr>
          <a:bodyPr/>
          <a:lstStyle/>
          <a:p>
            <a:pPr>
              <a:defRPr sz="800"/>
            </a:pPr>
            <a:endParaRPr lang="ja-JP"/>
          </a:p>
        </c:txPr>
        <c:crossAx val="-1497642720"/>
        <c:crosses val="autoZero"/>
        <c:auto val="1"/>
        <c:lblAlgn val="ctr"/>
        <c:lblOffset val="100"/>
        <c:noMultiLvlLbl val="0"/>
      </c:catAx>
      <c:valAx>
        <c:axId val="-1497642720"/>
        <c:scaling>
          <c:orientation val="minMax"/>
        </c:scaling>
        <c:delete val="0"/>
        <c:axPos val="l"/>
        <c:majorGridlines/>
        <c:numFmt formatCode="#,##0_);[Red]\(#,##0\)" sourceLinked="0"/>
        <c:majorTickMark val="out"/>
        <c:minorTickMark val="none"/>
        <c:tickLblPos val="nextTo"/>
        <c:crossAx val="-1497649792"/>
        <c:crosses val="autoZero"/>
        <c:crossBetween val="between"/>
      </c:valAx>
    </c:plotArea>
    <c:legend>
      <c:legendPos val="r"/>
      <c:layout>
        <c:manualLayout>
          <c:xMode val="edge"/>
          <c:yMode val="edge"/>
          <c:x val="0.83333465669732465"/>
          <c:y val="5.3811659192825115E-2"/>
          <c:w val="0.15476212532256994"/>
          <c:h val="0.60986688323152427"/>
        </c:manualLayout>
      </c:layout>
      <c:overlay val="0"/>
    </c:legend>
    <c:plotVisOnly val="1"/>
    <c:dispBlanksAs val="gap"/>
    <c:showDLblsOverMax val="0"/>
  </c:chart>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19050</xdr:colOff>
      <xdr:row>22</xdr:row>
      <xdr:rowOff>38100</xdr:rowOff>
    </xdr:from>
    <xdr:to>
      <xdr:col>27</xdr:col>
      <xdr:colOff>0</xdr:colOff>
      <xdr:row>38</xdr:row>
      <xdr:rowOff>142875</xdr:rowOff>
    </xdr:to>
    <xdr:graphicFrame macro="">
      <xdr:nvGraphicFramePr>
        <xdr:cNvPr id="5334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66675</xdr:colOff>
      <xdr:row>52</xdr:row>
      <xdr:rowOff>9525</xdr:rowOff>
    </xdr:from>
    <xdr:to>
      <xdr:col>26</xdr:col>
      <xdr:colOff>1047750</xdr:colOff>
      <xdr:row>66</xdr:row>
      <xdr:rowOff>38100</xdr:rowOff>
    </xdr:to>
    <xdr:graphicFrame macro="">
      <xdr:nvGraphicFramePr>
        <xdr:cNvPr id="53349"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19050</xdr:colOff>
      <xdr:row>24</xdr:row>
      <xdr:rowOff>57150</xdr:rowOff>
    </xdr:from>
    <xdr:to>
      <xdr:col>28</xdr:col>
      <xdr:colOff>57150</xdr:colOff>
      <xdr:row>50</xdr:row>
      <xdr:rowOff>47625</xdr:rowOff>
    </xdr:to>
    <xdr:sp macro="" textlink="">
      <xdr:nvSpPr>
        <xdr:cNvPr id="60610" name="屈折矢印 1"/>
        <xdr:cNvSpPr>
          <a:spLocks noChangeArrowheads="1"/>
        </xdr:cNvSpPr>
      </xdr:nvSpPr>
      <xdr:spPr bwMode="auto">
        <a:xfrm rot="16200000" flipH="1">
          <a:off x="1733550" y="5572125"/>
          <a:ext cx="4029075" cy="466725"/>
        </a:xfrm>
        <a:custGeom>
          <a:avLst/>
          <a:gdLst>
            <a:gd name="T0" fmla="*/ 3863156 w 4029074"/>
            <a:gd name="T1" fmla="*/ 0 h 514350"/>
            <a:gd name="T2" fmla="*/ 3697237 w 4029074"/>
            <a:gd name="T3" fmla="*/ 104929 h 514350"/>
            <a:gd name="T4" fmla="*/ 0 w 4029074"/>
            <a:gd name="T5" fmla="*/ 390581 h 514350"/>
            <a:gd name="T6" fmla="*/ 1973534 w 4029074"/>
            <a:gd name="T7" fmla="*/ 466725 h 514350"/>
            <a:gd name="T8" fmla="*/ 3947070 w 4029074"/>
            <a:gd name="T9" fmla="*/ 285827 h 514350"/>
            <a:gd name="T10" fmla="*/ 4029075 w 4029074"/>
            <a:gd name="T11" fmla="*/ 104929 h 514350"/>
            <a:gd name="T12" fmla="*/ 17694720 60000 65536"/>
            <a:gd name="T13" fmla="*/ 11796480 60000 65536"/>
            <a:gd name="T14" fmla="*/ 11796480 60000 65536"/>
            <a:gd name="T15" fmla="*/ 5898240 60000 65536"/>
            <a:gd name="T16" fmla="*/ 0 60000 65536"/>
            <a:gd name="T17" fmla="*/ 0 60000 65536"/>
            <a:gd name="T18" fmla="*/ 0 w 4029074"/>
            <a:gd name="T19" fmla="*/ 346524 h 514350"/>
            <a:gd name="T20" fmla="*/ 3947069 w 4029074"/>
            <a:gd name="T21" fmla="*/ 514350 h 514350"/>
          </a:gdLst>
          <a:ahLst/>
          <a:cxnLst>
            <a:cxn ang="T12">
              <a:pos x="T0" y="T1"/>
            </a:cxn>
            <a:cxn ang="T13">
              <a:pos x="T2" y="T3"/>
            </a:cxn>
            <a:cxn ang="T14">
              <a:pos x="T4" y="T5"/>
            </a:cxn>
            <a:cxn ang="T15">
              <a:pos x="T6" y="T7"/>
            </a:cxn>
            <a:cxn ang="T16">
              <a:pos x="T8" y="T9"/>
            </a:cxn>
            <a:cxn ang="T17">
              <a:pos x="T10" y="T11"/>
            </a:cxn>
          </a:cxnLst>
          <a:rect l="T18" t="T19" r="T20" b="T21"/>
          <a:pathLst>
            <a:path w="4029074" h="514350">
              <a:moveTo>
                <a:pt x="0" y="346523"/>
              </a:moveTo>
              <a:lnTo>
                <a:pt x="3779241" y="346523"/>
              </a:lnTo>
              <a:lnTo>
                <a:pt x="3779241" y="115636"/>
              </a:lnTo>
              <a:lnTo>
                <a:pt x="3697236" y="115636"/>
              </a:lnTo>
              <a:lnTo>
                <a:pt x="3863155" y="0"/>
              </a:lnTo>
              <a:lnTo>
                <a:pt x="4029074" y="115636"/>
              </a:lnTo>
              <a:lnTo>
                <a:pt x="3947069" y="115636"/>
              </a:lnTo>
              <a:lnTo>
                <a:pt x="3947069" y="514350"/>
              </a:lnTo>
              <a:lnTo>
                <a:pt x="0" y="514350"/>
              </a:lnTo>
              <a:lnTo>
                <a:pt x="0" y="346523"/>
              </a:lnTo>
              <a:close/>
            </a:path>
          </a:pathLst>
        </a:custGeom>
        <a:solidFill>
          <a:srgbClr val="FF0000"/>
        </a:solidFill>
        <a:ln w="9525" algn="ctr">
          <a:solidFill>
            <a:srgbClr val="000000"/>
          </a:solidFill>
          <a:round/>
          <a:headEnd/>
          <a:tailEnd/>
        </a:ln>
      </xdr:spPr>
    </xdr:sp>
    <xdr:clientData/>
  </xdr:twoCellAnchor>
  <xdr:twoCellAnchor>
    <xdr:from>
      <xdr:col>6</xdr:col>
      <xdr:colOff>133350</xdr:colOff>
      <xdr:row>10</xdr:row>
      <xdr:rowOff>28575</xdr:rowOff>
    </xdr:from>
    <xdr:to>
      <xdr:col>9</xdr:col>
      <xdr:colOff>0</xdr:colOff>
      <xdr:row>12</xdr:row>
      <xdr:rowOff>114300</xdr:rowOff>
    </xdr:to>
    <xdr:sp macro="" textlink="">
      <xdr:nvSpPr>
        <xdr:cNvPr id="60611" name="下矢印 4"/>
        <xdr:cNvSpPr>
          <a:spLocks noChangeArrowheads="1"/>
        </xdr:cNvSpPr>
      </xdr:nvSpPr>
      <xdr:spPr bwMode="auto">
        <a:xfrm>
          <a:off x="914400" y="158115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17</xdr:row>
      <xdr:rowOff>28575</xdr:rowOff>
    </xdr:from>
    <xdr:to>
      <xdr:col>9</xdr:col>
      <xdr:colOff>9525</xdr:colOff>
      <xdr:row>19</xdr:row>
      <xdr:rowOff>114300</xdr:rowOff>
    </xdr:to>
    <xdr:sp macro="" textlink="">
      <xdr:nvSpPr>
        <xdr:cNvPr id="60612" name="下矢印 5"/>
        <xdr:cNvSpPr>
          <a:spLocks noChangeArrowheads="1"/>
        </xdr:cNvSpPr>
      </xdr:nvSpPr>
      <xdr:spPr bwMode="auto">
        <a:xfrm>
          <a:off x="923925" y="26670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24</xdr:row>
      <xdr:rowOff>38100</xdr:rowOff>
    </xdr:from>
    <xdr:to>
      <xdr:col>9</xdr:col>
      <xdr:colOff>9525</xdr:colOff>
      <xdr:row>26</xdr:row>
      <xdr:rowOff>123825</xdr:rowOff>
    </xdr:to>
    <xdr:sp macro="" textlink="">
      <xdr:nvSpPr>
        <xdr:cNvPr id="60613" name="下矢印 6"/>
        <xdr:cNvSpPr>
          <a:spLocks noChangeArrowheads="1"/>
        </xdr:cNvSpPr>
      </xdr:nvSpPr>
      <xdr:spPr bwMode="auto">
        <a:xfrm>
          <a:off x="923925" y="37719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31</xdr:row>
      <xdr:rowOff>38100</xdr:rowOff>
    </xdr:from>
    <xdr:to>
      <xdr:col>9</xdr:col>
      <xdr:colOff>9525</xdr:colOff>
      <xdr:row>33</xdr:row>
      <xdr:rowOff>114300</xdr:rowOff>
    </xdr:to>
    <xdr:sp macro="" textlink="">
      <xdr:nvSpPr>
        <xdr:cNvPr id="60614" name="下矢印 7"/>
        <xdr:cNvSpPr>
          <a:spLocks noChangeArrowheads="1"/>
        </xdr:cNvSpPr>
      </xdr:nvSpPr>
      <xdr:spPr bwMode="auto">
        <a:xfrm>
          <a:off x="923925" y="485775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twoCellAnchor>
    <xdr:from>
      <xdr:col>6</xdr:col>
      <xdr:colOff>133350</xdr:colOff>
      <xdr:row>52</xdr:row>
      <xdr:rowOff>28575</xdr:rowOff>
    </xdr:from>
    <xdr:to>
      <xdr:col>9</xdr:col>
      <xdr:colOff>0</xdr:colOff>
      <xdr:row>54</xdr:row>
      <xdr:rowOff>114300</xdr:rowOff>
    </xdr:to>
    <xdr:sp macro="" textlink="">
      <xdr:nvSpPr>
        <xdr:cNvPr id="60615" name="下矢印 9"/>
        <xdr:cNvSpPr>
          <a:spLocks noChangeArrowheads="1"/>
        </xdr:cNvSpPr>
      </xdr:nvSpPr>
      <xdr:spPr bwMode="auto">
        <a:xfrm>
          <a:off x="914400" y="81153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59</xdr:row>
      <xdr:rowOff>28575</xdr:rowOff>
    </xdr:from>
    <xdr:to>
      <xdr:col>9</xdr:col>
      <xdr:colOff>9525</xdr:colOff>
      <xdr:row>61</xdr:row>
      <xdr:rowOff>114300</xdr:rowOff>
    </xdr:to>
    <xdr:sp macro="" textlink="">
      <xdr:nvSpPr>
        <xdr:cNvPr id="60616" name="下矢印 10"/>
        <xdr:cNvSpPr>
          <a:spLocks noChangeArrowheads="1"/>
        </xdr:cNvSpPr>
      </xdr:nvSpPr>
      <xdr:spPr bwMode="auto">
        <a:xfrm>
          <a:off x="923925" y="920115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66</xdr:row>
      <xdr:rowOff>28575</xdr:rowOff>
    </xdr:from>
    <xdr:to>
      <xdr:col>9</xdr:col>
      <xdr:colOff>9525</xdr:colOff>
      <xdr:row>68</xdr:row>
      <xdr:rowOff>114300</xdr:rowOff>
    </xdr:to>
    <xdr:sp macro="" textlink="">
      <xdr:nvSpPr>
        <xdr:cNvPr id="60617" name="下矢印 11"/>
        <xdr:cNvSpPr>
          <a:spLocks noChangeArrowheads="1"/>
        </xdr:cNvSpPr>
      </xdr:nvSpPr>
      <xdr:spPr bwMode="auto">
        <a:xfrm>
          <a:off x="923925" y="102870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9525</xdr:colOff>
      <xdr:row>73</xdr:row>
      <xdr:rowOff>38100</xdr:rowOff>
    </xdr:from>
    <xdr:to>
      <xdr:col>9</xdr:col>
      <xdr:colOff>19050</xdr:colOff>
      <xdr:row>75</xdr:row>
      <xdr:rowOff>123825</xdr:rowOff>
    </xdr:to>
    <xdr:sp macro="" textlink="">
      <xdr:nvSpPr>
        <xdr:cNvPr id="60618" name="下矢印 12"/>
        <xdr:cNvSpPr>
          <a:spLocks noChangeArrowheads="1"/>
        </xdr:cNvSpPr>
      </xdr:nvSpPr>
      <xdr:spPr bwMode="auto">
        <a:xfrm>
          <a:off x="933450" y="11382375"/>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6</xdr:col>
      <xdr:colOff>85725</xdr:colOff>
      <xdr:row>38</xdr:row>
      <xdr:rowOff>38100</xdr:rowOff>
    </xdr:from>
    <xdr:to>
      <xdr:col>8</xdr:col>
      <xdr:colOff>95250</xdr:colOff>
      <xdr:row>40</xdr:row>
      <xdr:rowOff>114300</xdr:rowOff>
    </xdr:to>
    <xdr:sp macro="" textlink="">
      <xdr:nvSpPr>
        <xdr:cNvPr id="60619" name="下矢印 7"/>
        <xdr:cNvSpPr>
          <a:spLocks noChangeArrowheads="1"/>
        </xdr:cNvSpPr>
      </xdr:nvSpPr>
      <xdr:spPr bwMode="auto">
        <a:xfrm>
          <a:off x="866775" y="594360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twoCellAnchor>
    <xdr:from>
      <xdr:col>14</xdr:col>
      <xdr:colOff>133350</xdr:colOff>
      <xdr:row>45</xdr:row>
      <xdr:rowOff>47625</xdr:rowOff>
    </xdr:from>
    <xdr:to>
      <xdr:col>17</xdr:col>
      <xdr:colOff>0</xdr:colOff>
      <xdr:row>47</xdr:row>
      <xdr:rowOff>123825</xdr:rowOff>
    </xdr:to>
    <xdr:sp macro="" textlink="">
      <xdr:nvSpPr>
        <xdr:cNvPr id="60620" name="下矢印 7"/>
        <xdr:cNvSpPr>
          <a:spLocks noChangeArrowheads="1"/>
        </xdr:cNvSpPr>
      </xdr:nvSpPr>
      <xdr:spPr bwMode="auto">
        <a:xfrm>
          <a:off x="2057400" y="704850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190499</xdr:colOff>
      <xdr:row>13</xdr:row>
      <xdr:rowOff>0</xdr:rowOff>
    </xdr:from>
    <xdr:to>
      <xdr:col>60</xdr:col>
      <xdr:colOff>19049</xdr:colOff>
      <xdr:row>18</xdr:row>
      <xdr:rowOff>123825</xdr:rowOff>
    </xdr:to>
    <xdr:sp macro="" textlink="">
      <xdr:nvSpPr>
        <xdr:cNvPr id="3" name="上矢印吹き出し 2"/>
        <xdr:cNvSpPr/>
      </xdr:nvSpPr>
      <xdr:spPr bwMode="auto">
        <a:xfrm rot="10800000">
          <a:off x="35985449" y="2038350"/>
          <a:ext cx="1209675" cy="800100"/>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係数Ｇ</a:t>
          </a:r>
          <a:endParaRPr lang="ja-JP" altLang="en-US" sz="110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民間消費支出構成</a:t>
          </a:r>
        </a:p>
      </xdr:txBody>
    </xdr:sp>
    <xdr:clientData/>
  </xdr:twoCellAnchor>
  <xdr:twoCellAnchor>
    <xdr:from>
      <xdr:col>2</xdr:col>
      <xdr:colOff>619125</xdr:colOff>
      <xdr:row>110</xdr:row>
      <xdr:rowOff>85725</xdr:rowOff>
    </xdr:from>
    <xdr:to>
      <xdr:col>2</xdr:col>
      <xdr:colOff>1600200</xdr:colOff>
      <xdr:row>117</xdr:row>
      <xdr:rowOff>76200</xdr:rowOff>
    </xdr:to>
    <xdr:sp macro="" textlink="">
      <xdr:nvSpPr>
        <xdr:cNvPr id="5" name="下矢印吹き出し 4"/>
        <xdr:cNvSpPr/>
      </xdr:nvSpPr>
      <xdr:spPr bwMode="auto">
        <a:xfrm>
          <a:off x="942975" y="18002250"/>
          <a:ext cx="981075" cy="1123950"/>
        </a:xfrm>
        <a:prstGeom prst="down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係数Ｃ</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雇用者所得率</a:t>
          </a: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2</xdr:col>
      <xdr:colOff>571500</xdr:colOff>
      <xdr:row>122</xdr:row>
      <xdr:rowOff>76199</xdr:rowOff>
    </xdr:from>
    <xdr:to>
      <xdr:col>2</xdr:col>
      <xdr:colOff>1552575</xdr:colOff>
      <xdr:row>128</xdr:row>
      <xdr:rowOff>0</xdr:rowOff>
    </xdr:to>
    <xdr:sp macro="" textlink="">
      <xdr:nvSpPr>
        <xdr:cNvPr id="6" name="上矢印吹き出し 5"/>
        <xdr:cNvSpPr/>
      </xdr:nvSpPr>
      <xdr:spPr bwMode="auto">
        <a:xfrm>
          <a:off x="895350" y="18326099"/>
          <a:ext cx="981075" cy="885826"/>
        </a:xfrm>
        <a:prstGeom prst="up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係数Ｂ</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粗付加価値率</a:t>
          </a:r>
          <a:endParaRPr lang="ja-JP" altLang="en-US" sz="1100" b="0" i="0" u="none" strike="noStrike" baseline="0">
            <a:solidFill>
              <a:srgbClr val="000000"/>
            </a:solidFill>
            <a:latin typeface="Calibri"/>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1</xdr:col>
      <xdr:colOff>95250</xdr:colOff>
      <xdr:row>74</xdr:row>
      <xdr:rowOff>76200</xdr:rowOff>
    </xdr:from>
    <xdr:to>
      <xdr:col>2</xdr:col>
      <xdr:colOff>1438275</xdr:colOff>
      <xdr:row>77</xdr:row>
      <xdr:rowOff>66675</xdr:rowOff>
    </xdr:to>
    <xdr:sp macro="" textlink="">
      <xdr:nvSpPr>
        <xdr:cNvPr id="7" name="正方形/長方形 6"/>
        <xdr:cNvSpPr/>
      </xdr:nvSpPr>
      <xdr:spPr bwMode="auto">
        <a:xfrm>
          <a:off x="333375" y="11039475"/>
          <a:ext cx="1571625" cy="47625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係数Ｄ</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投入係数</a:t>
          </a:r>
        </a:p>
      </xdr:txBody>
    </xdr:sp>
    <xdr:clientData/>
  </xdr:twoCellAnchor>
  <xdr:twoCellAnchor>
    <xdr:from>
      <xdr:col>1</xdr:col>
      <xdr:colOff>114300</xdr:colOff>
      <xdr:row>130</xdr:row>
      <xdr:rowOff>95250</xdr:rowOff>
    </xdr:from>
    <xdr:to>
      <xdr:col>2</xdr:col>
      <xdr:colOff>1495425</xdr:colOff>
      <xdr:row>133</xdr:row>
      <xdr:rowOff>95250</xdr:rowOff>
    </xdr:to>
    <xdr:sp macro="" textlink="">
      <xdr:nvSpPr>
        <xdr:cNvPr id="8" name="正方形/長方形 7"/>
        <xdr:cNvSpPr/>
      </xdr:nvSpPr>
      <xdr:spPr bwMode="auto">
        <a:xfrm>
          <a:off x="352425" y="19431000"/>
          <a:ext cx="1609725" cy="4857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係数Ｅ</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逆行列係数（開放型）</a:t>
          </a:r>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127</xdr:row>
          <xdr:rowOff>66675</xdr:rowOff>
        </xdr:from>
        <xdr:to>
          <xdr:col>5</xdr:col>
          <xdr:colOff>219075</xdr:colOff>
          <xdr:row>129</xdr:row>
          <xdr:rowOff>9525</xdr:rowOff>
        </xdr:to>
        <xdr:sp macro="" textlink="">
          <xdr:nvSpPr>
            <xdr:cNvPr id="81928" name="Object 8" hidden="1">
              <a:extLst>
                <a:ext uri="{63B3BB69-23CF-44E3-9099-C40C66FF867C}">
                  <a14:compatExt spid="_x0000_s8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790575</xdr:colOff>
      <xdr:row>13</xdr:row>
      <xdr:rowOff>9525</xdr:rowOff>
    </xdr:from>
    <xdr:to>
      <xdr:col>58</xdr:col>
      <xdr:colOff>142875</xdr:colOff>
      <xdr:row>18</xdr:row>
      <xdr:rowOff>133350</xdr:rowOff>
    </xdr:to>
    <xdr:sp macro="" textlink="">
      <xdr:nvSpPr>
        <xdr:cNvPr id="13" name="上矢印吹き出し 12"/>
        <xdr:cNvSpPr/>
      </xdr:nvSpPr>
      <xdr:spPr bwMode="auto">
        <a:xfrm rot="10800000">
          <a:off x="40262175" y="2228850"/>
          <a:ext cx="1133475" cy="962025"/>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a:t>
          </a:r>
          <a:r>
            <a:rPr lang="en-US" altLang="ja-JP" sz="1100" b="1" i="0" u="none" strike="noStrike" baseline="0">
              <a:solidFill>
                <a:srgbClr val="000000"/>
              </a:solidFill>
              <a:latin typeface="ＭＳ Ｐゴシック"/>
              <a:ea typeface="ＭＳ Ｐゴシック"/>
            </a:rPr>
            <a:t>A</a:t>
          </a:r>
        </a:p>
        <a:p>
          <a:pPr algn="ctr" rtl="0">
            <a:lnSpc>
              <a:spcPts val="1300"/>
            </a:lnSpc>
            <a:defRPr sz="1000"/>
          </a:pPr>
          <a:r>
            <a:rPr lang="ja-JP" altLang="en-US" sz="1100" b="0" i="0" u="none" strike="noStrike" baseline="0">
              <a:solidFill>
                <a:srgbClr val="000000"/>
              </a:solidFill>
              <a:latin typeface="ＭＳ Ｐゴシック"/>
              <a:ea typeface="ＭＳ Ｐゴシック"/>
            </a:rPr>
            <a:t>自給率</a:t>
          </a:r>
          <a:endParaRPr lang="ja-JP" altLang="en-US" sz="1100" b="0" i="0" u="none" strike="noStrike" baseline="0">
            <a:solidFill>
              <a:srgbClr val="000000"/>
            </a:solidFill>
            <a:latin typeface="Calibri"/>
            <a:ea typeface="ＭＳ Ｐゴシック"/>
          </a:endParaRPr>
        </a:p>
      </xdr:txBody>
    </xdr:sp>
    <xdr:clientData/>
  </xdr:twoCellAnchor>
  <xdr:twoCellAnchor>
    <xdr:from>
      <xdr:col>7</xdr:col>
      <xdr:colOff>542925</xdr:colOff>
      <xdr:row>172</xdr:row>
      <xdr:rowOff>66675</xdr:rowOff>
    </xdr:from>
    <xdr:to>
      <xdr:col>9</xdr:col>
      <xdr:colOff>209549</xdr:colOff>
      <xdr:row>177</xdr:row>
      <xdr:rowOff>66675</xdr:rowOff>
    </xdr:to>
    <xdr:sp macro="" textlink="">
      <xdr:nvSpPr>
        <xdr:cNvPr id="14" name="下矢印吹き出し 13"/>
        <xdr:cNvSpPr/>
      </xdr:nvSpPr>
      <xdr:spPr bwMode="auto">
        <a:xfrm>
          <a:off x="5448300" y="26517600"/>
          <a:ext cx="1133474" cy="847725"/>
        </a:xfrm>
        <a:prstGeom prst="downArrowCallout">
          <a:avLst>
            <a:gd name="adj1" fmla="val 31742"/>
            <a:gd name="adj2" fmla="val 25000"/>
            <a:gd name="adj3" fmla="val 18258"/>
            <a:gd name="adj4" fmla="val 69452"/>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F</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消費転換係数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638175</xdr:colOff>
      <xdr:row>185</xdr:row>
      <xdr:rowOff>114300</xdr:rowOff>
    </xdr:from>
    <xdr:to>
      <xdr:col>14</xdr:col>
      <xdr:colOff>638175</xdr:colOff>
      <xdr:row>191</xdr:row>
      <xdr:rowOff>171450</xdr:rowOff>
    </xdr:to>
    <xdr:sp macro="" textlink="">
      <xdr:nvSpPr>
        <xdr:cNvPr id="15" name="下矢印吹き出し 14"/>
        <xdr:cNvSpPr/>
      </xdr:nvSpPr>
      <xdr:spPr bwMode="auto">
        <a:xfrm>
          <a:off x="9944100" y="30270450"/>
          <a:ext cx="733425" cy="962025"/>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H</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就業係数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685800</xdr:colOff>
      <xdr:row>185</xdr:row>
      <xdr:rowOff>104775</xdr:rowOff>
    </xdr:from>
    <xdr:to>
      <xdr:col>15</xdr:col>
      <xdr:colOff>657225</xdr:colOff>
      <xdr:row>191</xdr:row>
      <xdr:rowOff>161925</xdr:rowOff>
    </xdr:to>
    <xdr:sp macro="" textlink="">
      <xdr:nvSpPr>
        <xdr:cNvPr id="16" name="下矢印吹き出し 15"/>
        <xdr:cNvSpPr/>
      </xdr:nvSpPr>
      <xdr:spPr bwMode="auto">
        <a:xfrm>
          <a:off x="10725150" y="30260925"/>
          <a:ext cx="704850" cy="962025"/>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係数Ｉ</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雇用係数</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kei.pref.gunma.jp/toukei/sokuhou_temp/&#38745;&#23713;&#30476;/&#38745;&#23713;&#30476;&#20844;&#208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登録"/>
      <sheetName val="各種係数"/>
      <sheetName val="投入係数"/>
      <sheetName val="逆行列係数"/>
      <sheetName val="建設係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B104"/>
  <sheetViews>
    <sheetView showGridLines="0" tabSelected="1" view="pageBreakPreview" zoomScaleNormal="80" zoomScaleSheetLayoutView="100" workbookViewId="0">
      <selection activeCell="L19" sqref="L19"/>
    </sheetView>
  </sheetViews>
  <sheetFormatPr defaultRowHeight="12"/>
  <cols>
    <col min="1" max="2" width="1.83203125" style="95" customWidth="1"/>
    <col min="3" max="3" width="2.83203125" style="1" customWidth="1"/>
    <col min="4" max="4" width="3.6640625" style="1" customWidth="1"/>
    <col min="5" max="6" width="3.33203125" style="1" customWidth="1"/>
    <col min="7" max="7" width="3.83203125" style="1" customWidth="1"/>
    <col min="8" max="8" width="3.1640625" style="1" customWidth="1"/>
    <col min="9" max="9" width="3.33203125" style="1" customWidth="1"/>
    <col min="10" max="10" width="2.83203125" style="1" customWidth="1"/>
    <col min="11" max="11" width="25.5" style="1" customWidth="1"/>
    <col min="12" max="12" width="15.83203125" style="4" customWidth="1"/>
    <col min="13" max="13" width="8.33203125" style="223" customWidth="1"/>
    <col min="14" max="14" width="38.5" style="219" customWidth="1"/>
    <col min="15" max="21" width="1.83203125" style="95" customWidth="1"/>
    <col min="22" max="22" width="16" style="95" customWidth="1"/>
    <col min="23" max="23" width="2.83203125" style="95" customWidth="1"/>
    <col min="24" max="27" width="18.83203125" style="95" customWidth="1"/>
    <col min="28" max="28" width="1.83203125" style="95" customWidth="1"/>
    <col min="29" max="16384" width="9.33203125" style="95"/>
  </cols>
  <sheetData>
    <row r="1" spans="2:28" ht="12.75" thickBot="1"/>
    <row r="2" spans="2:28" ht="12" customHeight="1">
      <c r="B2" s="294"/>
      <c r="C2" s="957" t="s">
        <v>350</v>
      </c>
      <c r="D2" s="957"/>
      <c r="E2" s="957"/>
      <c r="F2" s="957"/>
      <c r="G2" s="957"/>
      <c r="H2" s="957"/>
      <c r="I2" s="957"/>
      <c r="J2" s="957"/>
      <c r="K2" s="957"/>
      <c r="L2" s="296"/>
      <c r="M2" s="297"/>
      <c r="N2" s="298"/>
      <c r="O2" s="299"/>
      <c r="R2" s="294"/>
      <c r="S2" s="957" t="s">
        <v>218</v>
      </c>
      <c r="T2" s="957"/>
      <c r="U2" s="957"/>
      <c r="V2" s="957"/>
      <c r="W2" s="295"/>
      <c r="X2" s="311"/>
      <c r="Y2" s="311"/>
      <c r="Z2" s="311"/>
      <c r="AA2" s="311"/>
      <c r="AB2" s="299"/>
    </row>
    <row r="3" spans="2:28" ht="12" customHeight="1">
      <c r="B3" s="300"/>
      <c r="C3" s="958"/>
      <c r="D3" s="958"/>
      <c r="E3" s="958"/>
      <c r="F3" s="958"/>
      <c r="G3" s="958"/>
      <c r="H3" s="958"/>
      <c r="I3" s="958"/>
      <c r="J3" s="958"/>
      <c r="K3" s="958"/>
      <c r="L3" s="11"/>
      <c r="M3" s="302"/>
      <c r="N3" s="303"/>
      <c r="O3" s="304"/>
      <c r="R3" s="300"/>
      <c r="S3" s="958"/>
      <c r="T3" s="958"/>
      <c r="U3" s="958"/>
      <c r="V3" s="958"/>
      <c r="W3" s="301"/>
      <c r="X3" s="312"/>
      <c r="Y3" s="312"/>
      <c r="Z3" s="312"/>
      <c r="AA3" s="312"/>
      <c r="AB3" s="304"/>
    </row>
    <row r="4" spans="2:28" ht="12.75" customHeight="1" thickBot="1">
      <c r="B4" s="300"/>
      <c r="C4" s="305"/>
      <c r="D4" s="13"/>
      <c r="E4" s="13"/>
      <c r="F4" s="13"/>
      <c r="G4" s="13"/>
      <c r="H4" s="13"/>
      <c r="I4" s="13"/>
      <c r="J4" s="13"/>
      <c r="K4" s="13"/>
      <c r="L4" s="11"/>
      <c r="M4" s="302"/>
      <c r="N4" s="303"/>
      <c r="O4" s="304"/>
      <c r="R4" s="313"/>
      <c r="S4" s="314"/>
      <c r="T4" s="312"/>
      <c r="U4" s="312"/>
      <c r="V4" s="868" t="s">
        <v>368</v>
      </c>
      <c r="W4" s="868"/>
      <c r="X4" s="868"/>
      <c r="Y4" s="868"/>
      <c r="Z4" s="868"/>
      <c r="AA4" s="868"/>
      <c r="AB4" s="304"/>
    </row>
    <row r="5" spans="2:28" ht="12.75" customHeight="1">
      <c r="B5" s="300"/>
      <c r="C5" s="962" t="s">
        <v>354</v>
      </c>
      <c r="D5" s="962"/>
      <c r="E5" s="962"/>
      <c r="F5" s="962"/>
      <c r="G5" s="962"/>
      <c r="H5" s="962"/>
      <c r="I5" s="962"/>
      <c r="J5" s="962"/>
      <c r="K5" s="962"/>
      <c r="L5" s="962"/>
      <c r="M5" s="962"/>
      <c r="N5" s="962"/>
      <c r="O5" s="304"/>
      <c r="R5" s="313"/>
      <c r="S5" s="314"/>
      <c r="T5" s="869"/>
      <c r="U5" s="870"/>
      <c r="V5" s="870"/>
      <c r="W5" s="871"/>
      <c r="X5" s="875" t="s">
        <v>220</v>
      </c>
      <c r="Y5" s="877" t="s">
        <v>221</v>
      </c>
      <c r="Z5" s="879" t="s">
        <v>222</v>
      </c>
      <c r="AA5" s="881" t="s">
        <v>366</v>
      </c>
      <c r="AB5" s="304"/>
    </row>
    <row r="6" spans="2:28" ht="12.75" thickBot="1">
      <c r="B6" s="300"/>
      <c r="C6" s="962"/>
      <c r="D6" s="962"/>
      <c r="E6" s="962"/>
      <c r="F6" s="962"/>
      <c r="G6" s="962"/>
      <c r="H6" s="962"/>
      <c r="I6" s="962"/>
      <c r="J6" s="962"/>
      <c r="K6" s="962"/>
      <c r="L6" s="962"/>
      <c r="M6" s="962"/>
      <c r="N6" s="962"/>
      <c r="O6" s="304"/>
      <c r="R6" s="313"/>
      <c r="S6" s="314"/>
      <c r="T6" s="872"/>
      <c r="U6" s="873"/>
      <c r="V6" s="873"/>
      <c r="W6" s="874"/>
      <c r="X6" s="876"/>
      <c r="Y6" s="878"/>
      <c r="Z6" s="880"/>
      <c r="AA6" s="882"/>
      <c r="AB6" s="304"/>
    </row>
    <row r="7" spans="2:28" ht="12" customHeight="1">
      <c r="B7" s="300"/>
      <c r="C7" s="962" t="s">
        <v>355</v>
      </c>
      <c r="D7" s="962"/>
      <c r="E7" s="962"/>
      <c r="F7" s="962"/>
      <c r="G7" s="962"/>
      <c r="H7" s="962"/>
      <c r="I7" s="962"/>
      <c r="J7" s="962"/>
      <c r="K7" s="962"/>
      <c r="L7" s="962"/>
      <c r="M7" s="962"/>
      <c r="N7" s="962"/>
      <c r="O7" s="304"/>
      <c r="R7" s="300"/>
      <c r="S7" s="312"/>
      <c r="T7" s="350"/>
      <c r="U7" s="351"/>
      <c r="V7" s="887" t="s">
        <v>223</v>
      </c>
      <c r="W7" s="352"/>
      <c r="X7" s="889">
        <f>+'③-2計算'!E52</f>
        <v>0</v>
      </c>
      <c r="Y7" s="891">
        <f>+'③-2計算'!L52</f>
        <v>0</v>
      </c>
      <c r="Z7" s="883">
        <f>+'③-2計算'!W52</f>
        <v>0</v>
      </c>
      <c r="AA7" s="885">
        <f>+'③-2計算'!Z52</f>
        <v>0</v>
      </c>
      <c r="AB7" s="304"/>
    </row>
    <row r="8" spans="2:28" ht="12" customHeight="1">
      <c r="B8" s="300"/>
      <c r="C8" s="962"/>
      <c r="D8" s="962"/>
      <c r="E8" s="962"/>
      <c r="F8" s="962"/>
      <c r="G8" s="962"/>
      <c r="H8" s="962"/>
      <c r="I8" s="962"/>
      <c r="J8" s="962"/>
      <c r="K8" s="962"/>
      <c r="L8" s="962"/>
      <c r="M8" s="962"/>
      <c r="N8" s="962"/>
      <c r="O8" s="304"/>
      <c r="R8" s="313"/>
      <c r="S8" s="314"/>
      <c r="T8" s="350"/>
      <c r="U8" s="351"/>
      <c r="V8" s="888"/>
      <c r="W8" s="353" t="s">
        <v>356</v>
      </c>
      <c r="X8" s="890"/>
      <c r="Y8" s="892"/>
      <c r="Z8" s="884"/>
      <c r="AA8" s="886"/>
      <c r="AB8" s="304"/>
    </row>
    <row r="9" spans="2:28">
      <c r="B9" s="300"/>
      <c r="C9" s="962"/>
      <c r="D9" s="962"/>
      <c r="E9" s="962"/>
      <c r="F9" s="962"/>
      <c r="G9" s="962"/>
      <c r="H9" s="962"/>
      <c r="I9" s="962"/>
      <c r="J9" s="962"/>
      <c r="K9" s="962"/>
      <c r="L9" s="962"/>
      <c r="M9" s="962"/>
      <c r="N9" s="962"/>
      <c r="O9" s="304"/>
      <c r="R9" s="313"/>
      <c r="S9" s="314"/>
      <c r="T9" s="350"/>
      <c r="U9" s="96"/>
      <c r="V9" s="893" t="s">
        <v>224</v>
      </c>
      <c r="W9" s="317"/>
      <c r="X9" s="895">
        <f>+'③-2計算'!F52</f>
        <v>0</v>
      </c>
      <c r="Y9" s="897">
        <f>+'③-2計算'!N52</f>
        <v>0</v>
      </c>
      <c r="Z9" s="901">
        <f>+'③-2計算'!X52</f>
        <v>0</v>
      </c>
      <c r="AA9" s="899">
        <f>+'③-2計算'!AA52</f>
        <v>0</v>
      </c>
      <c r="AB9" s="304"/>
    </row>
    <row r="10" spans="2:28" ht="12.75" thickBot="1">
      <c r="B10" s="300"/>
      <c r="C10" s="963" t="s">
        <v>474</v>
      </c>
      <c r="D10" s="963"/>
      <c r="E10" s="963"/>
      <c r="F10" s="963"/>
      <c r="G10" s="963"/>
      <c r="H10" s="963"/>
      <c r="I10" s="963"/>
      <c r="J10" s="963"/>
      <c r="K10" s="963"/>
      <c r="L10" s="963"/>
      <c r="M10" s="963"/>
      <c r="N10" s="963"/>
      <c r="O10" s="304"/>
      <c r="R10" s="313"/>
      <c r="S10" s="314"/>
      <c r="T10" s="350"/>
      <c r="U10" s="97"/>
      <c r="V10" s="894"/>
      <c r="W10" s="318" t="s">
        <v>357</v>
      </c>
      <c r="X10" s="896"/>
      <c r="Y10" s="898"/>
      <c r="Z10" s="902"/>
      <c r="AA10" s="900"/>
      <c r="AB10" s="304"/>
    </row>
    <row r="11" spans="2:28" ht="12.75" thickBot="1">
      <c r="B11" s="300"/>
      <c r="C11" s="964" t="s">
        <v>204</v>
      </c>
      <c r="D11" s="965"/>
      <c r="E11" s="965"/>
      <c r="F11" s="965"/>
      <c r="G11" s="965"/>
      <c r="H11" s="965"/>
      <c r="I11" s="965"/>
      <c r="J11" s="965"/>
      <c r="K11" s="966"/>
      <c r="L11" s="293" t="s">
        <v>351</v>
      </c>
      <c r="M11" s="348" t="s">
        <v>352</v>
      </c>
      <c r="N11" s="349" t="s">
        <v>353</v>
      </c>
      <c r="O11" s="304"/>
      <c r="R11" s="300"/>
      <c r="S11" s="312"/>
      <c r="T11" s="350"/>
      <c r="U11" s="97"/>
      <c r="V11" s="912" t="s">
        <v>226</v>
      </c>
      <c r="W11" s="319"/>
      <c r="X11" s="937">
        <f>+'③-2計算'!G52</f>
        <v>0</v>
      </c>
      <c r="Y11" s="939">
        <f>+'③-2計算'!P52</f>
        <v>0</v>
      </c>
      <c r="Z11" s="914">
        <f>+'③-2計算'!Y52</f>
        <v>0</v>
      </c>
      <c r="AA11" s="910">
        <f>+'③-2計算'!AB52</f>
        <v>0</v>
      </c>
      <c r="AB11" s="304"/>
    </row>
    <row r="12" spans="2:28" ht="12.75" thickBot="1">
      <c r="B12" s="300"/>
      <c r="C12" s="58">
        <v>1</v>
      </c>
      <c r="D12" s="59" t="s">
        <v>48</v>
      </c>
      <c r="E12" s="59"/>
      <c r="F12" s="59"/>
      <c r="G12" s="59"/>
      <c r="H12" s="59"/>
      <c r="I12" s="60"/>
      <c r="J12" s="59"/>
      <c r="K12" s="67"/>
      <c r="L12" s="240">
        <f>+L13+L59+L58</f>
        <v>0</v>
      </c>
      <c r="M12" s="290" t="s">
        <v>544</v>
      </c>
      <c r="N12" s="220"/>
      <c r="O12" s="304"/>
      <c r="R12" s="300"/>
      <c r="S12" s="312"/>
      <c r="T12" s="354"/>
      <c r="U12" s="98"/>
      <c r="V12" s="913"/>
      <c r="W12" s="320" t="s">
        <v>358</v>
      </c>
      <c r="X12" s="938"/>
      <c r="Y12" s="940"/>
      <c r="Z12" s="915"/>
      <c r="AA12" s="911"/>
      <c r="AB12" s="304"/>
    </row>
    <row r="13" spans="2:28">
      <c r="B13" s="300"/>
      <c r="C13" s="61"/>
      <c r="D13" s="26">
        <v>2</v>
      </c>
      <c r="E13" s="27" t="s">
        <v>125</v>
      </c>
      <c r="F13" s="27"/>
      <c r="G13" s="27"/>
      <c r="H13" s="27"/>
      <c r="I13" s="28"/>
      <c r="J13" s="27"/>
      <c r="K13" s="68"/>
      <c r="L13" s="241">
        <f>+L14+L33</f>
        <v>0</v>
      </c>
      <c r="M13" s="291" t="s">
        <v>543</v>
      </c>
      <c r="N13" s="221"/>
      <c r="O13" s="304"/>
      <c r="R13" s="300"/>
      <c r="S13" s="312"/>
      <c r="T13" s="909" t="s">
        <v>373</v>
      </c>
      <c r="U13" s="909"/>
      <c r="V13" s="909"/>
      <c r="W13" s="909"/>
      <c r="X13" s="909"/>
      <c r="Y13" s="909"/>
      <c r="Z13" s="909"/>
      <c r="AA13" s="909"/>
      <c r="AB13" s="304"/>
    </row>
    <row r="14" spans="2:28" ht="13.5" customHeight="1">
      <c r="B14" s="300"/>
      <c r="C14" s="61"/>
      <c r="D14" s="29"/>
      <c r="E14" s="26">
        <v>3</v>
      </c>
      <c r="F14" s="27" t="s">
        <v>126</v>
      </c>
      <c r="G14" s="27"/>
      <c r="H14" s="27"/>
      <c r="I14" s="28"/>
      <c r="J14" s="27"/>
      <c r="K14" s="68"/>
      <c r="L14" s="241">
        <f>+L15+L21</f>
        <v>0</v>
      </c>
      <c r="M14" s="291" t="s">
        <v>269</v>
      </c>
      <c r="N14" s="221"/>
      <c r="O14" s="304"/>
      <c r="R14" s="300"/>
      <c r="S14" s="312"/>
      <c r="T14" s="916" t="s">
        <v>369</v>
      </c>
      <c r="U14" s="916"/>
      <c r="V14" s="916"/>
      <c r="W14" s="916"/>
      <c r="X14" s="916"/>
      <c r="Y14" s="916"/>
      <c r="Z14" s="916"/>
      <c r="AA14" s="916"/>
      <c r="AB14" s="304"/>
    </row>
    <row r="15" spans="2:28" ht="12.75" customHeight="1">
      <c r="B15" s="300"/>
      <c r="C15" s="61"/>
      <c r="D15" s="29"/>
      <c r="E15" s="29"/>
      <c r="F15" s="917">
        <v>4</v>
      </c>
      <c r="G15" s="933" t="s">
        <v>364</v>
      </c>
      <c r="H15" s="933"/>
      <c r="I15" s="933"/>
      <c r="J15" s="933"/>
      <c r="K15" s="934"/>
      <c r="L15" s="923">
        <f>+L19+L20</f>
        <v>0</v>
      </c>
      <c r="M15" s="925" t="s">
        <v>270</v>
      </c>
      <c r="N15" s="928" t="s">
        <v>374</v>
      </c>
      <c r="O15" s="304"/>
      <c r="R15" s="300"/>
      <c r="S15" s="312"/>
      <c r="T15" s="916"/>
      <c r="U15" s="916"/>
      <c r="V15" s="916"/>
      <c r="W15" s="916"/>
      <c r="X15" s="916"/>
      <c r="Y15" s="916"/>
      <c r="Z15" s="916"/>
      <c r="AA15" s="916"/>
      <c r="AB15" s="304"/>
    </row>
    <row r="16" spans="2:28" ht="13.5" customHeight="1">
      <c r="B16" s="300"/>
      <c r="C16" s="61"/>
      <c r="D16" s="29"/>
      <c r="E16" s="29"/>
      <c r="F16" s="918"/>
      <c r="G16" s="935"/>
      <c r="H16" s="935"/>
      <c r="I16" s="935"/>
      <c r="J16" s="935"/>
      <c r="K16" s="936"/>
      <c r="L16" s="967"/>
      <c r="M16" s="926"/>
      <c r="N16" s="929"/>
      <c r="O16" s="304"/>
      <c r="R16" s="300"/>
      <c r="S16" s="312"/>
      <c r="T16" s="916" t="s">
        <v>370</v>
      </c>
      <c r="U16" s="916"/>
      <c r="V16" s="916"/>
      <c r="W16" s="916"/>
      <c r="X16" s="916"/>
      <c r="Y16" s="916"/>
      <c r="Z16" s="916"/>
      <c r="AA16" s="916"/>
      <c r="AB16" s="304"/>
    </row>
    <row r="17" spans="2:28">
      <c r="B17" s="300"/>
      <c r="C17" s="61"/>
      <c r="D17" s="29"/>
      <c r="E17" s="29"/>
      <c r="F17" s="918"/>
      <c r="G17" s="935"/>
      <c r="H17" s="935"/>
      <c r="I17" s="935"/>
      <c r="J17" s="935"/>
      <c r="K17" s="936"/>
      <c r="L17" s="967"/>
      <c r="M17" s="926"/>
      <c r="N17" s="929"/>
      <c r="O17" s="304"/>
      <c r="R17" s="300"/>
      <c r="S17" s="312"/>
      <c r="T17" s="916"/>
      <c r="U17" s="916"/>
      <c r="V17" s="916"/>
      <c r="W17" s="916"/>
      <c r="X17" s="916"/>
      <c r="Y17" s="916"/>
      <c r="Z17" s="916"/>
      <c r="AA17" s="916"/>
      <c r="AB17" s="304"/>
    </row>
    <row r="18" spans="2:28" ht="13.5" customHeight="1" thickBot="1">
      <c r="B18" s="300"/>
      <c r="C18" s="61"/>
      <c r="D18" s="29"/>
      <c r="E18" s="29"/>
      <c r="F18" s="918"/>
      <c r="G18" s="935"/>
      <c r="H18" s="935"/>
      <c r="I18" s="935"/>
      <c r="J18" s="935"/>
      <c r="K18" s="936"/>
      <c r="L18" s="967"/>
      <c r="M18" s="926"/>
      <c r="N18" s="929"/>
      <c r="O18" s="304"/>
      <c r="R18" s="300"/>
      <c r="S18" s="312"/>
      <c r="T18" s="312"/>
      <c r="U18" s="312"/>
      <c r="V18" s="315"/>
      <c r="W18" s="315"/>
      <c r="X18" s="315"/>
      <c r="Y18" s="315"/>
      <c r="Z18" s="315"/>
      <c r="AA18" s="316" t="s">
        <v>227</v>
      </c>
      <c r="AB18" s="304"/>
    </row>
    <row r="19" spans="2:28">
      <c r="B19" s="300"/>
      <c r="C19" s="61"/>
      <c r="D19" s="29"/>
      <c r="E19" s="29"/>
      <c r="F19" s="29"/>
      <c r="G19" s="20">
        <v>5</v>
      </c>
      <c r="H19" s="25" t="s">
        <v>127</v>
      </c>
      <c r="I19" s="20"/>
      <c r="J19" s="21"/>
      <c r="K19" s="69"/>
      <c r="L19" s="395">
        <v>0</v>
      </c>
      <c r="M19" s="291"/>
      <c r="N19" s="322" t="s">
        <v>359</v>
      </c>
      <c r="O19" s="304"/>
      <c r="R19" s="300"/>
      <c r="S19" s="312"/>
      <c r="T19" s="903" t="s">
        <v>365</v>
      </c>
      <c r="U19" s="904"/>
      <c r="V19" s="904"/>
      <c r="W19" s="904"/>
      <c r="X19" s="904"/>
      <c r="Y19" s="904"/>
      <c r="Z19" s="905"/>
      <c r="AA19" s="930" t="e">
        <f>+AA7/L101</f>
        <v>#DIV/0!</v>
      </c>
      <c r="AB19" s="304"/>
    </row>
    <row r="20" spans="2:28" ht="12.75" thickBot="1">
      <c r="B20" s="300"/>
      <c r="C20" s="61"/>
      <c r="D20" s="29"/>
      <c r="E20" s="29"/>
      <c r="F20" s="30"/>
      <c r="G20" s="20">
        <v>6</v>
      </c>
      <c r="H20" s="25" t="s">
        <v>128</v>
      </c>
      <c r="I20" s="20"/>
      <c r="J20" s="21"/>
      <c r="K20" s="69"/>
      <c r="L20" s="395">
        <v>0</v>
      </c>
      <c r="M20" s="291"/>
      <c r="N20" s="322" t="s">
        <v>309</v>
      </c>
      <c r="O20" s="304"/>
      <c r="R20" s="300"/>
      <c r="S20" s="312"/>
      <c r="T20" s="906"/>
      <c r="U20" s="907"/>
      <c r="V20" s="907"/>
      <c r="W20" s="907"/>
      <c r="X20" s="907"/>
      <c r="Y20" s="907"/>
      <c r="Z20" s="908"/>
      <c r="AA20" s="931"/>
      <c r="AB20" s="304"/>
    </row>
    <row r="21" spans="2:28" ht="13.5">
      <c r="B21" s="300"/>
      <c r="C21" s="61"/>
      <c r="D21" s="29"/>
      <c r="E21" s="29"/>
      <c r="F21" s="918">
        <v>7</v>
      </c>
      <c r="G21" s="933" t="s">
        <v>261</v>
      </c>
      <c r="H21" s="933"/>
      <c r="I21" s="933"/>
      <c r="J21" s="933"/>
      <c r="K21" s="934"/>
      <c r="L21" s="923">
        <f>+L23+L24+L27+L31</f>
        <v>0</v>
      </c>
      <c r="M21" s="925" t="s">
        <v>386</v>
      </c>
      <c r="N21" s="928" t="s">
        <v>299</v>
      </c>
      <c r="O21" s="304"/>
      <c r="R21" s="324"/>
      <c r="S21" s="323"/>
      <c r="T21" s="325"/>
      <c r="U21" s="325"/>
      <c r="V21" s="325"/>
      <c r="W21" s="325"/>
      <c r="X21" s="325"/>
      <c r="Y21" s="325"/>
      <c r="Z21" s="325"/>
      <c r="AA21" s="326"/>
      <c r="AB21" s="327"/>
    </row>
    <row r="22" spans="2:28">
      <c r="B22" s="300"/>
      <c r="C22" s="61"/>
      <c r="D22" s="29"/>
      <c r="E22" s="29"/>
      <c r="F22" s="918"/>
      <c r="G22" s="960"/>
      <c r="H22" s="960"/>
      <c r="I22" s="960"/>
      <c r="J22" s="960"/>
      <c r="K22" s="961"/>
      <c r="L22" s="924"/>
      <c r="M22" s="927"/>
      <c r="N22" s="932"/>
      <c r="O22" s="304"/>
      <c r="R22" s="300"/>
      <c r="S22" s="312"/>
      <c r="T22" s="312"/>
      <c r="U22" s="312"/>
      <c r="V22" s="847" t="s">
        <v>368</v>
      </c>
      <c r="W22" s="847"/>
      <c r="X22" s="847"/>
      <c r="Y22" s="847"/>
      <c r="Z22" s="847"/>
      <c r="AA22" s="847"/>
      <c r="AB22" s="304"/>
    </row>
    <row r="23" spans="2:28">
      <c r="B23" s="300"/>
      <c r="C23" s="61"/>
      <c r="D23" s="29"/>
      <c r="E23" s="29"/>
      <c r="F23" s="29"/>
      <c r="G23" s="20">
        <v>8</v>
      </c>
      <c r="H23" s="21" t="s">
        <v>129</v>
      </c>
      <c r="I23" s="20"/>
      <c r="J23" s="21"/>
      <c r="K23" s="69"/>
      <c r="L23" s="395">
        <v>0</v>
      </c>
      <c r="M23" s="291"/>
      <c r="N23" s="322" t="s">
        <v>475</v>
      </c>
      <c r="O23" s="304"/>
      <c r="R23" s="300"/>
      <c r="S23" s="312"/>
      <c r="T23" s="312"/>
      <c r="U23" s="312"/>
      <c r="V23" s="312"/>
      <c r="W23" s="312"/>
      <c r="X23" s="312"/>
      <c r="Y23" s="312"/>
      <c r="Z23" s="312"/>
      <c r="AA23" s="312"/>
      <c r="AB23" s="304"/>
    </row>
    <row r="24" spans="2:28">
      <c r="B24" s="300"/>
      <c r="C24" s="61"/>
      <c r="D24" s="29"/>
      <c r="E24" s="29"/>
      <c r="F24" s="29"/>
      <c r="G24" s="26">
        <v>9</v>
      </c>
      <c r="H24" s="27" t="s">
        <v>130</v>
      </c>
      <c r="I24" s="28"/>
      <c r="J24" s="28"/>
      <c r="K24" s="68"/>
      <c r="L24" s="241">
        <f>+L25+L26</f>
        <v>0</v>
      </c>
      <c r="M24" s="291" t="s">
        <v>271</v>
      </c>
      <c r="N24" s="322" t="s">
        <v>476</v>
      </c>
      <c r="O24" s="304"/>
      <c r="R24" s="300"/>
      <c r="S24" s="312"/>
      <c r="T24" s="312"/>
      <c r="U24" s="312"/>
      <c r="V24" s="312"/>
      <c r="W24" s="312"/>
      <c r="X24" s="312"/>
      <c r="Y24" s="312"/>
      <c r="Z24" s="312"/>
      <c r="AA24" s="312"/>
      <c r="AB24" s="304"/>
    </row>
    <row r="25" spans="2:28">
      <c r="B25" s="300"/>
      <c r="C25" s="61"/>
      <c r="D25" s="29"/>
      <c r="E25" s="29"/>
      <c r="F25" s="29"/>
      <c r="G25" s="29"/>
      <c r="H25" s="20">
        <v>10</v>
      </c>
      <c r="I25" s="21" t="s">
        <v>131</v>
      </c>
      <c r="J25" s="21"/>
      <c r="K25" s="69"/>
      <c r="L25" s="395">
        <v>0</v>
      </c>
      <c r="M25" s="291"/>
      <c r="N25" s="322" t="s">
        <v>360</v>
      </c>
      <c r="O25" s="304"/>
      <c r="R25" s="300"/>
      <c r="S25" s="312"/>
      <c r="T25" s="312"/>
      <c r="U25" s="312"/>
      <c r="V25" s="312"/>
      <c r="W25" s="312"/>
      <c r="X25" s="312"/>
      <c r="Y25" s="312"/>
      <c r="Z25" s="312"/>
      <c r="AA25" s="312"/>
      <c r="AB25" s="304"/>
    </row>
    <row r="26" spans="2:28">
      <c r="B26" s="300"/>
      <c r="C26" s="61"/>
      <c r="D26" s="29"/>
      <c r="E26" s="29"/>
      <c r="F26" s="29"/>
      <c r="G26" s="30"/>
      <c r="H26" s="20">
        <v>11</v>
      </c>
      <c r="I26" s="21" t="s">
        <v>132</v>
      </c>
      <c r="J26" s="21"/>
      <c r="K26" s="69"/>
      <c r="L26" s="395">
        <v>0</v>
      </c>
      <c r="M26" s="291"/>
      <c r="N26" s="322" t="s">
        <v>308</v>
      </c>
      <c r="O26" s="304"/>
      <c r="R26" s="300"/>
      <c r="S26" s="312"/>
      <c r="T26" s="312"/>
      <c r="U26" s="312"/>
      <c r="V26" s="312"/>
      <c r="W26" s="312"/>
      <c r="X26" s="312"/>
      <c r="Y26" s="312"/>
      <c r="Z26" s="312"/>
      <c r="AA26" s="312"/>
      <c r="AB26" s="304"/>
    </row>
    <row r="27" spans="2:28">
      <c r="B27" s="300"/>
      <c r="C27" s="61"/>
      <c r="D27" s="29"/>
      <c r="E27" s="29"/>
      <c r="F27" s="29"/>
      <c r="G27" s="917">
        <v>12</v>
      </c>
      <c r="H27" s="919" t="s">
        <v>133</v>
      </c>
      <c r="I27" s="919"/>
      <c r="J27" s="919"/>
      <c r="K27" s="920"/>
      <c r="L27" s="923">
        <f>+L29+L30</f>
        <v>0</v>
      </c>
      <c r="M27" s="925" t="s">
        <v>272</v>
      </c>
      <c r="N27" s="928" t="s">
        <v>179</v>
      </c>
      <c r="O27" s="304"/>
      <c r="R27" s="300"/>
      <c r="S27" s="312"/>
      <c r="T27" s="312"/>
      <c r="U27" s="312"/>
      <c r="V27" s="312"/>
      <c r="W27" s="312"/>
      <c r="X27" s="312"/>
      <c r="Y27" s="312"/>
      <c r="Z27" s="312"/>
      <c r="AA27" s="312"/>
      <c r="AB27" s="304"/>
    </row>
    <row r="28" spans="2:28">
      <c r="B28" s="300"/>
      <c r="C28" s="61"/>
      <c r="D28" s="29"/>
      <c r="E28" s="29"/>
      <c r="F28" s="31"/>
      <c r="G28" s="918"/>
      <c r="H28" s="921"/>
      <c r="I28" s="921"/>
      <c r="J28" s="921"/>
      <c r="K28" s="922"/>
      <c r="L28" s="924"/>
      <c r="M28" s="927"/>
      <c r="N28" s="932"/>
      <c r="O28" s="304"/>
      <c r="R28" s="300"/>
      <c r="S28" s="312"/>
      <c r="T28" s="312"/>
      <c r="U28" s="312"/>
      <c r="V28" s="312"/>
      <c r="W28" s="312"/>
      <c r="X28" s="312"/>
      <c r="Y28" s="312"/>
      <c r="Z28" s="312"/>
      <c r="AA28" s="312"/>
      <c r="AB28" s="304"/>
    </row>
    <row r="29" spans="2:28">
      <c r="B29" s="300"/>
      <c r="C29" s="61"/>
      <c r="D29" s="29"/>
      <c r="E29" s="29"/>
      <c r="F29" s="31"/>
      <c r="G29" s="29"/>
      <c r="H29" s="20">
        <v>13</v>
      </c>
      <c r="I29" s="21" t="s">
        <v>134</v>
      </c>
      <c r="J29" s="21"/>
      <c r="K29" s="69"/>
      <c r="L29" s="395">
        <v>0</v>
      </c>
      <c r="M29" s="291"/>
      <c r="N29" s="322" t="s">
        <v>361</v>
      </c>
      <c r="O29" s="304"/>
      <c r="R29" s="300"/>
      <c r="S29" s="312"/>
      <c r="T29" s="312"/>
      <c r="U29" s="312"/>
      <c r="V29" s="312"/>
      <c r="W29" s="312"/>
      <c r="X29" s="312"/>
      <c r="Y29" s="312"/>
      <c r="Z29" s="312"/>
      <c r="AA29" s="312"/>
      <c r="AB29" s="304"/>
    </row>
    <row r="30" spans="2:28">
      <c r="B30" s="300"/>
      <c r="C30" s="61"/>
      <c r="D30" s="29"/>
      <c r="E30" s="29"/>
      <c r="F30" s="31"/>
      <c r="G30" s="30"/>
      <c r="H30" s="20">
        <v>14</v>
      </c>
      <c r="I30" s="21" t="s">
        <v>135</v>
      </c>
      <c r="J30" s="21"/>
      <c r="K30" s="69"/>
      <c r="L30" s="395">
        <v>0</v>
      </c>
      <c r="M30" s="291"/>
      <c r="N30" s="322" t="s">
        <v>308</v>
      </c>
      <c r="O30" s="304"/>
      <c r="R30" s="300"/>
      <c r="S30" s="312"/>
      <c r="T30" s="312"/>
      <c r="U30" s="312"/>
      <c r="V30" s="312"/>
      <c r="W30" s="312"/>
      <c r="X30" s="312"/>
      <c r="Y30" s="312"/>
      <c r="Z30" s="312"/>
      <c r="AA30" s="312"/>
      <c r="AB30" s="304"/>
    </row>
    <row r="31" spans="2:28">
      <c r="B31" s="300"/>
      <c r="C31" s="61"/>
      <c r="D31" s="29"/>
      <c r="E31" s="29"/>
      <c r="F31" s="31"/>
      <c r="G31" s="953">
        <v>15</v>
      </c>
      <c r="H31" s="944" t="s">
        <v>136</v>
      </c>
      <c r="I31" s="944"/>
      <c r="J31" s="944"/>
      <c r="K31" s="945"/>
      <c r="L31" s="950">
        <v>0</v>
      </c>
      <c r="M31" s="925"/>
      <c r="N31" s="928" t="s">
        <v>375</v>
      </c>
      <c r="O31" s="304"/>
      <c r="R31" s="300"/>
      <c r="S31" s="312"/>
      <c r="T31" s="312"/>
      <c r="U31" s="312"/>
      <c r="V31" s="312"/>
      <c r="W31" s="312"/>
      <c r="X31" s="312"/>
      <c r="Y31" s="312"/>
      <c r="Z31" s="312"/>
      <c r="AA31" s="312"/>
      <c r="AB31" s="304"/>
    </row>
    <row r="32" spans="2:28">
      <c r="B32" s="300"/>
      <c r="C32" s="61"/>
      <c r="D32" s="29"/>
      <c r="E32" s="30"/>
      <c r="F32" s="32"/>
      <c r="G32" s="954"/>
      <c r="H32" s="948"/>
      <c r="I32" s="948"/>
      <c r="J32" s="948"/>
      <c r="K32" s="949"/>
      <c r="L32" s="952"/>
      <c r="M32" s="927"/>
      <c r="N32" s="932"/>
      <c r="O32" s="304"/>
      <c r="R32" s="300"/>
      <c r="S32" s="312"/>
      <c r="T32" s="312"/>
      <c r="U32" s="312"/>
      <c r="V32" s="312"/>
      <c r="W32" s="312"/>
      <c r="X32" s="312"/>
      <c r="Y32" s="312"/>
      <c r="Z32" s="312"/>
      <c r="AA32" s="312"/>
      <c r="AB32" s="304"/>
    </row>
    <row r="33" spans="2:28">
      <c r="B33" s="300"/>
      <c r="C33" s="61"/>
      <c r="D33" s="29"/>
      <c r="E33" s="26">
        <v>16</v>
      </c>
      <c r="F33" s="27" t="s">
        <v>137</v>
      </c>
      <c r="G33" s="27"/>
      <c r="H33" s="27"/>
      <c r="I33" s="26"/>
      <c r="J33" s="27"/>
      <c r="K33" s="68"/>
      <c r="L33" s="242">
        <f>+L34+L39</f>
        <v>0</v>
      </c>
      <c r="M33" s="291" t="s">
        <v>273</v>
      </c>
      <c r="N33" s="322"/>
      <c r="O33" s="304"/>
      <c r="R33" s="300"/>
      <c r="S33" s="312"/>
      <c r="T33" s="312"/>
      <c r="U33" s="312"/>
      <c r="V33" s="312"/>
      <c r="W33" s="312"/>
      <c r="X33" s="312"/>
      <c r="Y33" s="312"/>
      <c r="Z33" s="312"/>
      <c r="AA33" s="312"/>
      <c r="AB33" s="304"/>
    </row>
    <row r="34" spans="2:28">
      <c r="B34" s="300"/>
      <c r="C34" s="61"/>
      <c r="D34" s="29"/>
      <c r="E34" s="29"/>
      <c r="F34" s="917">
        <v>17</v>
      </c>
      <c r="G34" s="933" t="s">
        <v>262</v>
      </c>
      <c r="H34" s="933"/>
      <c r="I34" s="933"/>
      <c r="J34" s="933"/>
      <c r="K34" s="934"/>
      <c r="L34" s="923">
        <f>+L36+L37</f>
        <v>0</v>
      </c>
      <c r="M34" s="925" t="s">
        <v>274</v>
      </c>
      <c r="N34" s="928" t="s">
        <v>300</v>
      </c>
      <c r="O34" s="304"/>
      <c r="R34" s="300"/>
      <c r="S34" s="312"/>
      <c r="T34" s="312"/>
      <c r="U34" s="312"/>
      <c r="V34" s="312"/>
      <c r="W34" s="312"/>
      <c r="X34" s="312"/>
      <c r="Y34" s="312"/>
      <c r="Z34" s="312"/>
      <c r="AA34" s="312"/>
      <c r="AB34" s="304"/>
    </row>
    <row r="35" spans="2:28">
      <c r="B35" s="300"/>
      <c r="C35" s="61"/>
      <c r="D35" s="29"/>
      <c r="E35" s="29"/>
      <c r="F35" s="918"/>
      <c r="G35" s="960"/>
      <c r="H35" s="960"/>
      <c r="I35" s="960"/>
      <c r="J35" s="960"/>
      <c r="K35" s="961"/>
      <c r="L35" s="924"/>
      <c r="M35" s="927"/>
      <c r="N35" s="932"/>
      <c r="O35" s="304"/>
      <c r="R35" s="300"/>
      <c r="S35" s="312"/>
      <c r="T35" s="312"/>
      <c r="U35" s="312"/>
      <c r="V35" s="312"/>
      <c r="W35" s="312"/>
      <c r="X35" s="312"/>
      <c r="Y35" s="312"/>
      <c r="Z35" s="312"/>
      <c r="AA35" s="312"/>
      <c r="AB35" s="304"/>
    </row>
    <row r="36" spans="2:28">
      <c r="B36" s="300"/>
      <c r="C36" s="61"/>
      <c r="D36" s="29"/>
      <c r="E36" s="29"/>
      <c r="F36" s="29"/>
      <c r="G36" s="836">
        <v>18</v>
      </c>
      <c r="H36" s="837" t="s">
        <v>138</v>
      </c>
      <c r="I36" s="20"/>
      <c r="J36" s="21"/>
      <c r="K36" s="69"/>
      <c r="L36" s="396">
        <v>0</v>
      </c>
      <c r="M36" s="291"/>
      <c r="N36" s="322" t="s">
        <v>301</v>
      </c>
      <c r="O36" s="304"/>
      <c r="R36" s="300"/>
      <c r="S36" s="312"/>
      <c r="T36" s="312"/>
      <c r="U36" s="312"/>
      <c r="V36" s="312"/>
      <c r="W36" s="312"/>
      <c r="X36" s="312"/>
      <c r="Y36" s="312"/>
      <c r="Z36" s="312"/>
      <c r="AA36" s="312"/>
      <c r="AB36" s="304"/>
    </row>
    <row r="37" spans="2:28">
      <c r="B37" s="300"/>
      <c r="C37" s="61"/>
      <c r="D37" s="29"/>
      <c r="E37" s="29"/>
      <c r="F37" s="29"/>
      <c r="G37" s="941">
        <v>19</v>
      </c>
      <c r="H37" s="944" t="s">
        <v>139</v>
      </c>
      <c r="I37" s="944"/>
      <c r="J37" s="944"/>
      <c r="K37" s="945"/>
      <c r="L37" s="950">
        <v>0</v>
      </c>
      <c r="M37" s="925"/>
      <c r="N37" s="928" t="s">
        <v>302</v>
      </c>
      <c r="O37" s="304"/>
      <c r="R37" s="300"/>
      <c r="S37" s="312"/>
      <c r="T37" s="312"/>
      <c r="U37" s="312"/>
      <c r="V37" s="312"/>
      <c r="W37" s="312"/>
      <c r="X37" s="312"/>
      <c r="Y37" s="312"/>
      <c r="Z37" s="312"/>
      <c r="AA37" s="312"/>
      <c r="AB37" s="304"/>
    </row>
    <row r="38" spans="2:28">
      <c r="B38" s="300"/>
      <c r="C38" s="61"/>
      <c r="D38" s="29"/>
      <c r="E38" s="29"/>
      <c r="F38" s="30"/>
      <c r="G38" s="943"/>
      <c r="H38" s="948"/>
      <c r="I38" s="948"/>
      <c r="J38" s="948"/>
      <c r="K38" s="949"/>
      <c r="L38" s="952"/>
      <c r="M38" s="927"/>
      <c r="N38" s="932"/>
      <c r="O38" s="304"/>
      <c r="R38" s="300"/>
      <c r="S38" s="312"/>
      <c r="T38" s="312"/>
      <c r="U38" s="312"/>
      <c r="V38" s="312"/>
      <c r="W38" s="312"/>
      <c r="X38" s="312"/>
      <c r="Y38" s="312"/>
      <c r="Z38" s="312"/>
      <c r="AA38" s="312"/>
      <c r="AB38" s="304"/>
    </row>
    <row r="39" spans="2:28">
      <c r="B39" s="300"/>
      <c r="C39" s="61"/>
      <c r="D39" s="29"/>
      <c r="E39" s="29"/>
      <c r="F39" s="917">
        <v>20</v>
      </c>
      <c r="G39" s="933" t="s">
        <v>263</v>
      </c>
      <c r="H39" s="933"/>
      <c r="I39" s="933"/>
      <c r="J39" s="933"/>
      <c r="K39" s="934"/>
      <c r="L39" s="923">
        <f>+L41+L43+L46+L48+L49+L51+L53+L56</f>
        <v>0</v>
      </c>
      <c r="M39" s="925" t="s">
        <v>294</v>
      </c>
      <c r="N39" s="928" t="s">
        <v>303</v>
      </c>
      <c r="O39" s="304"/>
      <c r="R39" s="300"/>
      <c r="S39" s="312"/>
      <c r="T39" s="312"/>
      <c r="U39" s="312"/>
      <c r="V39" s="312"/>
      <c r="W39" s="312"/>
      <c r="X39" s="312"/>
      <c r="Y39" s="312"/>
      <c r="Z39" s="312"/>
      <c r="AA39" s="312"/>
      <c r="AB39" s="304"/>
    </row>
    <row r="40" spans="2:28">
      <c r="B40" s="300"/>
      <c r="C40" s="61"/>
      <c r="D40" s="29"/>
      <c r="E40" s="29"/>
      <c r="F40" s="918"/>
      <c r="G40" s="960"/>
      <c r="H40" s="960"/>
      <c r="I40" s="960"/>
      <c r="J40" s="960"/>
      <c r="K40" s="961"/>
      <c r="L40" s="924"/>
      <c r="M40" s="927"/>
      <c r="N40" s="932"/>
      <c r="O40" s="304"/>
      <c r="R40" s="300"/>
      <c r="S40" s="312"/>
      <c r="T40" s="312"/>
      <c r="U40" s="312"/>
      <c r="V40" s="312"/>
      <c r="W40" s="312"/>
      <c r="X40" s="312"/>
      <c r="Y40" s="312"/>
      <c r="Z40" s="312"/>
      <c r="AA40" s="312"/>
      <c r="AB40" s="304"/>
    </row>
    <row r="41" spans="2:28" ht="12.75" thickBot="1">
      <c r="B41" s="300"/>
      <c r="C41" s="61"/>
      <c r="D41" s="29"/>
      <c r="E41" s="29"/>
      <c r="F41" s="215"/>
      <c r="G41" s="941">
        <v>21</v>
      </c>
      <c r="H41" s="944" t="s">
        <v>140</v>
      </c>
      <c r="I41" s="944"/>
      <c r="J41" s="944"/>
      <c r="K41" s="945"/>
      <c r="L41" s="950">
        <v>0</v>
      </c>
      <c r="M41" s="925"/>
      <c r="N41" s="928" t="s">
        <v>376</v>
      </c>
      <c r="O41" s="304"/>
      <c r="R41" s="300"/>
      <c r="S41" s="312"/>
      <c r="T41" s="312"/>
      <c r="U41" s="312"/>
      <c r="V41" s="868" t="s">
        <v>394</v>
      </c>
      <c r="W41" s="868"/>
      <c r="X41" s="868"/>
      <c r="Y41" s="868"/>
      <c r="Z41" s="868"/>
      <c r="AA41" s="868"/>
      <c r="AB41" s="304"/>
    </row>
    <row r="42" spans="2:28">
      <c r="B42" s="300"/>
      <c r="C42" s="61"/>
      <c r="D42" s="29"/>
      <c r="E42" s="29"/>
      <c r="F42" s="29"/>
      <c r="G42" s="943"/>
      <c r="H42" s="948"/>
      <c r="I42" s="948"/>
      <c r="J42" s="948"/>
      <c r="K42" s="949"/>
      <c r="L42" s="952"/>
      <c r="M42" s="927"/>
      <c r="N42" s="932"/>
      <c r="O42" s="304"/>
      <c r="R42" s="300"/>
      <c r="S42" s="312"/>
      <c r="T42" s="869"/>
      <c r="U42" s="870"/>
      <c r="V42" s="870"/>
      <c r="W42" s="871"/>
      <c r="X42" s="875" t="s">
        <v>220</v>
      </c>
      <c r="Y42" s="877" t="s">
        <v>221</v>
      </c>
      <c r="Z42" s="879" t="s">
        <v>222</v>
      </c>
      <c r="AA42" s="881" t="s">
        <v>393</v>
      </c>
      <c r="AB42" s="304"/>
    </row>
    <row r="43" spans="2:28" ht="12.75" thickBot="1">
      <c r="B43" s="300"/>
      <c r="C43" s="61"/>
      <c r="D43" s="29"/>
      <c r="E43" s="29"/>
      <c r="F43" s="29"/>
      <c r="G43" s="941">
        <v>22</v>
      </c>
      <c r="H43" s="944" t="s">
        <v>141</v>
      </c>
      <c r="I43" s="944"/>
      <c r="J43" s="944"/>
      <c r="K43" s="945"/>
      <c r="L43" s="950">
        <v>0</v>
      </c>
      <c r="M43" s="925"/>
      <c r="N43" s="928" t="s">
        <v>377</v>
      </c>
      <c r="O43" s="304"/>
      <c r="R43" s="300"/>
      <c r="S43" s="312"/>
      <c r="T43" s="872"/>
      <c r="U43" s="873"/>
      <c r="V43" s="873"/>
      <c r="W43" s="874"/>
      <c r="X43" s="876"/>
      <c r="Y43" s="878"/>
      <c r="Z43" s="880"/>
      <c r="AA43" s="882"/>
      <c r="AB43" s="304"/>
    </row>
    <row r="44" spans="2:28">
      <c r="B44" s="300"/>
      <c r="C44" s="61"/>
      <c r="D44" s="29"/>
      <c r="E44" s="29"/>
      <c r="F44" s="29"/>
      <c r="G44" s="942"/>
      <c r="H44" s="946"/>
      <c r="I44" s="946"/>
      <c r="J44" s="946"/>
      <c r="K44" s="947"/>
      <c r="L44" s="951"/>
      <c r="M44" s="926"/>
      <c r="N44" s="959"/>
      <c r="O44" s="304"/>
      <c r="R44" s="300"/>
      <c r="S44" s="312"/>
      <c r="T44" s="513"/>
      <c r="U44" s="514"/>
      <c r="V44" s="860" t="s">
        <v>395</v>
      </c>
      <c r="W44" s="515"/>
      <c r="X44" s="862">
        <f>+'③-2計算'!AD52</f>
        <v>0</v>
      </c>
      <c r="Y44" s="864">
        <f>+'③-2計算'!AF52</f>
        <v>0</v>
      </c>
      <c r="Z44" s="866">
        <f>+'③-2計算'!AH52</f>
        <v>0</v>
      </c>
      <c r="AA44" s="848">
        <f>+'③-2計算'!AJ52</f>
        <v>0</v>
      </c>
      <c r="AB44" s="304"/>
    </row>
    <row r="45" spans="2:28">
      <c r="B45" s="300"/>
      <c r="C45" s="61"/>
      <c r="D45" s="29"/>
      <c r="E45" s="29"/>
      <c r="F45" s="29"/>
      <c r="G45" s="943"/>
      <c r="H45" s="948"/>
      <c r="I45" s="948"/>
      <c r="J45" s="948"/>
      <c r="K45" s="949"/>
      <c r="L45" s="952"/>
      <c r="M45" s="927"/>
      <c r="N45" s="932"/>
      <c r="O45" s="304"/>
      <c r="R45" s="300"/>
      <c r="S45" s="312"/>
      <c r="T45" s="516"/>
      <c r="U45" s="517"/>
      <c r="V45" s="861"/>
      <c r="W45" s="518" t="s">
        <v>6</v>
      </c>
      <c r="X45" s="863"/>
      <c r="Y45" s="865"/>
      <c r="Z45" s="867"/>
      <c r="AA45" s="849"/>
      <c r="AB45" s="304"/>
    </row>
    <row r="46" spans="2:28">
      <c r="B46" s="300"/>
      <c r="C46" s="61"/>
      <c r="D46" s="29"/>
      <c r="E46" s="29"/>
      <c r="F46" s="29"/>
      <c r="G46" s="941">
        <v>23</v>
      </c>
      <c r="H46" s="944" t="s">
        <v>142</v>
      </c>
      <c r="I46" s="944"/>
      <c r="J46" s="944"/>
      <c r="K46" s="945"/>
      <c r="L46" s="950">
        <v>0</v>
      </c>
      <c r="M46" s="925"/>
      <c r="N46" s="928" t="s">
        <v>378</v>
      </c>
      <c r="O46" s="304"/>
      <c r="R46" s="300"/>
      <c r="S46" s="312"/>
      <c r="T46" s="516"/>
      <c r="U46" s="519"/>
      <c r="V46" s="850" t="s">
        <v>396</v>
      </c>
      <c r="W46" s="520"/>
      <c r="X46" s="852">
        <f>+'③-2計算'!AE52</f>
        <v>0</v>
      </c>
      <c r="Y46" s="854">
        <f>+'③-2計算'!AG52</f>
        <v>0</v>
      </c>
      <c r="Z46" s="856">
        <f>+'③-2計算'!AI52</f>
        <v>0</v>
      </c>
      <c r="AA46" s="858">
        <f>+'③-2計算'!AK52</f>
        <v>0</v>
      </c>
      <c r="AB46" s="304"/>
    </row>
    <row r="47" spans="2:28" ht="12.75" thickBot="1">
      <c r="B47" s="300"/>
      <c r="C47" s="61"/>
      <c r="D47" s="29"/>
      <c r="E47" s="29"/>
      <c r="F47" s="29"/>
      <c r="G47" s="943"/>
      <c r="H47" s="948"/>
      <c r="I47" s="948"/>
      <c r="J47" s="948"/>
      <c r="K47" s="949"/>
      <c r="L47" s="952"/>
      <c r="M47" s="927"/>
      <c r="N47" s="932"/>
      <c r="O47" s="304"/>
      <c r="R47" s="300"/>
      <c r="S47" s="312"/>
      <c r="T47" s="521"/>
      <c r="U47" s="522"/>
      <c r="V47" s="851"/>
      <c r="W47" s="523" t="s">
        <v>7</v>
      </c>
      <c r="X47" s="853"/>
      <c r="Y47" s="855"/>
      <c r="Z47" s="857"/>
      <c r="AA47" s="859"/>
      <c r="AB47" s="304"/>
    </row>
    <row r="48" spans="2:28">
      <c r="B48" s="300"/>
      <c r="C48" s="61"/>
      <c r="D48" s="29"/>
      <c r="E48" s="29"/>
      <c r="F48" s="29"/>
      <c r="G48" s="224">
        <v>24</v>
      </c>
      <c r="H48" s="225" t="s">
        <v>143</v>
      </c>
      <c r="I48" s="224"/>
      <c r="J48" s="225"/>
      <c r="K48" s="226"/>
      <c r="L48" s="396">
        <v>0</v>
      </c>
      <c r="M48" s="291"/>
      <c r="N48" s="322" t="s">
        <v>379</v>
      </c>
      <c r="O48" s="304"/>
      <c r="R48" s="300"/>
      <c r="S48" s="312"/>
      <c r="T48" s="845" t="s">
        <v>8</v>
      </c>
      <c r="U48" s="845"/>
      <c r="V48" s="845"/>
      <c r="W48" s="845"/>
      <c r="X48" s="845"/>
      <c r="Y48" s="845"/>
      <c r="Z48" s="845"/>
      <c r="AA48" s="845"/>
      <c r="AB48" s="304"/>
    </row>
    <row r="49" spans="2:28">
      <c r="B49" s="300"/>
      <c r="C49" s="61"/>
      <c r="D49" s="29"/>
      <c r="E49" s="29"/>
      <c r="F49" s="29"/>
      <c r="G49" s="941">
        <v>25</v>
      </c>
      <c r="H49" s="944" t="s">
        <v>144</v>
      </c>
      <c r="I49" s="944"/>
      <c r="J49" s="944"/>
      <c r="K49" s="945"/>
      <c r="L49" s="950">
        <v>0</v>
      </c>
      <c r="M49" s="925"/>
      <c r="N49" s="928" t="s">
        <v>380</v>
      </c>
      <c r="O49" s="304"/>
      <c r="R49" s="300"/>
      <c r="S49" s="312"/>
      <c r="T49" s="846"/>
      <c r="U49" s="846"/>
      <c r="V49" s="846"/>
      <c r="W49" s="846"/>
      <c r="X49" s="846"/>
      <c r="Y49" s="846"/>
      <c r="Z49" s="846"/>
      <c r="AA49" s="846"/>
      <c r="AB49" s="304"/>
    </row>
    <row r="50" spans="2:28">
      <c r="B50" s="300"/>
      <c r="C50" s="61"/>
      <c r="D50" s="29"/>
      <c r="E50" s="29"/>
      <c r="F50" s="29"/>
      <c r="G50" s="943"/>
      <c r="H50" s="948"/>
      <c r="I50" s="948"/>
      <c r="J50" s="948"/>
      <c r="K50" s="949"/>
      <c r="L50" s="952"/>
      <c r="M50" s="927"/>
      <c r="N50" s="932"/>
      <c r="O50" s="304"/>
      <c r="R50" s="300"/>
      <c r="S50" s="312"/>
      <c r="T50" s="846" t="s">
        <v>9</v>
      </c>
      <c r="U50" s="846"/>
      <c r="V50" s="846"/>
      <c r="W50" s="846"/>
      <c r="X50" s="846"/>
      <c r="Y50" s="846"/>
      <c r="Z50" s="846"/>
      <c r="AA50" s="846"/>
      <c r="AB50" s="304"/>
    </row>
    <row r="51" spans="2:28">
      <c r="B51" s="300"/>
      <c r="C51" s="61"/>
      <c r="D51" s="29"/>
      <c r="E51" s="29"/>
      <c r="F51" s="29"/>
      <c r="G51" s="941">
        <v>26</v>
      </c>
      <c r="H51" s="944" t="s">
        <v>145</v>
      </c>
      <c r="I51" s="944"/>
      <c r="J51" s="944"/>
      <c r="K51" s="945"/>
      <c r="L51" s="950">
        <v>0</v>
      </c>
      <c r="M51" s="925"/>
      <c r="N51" s="928" t="s">
        <v>382</v>
      </c>
      <c r="O51" s="304"/>
      <c r="R51" s="300"/>
      <c r="S51" s="312"/>
      <c r="T51" s="846"/>
      <c r="U51" s="846"/>
      <c r="V51" s="846"/>
      <c r="W51" s="846"/>
      <c r="X51" s="846"/>
      <c r="Y51" s="846"/>
      <c r="Z51" s="846"/>
      <c r="AA51" s="846"/>
      <c r="AB51" s="304"/>
    </row>
    <row r="52" spans="2:28">
      <c r="B52" s="300"/>
      <c r="C52" s="61"/>
      <c r="D52" s="29"/>
      <c r="E52" s="29"/>
      <c r="F52" s="29"/>
      <c r="G52" s="943"/>
      <c r="H52" s="948"/>
      <c r="I52" s="948"/>
      <c r="J52" s="948"/>
      <c r="K52" s="949"/>
      <c r="L52" s="952"/>
      <c r="M52" s="927"/>
      <c r="N52" s="932"/>
      <c r="O52" s="304"/>
      <c r="R52" s="300"/>
      <c r="S52" s="312"/>
      <c r="T52" s="312"/>
      <c r="U52" s="312"/>
      <c r="V52" s="847" t="s">
        <v>394</v>
      </c>
      <c r="W52" s="847"/>
      <c r="X52" s="847"/>
      <c r="Y52" s="847"/>
      <c r="Z52" s="847"/>
      <c r="AA52" s="847"/>
      <c r="AB52" s="304"/>
    </row>
    <row r="53" spans="2:28">
      <c r="B53" s="300"/>
      <c r="C53" s="61"/>
      <c r="D53" s="29"/>
      <c r="E53" s="29"/>
      <c r="F53" s="29"/>
      <c r="G53" s="941">
        <v>27</v>
      </c>
      <c r="H53" s="944" t="s">
        <v>146</v>
      </c>
      <c r="I53" s="944"/>
      <c r="J53" s="944"/>
      <c r="K53" s="945"/>
      <c r="L53" s="950">
        <v>0</v>
      </c>
      <c r="M53" s="925"/>
      <c r="N53" s="928" t="s">
        <v>381</v>
      </c>
      <c r="O53" s="304"/>
      <c r="R53" s="300"/>
      <c r="S53" s="312"/>
      <c r="T53" s="312"/>
      <c r="U53" s="312"/>
      <c r="V53" s="312"/>
      <c r="W53" s="312"/>
      <c r="X53" s="312"/>
      <c r="Y53" s="312"/>
      <c r="Z53" s="312"/>
      <c r="AA53" s="312"/>
      <c r="AB53" s="304"/>
    </row>
    <row r="54" spans="2:28">
      <c r="B54" s="300"/>
      <c r="C54" s="61"/>
      <c r="D54" s="29"/>
      <c r="E54" s="29"/>
      <c r="F54" s="29"/>
      <c r="G54" s="942"/>
      <c r="H54" s="946"/>
      <c r="I54" s="946"/>
      <c r="J54" s="946"/>
      <c r="K54" s="947"/>
      <c r="L54" s="951"/>
      <c r="M54" s="926"/>
      <c r="N54" s="959"/>
      <c r="O54" s="304"/>
      <c r="R54" s="300"/>
      <c r="S54" s="312"/>
      <c r="T54" s="312"/>
      <c r="U54" s="312"/>
      <c r="V54" s="312"/>
      <c r="W54" s="312"/>
      <c r="X54" s="312"/>
      <c r="Y54" s="312"/>
      <c r="Z54" s="312"/>
      <c r="AA54" s="312"/>
      <c r="AB54" s="304"/>
    </row>
    <row r="55" spans="2:28">
      <c r="B55" s="300"/>
      <c r="C55" s="61"/>
      <c r="D55" s="29"/>
      <c r="E55" s="29"/>
      <c r="F55" s="29"/>
      <c r="G55" s="943"/>
      <c r="H55" s="948"/>
      <c r="I55" s="948"/>
      <c r="J55" s="948"/>
      <c r="K55" s="949"/>
      <c r="L55" s="952"/>
      <c r="M55" s="927"/>
      <c r="N55" s="932"/>
      <c r="O55" s="304"/>
      <c r="R55" s="300"/>
      <c r="S55" s="312"/>
      <c r="T55" s="312"/>
      <c r="U55" s="312"/>
      <c r="V55" s="312"/>
      <c r="W55" s="312"/>
      <c r="X55" s="312"/>
      <c r="Y55" s="312"/>
      <c r="Z55" s="312"/>
      <c r="AA55" s="312"/>
      <c r="AB55" s="304"/>
    </row>
    <row r="56" spans="2:28">
      <c r="B56" s="300"/>
      <c r="C56" s="61"/>
      <c r="D56" s="29"/>
      <c r="E56" s="29"/>
      <c r="F56" s="29"/>
      <c r="G56" s="953">
        <v>28</v>
      </c>
      <c r="H56" s="944" t="s">
        <v>147</v>
      </c>
      <c r="I56" s="944"/>
      <c r="J56" s="944"/>
      <c r="K56" s="945"/>
      <c r="L56" s="950">
        <v>0</v>
      </c>
      <c r="M56" s="925"/>
      <c r="N56" s="928" t="s">
        <v>307</v>
      </c>
      <c r="O56" s="304"/>
      <c r="R56" s="300"/>
      <c r="S56" s="312"/>
      <c r="T56" s="312"/>
      <c r="U56" s="312"/>
      <c r="V56" s="312"/>
      <c r="W56" s="312"/>
      <c r="X56" s="312"/>
      <c r="Y56" s="524"/>
      <c r="Z56" s="312"/>
      <c r="AA56" s="312"/>
      <c r="AB56" s="304"/>
    </row>
    <row r="57" spans="2:28">
      <c r="B57" s="300"/>
      <c r="C57" s="835"/>
      <c r="D57" s="29"/>
      <c r="E57" s="30"/>
      <c r="F57" s="30"/>
      <c r="G57" s="954"/>
      <c r="H57" s="948"/>
      <c r="I57" s="948"/>
      <c r="J57" s="948"/>
      <c r="K57" s="949"/>
      <c r="L57" s="952"/>
      <c r="M57" s="927"/>
      <c r="N57" s="932"/>
      <c r="O57" s="304"/>
      <c r="R57" s="300"/>
      <c r="S57" s="312"/>
      <c r="T57" s="312"/>
      <c r="U57" s="312"/>
      <c r="V57" s="312"/>
      <c r="W57" s="312"/>
      <c r="X57" s="312"/>
      <c r="Y57" s="312"/>
      <c r="Z57" s="312"/>
      <c r="AA57" s="312"/>
      <c r="AB57" s="304"/>
    </row>
    <row r="58" spans="2:28" ht="21">
      <c r="B58" s="300"/>
      <c r="C58" s="835"/>
      <c r="D58" s="831">
        <v>71</v>
      </c>
      <c r="E58" s="832" t="s">
        <v>529</v>
      </c>
      <c r="F58" s="833"/>
      <c r="G58" s="833"/>
      <c r="H58" s="833"/>
      <c r="I58" s="832"/>
      <c r="J58" s="834"/>
      <c r="K58" s="824"/>
      <c r="L58" s="827">
        <v>0</v>
      </c>
      <c r="M58" s="825"/>
      <c r="N58" s="826" t="s">
        <v>530</v>
      </c>
      <c r="O58" s="304"/>
      <c r="R58" s="300"/>
      <c r="S58" s="312"/>
      <c r="T58" s="312"/>
      <c r="U58" s="312"/>
      <c r="V58" s="312"/>
      <c r="W58" s="312"/>
      <c r="X58" s="312"/>
      <c r="Y58" s="312"/>
      <c r="Z58" s="312"/>
      <c r="AA58" s="312"/>
      <c r="AB58" s="304"/>
    </row>
    <row r="59" spans="2:28" ht="21">
      <c r="B59" s="300"/>
      <c r="C59" s="835"/>
      <c r="D59" s="26">
        <v>29</v>
      </c>
      <c r="E59" s="27" t="s">
        <v>148</v>
      </c>
      <c r="F59" s="27"/>
      <c r="G59" s="27"/>
      <c r="H59" s="27"/>
      <c r="I59" s="27"/>
      <c r="J59" s="28"/>
      <c r="K59" s="68"/>
      <c r="L59" s="241">
        <f>+L60+L93+L94</f>
        <v>0</v>
      </c>
      <c r="M59" s="291" t="s">
        <v>387</v>
      </c>
      <c r="N59" s="322"/>
      <c r="O59" s="304"/>
      <c r="R59" s="300"/>
      <c r="S59" s="312"/>
      <c r="T59" s="312"/>
      <c r="U59" s="312"/>
      <c r="V59" s="312"/>
      <c r="W59" s="312"/>
      <c r="X59" s="312"/>
      <c r="Y59" s="312"/>
      <c r="Z59" s="312"/>
      <c r="AA59" s="312"/>
      <c r="AB59" s="304"/>
    </row>
    <row r="60" spans="2:28">
      <c r="B60" s="300"/>
      <c r="C60" s="61"/>
      <c r="D60" s="29"/>
      <c r="E60" s="26">
        <v>30</v>
      </c>
      <c r="F60" s="27" t="s">
        <v>149</v>
      </c>
      <c r="G60" s="27"/>
      <c r="H60" s="27"/>
      <c r="I60" s="27"/>
      <c r="J60" s="28"/>
      <c r="K60" s="68"/>
      <c r="L60" s="241">
        <f>+L61+L81</f>
        <v>0</v>
      </c>
      <c r="M60" s="291" t="s">
        <v>275</v>
      </c>
      <c r="N60" s="322" t="s">
        <v>180</v>
      </c>
      <c r="O60" s="304"/>
      <c r="R60" s="300"/>
      <c r="S60" s="312"/>
      <c r="T60" s="312"/>
      <c r="U60" s="312"/>
      <c r="V60" s="312"/>
      <c r="W60" s="312"/>
      <c r="X60" s="312"/>
      <c r="Y60" s="312"/>
      <c r="Z60" s="312"/>
      <c r="AA60" s="312"/>
      <c r="AB60" s="304"/>
    </row>
    <row r="61" spans="2:28">
      <c r="B61" s="300"/>
      <c r="C61" s="61"/>
      <c r="D61" s="29"/>
      <c r="E61" s="29"/>
      <c r="F61" s="26">
        <v>31</v>
      </c>
      <c r="G61" s="27" t="s">
        <v>150</v>
      </c>
      <c r="H61" s="27"/>
      <c r="I61" s="27"/>
      <c r="J61" s="27"/>
      <c r="K61" s="68"/>
      <c r="L61" s="241">
        <f>+L62+L80</f>
        <v>0</v>
      </c>
      <c r="M61" s="291" t="s">
        <v>276</v>
      </c>
      <c r="N61" s="322"/>
      <c r="O61" s="304"/>
      <c r="R61" s="300"/>
      <c r="S61" s="312"/>
      <c r="T61" s="312"/>
      <c r="U61" s="312"/>
      <c r="V61" s="312"/>
      <c r="W61" s="312"/>
      <c r="X61" s="312"/>
      <c r="Y61" s="312"/>
      <c r="Z61" s="312"/>
      <c r="AA61" s="312"/>
      <c r="AB61" s="304"/>
    </row>
    <row r="62" spans="2:28">
      <c r="B62" s="300"/>
      <c r="C62" s="61"/>
      <c r="D62" s="29"/>
      <c r="E62" s="29"/>
      <c r="F62" s="29"/>
      <c r="G62" s="26">
        <v>32</v>
      </c>
      <c r="H62" s="27" t="s">
        <v>151</v>
      </c>
      <c r="I62" s="27"/>
      <c r="J62" s="28"/>
      <c r="K62" s="68"/>
      <c r="L62" s="241">
        <f>+L63+L71</f>
        <v>0</v>
      </c>
      <c r="M62" s="291" t="s">
        <v>277</v>
      </c>
      <c r="N62" s="322"/>
      <c r="O62" s="304"/>
      <c r="R62" s="300"/>
      <c r="S62" s="312"/>
      <c r="T62" s="312"/>
      <c r="U62" s="312"/>
      <c r="V62" s="312"/>
      <c r="W62" s="312"/>
      <c r="X62" s="312"/>
      <c r="Y62" s="312"/>
      <c r="Z62" s="312"/>
      <c r="AA62" s="312"/>
      <c r="AB62" s="304"/>
    </row>
    <row r="63" spans="2:28">
      <c r="B63" s="300"/>
      <c r="C63" s="61"/>
      <c r="D63" s="29"/>
      <c r="E63" s="29"/>
      <c r="F63" s="29"/>
      <c r="G63" s="29"/>
      <c r="H63" s="26">
        <v>33</v>
      </c>
      <c r="I63" s="27" t="s">
        <v>152</v>
      </c>
      <c r="J63" s="27"/>
      <c r="K63" s="68"/>
      <c r="L63" s="241">
        <f>SUM(L64:L70)</f>
        <v>0</v>
      </c>
      <c r="M63" s="291" t="s">
        <v>295</v>
      </c>
      <c r="N63" s="322"/>
      <c r="O63" s="304"/>
      <c r="R63" s="300"/>
      <c r="S63" s="312"/>
      <c r="T63" s="312"/>
      <c r="U63" s="312"/>
      <c r="V63" s="312"/>
      <c r="W63" s="312"/>
      <c r="X63" s="312"/>
      <c r="Y63" s="312"/>
      <c r="Z63" s="312"/>
      <c r="AA63" s="312"/>
      <c r="AB63" s="304"/>
    </row>
    <row r="64" spans="2:28">
      <c r="B64" s="300"/>
      <c r="C64" s="61"/>
      <c r="D64" s="29"/>
      <c r="E64" s="29"/>
      <c r="F64" s="29"/>
      <c r="G64" s="29"/>
      <c r="H64" s="29"/>
      <c r="I64" s="20">
        <v>34</v>
      </c>
      <c r="J64" s="21" t="s">
        <v>153</v>
      </c>
      <c r="K64" s="69"/>
      <c r="L64" s="395">
        <v>0</v>
      </c>
      <c r="M64" s="291"/>
      <c r="N64" s="322" t="s">
        <v>282</v>
      </c>
      <c r="O64" s="304"/>
      <c r="R64" s="300"/>
      <c r="S64" s="312"/>
      <c r="T64" s="312"/>
      <c r="U64" s="312"/>
      <c r="V64" s="312"/>
      <c r="W64" s="312"/>
      <c r="X64" s="312"/>
      <c r="Y64" s="312"/>
      <c r="Z64" s="312"/>
      <c r="AA64" s="312"/>
      <c r="AB64" s="304"/>
    </row>
    <row r="65" spans="2:28">
      <c r="B65" s="300"/>
      <c r="C65" s="61"/>
      <c r="D65" s="29"/>
      <c r="E65" s="29"/>
      <c r="F65" s="29"/>
      <c r="G65" s="29"/>
      <c r="H65" s="29"/>
      <c r="I65" s="20">
        <v>35</v>
      </c>
      <c r="J65" s="21" t="s">
        <v>154</v>
      </c>
      <c r="K65" s="69"/>
      <c r="L65" s="395">
        <v>0</v>
      </c>
      <c r="M65" s="291"/>
      <c r="N65" s="322" t="s">
        <v>283</v>
      </c>
      <c r="O65" s="304"/>
      <c r="R65" s="300"/>
      <c r="S65" s="312"/>
      <c r="T65" s="312"/>
      <c r="U65" s="312"/>
      <c r="V65" s="312"/>
      <c r="W65" s="312"/>
      <c r="X65" s="312"/>
      <c r="Y65" s="312"/>
      <c r="Z65" s="312"/>
      <c r="AA65" s="312"/>
      <c r="AB65" s="304"/>
    </row>
    <row r="66" spans="2:28">
      <c r="B66" s="300"/>
      <c r="C66" s="61"/>
      <c r="D66" s="29"/>
      <c r="E66" s="29"/>
      <c r="F66" s="29"/>
      <c r="G66" s="29"/>
      <c r="H66" s="29"/>
      <c r="I66" s="20">
        <v>36</v>
      </c>
      <c r="J66" s="21" t="s">
        <v>155</v>
      </c>
      <c r="K66" s="69"/>
      <c r="L66" s="395">
        <v>0</v>
      </c>
      <c r="M66" s="291"/>
      <c r="N66" s="322" t="s">
        <v>284</v>
      </c>
      <c r="O66" s="304"/>
      <c r="R66" s="300"/>
      <c r="S66" s="312"/>
      <c r="T66" s="312"/>
      <c r="U66" s="312"/>
      <c r="V66" s="312"/>
      <c r="W66" s="312"/>
      <c r="X66" s="312"/>
      <c r="Y66" s="312"/>
      <c r="Z66" s="312"/>
      <c r="AA66" s="312"/>
      <c r="AB66" s="304"/>
    </row>
    <row r="67" spans="2:28" ht="12.75" thickBot="1">
      <c r="B67" s="300"/>
      <c r="C67" s="61"/>
      <c r="D67" s="29"/>
      <c r="E67" s="29"/>
      <c r="F67" s="29"/>
      <c r="G67" s="29"/>
      <c r="H67" s="29"/>
      <c r="I67" s="20">
        <v>37</v>
      </c>
      <c r="J67" s="21" t="s">
        <v>156</v>
      </c>
      <c r="K67" s="69"/>
      <c r="L67" s="395">
        <v>0</v>
      </c>
      <c r="M67" s="291"/>
      <c r="N67" s="322" t="s">
        <v>285</v>
      </c>
      <c r="O67" s="304"/>
      <c r="R67" s="306"/>
      <c r="S67" s="328"/>
      <c r="T67" s="328"/>
      <c r="U67" s="328"/>
      <c r="V67" s="328"/>
      <c r="W67" s="328"/>
      <c r="X67" s="328"/>
      <c r="Y67" s="328"/>
      <c r="Z67" s="328"/>
      <c r="AA67" s="328"/>
      <c r="AB67" s="310"/>
    </row>
    <row r="68" spans="2:28" ht="21">
      <c r="B68" s="300"/>
      <c r="C68" s="61"/>
      <c r="D68" s="29"/>
      <c r="E68" s="29"/>
      <c r="F68" s="29"/>
      <c r="G68" s="29"/>
      <c r="H68" s="29"/>
      <c r="I68" s="20">
        <v>38</v>
      </c>
      <c r="J68" s="21" t="s">
        <v>157</v>
      </c>
      <c r="K68" s="69"/>
      <c r="L68" s="395">
        <v>0</v>
      </c>
      <c r="M68" s="291"/>
      <c r="N68" s="322" t="s">
        <v>383</v>
      </c>
      <c r="O68" s="304"/>
      <c r="R68" s="312"/>
      <c r="S68" s="312"/>
      <c r="T68" s="312"/>
      <c r="U68" s="312"/>
      <c r="V68" s="312"/>
      <c r="W68" s="312"/>
      <c r="X68" s="312"/>
      <c r="Y68" s="312"/>
      <c r="Z68" s="312"/>
      <c r="AA68" s="312"/>
      <c r="AB68" s="312"/>
    </row>
    <row r="69" spans="2:28">
      <c r="B69" s="300"/>
      <c r="C69" s="61"/>
      <c r="D69" s="29"/>
      <c r="E69" s="29"/>
      <c r="F69" s="29"/>
      <c r="G69" s="29"/>
      <c r="H69" s="29"/>
      <c r="I69" s="20">
        <v>39</v>
      </c>
      <c r="J69" s="21" t="s">
        <v>158</v>
      </c>
      <c r="K69" s="69"/>
      <c r="L69" s="395">
        <v>0</v>
      </c>
      <c r="M69" s="291"/>
      <c r="N69" s="322" t="s">
        <v>286</v>
      </c>
      <c r="O69" s="304"/>
      <c r="R69" s="312"/>
      <c r="S69" s="312"/>
      <c r="T69" s="312"/>
      <c r="U69" s="312"/>
      <c r="V69" s="312"/>
      <c r="W69" s="312"/>
      <c r="X69" s="312"/>
      <c r="Y69" s="312"/>
      <c r="Z69" s="312"/>
      <c r="AA69" s="312"/>
      <c r="AB69" s="312"/>
    </row>
    <row r="70" spans="2:28">
      <c r="B70" s="300"/>
      <c r="C70" s="61"/>
      <c r="D70" s="29"/>
      <c r="E70" s="29"/>
      <c r="F70" s="29"/>
      <c r="G70" s="29"/>
      <c r="H70" s="29"/>
      <c r="I70" s="18">
        <v>40</v>
      </c>
      <c r="J70" s="19" t="s">
        <v>159</v>
      </c>
      <c r="K70" s="69"/>
      <c r="L70" s="395">
        <v>0</v>
      </c>
      <c r="M70" s="291"/>
      <c r="N70" s="322" t="s">
        <v>287</v>
      </c>
      <c r="O70" s="304"/>
      <c r="R70" s="312"/>
      <c r="S70" s="312"/>
      <c r="T70" s="312"/>
      <c r="U70" s="312"/>
      <c r="V70" s="312"/>
      <c r="W70" s="312"/>
      <c r="X70" s="312"/>
      <c r="Y70" s="312"/>
      <c r="Z70" s="312"/>
      <c r="AA70" s="312"/>
      <c r="AB70" s="312"/>
    </row>
    <row r="71" spans="2:28">
      <c r="B71" s="300"/>
      <c r="C71" s="61"/>
      <c r="D71" s="29"/>
      <c r="E71" s="29"/>
      <c r="F71" s="29"/>
      <c r="G71" s="29"/>
      <c r="H71" s="26">
        <v>41</v>
      </c>
      <c r="I71" s="28" t="s">
        <v>160</v>
      </c>
      <c r="J71" s="28"/>
      <c r="K71" s="68"/>
      <c r="L71" s="241">
        <f>+L72+L77</f>
        <v>0</v>
      </c>
      <c r="M71" s="291" t="s">
        <v>278</v>
      </c>
      <c r="N71" s="322"/>
      <c r="O71" s="304"/>
      <c r="R71" s="312"/>
      <c r="S71" s="312"/>
      <c r="T71" s="312"/>
      <c r="U71" s="312"/>
      <c r="V71" s="312"/>
      <c r="W71" s="312"/>
      <c r="X71" s="312"/>
      <c r="Y71" s="312"/>
      <c r="Z71" s="312"/>
      <c r="AA71" s="312"/>
      <c r="AB71" s="312"/>
    </row>
    <row r="72" spans="2:28" ht="21">
      <c r="B72" s="300"/>
      <c r="C72" s="61"/>
      <c r="D72" s="29"/>
      <c r="E72" s="29"/>
      <c r="F72" s="29"/>
      <c r="G72" s="29"/>
      <c r="H72" s="29"/>
      <c r="I72" s="29">
        <v>42</v>
      </c>
      <c r="J72" s="33" t="s">
        <v>161</v>
      </c>
      <c r="K72" s="68"/>
      <c r="L72" s="241">
        <f>SUM(L73:L76)</f>
        <v>0</v>
      </c>
      <c r="M72" s="291" t="s">
        <v>296</v>
      </c>
      <c r="N72" s="321" t="s">
        <v>547</v>
      </c>
      <c r="O72" s="304"/>
      <c r="R72" s="312"/>
      <c r="S72" s="312"/>
      <c r="T72" s="312"/>
      <c r="U72" s="312"/>
      <c r="V72" s="312"/>
      <c r="W72" s="312"/>
      <c r="X72" s="312"/>
      <c r="Y72" s="312"/>
      <c r="Z72" s="312"/>
      <c r="AA72" s="312"/>
      <c r="AB72" s="312"/>
    </row>
    <row r="73" spans="2:28" ht="33.75">
      <c r="B73" s="300"/>
      <c r="C73" s="61"/>
      <c r="D73" s="29"/>
      <c r="E73" s="29"/>
      <c r="F73" s="29"/>
      <c r="G73" s="29"/>
      <c r="H73" s="29"/>
      <c r="I73" s="31"/>
      <c r="J73" s="20">
        <v>43</v>
      </c>
      <c r="K73" s="789" t="s">
        <v>467</v>
      </c>
      <c r="L73" s="395">
        <v>0</v>
      </c>
      <c r="M73" s="291"/>
      <c r="N73" s="788"/>
      <c r="O73" s="304"/>
    </row>
    <row r="74" spans="2:28">
      <c r="B74" s="300"/>
      <c r="C74" s="61"/>
      <c r="D74" s="29"/>
      <c r="E74" s="29"/>
      <c r="F74" s="29"/>
      <c r="G74" s="29"/>
      <c r="H74" s="29"/>
      <c r="I74" s="31"/>
      <c r="J74" s="20">
        <v>44</v>
      </c>
      <c r="K74" s="69" t="s">
        <v>468</v>
      </c>
      <c r="L74" s="395">
        <v>0</v>
      </c>
      <c r="M74" s="291"/>
      <c r="N74" s="788"/>
      <c r="O74" s="304"/>
    </row>
    <row r="75" spans="2:28">
      <c r="B75" s="300"/>
      <c r="C75" s="61"/>
      <c r="D75" s="29"/>
      <c r="E75" s="29"/>
      <c r="F75" s="29"/>
      <c r="G75" s="29"/>
      <c r="H75" s="29"/>
      <c r="I75" s="31"/>
      <c r="J75" s="20">
        <v>45</v>
      </c>
      <c r="K75" s="69" t="s">
        <v>469</v>
      </c>
      <c r="L75" s="395">
        <v>0</v>
      </c>
      <c r="M75" s="291"/>
      <c r="N75" s="788"/>
      <c r="O75" s="304"/>
    </row>
    <row r="76" spans="2:28">
      <c r="B76" s="300"/>
      <c r="C76" s="61"/>
      <c r="D76" s="29"/>
      <c r="E76" s="29"/>
      <c r="F76" s="29"/>
      <c r="G76" s="29"/>
      <c r="H76" s="31"/>
      <c r="I76" s="32"/>
      <c r="J76" s="20">
        <v>46</v>
      </c>
      <c r="K76" s="69" t="s">
        <v>470</v>
      </c>
      <c r="L76" s="395">
        <v>0</v>
      </c>
      <c r="M76" s="291"/>
      <c r="N76" s="787"/>
      <c r="O76" s="304"/>
    </row>
    <row r="77" spans="2:28">
      <c r="B77" s="300"/>
      <c r="C77" s="62"/>
      <c r="D77" s="34"/>
      <c r="E77" s="34"/>
      <c r="F77" s="29"/>
      <c r="G77" s="29"/>
      <c r="H77" s="34"/>
      <c r="I77" s="26">
        <v>47</v>
      </c>
      <c r="J77" s="27" t="s">
        <v>162</v>
      </c>
      <c r="K77" s="68"/>
      <c r="L77" s="241">
        <f>SUM(L78:L79)</f>
        <v>0</v>
      </c>
      <c r="M77" s="291" t="s">
        <v>279</v>
      </c>
      <c r="N77" s="322"/>
      <c r="O77" s="304"/>
    </row>
    <row r="78" spans="2:28" ht="33.75">
      <c r="B78" s="300"/>
      <c r="C78" s="62"/>
      <c r="D78" s="34"/>
      <c r="E78" s="34"/>
      <c r="F78" s="29"/>
      <c r="G78" s="29"/>
      <c r="H78" s="34"/>
      <c r="I78" s="29"/>
      <c r="J78" s="20">
        <v>48</v>
      </c>
      <c r="K78" s="789" t="s">
        <v>467</v>
      </c>
      <c r="L78" s="395">
        <v>0</v>
      </c>
      <c r="M78" s="291"/>
      <c r="N78" s="322" t="s">
        <v>473</v>
      </c>
      <c r="O78" s="304"/>
    </row>
    <row r="79" spans="2:28" ht="21">
      <c r="B79" s="300"/>
      <c r="C79" s="62"/>
      <c r="D79" s="34"/>
      <c r="E79" s="34"/>
      <c r="F79" s="29"/>
      <c r="G79" s="30"/>
      <c r="H79" s="35"/>
      <c r="I79" s="30"/>
      <c r="J79" s="20">
        <v>49</v>
      </c>
      <c r="K79" s="69" t="s">
        <v>471</v>
      </c>
      <c r="L79" s="395">
        <v>0</v>
      </c>
      <c r="M79" s="291"/>
      <c r="N79" s="322" t="s">
        <v>304</v>
      </c>
      <c r="O79" s="304"/>
    </row>
    <row r="80" spans="2:28">
      <c r="B80" s="300"/>
      <c r="C80" s="62"/>
      <c r="D80" s="34"/>
      <c r="E80" s="34"/>
      <c r="F80" s="30"/>
      <c r="G80" s="22">
        <v>50</v>
      </c>
      <c r="H80" s="23" t="s">
        <v>163</v>
      </c>
      <c r="I80" s="23"/>
      <c r="J80" s="23"/>
      <c r="K80" s="69"/>
      <c r="L80" s="395">
        <v>0</v>
      </c>
      <c r="M80" s="291"/>
      <c r="N80" s="322" t="s">
        <v>288</v>
      </c>
      <c r="O80" s="304"/>
    </row>
    <row r="81" spans="2:15" ht="21">
      <c r="B81" s="300"/>
      <c r="C81" s="62"/>
      <c r="D81" s="34"/>
      <c r="E81" s="34"/>
      <c r="F81" s="26">
        <v>51</v>
      </c>
      <c r="G81" s="27" t="s">
        <v>264</v>
      </c>
      <c r="H81" s="27"/>
      <c r="I81" s="27"/>
      <c r="J81" s="27"/>
      <c r="K81" s="68"/>
      <c r="L81" s="241">
        <f>+L82+SUM(L87:L92)</f>
        <v>0</v>
      </c>
      <c r="M81" s="291" t="s">
        <v>280</v>
      </c>
      <c r="N81" s="322"/>
      <c r="O81" s="304"/>
    </row>
    <row r="82" spans="2:15">
      <c r="B82" s="300"/>
      <c r="C82" s="62"/>
      <c r="D82" s="34"/>
      <c r="E82" s="34"/>
      <c r="F82" s="29"/>
      <c r="G82" s="26">
        <v>52</v>
      </c>
      <c r="H82" s="27" t="s">
        <v>164</v>
      </c>
      <c r="I82" s="27"/>
      <c r="J82" s="27"/>
      <c r="K82" s="68"/>
      <c r="L82" s="241">
        <f>SUM(L83:L86)</f>
        <v>0</v>
      </c>
      <c r="M82" s="291" t="s">
        <v>297</v>
      </c>
      <c r="N82" s="322"/>
      <c r="O82" s="304"/>
    </row>
    <row r="83" spans="2:15">
      <c r="B83" s="300"/>
      <c r="C83" s="62"/>
      <c r="D83" s="34"/>
      <c r="E83" s="34"/>
      <c r="F83" s="29"/>
      <c r="G83" s="29"/>
      <c r="H83" s="20">
        <v>53</v>
      </c>
      <c r="I83" s="21" t="s">
        <v>165</v>
      </c>
      <c r="J83" s="21"/>
      <c r="K83" s="69"/>
      <c r="L83" s="395">
        <v>0</v>
      </c>
      <c r="M83" s="291"/>
      <c r="N83" s="322" t="s">
        <v>289</v>
      </c>
      <c r="O83" s="304"/>
    </row>
    <row r="84" spans="2:15" ht="31.5">
      <c r="B84" s="300"/>
      <c r="C84" s="62"/>
      <c r="D84" s="34"/>
      <c r="E84" s="34"/>
      <c r="F84" s="29"/>
      <c r="G84" s="29"/>
      <c r="H84" s="20">
        <v>54</v>
      </c>
      <c r="I84" s="21" t="s">
        <v>546</v>
      </c>
      <c r="J84" s="21"/>
      <c r="K84" s="69"/>
      <c r="L84" s="395">
        <v>0</v>
      </c>
      <c r="M84" s="291"/>
      <c r="N84" s="322" t="s">
        <v>477</v>
      </c>
      <c r="O84" s="304"/>
    </row>
    <row r="85" spans="2:15">
      <c r="B85" s="300"/>
      <c r="C85" s="62"/>
      <c r="D85" s="34"/>
      <c r="E85" s="34"/>
      <c r="F85" s="29"/>
      <c r="G85" s="29"/>
      <c r="H85" s="20">
        <v>55</v>
      </c>
      <c r="I85" s="21" t="s">
        <v>166</v>
      </c>
      <c r="J85" s="21"/>
      <c r="K85" s="69"/>
      <c r="L85" s="395">
        <v>0</v>
      </c>
      <c r="M85" s="291"/>
      <c r="N85" s="322" t="s">
        <v>290</v>
      </c>
      <c r="O85" s="304"/>
    </row>
    <row r="86" spans="2:15" ht="21">
      <c r="B86" s="300"/>
      <c r="C86" s="62"/>
      <c r="D86" s="34"/>
      <c r="E86" s="34"/>
      <c r="F86" s="29"/>
      <c r="G86" s="30"/>
      <c r="H86" s="20">
        <v>56</v>
      </c>
      <c r="I86" s="21" t="s">
        <v>167</v>
      </c>
      <c r="J86" s="21"/>
      <c r="K86" s="69"/>
      <c r="L86" s="395">
        <v>0</v>
      </c>
      <c r="M86" s="291"/>
      <c r="N86" s="322" t="s">
        <v>291</v>
      </c>
      <c r="O86" s="304"/>
    </row>
    <row r="87" spans="2:15" ht="21">
      <c r="B87" s="300"/>
      <c r="C87" s="62"/>
      <c r="D87" s="34"/>
      <c r="E87" s="34"/>
      <c r="F87" s="29"/>
      <c r="G87" s="20">
        <v>57</v>
      </c>
      <c r="H87" s="21" t="s">
        <v>168</v>
      </c>
      <c r="I87" s="21"/>
      <c r="J87" s="21"/>
      <c r="K87" s="69"/>
      <c r="L87" s="395">
        <v>0</v>
      </c>
      <c r="M87" s="291"/>
      <c r="N87" s="322" t="s">
        <v>292</v>
      </c>
      <c r="O87" s="304"/>
    </row>
    <row r="88" spans="2:15" ht="21">
      <c r="B88" s="300"/>
      <c r="C88" s="62"/>
      <c r="D88" s="34"/>
      <c r="E88" s="34"/>
      <c r="F88" s="29"/>
      <c r="G88" s="20">
        <v>58</v>
      </c>
      <c r="H88" s="21" t="s">
        <v>267</v>
      </c>
      <c r="I88" s="21"/>
      <c r="J88" s="21"/>
      <c r="K88" s="69"/>
      <c r="L88" s="395">
        <v>0</v>
      </c>
      <c r="M88" s="291"/>
      <c r="N88" s="322" t="s">
        <v>305</v>
      </c>
      <c r="O88" s="304"/>
    </row>
    <row r="89" spans="2:15" ht="31.5">
      <c r="B89" s="300"/>
      <c r="C89" s="62"/>
      <c r="D89" s="34"/>
      <c r="E89" s="34"/>
      <c r="F89" s="29"/>
      <c r="G89" s="20">
        <v>59</v>
      </c>
      <c r="H89" s="21" t="s">
        <v>169</v>
      </c>
      <c r="I89" s="21"/>
      <c r="J89" s="21"/>
      <c r="K89" s="69"/>
      <c r="L89" s="395">
        <v>0</v>
      </c>
      <c r="M89" s="291"/>
      <c r="N89" s="322" t="s">
        <v>478</v>
      </c>
      <c r="O89" s="304"/>
    </row>
    <row r="90" spans="2:15">
      <c r="B90" s="300"/>
      <c r="C90" s="62"/>
      <c r="D90" s="34"/>
      <c r="E90" s="34"/>
      <c r="F90" s="29"/>
      <c r="G90" s="20">
        <v>60</v>
      </c>
      <c r="H90" s="21" t="s">
        <v>472</v>
      </c>
      <c r="I90" s="21"/>
      <c r="J90" s="21"/>
      <c r="K90" s="69"/>
      <c r="L90" s="395">
        <v>0</v>
      </c>
      <c r="M90" s="291"/>
      <c r="N90" s="322" t="s">
        <v>479</v>
      </c>
      <c r="O90" s="304"/>
    </row>
    <row r="91" spans="2:15" ht="21">
      <c r="B91" s="300"/>
      <c r="C91" s="62"/>
      <c r="D91" s="34"/>
      <c r="E91" s="34"/>
      <c r="F91" s="29"/>
      <c r="G91" s="20">
        <v>61</v>
      </c>
      <c r="H91" s="21" t="s">
        <v>170</v>
      </c>
      <c r="I91" s="21"/>
      <c r="J91" s="21"/>
      <c r="K91" s="69"/>
      <c r="L91" s="395">
        <v>0</v>
      </c>
      <c r="M91" s="291"/>
      <c r="N91" s="322" t="s">
        <v>293</v>
      </c>
      <c r="O91" s="304"/>
    </row>
    <row r="92" spans="2:15" ht="21">
      <c r="B92" s="300"/>
      <c r="C92" s="62"/>
      <c r="D92" s="34"/>
      <c r="E92" s="790"/>
      <c r="F92" s="30"/>
      <c r="G92" s="20">
        <v>62</v>
      </c>
      <c r="H92" s="21" t="s">
        <v>171</v>
      </c>
      <c r="I92" s="21"/>
      <c r="J92" s="21"/>
      <c r="K92" s="69"/>
      <c r="L92" s="395">
        <v>0</v>
      </c>
      <c r="M92" s="291"/>
      <c r="N92" s="322" t="s">
        <v>384</v>
      </c>
      <c r="O92" s="304"/>
    </row>
    <row r="93" spans="2:15" ht="31.5">
      <c r="B93" s="300"/>
      <c r="C93" s="61"/>
      <c r="D93" s="29"/>
      <c r="E93" s="22">
        <v>63</v>
      </c>
      <c r="F93" s="21" t="s">
        <v>385</v>
      </c>
      <c r="G93" s="21"/>
      <c r="H93" s="21"/>
      <c r="I93" s="21"/>
      <c r="J93" s="21"/>
      <c r="K93" s="69"/>
      <c r="L93" s="395">
        <v>0</v>
      </c>
      <c r="M93" s="291"/>
      <c r="N93" s="322" t="s">
        <v>480</v>
      </c>
      <c r="O93" s="304"/>
    </row>
    <row r="94" spans="2:15">
      <c r="B94" s="300"/>
      <c r="C94" s="61"/>
      <c r="D94" s="29"/>
      <c r="E94" s="26">
        <v>64</v>
      </c>
      <c r="F94" s="27" t="s">
        <v>173</v>
      </c>
      <c r="G94" s="27"/>
      <c r="H94" s="27"/>
      <c r="I94" s="27"/>
      <c r="J94" s="27"/>
      <c r="K94" s="68"/>
      <c r="L94" s="241">
        <f>SUM(L95:L100)</f>
        <v>0</v>
      </c>
      <c r="M94" s="291" t="s">
        <v>298</v>
      </c>
      <c r="N94" s="322"/>
      <c r="O94" s="304"/>
    </row>
    <row r="95" spans="2:15" ht="52.5">
      <c r="B95" s="300"/>
      <c r="C95" s="61"/>
      <c r="D95" s="29"/>
      <c r="E95" s="29"/>
      <c r="F95" s="18">
        <v>65</v>
      </c>
      <c r="G95" s="19" t="s">
        <v>174</v>
      </c>
      <c r="H95" s="19"/>
      <c r="I95" s="19"/>
      <c r="J95" s="19"/>
      <c r="K95" s="69"/>
      <c r="L95" s="395">
        <v>0</v>
      </c>
      <c r="M95" s="291"/>
      <c r="N95" s="322" t="s">
        <v>481</v>
      </c>
      <c r="O95" s="304"/>
    </row>
    <row r="96" spans="2:15" ht="52.5">
      <c r="B96" s="300"/>
      <c r="C96" s="61"/>
      <c r="D96" s="29"/>
      <c r="E96" s="29"/>
      <c r="F96" s="20">
        <v>66</v>
      </c>
      <c r="G96" s="21" t="s">
        <v>175</v>
      </c>
      <c r="H96" s="21"/>
      <c r="I96" s="21"/>
      <c r="J96" s="21"/>
      <c r="K96" s="69"/>
      <c r="L96" s="395">
        <v>0</v>
      </c>
      <c r="M96" s="291"/>
      <c r="N96" s="322" t="s">
        <v>482</v>
      </c>
      <c r="O96" s="304"/>
    </row>
    <row r="97" spans="2:15" ht="31.5">
      <c r="B97" s="300"/>
      <c r="C97" s="61"/>
      <c r="D97" s="29"/>
      <c r="E97" s="29"/>
      <c r="F97" s="22">
        <v>67</v>
      </c>
      <c r="G97" s="23" t="s">
        <v>176</v>
      </c>
      <c r="H97" s="23"/>
      <c r="I97" s="23"/>
      <c r="J97" s="23"/>
      <c r="K97" s="69"/>
      <c r="L97" s="395">
        <v>0</v>
      </c>
      <c r="M97" s="291"/>
      <c r="N97" s="322" t="s">
        <v>527</v>
      </c>
      <c r="O97" s="304"/>
    </row>
    <row r="98" spans="2:15" ht="21">
      <c r="B98" s="300"/>
      <c r="C98" s="61"/>
      <c r="D98" s="29"/>
      <c r="E98" s="29"/>
      <c r="F98" s="24">
        <v>68</v>
      </c>
      <c r="G98" s="218" t="s">
        <v>367</v>
      </c>
      <c r="H98" s="218"/>
      <c r="I98" s="218"/>
      <c r="J98" s="218"/>
      <c r="K98" s="69"/>
      <c r="L98" s="395">
        <v>0</v>
      </c>
      <c r="M98" s="291"/>
      <c r="N98" s="322" t="s">
        <v>306</v>
      </c>
      <c r="O98" s="304"/>
    </row>
    <row r="99" spans="2:15" ht="31.5">
      <c r="B99" s="300"/>
      <c r="C99" s="61"/>
      <c r="D99" s="29"/>
      <c r="E99" s="29"/>
      <c r="F99" s="20">
        <v>69</v>
      </c>
      <c r="G99" s="21" t="s">
        <v>177</v>
      </c>
      <c r="H99" s="21"/>
      <c r="I99" s="21"/>
      <c r="J99" s="21"/>
      <c r="K99" s="69"/>
      <c r="L99" s="395">
        <v>0</v>
      </c>
      <c r="M99" s="291"/>
      <c r="N99" s="322" t="s">
        <v>528</v>
      </c>
      <c r="O99" s="304"/>
    </row>
    <row r="100" spans="2:15" ht="42.75" thickBot="1">
      <c r="B100" s="300"/>
      <c r="C100" s="63"/>
      <c r="D100" s="64"/>
      <c r="E100" s="64"/>
      <c r="F100" s="65">
        <v>70</v>
      </c>
      <c r="G100" s="66" t="s">
        <v>178</v>
      </c>
      <c r="H100" s="66"/>
      <c r="I100" s="66"/>
      <c r="J100" s="66"/>
      <c r="K100" s="70"/>
      <c r="L100" s="397">
        <v>0</v>
      </c>
      <c r="M100" s="292"/>
      <c r="N100" s="321" t="s">
        <v>548</v>
      </c>
      <c r="O100" s="304"/>
    </row>
    <row r="101" spans="2:15" ht="12.75" thickBot="1">
      <c r="B101" s="300"/>
      <c r="C101" s="41"/>
      <c r="D101" s="42"/>
      <c r="E101" s="42"/>
      <c r="F101" s="42"/>
      <c r="G101" s="42"/>
      <c r="H101" s="42"/>
      <c r="I101" s="42"/>
      <c r="J101" s="42"/>
      <c r="K101" s="42" t="s">
        <v>203</v>
      </c>
      <c r="L101" s="243">
        <f>+L12</f>
        <v>0</v>
      </c>
      <c r="M101" s="955"/>
      <c r="N101" s="956"/>
      <c r="O101" s="304"/>
    </row>
    <row r="102" spans="2:15" ht="12.75" thickBot="1">
      <c r="B102" s="306"/>
      <c r="C102" s="42"/>
      <c r="D102" s="42"/>
      <c r="E102" s="42"/>
      <c r="F102" s="42"/>
      <c r="G102" s="42"/>
      <c r="H102" s="42"/>
      <c r="I102" s="42"/>
      <c r="J102" s="42"/>
      <c r="K102" s="42"/>
      <c r="L102" s="307"/>
      <c r="M102" s="308"/>
      <c r="N102" s="309"/>
      <c r="O102" s="310"/>
    </row>
    <row r="103" spans="2:15">
      <c r="N103" s="222"/>
    </row>
    <row r="104" spans="2:15">
      <c r="N104" s="222"/>
    </row>
  </sheetData>
  <sheetProtection selectLockedCells="1"/>
  <mergeCells count="123">
    <mergeCell ref="C5:N6"/>
    <mergeCell ref="C7:N9"/>
    <mergeCell ref="G53:G55"/>
    <mergeCell ref="H53:K55"/>
    <mergeCell ref="G51:G52"/>
    <mergeCell ref="M53:M55"/>
    <mergeCell ref="N53:N55"/>
    <mergeCell ref="L53:L55"/>
    <mergeCell ref="H49:K50"/>
    <mergeCell ref="M51:M52"/>
    <mergeCell ref="H51:K52"/>
    <mergeCell ref="L51:L52"/>
    <mergeCell ref="L46:L47"/>
    <mergeCell ref="M46:M47"/>
    <mergeCell ref="L49:L50"/>
    <mergeCell ref="L39:L40"/>
    <mergeCell ref="C10:N10"/>
    <mergeCell ref="C11:K11"/>
    <mergeCell ref="F15:F18"/>
    <mergeCell ref="M39:M40"/>
    <mergeCell ref="G37:G38"/>
    <mergeCell ref="F34:F35"/>
    <mergeCell ref="G34:K35"/>
    <mergeCell ref="L15:L18"/>
    <mergeCell ref="S2:V3"/>
    <mergeCell ref="T5:W6"/>
    <mergeCell ref="N43:N45"/>
    <mergeCell ref="H37:K38"/>
    <mergeCell ref="N39:N40"/>
    <mergeCell ref="N31:N32"/>
    <mergeCell ref="N34:N35"/>
    <mergeCell ref="C2:K3"/>
    <mergeCell ref="G31:G32"/>
    <mergeCell ref="H31:K32"/>
    <mergeCell ref="L31:L32"/>
    <mergeCell ref="M31:M32"/>
    <mergeCell ref="M41:M42"/>
    <mergeCell ref="N41:N42"/>
    <mergeCell ref="M43:M45"/>
    <mergeCell ref="L37:L38"/>
    <mergeCell ref="M37:M38"/>
    <mergeCell ref="L34:L35"/>
    <mergeCell ref="L41:L42"/>
    <mergeCell ref="M34:M35"/>
    <mergeCell ref="F21:F22"/>
    <mergeCell ref="G21:K22"/>
    <mergeCell ref="F39:F40"/>
    <mergeCell ref="G39:K40"/>
    <mergeCell ref="N37:N38"/>
    <mergeCell ref="M101:N101"/>
    <mergeCell ref="N46:N47"/>
    <mergeCell ref="M49:M50"/>
    <mergeCell ref="N49:N50"/>
    <mergeCell ref="N51:N52"/>
    <mergeCell ref="L56:L57"/>
    <mergeCell ref="M56:M57"/>
    <mergeCell ref="N56:N57"/>
    <mergeCell ref="G43:G45"/>
    <mergeCell ref="H43:K45"/>
    <mergeCell ref="L43:L45"/>
    <mergeCell ref="G46:G47"/>
    <mergeCell ref="H46:K47"/>
    <mergeCell ref="G56:G57"/>
    <mergeCell ref="H56:K57"/>
    <mergeCell ref="G49:G50"/>
    <mergeCell ref="G41:G42"/>
    <mergeCell ref="H41:K42"/>
    <mergeCell ref="AA11:AA12"/>
    <mergeCell ref="V11:V12"/>
    <mergeCell ref="Z11:Z12"/>
    <mergeCell ref="T14:AA15"/>
    <mergeCell ref="T16:AA17"/>
    <mergeCell ref="G27:G28"/>
    <mergeCell ref="H27:K28"/>
    <mergeCell ref="L27:L28"/>
    <mergeCell ref="M15:M18"/>
    <mergeCell ref="M21:M22"/>
    <mergeCell ref="N15:N18"/>
    <mergeCell ref="AA19:AA20"/>
    <mergeCell ref="N27:N28"/>
    <mergeCell ref="G15:K18"/>
    <mergeCell ref="M27:M28"/>
    <mergeCell ref="X11:X12"/>
    <mergeCell ref="Y11:Y12"/>
    <mergeCell ref="L21:L22"/>
    <mergeCell ref="N21:N22"/>
    <mergeCell ref="V41:AA41"/>
    <mergeCell ref="T42:W43"/>
    <mergeCell ref="X42:X43"/>
    <mergeCell ref="Y42:Y43"/>
    <mergeCell ref="Z42:Z43"/>
    <mergeCell ref="AA42:AA43"/>
    <mergeCell ref="V4:AA4"/>
    <mergeCell ref="X5:X6"/>
    <mergeCell ref="Y5:Y6"/>
    <mergeCell ref="Z5:Z6"/>
    <mergeCell ref="AA5:AA6"/>
    <mergeCell ref="Z7:Z8"/>
    <mergeCell ref="AA7:AA8"/>
    <mergeCell ref="V7:V8"/>
    <mergeCell ref="X7:X8"/>
    <mergeCell ref="Y7:Y8"/>
    <mergeCell ref="V9:V10"/>
    <mergeCell ref="X9:X10"/>
    <mergeCell ref="Y9:Y10"/>
    <mergeCell ref="AA9:AA10"/>
    <mergeCell ref="Z9:Z10"/>
    <mergeCell ref="V22:AA22"/>
    <mergeCell ref="T19:Z20"/>
    <mergeCell ref="T13:AA13"/>
    <mergeCell ref="T48:AA49"/>
    <mergeCell ref="T50:AA51"/>
    <mergeCell ref="V52:AA52"/>
    <mergeCell ref="AA44:AA45"/>
    <mergeCell ref="V46:V47"/>
    <mergeCell ref="X46:X47"/>
    <mergeCell ref="Y46:Y47"/>
    <mergeCell ref="Z46:Z47"/>
    <mergeCell ref="AA46:AA47"/>
    <mergeCell ref="V44:V45"/>
    <mergeCell ref="X44:X45"/>
    <mergeCell ref="Y44:Y45"/>
    <mergeCell ref="Z44:Z45"/>
  </mergeCells>
  <phoneticPr fontId="2"/>
  <pageMargins left="0.39370078740157483" right="0.39370078740157483" top="0.39370078740157483" bottom="0.23622047244094491" header="0.19685039370078741" footer="0.19685039370078741"/>
  <pageSetup paperSize="8" scale="75" orientation="portrait" r:id="rId1"/>
  <headerFooter alignWithMargins="0">
    <oddHeader>&amp;L&amp;"ＭＳ ゴシック,標準"&amp;F&amp;C&amp;"ＭＳ ゴシック,標準"&amp;A&amp;R&amp;"ＭＳ ゴシック,標準"&amp;D_&amp;T</oddHeader>
  </headerFooter>
  <ignoredErrors>
    <ignoredError sqref="L81:L82 L7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84"/>
  <sheetViews>
    <sheetView showGridLines="0" workbookViewId="0">
      <selection activeCell="J76" sqref="J76"/>
    </sheetView>
  </sheetViews>
  <sheetFormatPr defaultColWidth="2.5" defaultRowHeight="12"/>
  <cols>
    <col min="1" max="2" width="1.83203125" style="244" customWidth="1"/>
    <col min="3" max="39" width="2.5" style="244" customWidth="1"/>
    <col min="40" max="40" width="1.83203125" style="244" customWidth="1"/>
    <col min="41" max="43" width="2.5" style="244" customWidth="1"/>
  </cols>
  <sheetData>
    <row r="1" spans="2:40" ht="12.75" thickBot="1"/>
    <row r="2" spans="2:40">
      <c r="B2" s="329"/>
      <c r="C2" s="997" t="s">
        <v>228</v>
      </c>
      <c r="D2" s="997"/>
      <c r="E2" s="997"/>
      <c r="F2" s="997"/>
      <c r="G2" s="997"/>
      <c r="H2" s="997"/>
      <c r="I2" s="330"/>
      <c r="J2" s="330"/>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2"/>
    </row>
    <row r="3" spans="2:40">
      <c r="B3" s="333"/>
      <c r="C3" s="998"/>
      <c r="D3" s="998"/>
      <c r="E3" s="998"/>
      <c r="F3" s="998"/>
      <c r="G3" s="998"/>
      <c r="H3" s="998"/>
      <c r="I3" s="334"/>
      <c r="J3" s="334"/>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335"/>
    </row>
    <row r="4" spans="2:40">
      <c r="B4" s="333"/>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335"/>
    </row>
    <row r="5" spans="2:40" ht="12" customHeight="1">
      <c r="B5" s="333"/>
      <c r="C5" s="276"/>
      <c r="D5" s="276"/>
      <c r="E5" s="276"/>
      <c r="F5" s="276"/>
      <c r="G5" s="971" t="s">
        <v>397</v>
      </c>
      <c r="H5" s="971"/>
      <c r="I5" s="971"/>
      <c r="J5" s="971"/>
      <c r="K5" s="971"/>
      <c r="L5" s="971"/>
      <c r="M5" s="971"/>
      <c r="N5" s="971"/>
      <c r="O5" s="971"/>
      <c r="P5" s="971"/>
      <c r="Q5" s="971"/>
      <c r="R5" s="971"/>
      <c r="S5" s="971"/>
      <c r="T5" s="971"/>
      <c r="U5" s="971"/>
      <c r="V5" s="971"/>
      <c r="W5" s="971"/>
      <c r="X5" s="971"/>
      <c r="Y5" s="971"/>
      <c r="Z5" s="971"/>
      <c r="AA5" s="971"/>
      <c r="AB5" s="971"/>
      <c r="AC5" s="971"/>
      <c r="AD5" s="314"/>
      <c r="AE5" s="314"/>
      <c r="AF5" s="314"/>
      <c r="AG5" s="314"/>
      <c r="AH5" s="314"/>
      <c r="AI5" s="314"/>
      <c r="AJ5" s="314"/>
      <c r="AK5" s="314"/>
      <c r="AL5" s="314"/>
      <c r="AM5" s="276"/>
      <c r="AN5" s="335"/>
    </row>
    <row r="6" spans="2:40" ht="12.75" thickBot="1">
      <c r="B6" s="333"/>
      <c r="C6" s="276"/>
      <c r="D6" s="276"/>
      <c r="E6" s="276"/>
      <c r="F6" s="276"/>
      <c r="G6" s="972"/>
      <c r="H6" s="972"/>
      <c r="I6" s="972"/>
      <c r="J6" s="972"/>
      <c r="K6" s="972"/>
      <c r="L6" s="972"/>
      <c r="M6" s="972"/>
      <c r="N6" s="972"/>
      <c r="O6" s="972"/>
      <c r="P6" s="972"/>
      <c r="Q6" s="972"/>
      <c r="R6" s="972"/>
      <c r="S6" s="972"/>
      <c r="T6" s="972"/>
      <c r="U6" s="972"/>
      <c r="V6" s="972"/>
      <c r="W6" s="972"/>
      <c r="X6" s="972"/>
      <c r="Y6" s="972"/>
      <c r="Z6" s="972"/>
      <c r="AA6" s="972"/>
      <c r="AB6" s="972"/>
      <c r="AC6" s="972"/>
      <c r="AD6" s="314"/>
      <c r="AE6" s="314"/>
      <c r="AF6" s="314"/>
      <c r="AG6" s="314"/>
      <c r="AH6" s="314"/>
      <c r="AI6" s="314"/>
      <c r="AJ6" s="314"/>
      <c r="AK6" s="314"/>
      <c r="AL6" s="314"/>
      <c r="AM6" s="511"/>
      <c r="AN6" s="335"/>
    </row>
    <row r="7" spans="2:40">
      <c r="B7" s="333"/>
      <c r="C7" s="276"/>
      <c r="D7" s="276"/>
      <c r="E7" s="276"/>
      <c r="F7" s="276"/>
      <c r="G7" s="245"/>
      <c r="H7" s="246" t="s">
        <v>323</v>
      </c>
      <c r="I7" s="246"/>
      <c r="J7" s="246"/>
      <c r="K7" s="246"/>
      <c r="L7" s="246"/>
      <c r="M7" s="246"/>
      <c r="N7" s="246"/>
      <c r="O7" s="246"/>
      <c r="P7" s="246"/>
      <c r="Q7" s="246"/>
      <c r="R7" s="246"/>
      <c r="S7" s="246"/>
      <c r="T7" s="246"/>
      <c r="U7" s="246"/>
      <c r="V7" s="246"/>
      <c r="W7" s="246"/>
      <c r="X7" s="246"/>
      <c r="Y7" s="246"/>
      <c r="Z7" s="246"/>
      <c r="AA7" s="246"/>
      <c r="AB7" s="246"/>
      <c r="AC7" s="246"/>
      <c r="AD7" s="248"/>
      <c r="AE7" s="250"/>
      <c r="AF7" s="250"/>
      <c r="AG7" s="250"/>
      <c r="AH7" s="250"/>
      <c r="AI7" s="250"/>
      <c r="AJ7" s="250"/>
      <c r="AK7" s="250"/>
      <c r="AL7" s="276"/>
      <c r="AM7" s="276"/>
      <c r="AN7" s="335"/>
    </row>
    <row r="8" spans="2:40">
      <c r="B8" s="333"/>
      <c r="C8" s="276"/>
      <c r="D8" s="276"/>
      <c r="E8" s="276"/>
      <c r="F8" s="276"/>
      <c r="G8" s="248"/>
      <c r="H8" s="973">
        <f>+'③-2計算'!D52</f>
        <v>0</v>
      </c>
      <c r="I8" s="973"/>
      <c r="J8" s="973"/>
      <c r="K8" s="973"/>
      <c r="L8" s="973"/>
      <c r="M8" s="249"/>
      <c r="N8" s="250"/>
      <c r="O8" s="250"/>
      <c r="P8" s="250"/>
      <c r="Q8" s="250"/>
      <c r="R8" s="250"/>
      <c r="S8" s="250"/>
      <c r="T8" s="250"/>
      <c r="U8" s="250"/>
      <c r="V8" s="250"/>
      <c r="W8" s="250"/>
      <c r="X8" s="250"/>
      <c r="Y8" s="250"/>
      <c r="Z8" s="250"/>
      <c r="AA8" s="250"/>
      <c r="AB8" s="250"/>
      <c r="AC8" s="250"/>
      <c r="AD8" s="248"/>
      <c r="AE8" s="250"/>
      <c r="AF8" s="250"/>
      <c r="AG8" s="250"/>
      <c r="AH8" s="250"/>
      <c r="AI8" s="250"/>
      <c r="AJ8" s="250"/>
      <c r="AK8" s="250"/>
      <c r="AL8" s="276"/>
      <c r="AM8" s="276"/>
      <c r="AN8" s="335"/>
    </row>
    <row r="9" spans="2:40">
      <c r="B9" s="333"/>
      <c r="C9" s="276"/>
      <c r="D9" s="276"/>
      <c r="E9" s="276"/>
      <c r="F9" s="276"/>
      <c r="G9" s="248"/>
      <c r="H9" s="250"/>
      <c r="I9" s="250"/>
      <c r="J9" s="250"/>
      <c r="K9" s="250"/>
      <c r="L9" s="250"/>
      <c r="M9" s="250"/>
      <c r="N9" s="250"/>
      <c r="O9" s="250"/>
      <c r="P9" s="250"/>
      <c r="Q9" s="250"/>
      <c r="R9" s="250"/>
      <c r="S9" s="250"/>
      <c r="T9" s="250"/>
      <c r="U9" s="250"/>
      <c r="V9" s="250"/>
      <c r="W9" s="250"/>
      <c r="X9" s="250"/>
      <c r="Y9" s="250"/>
      <c r="Z9" s="250"/>
      <c r="AA9" s="250"/>
      <c r="AB9" s="250"/>
      <c r="AC9" s="250"/>
      <c r="AD9" s="248"/>
      <c r="AE9" s="250"/>
      <c r="AF9" s="250"/>
      <c r="AG9" s="250"/>
      <c r="AH9" s="250"/>
      <c r="AI9" s="250"/>
      <c r="AJ9" s="250"/>
      <c r="AK9" s="250"/>
      <c r="AL9" s="276"/>
      <c r="AM9" s="276"/>
      <c r="AN9" s="335"/>
    </row>
    <row r="10" spans="2:40" ht="12.75" thickBot="1">
      <c r="B10" s="333"/>
      <c r="C10" s="276"/>
      <c r="D10" s="276"/>
      <c r="E10" s="276"/>
      <c r="F10" s="276"/>
      <c r="G10" s="252"/>
      <c r="H10" s="253"/>
      <c r="I10" s="253"/>
      <c r="J10" s="253"/>
      <c r="K10" s="253"/>
      <c r="L10" s="253"/>
      <c r="M10" s="253"/>
      <c r="N10" s="253"/>
      <c r="O10" s="253"/>
      <c r="P10" s="253"/>
      <c r="Q10" s="253"/>
      <c r="R10" s="253"/>
      <c r="S10" s="253"/>
      <c r="T10" s="253"/>
      <c r="U10" s="253"/>
      <c r="V10" s="253"/>
      <c r="W10" s="253"/>
      <c r="X10" s="253"/>
      <c r="Y10" s="253"/>
      <c r="Z10" s="253"/>
      <c r="AA10" s="253"/>
      <c r="AB10" s="253"/>
      <c r="AC10" s="253"/>
      <c r="AD10" s="248"/>
      <c r="AE10" s="250"/>
      <c r="AF10" s="250"/>
      <c r="AG10" s="250"/>
      <c r="AH10" s="250"/>
      <c r="AI10" s="250"/>
      <c r="AJ10" s="250"/>
      <c r="AK10" s="250"/>
      <c r="AL10" s="276"/>
      <c r="AM10" s="276"/>
      <c r="AN10" s="335"/>
    </row>
    <row r="11" spans="2:40">
      <c r="B11" s="333"/>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335"/>
    </row>
    <row r="12" spans="2:40">
      <c r="B12" s="333"/>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335"/>
    </row>
    <row r="13" spans="2:40" ht="12.75" thickBot="1">
      <c r="B13" s="333"/>
      <c r="C13" s="276"/>
      <c r="D13" s="981" t="s">
        <v>121</v>
      </c>
      <c r="E13" s="982"/>
      <c r="F13" s="982"/>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6"/>
      <c r="AN13" s="335"/>
    </row>
    <row r="14" spans="2:40">
      <c r="B14" s="333"/>
      <c r="C14" s="276"/>
      <c r="D14" s="983"/>
      <c r="E14" s="984"/>
      <c r="F14" s="984"/>
      <c r="G14" s="355"/>
      <c r="H14" s="356" t="s">
        <v>326</v>
      </c>
      <c r="I14" s="356"/>
      <c r="J14" s="356"/>
      <c r="K14" s="356"/>
      <c r="L14" s="356"/>
      <c r="M14" s="356"/>
      <c r="N14" s="356"/>
      <c r="O14" s="356"/>
      <c r="P14" s="356"/>
      <c r="Q14" s="356"/>
      <c r="R14" s="356"/>
      <c r="S14" s="356"/>
      <c r="T14" s="356"/>
      <c r="U14" s="356"/>
      <c r="V14" s="356"/>
      <c r="W14" s="356"/>
      <c r="X14" s="356"/>
      <c r="Y14" s="356"/>
      <c r="Z14" s="356"/>
      <c r="AA14" s="356"/>
      <c r="AB14" s="356"/>
      <c r="AC14" s="356"/>
      <c r="AD14" s="786"/>
      <c r="AE14" s="367"/>
      <c r="AF14" s="367"/>
      <c r="AG14" s="367"/>
      <c r="AH14" s="367"/>
      <c r="AI14" s="367"/>
      <c r="AJ14" s="367"/>
      <c r="AK14" s="367"/>
      <c r="AL14" s="367"/>
      <c r="AM14" s="368"/>
      <c r="AN14" s="335"/>
    </row>
    <row r="15" spans="2:40">
      <c r="B15" s="333"/>
      <c r="C15" s="276"/>
      <c r="D15" s="983"/>
      <c r="E15" s="984"/>
      <c r="F15" s="984"/>
      <c r="G15" s="358"/>
      <c r="H15" s="999">
        <f>+'③-2計算'!E52</f>
        <v>0</v>
      </c>
      <c r="I15" s="999"/>
      <c r="J15" s="999"/>
      <c r="K15" s="999"/>
      <c r="L15" s="999"/>
      <c r="M15" s="359"/>
      <c r="N15" s="360"/>
      <c r="O15" s="360"/>
      <c r="P15" s="360"/>
      <c r="Q15" s="360"/>
      <c r="R15" s="360"/>
      <c r="S15" s="360"/>
      <c r="T15" s="360"/>
      <c r="U15" s="360"/>
      <c r="V15" s="360"/>
      <c r="W15" s="360"/>
      <c r="X15" s="360"/>
      <c r="Y15" s="360"/>
      <c r="Z15" s="360"/>
      <c r="AA15" s="360"/>
      <c r="AB15" s="360"/>
      <c r="AC15" s="360"/>
      <c r="AD15" s="786"/>
      <c r="AE15" s="367"/>
      <c r="AF15" s="367"/>
      <c r="AG15" s="367"/>
      <c r="AH15" s="367"/>
      <c r="AI15" s="367"/>
      <c r="AJ15" s="367"/>
      <c r="AK15" s="367"/>
      <c r="AL15" s="367"/>
      <c r="AM15" s="368"/>
      <c r="AN15" s="335"/>
    </row>
    <row r="16" spans="2:40">
      <c r="B16" s="333"/>
      <c r="C16" s="276"/>
      <c r="D16" s="983"/>
      <c r="E16" s="984"/>
      <c r="F16" s="984"/>
      <c r="G16" s="358"/>
      <c r="H16" s="360"/>
      <c r="I16" s="360"/>
      <c r="J16" s="360"/>
      <c r="K16" s="360"/>
      <c r="L16" s="360"/>
      <c r="M16" s="360"/>
      <c r="N16" s="360"/>
      <c r="O16" s="360"/>
      <c r="P16" s="360"/>
      <c r="Q16" s="360"/>
      <c r="R16" s="360"/>
      <c r="S16" s="360"/>
      <c r="T16" s="360"/>
      <c r="U16" s="360"/>
      <c r="V16" s="360"/>
      <c r="W16" s="360"/>
      <c r="X16" s="360"/>
      <c r="Y16" s="360"/>
      <c r="Z16" s="360"/>
      <c r="AA16" s="360"/>
      <c r="AB16" s="360"/>
      <c r="AC16" s="360"/>
      <c r="AD16" s="786"/>
      <c r="AE16" s="367"/>
      <c r="AF16" s="367"/>
      <c r="AG16" s="367"/>
      <c r="AH16" s="367"/>
      <c r="AI16" s="367"/>
      <c r="AJ16" s="367"/>
      <c r="AK16" s="367"/>
      <c r="AL16" s="367"/>
      <c r="AM16" s="368"/>
      <c r="AN16" s="335"/>
    </row>
    <row r="17" spans="2:43" ht="12.75" thickBot="1">
      <c r="B17" s="333"/>
      <c r="C17" s="276"/>
      <c r="D17" s="983"/>
      <c r="E17" s="984"/>
      <c r="F17" s="984"/>
      <c r="G17" s="362"/>
      <c r="H17" s="363"/>
      <c r="I17" s="363"/>
      <c r="J17" s="363"/>
      <c r="K17" s="363"/>
      <c r="L17" s="363"/>
      <c r="M17" s="363"/>
      <c r="N17" s="363"/>
      <c r="O17" s="363"/>
      <c r="P17" s="363"/>
      <c r="Q17" s="363"/>
      <c r="R17" s="363"/>
      <c r="S17" s="363"/>
      <c r="T17" s="363"/>
      <c r="U17" s="363"/>
      <c r="V17" s="363"/>
      <c r="W17" s="363"/>
      <c r="X17" s="363"/>
      <c r="Y17" s="363"/>
      <c r="Z17" s="363"/>
      <c r="AA17" s="363"/>
      <c r="AB17" s="363"/>
      <c r="AC17" s="363"/>
      <c r="AD17" s="786"/>
      <c r="AE17" s="367"/>
      <c r="AF17" s="367"/>
      <c r="AG17" s="367"/>
      <c r="AH17" s="367"/>
      <c r="AI17" s="367"/>
      <c r="AJ17" s="367"/>
      <c r="AK17" s="367"/>
      <c r="AL17" s="367"/>
      <c r="AM17" s="368"/>
      <c r="AN17" s="335"/>
    </row>
    <row r="18" spans="2:43">
      <c r="B18" s="333"/>
      <c r="C18" s="276"/>
      <c r="D18" s="983"/>
      <c r="E18" s="984"/>
      <c r="F18" s="984"/>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8"/>
      <c r="AN18" s="335"/>
    </row>
    <row r="19" spans="2:43">
      <c r="B19" s="333"/>
      <c r="C19" s="276"/>
      <c r="D19" s="983"/>
      <c r="E19" s="984"/>
      <c r="F19" s="984"/>
      <c r="G19" s="367"/>
      <c r="H19" s="367"/>
      <c r="I19" s="367"/>
      <c r="J19" s="367" t="s">
        <v>329</v>
      </c>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8"/>
      <c r="AN19" s="335"/>
    </row>
    <row r="20" spans="2:43" ht="12.75" thickBot="1">
      <c r="B20" s="333"/>
      <c r="C20" s="276"/>
      <c r="D20" s="983"/>
      <c r="E20" s="984"/>
      <c r="F20" s="984"/>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8"/>
      <c r="AN20" s="276"/>
      <c r="AO20" s="333"/>
      <c r="AP20" s="276"/>
    </row>
    <row r="21" spans="2:43">
      <c r="B21" s="333"/>
      <c r="C21" s="276"/>
      <c r="D21" s="983"/>
      <c r="E21" s="984"/>
      <c r="F21" s="984"/>
      <c r="G21" s="257"/>
      <c r="H21" s="255" t="s">
        <v>332</v>
      </c>
      <c r="I21" s="255"/>
      <c r="J21" s="255"/>
      <c r="K21" s="255"/>
      <c r="L21" s="255"/>
      <c r="M21" s="255"/>
      <c r="N21" s="255"/>
      <c r="O21" s="255"/>
      <c r="P21" s="255"/>
      <c r="Q21" s="255"/>
      <c r="R21" s="255"/>
      <c r="S21" s="255"/>
      <c r="T21" s="255"/>
      <c r="U21" s="255"/>
      <c r="V21" s="258"/>
      <c r="W21" s="259" t="s">
        <v>330</v>
      </c>
      <c r="X21" s="259"/>
      <c r="Y21" s="259"/>
      <c r="Z21" s="259"/>
      <c r="AA21" s="259"/>
      <c r="AB21" s="259"/>
      <c r="AC21" s="259"/>
      <c r="AD21" s="784"/>
      <c r="AE21" s="525"/>
      <c r="AF21" s="526" t="s">
        <v>398</v>
      </c>
      <c r="AG21" s="526"/>
      <c r="AH21" s="526"/>
      <c r="AI21" s="526"/>
      <c r="AJ21" s="526"/>
      <c r="AK21" s="526"/>
      <c r="AL21" s="527"/>
      <c r="AM21" s="785"/>
      <c r="AO21" s="333"/>
      <c r="AP21" s="276"/>
      <c r="AQ21"/>
    </row>
    <row r="22" spans="2:43" ht="12.75" thickBot="1">
      <c r="B22" s="333"/>
      <c r="C22" s="276"/>
      <c r="D22" s="983"/>
      <c r="E22" s="984"/>
      <c r="F22" s="984"/>
      <c r="G22" s="261"/>
      <c r="H22" s="973">
        <f>+'③-2計算'!H52</f>
        <v>0</v>
      </c>
      <c r="I22" s="973"/>
      <c r="J22" s="973"/>
      <c r="K22" s="973"/>
      <c r="L22" s="973"/>
      <c r="M22" s="249"/>
      <c r="N22" s="250"/>
      <c r="O22" s="250"/>
      <c r="P22" s="250"/>
      <c r="Q22" s="250"/>
      <c r="R22" s="250"/>
      <c r="S22" s="250"/>
      <c r="T22" s="250"/>
      <c r="U22" s="250"/>
      <c r="V22" s="262"/>
      <c r="W22" s="974">
        <f>+'③-2計算'!F52</f>
        <v>0</v>
      </c>
      <c r="X22" s="974"/>
      <c r="Y22" s="974"/>
      <c r="Z22" s="974"/>
      <c r="AA22" s="974"/>
      <c r="AB22" s="263"/>
      <c r="AC22" s="264"/>
      <c r="AD22" s="784"/>
      <c r="AE22" s="528"/>
      <c r="AF22" s="968">
        <f>+'③-2計算'!AD52</f>
        <v>0</v>
      </c>
      <c r="AG22" s="968"/>
      <c r="AH22" s="968"/>
      <c r="AI22" s="968"/>
      <c r="AJ22" s="968"/>
      <c r="AK22" s="968"/>
      <c r="AL22" s="529"/>
      <c r="AM22" s="785"/>
      <c r="AO22" s="333"/>
      <c r="AP22" s="276"/>
      <c r="AQ22"/>
    </row>
    <row r="23" spans="2:43">
      <c r="B23" s="333"/>
      <c r="C23" s="276"/>
      <c r="D23" s="983"/>
      <c r="E23" s="984"/>
      <c r="F23" s="984"/>
      <c r="G23" s="261"/>
      <c r="H23" s="250"/>
      <c r="I23" s="250"/>
      <c r="J23" s="250"/>
      <c r="K23" s="250"/>
      <c r="L23" s="250"/>
      <c r="M23" s="250"/>
      <c r="N23" s="250"/>
      <c r="O23" s="250"/>
      <c r="P23" s="250"/>
      <c r="Q23" s="250"/>
      <c r="R23" s="250"/>
      <c r="S23" s="250"/>
      <c r="T23" s="250"/>
      <c r="U23" s="250"/>
      <c r="V23" s="262"/>
      <c r="W23" s="266" t="s">
        <v>331</v>
      </c>
      <c r="X23" s="267"/>
      <c r="Y23" s="267"/>
      <c r="Z23" s="267"/>
      <c r="AA23" s="267"/>
      <c r="AB23" s="267"/>
      <c r="AC23" s="267"/>
      <c r="AD23" s="784"/>
      <c r="AE23" s="528"/>
      <c r="AF23" s="530" t="s">
        <v>399</v>
      </c>
      <c r="AG23" s="531"/>
      <c r="AH23" s="531"/>
      <c r="AI23" s="531"/>
      <c r="AJ23" s="531"/>
      <c r="AK23" s="531"/>
      <c r="AL23" s="532"/>
      <c r="AM23" s="785"/>
      <c r="AO23" s="333"/>
      <c r="AP23" s="276"/>
      <c r="AQ23"/>
    </row>
    <row r="24" spans="2:43" ht="12.75" thickBot="1">
      <c r="B24" s="333"/>
      <c r="C24" s="276"/>
      <c r="D24" s="983"/>
      <c r="E24" s="984"/>
      <c r="F24" s="984"/>
      <c r="G24" s="269"/>
      <c r="H24" s="256"/>
      <c r="I24" s="256"/>
      <c r="J24" s="256"/>
      <c r="K24" s="256"/>
      <c r="L24" s="256"/>
      <c r="M24" s="256"/>
      <c r="N24" s="256"/>
      <c r="O24" s="256"/>
      <c r="P24" s="256"/>
      <c r="Q24" s="256"/>
      <c r="R24" s="256"/>
      <c r="S24" s="256"/>
      <c r="T24" s="256"/>
      <c r="U24" s="256"/>
      <c r="V24" s="270"/>
      <c r="W24" s="975">
        <f>+'③-2計算'!G52</f>
        <v>0</v>
      </c>
      <c r="X24" s="976"/>
      <c r="Y24" s="976"/>
      <c r="Z24" s="976"/>
      <c r="AA24" s="976"/>
      <c r="AB24" s="271"/>
      <c r="AC24" s="272"/>
      <c r="AD24" s="784"/>
      <c r="AE24" s="533"/>
      <c r="AF24" s="969">
        <f>+'③-2計算'!AE52</f>
        <v>0</v>
      </c>
      <c r="AG24" s="970"/>
      <c r="AH24" s="970"/>
      <c r="AI24" s="970"/>
      <c r="AJ24" s="970"/>
      <c r="AK24" s="970"/>
      <c r="AL24" s="534"/>
      <c r="AM24" s="785"/>
      <c r="AO24" s="333"/>
      <c r="AP24" s="276"/>
      <c r="AQ24"/>
    </row>
    <row r="25" spans="2:43">
      <c r="B25" s="333"/>
      <c r="C25" s="276"/>
      <c r="D25" s="985"/>
      <c r="E25" s="986"/>
      <c r="F25" s="986"/>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70"/>
      <c r="AN25" s="276"/>
      <c r="AO25" s="333"/>
      <c r="AP25" s="276"/>
    </row>
    <row r="26" spans="2:43">
      <c r="B26" s="333"/>
      <c r="C26" s="276"/>
      <c r="D26" s="276"/>
      <c r="E26" s="276"/>
      <c r="F26" s="276"/>
      <c r="G26" s="276"/>
      <c r="H26" s="276"/>
      <c r="I26" s="276"/>
      <c r="J26" s="276" t="s">
        <v>324</v>
      </c>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335"/>
    </row>
    <row r="27" spans="2:43" ht="12.75" thickBot="1">
      <c r="B27" s="333"/>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335"/>
    </row>
    <row r="28" spans="2:43">
      <c r="B28" s="333"/>
      <c r="C28" s="276"/>
      <c r="D28" s="276"/>
      <c r="E28" s="276"/>
      <c r="F28" s="276"/>
      <c r="G28" s="245"/>
      <c r="H28" s="246" t="s">
        <v>333</v>
      </c>
      <c r="I28" s="246"/>
      <c r="J28" s="246"/>
      <c r="K28" s="246"/>
      <c r="L28" s="246"/>
      <c r="M28" s="246"/>
      <c r="N28" s="246"/>
      <c r="O28" s="247"/>
      <c r="P28" s="274"/>
      <c r="Q28" s="274" t="s">
        <v>124</v>
      </c>
      <c r="R28" s="274"/>
      <c r="S28" s="274"/>
      <c r="T28" s="274"/>
      <c r="U28" s="274"/>
      <c r="V28" s="275"/>
      <c r="W28" s="276"/>
      <c r="X28" s="276"/>
      <c r="Y28" s="276"/>
      <c r="Z28" s="276"/>
      <c r="AA28" s="276"/>
      <c r="AB28" s="276"/>
      <c r="AC28" s="276"/>
      <c r="AD28" s="276"/>
      <c r="AE28" s="276"/>
      <c r="AF28" s="276"/>
      <c r="AG28" s="276"/>
      <c r="AH28" s="276"/>
      <c r="AI28" s="276"/>
      <c r="AJ28" s="276"/>
      <c r="AK28" s="276"/>
      <c r="AL28" s="276"/>
      <c r="AM28" s="276"/>
      <c r="AN28" s="335"/>
    </row>
    <row r="29" spans="2:43">
      <c r="B29" s="333"/>
      <c r="C29" s="276"/>
      <c r="D29" s="276"/>
      <c r="E29" s="276"/>
      <c r="F29" s="276"/>
      <c r="G29" s="248"/>
      <c r="H29" s="973">
        <f>+'③-2計算'!J52</f>
        <v>0</v>
      </c>
      <c r="I29" s="973"/>
      <c r="J29" s="973"/>
      <c r="K29" s="973"/>
      <c r="L29" s="973"/>
      <c r="M29" s="249"/>
      <c r="N29" s="249"/>
      <c r="O29" s="251"/>
      <c r="P29" s="276"/>
      <c r="Q29" s="276"/>
      <c r="R29" s="276"/>
      <c r="S29" s="276"/>
      <c r="T29" s="276"/>
      <c r="U29" s="276"/>
      <c r="V29" s="277"/>
      <c r="W29" s="276"/>
      <c r="X29" s="276"/>
      <c r="Y29" s="276"/>
      <c r="Z29" s="276"/>
      <c r="AA29" s="276"/>
      <c r="AB29" s="276"/>
      <c r="AC29" s="276"/>
      <c r="AD29" s="276"/>
      <c r="AE29" s="276"/>
      <c r="AF29" s="276"/>
      <c r="AG29" s="276"/>
      <c r="AH29" s="276"/>
      <c r="AI29" s="276"/>
      <c r="AJ29" s="276"/>
      <c r="AK29" s="276"/>
      <c r="AL29" s="276"/>
      <c r="AM29" s="276"/>
      <c r="AN29" s="335"/>
    </row>
    <row r="30" spans="2:43">
      <c r="B30" s="333"/>
      <c r="C30" s="276"/>
      <c r="D30" s="276"/>
      <c r="E30" s="276"/>
      <c r="F30" s="276"/>
      <c r="G30" s="248"/>
      <c r="H30" s="250"/>
      <c r="I30" s="250"/>
      <c r="J30" s="250"/>
      <c r="K30" s="250"/>
      <c r="L30" s="250"/>
      <c r="M30" s="250"/>
      <c r="N30" s="250"/>
      <c r="O30" s="251"/>
      <c r="P30" s="276"/>
      <c r="Q30" s="276"/>
      <c r="R30" s="276"/>
      <c r="S30" s="276"/>
      <c r="T30" s="276"/>
      <c r="U30" s="276"/>
      <c r="V30" s="277"/>
      <c r="W30" s="276"/>
      <c r="X30" s="276"/>
      <c r="Y30" s="276"/>
      <c r="Z30" s="276"/>
      <c r="AA30" s="276"/>
      <c r="AB30" s="276"/>
      <c r="AC30" s="276"/>
      <c r="AD30" s="276"/>
      <c r="AE30" s="276"/>
      <c r="AF30" s="276"/>
      <c r="AG30" s="276"/>
      <c r="AH30" s="276"/>
      <c r="AI30" s="276"/>
      <c r="AJ30" s="276"/>
      <c r="AK30" s="276"/>
      <c r="AL30" s="276"/>
      <c r="AM30" s="276"/>
      <c r="AN30" s="335"/>
    </row>
    <row r="31" spans="2:43" ht="12.75" thickBot="1">
      <c r="B31" s="333"/>
      <c r="C31" s="276"/>
      <c r="D31" s="276"/>
      <c r="E31" s="276"/>
      <c r="F31" s="276"/>
      <c r="G31" s="252"/>
      <c r="H31" s="253"/>
      <c r="I31" s="253"/>
      <c r="J31" s="253"/>
      <c r="K31" s="253"/>
      <c r="L31" s="253"/>
      <c r="M31" s="253"/>
      <c r="N31" s="253"/>
      <c r="O31" s="254"/>
      <c r="P31" s="278"/>
      <c r="Q31" s="278"/>
      <c r="R31" s="278"/>
      <c r="S31" s="278"/>
      <c r="T31" s="278"/>
      <c r="U31" s="278"/>
      <c r="V31" s="279"/>
      <c r="W31" s="276"/>
      <c r="X31" s="276"/>
      <c r="Y31" s="276"/>
      <c r="Z31" s="276"/>
      <c r="AA31" s="276"/>
      <c r="AB31" s="276"/>
      <c r="AC31" s="276"/>
      <c r="AD31" s="276"/>
      <c r="AE31" s="276"/>
      <c r="AF31" s="276"/>
      <c r="AG31" s="276"/>
      <c r="AH31" s="276"/>
      <c r="AI31" s="276"/>
      <c r="AJ31" s="276"/>
      <c r="AK31" s="276"/>
      <c r="AL31" s="276"/>
      <c r="AM31" s="276"/>
      <c r="AN31" s="335"/>
    </row>
    <row r="32" spans="2:43">
      <c r="B32" s="333"/>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335"/>
    </row>
    <row r="33" spans="2:40">
      <c r="B33" s="333"/>
      <c r="C33" s="276"/>
      <c r="D33" s="276"/>
      <c r="E33" s="276"/>
      <c r="F33" s="276"/>
      <c r="G33" s="276"/>
      <c r="H33" s="276"/>
      <c r="I33" s="276"/>
      <c r="J33" s="276" t="s">
        <v>461</v>
      </c>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335"/>
    </row>
    <row r="34" spans="2:40" ht="12.75" thickBot="1">
      <c r="B34" s="333"/>
      <c r="C34" s="276"/>
      <c r="D34" s="981" t="s">
        <v>122</v>
      </c>
      <c r="E34" s="991"/>
      <c r="F34" s="991"/>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6"/>
      <c r="AN34" s="335"/>
    </row>
    <row r="35" spans="2:40">
      <c r="B35" s="333"/>
      <c r="C35" s="276"/>
      <c r="D35" s="992"/>
      <c r="E35" s="993"/>
      <c r="F35" s="993"/>
      <c r="G35" s="355"/>
      <c r="H35" s="356" t="s">
        <v>334</v>
      </c>
      <c r="I35" s="356"/>
      <c r="J35" s="356"/>
      <c r="K35" s="356"/>
      <c r="L35" s="356"/>
      <c r="M35" s="356"/>
      <c r="N35" s="356"/>
      <c r="O35" s="356"/>
      <c r="P35" s="356"/>
      <c r="Q35" s="356"/>
      <c r="R35" s="356"/>
      <c r="S35" s="356"/>
      <c r="T35" s="356"/>
      <c r="U35" s="356"/>
      <c r="V35" s="356"/>
      <c r="W35" s="356"/>
      <c r="X35" s="356"/>
      <c r="Y35" s="357"/>
      <c r="Z35" s="367"/>
      <c r="AA35" s="367"/>
      <c r="AB35" s="367"/>
      <c r="AC35" s="367"/>
      <c r="AD35" s="367"/>
      <c r="AE35" s="367"/>
      <c r="AF35" s="367"/>
      <c r="AG35" s="367"/>
      <c r="AH35" s="367"/>
      <c r="AI35" s="367"/>
      <c r="AJ35" s="367"/>
      <c r="AK35" s="367"/>
      <c r="AL35" s="367"/>
      <c r="AM35" s="368"/>
      <c r="AN35" s="335"/>
    </row>
    <row r="36" spans="2:40">
      <c r="B36" s="333"/>
      <c r="C36" s="276"/>
      <c r="D36" s="992"/>
      <c r="E36" s="993"/>
      <c r="F36" s="993"/>
      <c r="G36" s="358"/>
      <c r="H36" s="996">
        <f>+'③-2計算'!L52</f>
        <v>0</v>
      </c>
      <c r="I36" s="996"/>
      <c r="J36" s="996"/>
      <c r="K36" s="996"/>
      <c r="L36" s="996"/>
      <c r="M36" s="360"/>
      <c r="N36" s="360"/>
      <c r="O36" s="360"/>
      <c r="P36" s="360"/>
      <c r="Q36" s="360"/>
      <c r="R36" s="360"/>
      <c r="S36" s="360"/>
      <c r="T36" s="360"/>
      <c r="U36" s="360"/>
      <c r="V36" s="360"/>
      <c r="W36" s="360"/>
      <c r="X36" s="360"/>
      <c r="Y36" s="361"/>
      <c r="Z36" s="367"/>
      <c r="AA36" s="367"/>
      <c r="AB36" s="367"/>
      <c r="AC36" s="367"/>
      <c r="AD36" s="367"/>
      <c r="AE36" s="367"/>
      <c r="AF36" s="367"/>
      <c r="AG36" s="367"/>
      <c r="AH36" s="367"/>
      <c r="AI36" s="367"/>
      <c r="AJ36" s="367"/>
      <c r="AK36" s="367"/>
      <c r="AL36" s="367"/>
      <c r="AM36" s="368"/>
      <c r="AN36" s="335"/>
    </row>
    <row r="37" spans="2:40">
      <c r="B37" s="333"/>
      <c r="C37" s="276"/>
      <c r="D37" s="992"/>
      <c r="E37" s="993"/>
      <c r="F37" s="993"/>
      <c r="G37" s="358"/>
      <c r="H37" s="360"/>
      <c r="I37" s="360"/>
      <c r="J37" s="360"/>
      <c r="K37" s="360"/>
      <c r="L37" s="360"/>
      <c r="M37" s="360"/>
      <c r="N37" s="360"/>
      <c r="O37" s="360"/>
      <c r="P37" s="360"/>
      <c r="Q37" s="360"/>
      <c r="R37" s="360"/>
      <c r="S37" s="360"/>
      <c r="T37" s="360"/>
      <c r="U37" s="360"/>
      <c r="V37" s="360"/>
      <c r="W37" s="360"/>
      <c r="X37" s="360"/>
      <c r="Y37" s="361"/>
      <c r="Z37" s="367"/>
      <c r="AA37" s="367"/>
      <c r="AB37" s="367"/>
      <c r="AC37" s="367"/>
      <c r="AD37" s="367"/>
      <c r="AE37" s="367"/>
      <c r="AF37" s="367"/>
      <c r="AG37" s="367"/>
      <c r="AH37" s="367"/>
      <c r="AI37" s="367"/>
      <c r="AJ37" s="367"/>
      <c r="AK37" s="367"/>
      <c r="AL37" s="367"/>
      <c r="AM37" s="368"/>
      <c r="AN37" s="335"/>
    </row>
    <row r="38" spans="2:40" ht="12.75" thickBot="1">
      <c r="B38" s="333"/>
      <c r="C38" s="276"/>
      <c r="D38" s="992"/>
      <c r="E38" s="993"/>
      <c r="F38" s="993"/>
      <c r="G38" s="362"/>
      <c r="H38" s="363"/>
      <c r="I38" s="363"/>
      <c r="J38" s="363"/>
      <c r="K38" s="363"/>
      <c r="L38" s="363"/>
      <c r="M38" s="363"/>
      <c r="N38" s="363"/>
      <c r="O38" s="363"/>
      <c r="P38" s="363"/>
      <c r="Q38" s="363"/>
      <c r="R38" s="363"/>
      <c r="S38" s="363"/>
      <c r="T38" s="363"/>
      <c r="U38" s="363"/>
      <c r="V38" s="363"/>
      <c r="W38" s="363"/>
      <c r="X38" s="363"/>
      <c r="Y38" s="364"/>
      <c r="Z38" s="367"/>
      <c r="AA38" s="367"/>
      <c r="AB38" s="367"/>
      <c r="AC38" s="367"/>
      <c r="AD38" s="367"/>
      <c r="AE38" s="367"/>
      <c r="AF38" s="367"/>
      <c r="AG38" s="367"/>
      <c r="AH38" s="367"/>
      <c r="AI38" s="367"/>
      <c r="AJ38" s="367"/>
      <c r="AK38" s="367"/>
      <c r="AL38" s="367"/>
      <c r="AM38" s="368"/>
      <c r="AN38" s="335"/>
    </row>
    <row r="39" spans="2:40">
      <c r="B39" s="333"/>
      <c r="C39" s="276"/>
      <c r="D39" s="992"/>
      <c r="E39" s="993"/>
      <c r="F39" s="993"/>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8"/>
      <c r="AN39" s="335"/>
    </row>
    <row r="40" spans="2:40">
      <c r="B40" s="333"/>
      <c r="C40" s="276"/>
      <c r="D40" s="992"/>
      <c r="E40" s="993"/>
      <c r="F40" s="993"/>
      <c r="G40" s="367"/>
      <c r="H40" s="367"/>
      <c r="I40" s="367"/>
      <c r="J40" s="367" t="s">
        <v>462</v>
      </c>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8"/>
      <c r="AN40" s="335"/>
    </row>
    <row r="41" spans="2:40" ht="12.75" thickBot="1">
      <c r="B41" s="333"/>
      <c r="C41" s="276"/>
      <c r="D41" s="992"/>
      <c r="E41" s="993"/>
      <c r="F41" s="993"/>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8"/>
      <c r="AN41" s="335"/>
    </row>
    <row r="42" spans="2:40">
      <c r="B42" s="333"/>
      <c r="C42" s="276"/>
      <c r="D42" s="992"/>
      <c r="E42" s="993"/>
      <c r="F42" s="993"/>
      <c r="G42" s="280"/>
      <c r="H42" s="274" t="s">
        <v>123</v>
      </c>
      <c r="I42" s="274"/>
      <c r="J42" s="274"/>
      <c r="K42" s="274"/>
      <c r="L42" s="274"/>
      <c r="M42" s="274"/>
      <c r="N42" s="274"/>
      <c r="O42" s="258"/>
      <c r="P42" s="259" t="s">
        <v>335</v>
      </c>
      <c r="Q42" s="259"/>
      <c r="R42" s="259"/>
      <c r="S42" s="259"/>
      <c r="T42" s="259"/>
      <c r="U42" s="259"/>
      <c r="V42" s="259"/>
      <c r="W42" s="259"/>
      <c r="X42" s="259"/>
      <c r="Y42" s="260"/>
      <c r="Z42" s="367"/>
      <c r="AA42" s="367"/>
      <c r="AB42" s="367"/>
      <c r="AC42" s="367"/>
      <c r="AD42" s="367"/>
      <c r="AE42" s="525"/>
      <c r="AF42" s="526" t="s">
        <v>400</v>
      </c>
      <c r="AG42" s="526"/>
      <c r="AH42" s="526"/>
      <c r="AI42" s="526"/>
      <c r="AJ42" s="526"/>
      <c r="AK42" s="526"/>
      <c r="AL42" s="527"/>
      <c r="AM42" s="368"/>
      <c r="AN42" s="335"/>
    </row>
    <row r="43" spans="2:40" ht="12.75" thickBot="1">
      <c r="B43" s="333"/>
      <c r="C43" s="276"/>
      <c r="D43" s="992"/>
      <c r="E43" s="993"/>
      <c r="F43" s="993"/>
      <c r="G43" s="281"/>
      <c r="H43" s="276"/>
      <c r="I43" s="276"/>
      <c r="J43" s="276"/>
      <c r="K43" s="276"/>
      <c r="L43" s="276"/>
      <c r="M43" s="276"/>
      <c r="N43" s="276"/>
      <c r="O43" s="262"/>
      <c r="P43" s="977">
        <f>+'③-2計算'!N52</f>
        <v>0</v>
      </c>
      <c r="Q43" s="977"/>
      <c r="R43" s="977"/>
      <c r="S43" s="977"/>
      <c r="T43" s="977"/>
      <c r="U43" s="264"/>
      <c r="V43" s="264"/>
      <c r="W43" s="264"/>
      <c r="X43" s="264"/>
      <c r="Y43" s="265"/>
      <c r="Z43" s="367"/>
      <c r="AA43" s="367"/>
      <c r="AB43" s="367"/>
      <c r="AC43" s="367"/>
      <c r="AD43" s="367"/>
      <c r="AE43" s="528"/>
      <c r="AF43" s="968">
        <f>+'③-2計算'!AF52</f>
        <v>0</v>
      </c>
      <c r="AG43" s="968"/>
      <c r="AH43" s="968"/>
      <c r="AI43" s="968"/>
      <c r="AJ43" s="968"/>
      <c r="AK43" s="968"/>
      <c r="AL43" s="529"/>
      <c r="AM43" s="368"/>
      <c r="AN43" s="335"/>
    </row>
    <row r="44" spans="2:40">
      <c r="B44" s="333"/>
      <c r="C44" s="276"/>
      <c r="D44" s="992"/>
      <c r="E44" s="993"/>
      <c r="F44" s="993"/>
      <c r="G44" s="281"/>
      <c r="H44" s="276"/>
      <c r="I44" s="276"/>
      <c r="J44" s="276"/>
      <c r="K44" s="276"/>
      <c r="L44" s="276"/>
      <c r="M44" s="276"/>
      <c r="N44" s="276"/>
      <c r="O44" s="262"/>
      <c r="P44" s="266" t="s">
        <v>337</v>
      </c>
      <c r="Q44" s="267"/>
      <c r="R44" s="267"/>
      <c r="S44" s="267"/>
      <c r="T44" s="267"/>
      <c r="U44" s="267"/>
      <c r="V44" s="267"/>
      <c r="W44" s="267"/>
      <c r="X44" s="267"/>
      <c r="Y44" s="268"/>
      <c r="Z44" s="367"/>
      <c r="AA44" s="367"/>
      <c r="AB44" s="367"/>
      <c r="AC44" s="367"/>
      <c r="AD44" s="367"/>
      <c r="AE44" s="528"/>
      <c r="AF44" s="530" t="s">
        <v>401</v>
      </c>
      <c r="AG44" s="531"/>
      <c r="AH44" s="531"/>
      <c r="AI44" s="531"/>
      <c r="AJ44" s="531"/>
      <c r="AK44" s="531"/>
      <c r="AL44" s="532"/>
      <c r="AM44" s="368"/>
      <c r="AN44" s="335"/>
    </row>
    <row r="45" spans="2:40" ht="12.75" thickBot="1">
      <c r="B45" s="333"/>
      <c r="C45" s="276"/>
      <c r="D45" s="992"/>
      <c r="E45" s="993"/>
      <c r="F45" s="993"/>
      <c r="G45" s="282"/>
      <c r="H45" s="278"/>
      <c r="I45" s="278"/>
      <c r="J45" s="278"/>
      <c r="K45" s="278"/>
      <c r="L45" s="278"/>
      <c r="M45" s="278"/>
      <c r="N45" s="278"/>
      <c r="O45" s="270"/>
      <c r="P45" s="978">
        <f>+'③-2計算'!P52</f>
        <v>0</v>
      </c>
      <c r="Q45" s="979"/>
      <c r="R45" s="979"/>
      <c r="S45" s="979"/>
      <c r="T45" s="979"/>
      <c r="U45" s="272"/>
      <c r="V45" s="272"/>
      <c r="W45" s="272"/>
      <c r="X45" s="272"/>
      <c r="Y45" s="273"/>
      <c r="Z45" s="367"/>
      <c r="AA45" s="367"/>
      <c r="AB45" s="367"/>
      <c r="AC45" s="367"/>
      <c r="AD45" s="367"/>
      <c r="AE45" s="533"/>
      <c r="AF45" s="969">
        <f>+'③-2計算'!AG52</f>
        <v>0</v>
      </c>
      <c r="AG45" s="970"/>
      <c r="AH45" s="970"/>
      <c r="AI45" s="970"/>
      <c r="AJ45" s="970"/>
      <c r="AK45" s="970"/>
      <c r="AL45" s="534"/>
      <c r="AM45" s="368"/>
      <c r="AN45" s="335"/>
    </row>
    <row r="46" spans="2:40">
      <c r="B46" s="333"/>
      <c r="C46" s="276"/>
      <c r="D46" s="994"/>
      <c r="E46" s="995"/>
      <c r="F46" s="995"/>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70"/>
      <c r="AN46" s="335"/>
    </row>
    <row r="47" spans="2:40">
      <c r="B47" s="333"/>
      <c r="C47" s="276"/>
      <c r="D47" s="276"/>
      <c r="E47" s="276"/>
      <c r="F47" s="276"/>
      <c r="G47" s="276"/>
      <c r="H47" s="276"/>
      <c r="I47" s="276"/>
      <c r="J47" s="276"/>
      <c r="K47" s="276"/>
      <c r="L47" s="276"/>
      <c r="M47" s="276"/>
      <c r="N47" s="276"/>
      <c r="O47" s="276"/>
      <c r="P47" s="276"/>
      <c r="Q47" s="276"/>
      <c r="R47" s="276" t="s">
        <v>338</v>
      </c>
      <c r="S47" s="276"/>
      <c r="T47" s="276"/>
      <c r="U47" s="276"/>
      <c r="V47" s="276"/>
      <c r="W47" s="276"/>
      <c r="X47" s="276"/>
      <c r="Y47" s="276"/>
      <c r="Z47" s="276"/>
      <c r="AA47" s="276"/>
      <c r="AB47" s="276"/>
      <c r="AC47" s="276"/>
      <c r="AD47" s="276"/>
      <c r="AE47" s="276"/>
      <c r="AF47" s="276"/>
      <c r="AG47" s="276"/>
      <c r="AH47" s="276"/>
      <c r="AI47" s="276"/>
      <c r="AJ47" s="276"/>
      <c r="AK47" s="276"/>
      <c r="AL47" s="276"/>
      <c r="AM47" s="276"/>
      <c r="AN47" s="335"/>
    </row>
    <row r="48" spans="2:40" ht="12.75" thickBot="1">
      <c r="B48" s="333"/>
      <c r="C48" s="276"/>
      <c r="D48" s="276"/>
      <c r="E48" s="276"/>
      <c r="F48" s="276"/>
      <c r="G48" s="276"/>
      <c r="H48" s="276"/>
      <c r="I48" s="276"/>
      <c r="J48" s="276"/>
      <c r="K48" s="276"/>
      <c r="L48" s="276"/>
      <c r="M48" s="276"/>
      <c r="N48" s="276"/>
      <c r="O48" s="276"/>
      <c r="P48" s="276"/>
      <c r="Q48" s="276"/>
      <c r="R48" s="276" t="s">
        <v>325</v>
      </c>
      <c r="S48" s="276"/>
      <c r="T48" s="276"/>
      <c r="U48" s="276"/>
      <c r="V48" s="276"/>
      <c r="W48" s="276"/>
      <c r="X48" s="276"/>
      <c r="Y48" s="276"/>
      <c r="Z48" s="276"/>
      <c r="AA48" s="276"/>
      <c r="AB48" s="276"/>
      <c r="AC48" s="276"/>
      <c r="AD48" s="276"/>
      <c r="AE48" s="276"/>
      <c r="AF48" s="276"/>
      <c r="AG48" s="276"/>
      <c r="AH48" s="276"/>
      <c r="AI48" s="276"/>
      <c r="AJ48" s="276"/>
      <c r="AK48" s="276"/>
      <c r="AL48" s="276"/>
      <c r="AM48" s="276"/>
      <c r="AN48" s="335"/>
    </row>
    <row r="49" spans="2:40">
      <c r="B49" s="333"/>
      <c r="C49" s="276"/>
      <c r="D49" s="276"/>
      <c r="E49" s="276"/>
      <c r="F49" s="276"/>
      <c r="G49" s="245"/>
      <c r="H49" s="246" t="s">
        <v>336</v>
      </c>
      <c r="I49" s="246"/>
      <c r="J49" s="246"/>
      <c r="K49" s="246"/>
      <c r="L49" s="246"/>
      <c r="M49" s="246"/>
      <c r="N49" s="246"/>
      <c r="O49" s="246"/>
      <c r="P49" s="246"/>
      <c r="Q49" s="246"/>
      <c r="R49" s="246"/>
      <c r="S49" s="246"/>
      <c r="T49" s="246"/>
      <c r="U49" s="246"/>
      <c r="V49" s="246"/>
      <c r="W49" s="246"/>
      <c r="X49" s="246"/>
      <c r="Y49" s="247"/>
      <c r="Z49" s="276"/>
      <c r="AA49" s="276"/>
      <c r="AB49" s="276"/>
      <c r="AC49" s="276"/>
      <c r="AD49" s="276"/>
      <c r="AE49" s="276"/>
      <c r="AF49" s="276"/>
      <c r="AG49" s="276"/>
      <c r="AH49" s="276"/>
      <c r="AI49" s="276"/>
      <c r="AJ49" s="276"/>
      <c r="AK49" s="276"/>
      <c r="AL49" s="276"/>
      <c r="AM49" s="276"/>
      <c r="AN49" s="335"/>
    </row>
    <row r="50" spans="2:40">
      <c r="B50" s="333"/>
      <c r="C50" s="276"/>
      <c r="D50" s="276"/>
      <c r="E50" s="276"/>
      <c r="F50" s="276"/>
      <c r="G50" s="248"/>
      <c r="H50" s="973">
        <f>+'③-2計算'!Q52</f>
        <v>0</v>
      </c>
      <c r="I50" s="973"/>
      <c r="J50" s="973"/>
      <c r="K50" s="973"/>
      <c r="L50" s="973"/>
      <c r="M50" s="249"/>
      <c r="N50" s="250"/>
      <c r="O50" s="250"/>
      <c r="P50" s="250"/>
      <c r="Q50" s="250"/>
      <c r="R50" s="250"/>
      <c r="S50" s="250"/>
      <c r="T50" s="250"/>
      <c r="U50" s="250"/>
      <c r="V50" s="250"/>
      <c r="W50" s="250"/>
      <c r="X50" s="250"/>
      <c r="Y50" s="251"/>
      <c r="Z50" s="276"/>
      <c r="AA50" s="276"/>
      <c r="AB50" s="276"/>
      <c r="AC50" s="276"/>
      <c r="AD50" s="276"/>
      <c r="AE50" s="276"/>
      <c r="AF50" s="276"/>
      <c r="AG50" s="276"/>
      <c r="AH50" s="276"/>
      <c r="AI50" s="276"/>
      <c r="AJ50" s="276"/>
      <c r="AK50" s="276"/>
      <c r="AL50" s="276"/>
      <c r="AM50" s="276"/>
      <c r="AN50" s="335"/>
    </row>
    <row r="51" spans="2:40">
      <c r="B51" s="333"/>
      <c r="C51" s="276"/>
      <c r="D51" s="276"/>
      <c r="E51" s="276"/>
      <c r="F51" s="276"/>
      <c r="G51" s="248"/>
      <c r="H51" s="250"/>
      <c r="I51" s="250"/>
      <c r="J51" s="250"/>
      <c r="K51" s="250"/>
      <c r="L51" s="250"/>
      <c r="M51" s="250"/>
      <c r="N51" s="250"/>
      <c r="O51" s="250"/>
      <c r="P51" s="250"/>
      <c r="Q51" s="250"/>
      <c r="R51" s="250"/>
      <c r="S51" s="250"/>
      <c r="T51" s="250"/>
      <c r="U51" s="250"/>
      <c r="V51" s="250"/>
      <c r="W51" s="250"/>
      <c r="X51" s="250"/>
      <c r="Y51" s="251"/>
      <c r="Z51" s="276"/>
      <c r="AA51" s="276"/>
      <c r="AB51" s="276"/>
      <c r="AC51" s="276"/>
      <c r="AD51" s="276"/>
      <c r="AE51" s="276"/>
      <c r="AF51" s="276"/>
      <c r="AG51" s="276"/>
      <c r="AH51" s="276"/>
      <c r="AI51" s="276"/>
      <c r="AJ51" s="276"/>
      <c r="AK51" s="276"/>
      <c r="AL51" s="276"/>
      <c r="AM51" s="276"/>
      <c r="AN51" s="335"/>
    </row>
    <row r="52" spans="2:40" ht="12.75" thickBot="1">
      <c r="B52" s="333"/>
      <c r="C52" s="276"/>
      <c r="D52" s="276"/>
      <c r="E52" s="276"/>
      <c r="F52" s="276"/>
      <c r="G52" s="252"/>
      <c r="H52" s="253"/>
      <c r="I52" s="253"/>
      <c r="J52" s="253"/>
      <c r="K52" s="253"/>
      <c r="L52" s="253"/>
      <c r="M52" s="253"/>
      <c r="N52" s="253"/>
      <c r="O52" s="253"/>
      <c r="P52" s="253"/>
      <c r="Q52" s="253"/>
      <c r="R52" s="253"/>
      <c r="S52" s="253"/>
      <c r="T52" s="253"/>
      <c r="U52" s="253"/>
      <c r="V52" s="253"/>
      <c r="W52" s="253"/>
      <c r="X52" s="253"/>
      <c r="Y52" s="254"/>
      <c r="Z52" s="276"/>
      <c r="AA52" s="276"/>
      <c r="AB52" s="276"/>
      <c r="AC52" s="276"/>
      <c r="AD52" s="276"/>
      <c r="AE52" s="276"/>
      <c r="AF52" s="276"/>
      <c r="AG52" s="276"/>
      <c r="AH52" s="276"/>
      <c r="AI52" s="276"/>
      <c r="AJ52" s="276"/>
      <c r="AK52" s="276"/>
      <c r="AL52" s="276"/>
      <c r="AM52" s="276"/>
      <c r="AN52" s="335"/>
    </row>
    <row r="53" spans="2:40">
      <c r="B53" s="333"/>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335"/>
    </row>
    <row r="54" spans="2:40">
      <c r="B54" s="333"/>
      <c r="C54" s="276"/>
      <c r="D54" s="276"/>
      <c r="E54" s="276"/>
      <c r="F54" s="276"/>
      <c r="G54" s="276"/>
      <c r="H54" s="276"/>
      <c r="I54" s="276"/>
      <c r="J54" s="276" t="s">
        <v>463</v>
      </c>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335"/>
    </row>
    <row r="55" spans="2:40" ht="12.75" thickBot="1">
      <c r="B55" s="333"/>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335"/>
    </row>
    <row r="56" spans="2:40">
      <c r="B56" s="333"/>
      <c r="C56" s="276"/>
      <c r="D56" s="276"/>
      <c r="E56" s="276"/>
      <c r="F56" s="276"/>
      <c r="G56" s="245"/>
      <c r="H56" s="246" t="s">
        <v>339</v>
      </c>
      <c r="I56" s="246"/>
      <c r="J56" s="246"/>
      <c r="K56" s="246"/>
      <c r="L56" s="246"/>
      <c r="M56" s="246"/>
      <c r="N56" s="246"/>
      <c r="O56" s="246"/>
      <c r="P56" s="246"/>
      <c r="Q56" s="246"/>
      <c r="R56" s="246"/>
      <c r="S56" s="246"/>
      <c r="T56" s="246"/>
      <c r="U56" s="246"/>
      <c r="V56" s="246"/>
      <c r="W56" s="246"/>
      <c r="X56" s="247"/>
      <c r="Y56" s="276"/>
      <c r="Z56" s="276"/>
      <c r="AA56" s="276"/>
      <c r="AB56" s="276"/>
      <c r="AC56" s="276"/>
      <c r="AD56" s="276"/>
      <c r="AE56" s="276"/>
      <c r="AF56" s="276"/>
      <c r="AG56" s="276"/>
      <c r="AH56" s="276"/>
      <c r="AI56" s="276"/>
      <c r="AJ56" s="276"/>
      <c r="AK56" s="276"/>
      <c r="AL56" s="276"/>
      <c r="AM56" s="276"/>
      <c r="AN56" s="335"/>
    </row>
    <row r="57" spans="2:40">
      <c r="B57" s="333"/>
      <c r="C57" s="276"/>
      <c r="D57" s="276"/>
      <c r="E57" s="276"/>
      <c r="F57" s="276"/>
      <c r="G57" s="248"/>
      <c r="H57" s="973">
        <f>+'③-2計算'!S52</f>
        <v>0</v>
      </c>
      <c r="I57" s="973"/>
      <c r="J57" s="973"/>
      <c r="K57" s="973"/>
      <c r="L57" s="973"/>
      <c r="M57" s="249"/>
      <c r="N57" s="250"/>
      <c r="O57" s="250"/>
      <c r="P57" s="250"/>
      <c r="Q57" s="250"/>
      <c r="R57" s="250"/>
      <c r="S57" s="250"/>
      <c r="T57" s="250"/>
      <c r="U57" s="250"/>
      <c r="V57" s="250"/>
      <c r="W57" s="250"/>
      <c r="X57" s="251"/>
      <c r="Y57" s="276"/>
      <c r="Z57" s="276"/>
      <c r="AA57" s="276"/>
      <c r="AB57" s="276"/>
      <c r="AC57" s="276"/>
      <c r="AD57" s="276"/>
      <c r="AE57" s="276"/>
      <c r="AF57" s="276"/>
      <c r="AG57" s="276"/>
      <c r="AH57" s="276"/>
      <c r="AI57" s="276"/>
      <c r="AJ57" s="276"/>
      <c r="AK57" s="276"/>
      <c r="AL57" s="276"/>
      <c r="AM57" s="276"/>
      <c r="AN57" s="335"/>
    </row>
    <row r="58" spans="2:40">
      <c r="B58" s="333"/>
      <c r="C58" s="276"/>
      <c r="D58" s="276"/>
      <c r="E58" s="276"/>
      <c r="F58" s="276"/>
      <c r="G58" s="248"/>
      <c r="H58" s="250"/>
      <c r="I58" s="283"/>
      <c r="J58" s="283"/>
      <c r="K58" s="283"/>
      <c r="L58" s="283"/>
      <c r="M58" s="283"/>
      <c r="N58" s="250"/>
      <c r="O58" s="250"/>
      <c r="P58" s="250"/>
      <c r="Q58" s="250"/>
      <c r="R58" s="250"/>
      <c r="S58" s="250"/>
      <c r="T58" s="250"/>
      <c r="U58" s="250"/>
      <c r="V58" s="250"/>
      <c r="W58" s="250"/>
      <c r="X58" s="251"/>
      <c r="Y58" s="276"/>
      <c r="Z58" s="276"/>
      <c r="AA58" s="276"/>
      <c r="AB58" s="276"/>
      <c r="AC58" s="276"/>
      <c r="AD58" s="276"/>
      <c r="AE58" s="276"/>
      <c r="AF58" s="276"/>
      <c r="AG58" s="276"/>
      <c r="AH58" s="276"/>
      <c r="AI58" s="276"/>
      <c r="AJ58" s="276"/>
      <c r="AK58" s="276"/>
      <c r="AL58" s="276"/>
      <c r="AM58" s="276"/>
      <c r="AN58" s="335"/>
    </row>
    <row r="59" spans="2:40" ht="12.75" thickBot="1">
      <c r="B59" s="333"/>
      <c r="C59" s="276"/>
      <c r="D59" s="276"/>
      <c r="E59" s="276"/>
      <c r="F59" s="276"/>
      <c r="G59" s="252"/>
      <c r="H59" s="253"/>
      <c r="I59" s="284"/>
      <c r="J59" s="284"/>
      <c r="K59" s="284"/>
      <c r="L59" s="284"/>
      <c r="M59" s="284"/>
      <c r="N59" s="253"/>
      <c r="O59" s="253"/>
      <c r="P59" s="253"/>
      <c r="Q59" s="253"/>
      <c r="R59" s="253"/>
      <c r="S59" s="253"/>
      <c r="T59" s="253"/>
      <c r="U59" s="253"/>
      <c r="V59" s="253"/>
      <c r="W59" s="253"/>
      <c r="X59" s="254"/>
      <c r="Y59" s="276"/>
      <c r="Z59" s="276"/>
      <c r="AA59" s="276"/>
      <c r="AB59" s="276"/>
      <c r="AC59" s="276"/>
      <c r="AD59" s="276"/>
      <c r="AE59" s="276"/>
      <c r="AF59" s="276"/>
      <c r="AG59" s="276"/>
      <c r="AH59" s="276"/>
      <c r="AI59" s="276"/>
      <c r="AJ59" s="276"/>
      <c r="AK59" s="276"/>
      <c r="AL59" s="276"/>
      <c r="AM59" s="276"/>
      <c r="AN59" s="335"/>
    </row>
    <row r="60" spans="2:40">
      <c r="B60" s="333"/>
      <c r="C60" s="276"/>
      <c r="D60" s="276"/>
      <c r="E60" s="276"/>
      <c r="F60" s="276"/>
      <c r="G60" s="276"/>
      <c r="H60" s="276"/>
      <c r="I60" s="336"/>
      <c r="J60" s="336"/>
      <c r="K60" s="336"/>
      <c r="L60" s="336"/>
      <c r="M60" s="33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335"/>
    </row>
    <row r="61" spans="2:40">
      <c r="B61" s="333"/>
      <c r="C61" s="276"/>
      <c r="D61" s="276"/>
      <c r="E61" s="276"/>
      <c r="F61" s="276"/>
      <c r="G61" s="276"/>
      <c r="H61" s="276"/>
      <c r="I61" s="336"/>
      <c r="J61" s="336" t="s">
        <v>464</v>
      </c>
      <c r="K61" s="336"/>
      <c r="L61" s="336"/>
      <c r="M61" s="33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335"/>
    </row>
    <row r="62" spans="2:40" ht="12.75" thickBot="1">
      <c r="B62" s="333"/>
      <c r="C62" s="276"/>
      <c r="D62" s="276"/>
      <c r="E62" s="276"/>
      <c r="F62" s="276"/>
      <c r="G62" s="276"/>
      <c r="H62" s="276"/>
      <c r="I62" s="336"/>
      <c r="J62" s="336"/>
      <c r="K62" s="336"/>
      <c r="L62" s="336"/>
      <c r="M62" s="33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335"/>
    </row>
    <row r="63" spans="2:40">
      <c r="B63" s="333"/>
      <c r="C63" s="276"/>
      <c r="D63" s="276"/>
      <c r="E63" s="276"/>
      <c r="F63" s="276"/>
      <c r="G63" s="245"/>
      <c r="H63" s="246" t="s">
        <v>340</v>
      </c>
      <c r="I63" s="285"/>
      <c r="J63" s="285"/>
      <c r="K63" s="285"/>
      <c r="L63" s="285"/>
      <c r="M63" s="285"/>
      <c r="N63" s="246"/>
      <c r="O63" s="246"/>
      <c r="P63" s="246"/>
      <c r="Q63" s="246"/>
      <c r="R63" s="246"/>
      <c r="S63" s="246"/>
      <c r="T63" s="247"/>
      <c r="U63" s="274" t="s">
        <v>124</v>
      </c>
      <c r="V63" s="274"/>
      <c r="W63" s="274"/>
      <c r="X63" s="275"/>
      <c r="Y63" s="276"/>
      <c r="Z63" s="276"/>
      <c r="AA63" s="276"/>
      <c r="AB63" s="276"/>
      <c r="AC63" s="276"/>
      <c r="AD63" s="276"/>
      <c r="AE63" s="276"/>
      <c r="AF63" s="276"/>
      <c r="AG63" s="276"/>
      <c r="AH63" s="276"/>
      <c r="AI63" s="276"/>
      <c r="AJ63" s="276"/>
      <c r="AK63" s="276"/>
      <c r="AL63" s="276"/>
      <c r="AM63" s="276"/>
      <c r="AN63" s="335"/>
    </row>
    <row r="64" spans="2:40">
      <c r="B64" s="333"/>
      <c r="C64" s="276"/>
      <c r="D64" s="276"/>
      <c r="E64" s="276"/>
      <c r="F64" s="276"/>
      <c r="G64" s="248"/>
      <c r="H64" s="980">
        <f>+'③-2計算'!V52</f>
        <v>0</v>
      </c>
      <c r="I64" s="980"/>
      <c r="J64" s="980"/>
      <c r="K64" s="980"/>
      <c r="L64" s="980"/>
      <c r="M64" s="286"/>
      <c r="N64" s="250"/>
      <c r="O64" s="250"/>
      <c r="P64" s="250"/>
      <c r="Q64" s="250"/>
      <c r="R64" s="250"/>
      <c r="S64" s="250"/>
      <c r="T64" s="251"/>
      <c r="U64" s="276"/>
      <c r="V64" s="276"/>
      <c r="W64" s="276"/>
      <c r="X64" s="277"/>
      <c r="Y64" s="276"/>
      <c r="Z64" s="276"/>
      <c r="AA64" s="276"/>
      <c r="AB64" s="276"/>
      <c r="AC64" s="276"/>
      <c r="AD64" s="276"/>
      <c r="AE64" s="276"/>
      <c r="AF64" s="276"/>
      <c r="AG64" s="276"/>
      <c r="AH64" s="276"/>
      <c r="AI64" s="276"/>
      <c r="AJ64" s="276"/>
      <c r="AK64" s="276"/>
      <c r="AL64" s="276"/>
      <c r="AM64" s="276"/>
      <c r="AN64" s="335"/>
    </row>
    <row r="65" spans="2:40">
      <c r="B65" s="333"/>
      <c r="C65" s="276"/>
      <c r="D65" s="276"/>
      <c r="E65" s="276"/>
      <c r="F65" s="276"/>
      <c r="G65" s="248"/>
      <c r="H65" s="250"/>
      <c r="I65" s="250"/>
      <c r="J65" s="250"/>
      <c r="K65" s="250"/>
      <c r="L65" s="250"/>
      <c r="M65" s="250"/>
      <c r="N65" s="250"/>
      <c r="O65" s="250"/>
      <c r="P65" s="250"/>
      <c r="Q65" s="250"/>
      <c r="R65" s="250"/>
      <c r="S65" s="250"/>
      <c r="T65" s="251"/>
      <c r="U65" s="276"/>
      <c r="V65" s="276"/>
      <c r="W65" s="276"/>
      <c r="X65" s="277"/>
      <c r="Y65" s="276"/>
      <c r="Z65" s="276"/>
      <c r="AA65" s="276"/>
      <c r="AB65" s="276"/>
      <c r="AC65" s="276"/>
      <c r="AD65" s="276"/>
      <c r="AE65" s="276"/>
      <c r="AF65" s="276"/>
      <c r="AG65" s="276"/>
      <c r="AH65" s="276"/>
      <c r="AI65" s="276"/>
      <c r="AJ65" s="276"/>
      <c r="AK65" s="276"/>
      <c r="AL65" s="276"/>
      <c r="AM65" s="276"/>
      <c r="AN65" s="335"/>
    </row>
    <row r="66" spans="2:40" ht="12.75" thickBot="1">
      <c r="B66" s="333"/>
      <c r="C66" s="276"/>
      <c r="D66" s="276"/>
      <c r="E66" s="276"/>
      <c r="F66" s="276"/>
      <c r="G66" s="252"/>
      <c r="H66" s="253"/>
      <c r="I66" s="253"/>
      <c r="J66" s="253"/>
      <c r="K66" s="253"/>
      <c r="L66" s="253"/>
      <c r="M66" s="253"/>
      <c r="N66" s="253"/>
      <c r="O66" s="253"/>
      <c r="P66" s="253"/>
      <c r="Q66" s="253"/>
      <c r="R66" s="253"/>
      <c r="S66" s="253"/>
      <c r="T66" s="254"/>
      <c r="U66" s="278"/>
      <c r="V66" s="278"/>
      <c r="W66" s="278"/>
      <c r="X66" s="279"/>
      <c r="Y66" s="276"/>
      <c r="Z66" s="276"/>
      <c r="AA66" s="276"/>
      <c r="AB66" s="276"/>
      <c r="AC66" s="276"/>
      <c r="AD66" s="276"/>
      <c r="AE66" s="276"/>
      <c r="AF66" s="276"/>
      <c r="AG66" s="276"/>
      <c r="AH66" s="276"/>
      <c r="AI66" s="276"/>
      <c r="AJ66" s="276"/>
      <c r="AK66" s="276"/>
      <c r="AL66" s="276"/>
      <c r="AM66" s="276"/>
      <c r="AN66" s="335"/>
    </row>
    <row r="67" spans="2:40">
      <c r="B67" s="333"/>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335"/>
    </row>
    <row r="68" spans="2:40">
      <c r="B68" s="333"/>
      <c r="C68" s="276"/>
      <c r="D68" s="276"/>
      <c r="E68" s="276"/>
      <c r="F68" s="276"/>
      <c r="G68" s="276"/>
      <c r="H68" s="276"/>
      <c r="I68" s="276"/>
      <c r="J68" s="276" t="s">
        <v>465</v>
      </c>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335"/>
    </row>
    <row r="69" spans="2:40" ht="12.75" thickBot="1">
      <c r="B69" s="333"/>
      <c r="C69" s="276"/>
      <c r="D69" s="981" t="s">
        <v>217</v>
      </c>
      <c r="E69" s="982"/>
      <c r="F69" s="982"/>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6"/>
      <c r="AN69" s="335"/>
    </row>
    <row r="70" spans="2:40">
      <c r="B70" s="333"/>
      <c r="C70" s="276"/>
      <c r="D70" s="983"/>
      <c r="E70" s="984"/>
      <c r="F70" s="984"/>
      <c r="G70" s="355"/>
      <c r="H70" s="371" t="s">
        <v>341</v>
      </c>
      <c r="I70" s="371"/>
      <c r="J70" s="371"/>
      <c r="K70" s="371"/>
      <c r="L70" s="371"/>
      <c r="M70" s="356"/>
      <c r="N70" s="356"/>
      <c r="O70" s="356"/>
      <c r="P70" s="356"/>
      <c r="Q70" s="356"/>
      <c r="R70" s="356"/>
      <c r="S70" s="356"/>
      <c r="T70" s="356"/>
      <c r="U70" s="356"/>
      <c r="V70" s="356"/>
      <c r="W70" s="357"/>
      <c r="X70" s="367"/>
      <c r="Y70" s="367"/>
      <c r="Z70" s="367"/>
      <c r="AA70" s="367"/>
      <c r="AB70" s="367"/>
      <c r="AC70" s="367"/>
      <c r="AD70" s="367"/>
      <c r="AE70" s="367"/>
      <c r="AF70" s="367"/>
      <c r="AG70" s="367"/>
      <c r="AH70" s="367"/>
      <c r="AI70" s="367"/>
      <c r="AJ70" s="367"/>
      <c r="AK70" s="367"/>
      <c r="AL70" s="367"/>
      <c r="AM70" s="368"/>
      <c r="AN70" s="335"/>
    </row>
    <row r="71" spans="2:40">
      <c r="B71" s="333"/>
      <c r="C71" s="276"/>
      <c r="D71" s="983"/>
      <c r="E71" s="984"/>
      <c r="F71" s="984"/>
      <c r="G71" s="358"/>
      <c r="H71" s="987">
        <f>+'③-2計算'!W52</f>
        <v>0</v>
      </c>
      <c r="I71" s="987"/>
      <c r="J71" s="987"/>
      <c r="K71" s="987"/>
      <c r="L71" s="987"/>
      <c r="M71" s="372"/>
      <c r="N71" s="360"/>
      <c r="O71" s="360"/>
      <c r="P71" s="360"/>
      <c r="Q71" s="360"/>
      <c r="R71" s="360"/>
      <c r="S71" s="360"/>
      <c r="T71" s="360"/>
      <c r="U71" s="360"/>
      <c r="V71" s="360"/>
      <c r="W71" s="361"/>
      <c r="X71" s="367"/>
      <c r="Y71" s="367"/>
      <c r="Z71" s="367"/>
      <c r="AA71" s="367"/>
      <c r="AB71" s="367"/>
      <c r="AC71" s="367"/>
      <c r="AD71" s="367"/>
      <c r="AE71" s="367"/>
      <c r="AF71" s="367"/>
      <c r="AG71" s="367"/>
      <c r="AH71" s="367"/>
      <c r="AI71" s="367"/>
      <c r="AJ71" s="367"/>
      <c r="AK71" s="367"/>
      <c r="AL71" s="367"/>
      <c r="AM71" s="368"/>
      <c r="AN71" s="335"/>
    </row>
    <row r="72" spans="2:40">
      <c r="B72" s="333"/>
      <c r="C72" s="276"/>
      <c r="D72" s="983"/>
      <c r="E72" s="984"/>
      <c r="F72" s="984"/>
      <c r="G72" s="358"/>
      <c r="H72" s="360"/>
      <c r="I72" s="360"/>
      <c r="J72" s="360"/>
      <c r="K72" s="360"/>
      <c r="L72" s="360"/>
      <c r="M72" s="360"/>
      <c r="N72" s="360"/>
      <c r="O72" s="360"/>
      <c r="P72" s="360"/>
      <c r="Q72" s="360"/>
      <c r="R72" s="360"/>
      <c r="S72" s="360"/>
      <c r="T72" s="360"/>
      <c r="U72" s="360"/>
      <c r="V72" s="360"/>
      <c r="W72" s="361"/>
      <c r="X72" s="367"/>
      <c r="Y72" s="367"/>
      <c r="Z72" s="367"/>
      <c r="AA72" s="367"/>
      <c r="AB72" s="367"/>
      <c r="AC72" s="367"/>
      <c r="AD72" s="367"/>
      <c r="AE72" s="367"/>
      <c r="AF72" s="367"/>
      <c r="AG72" s="367"/>
      <c r="AH72" s="367"/>
      <c r="AI72" s="367"/>
      <c r="AJ72" s="367"/>
      <c r="AK72" s="367"/>
      <c r="AL72" s="367"/>
      <c r="AM72" s="368"/>
      <c r="AN72" s="335"/>
    </row>
    <row r="73" spans="2:40" ht="12.75" thickBot="1">
      <c r="B73" s="333"/>
      <c r="C73" s="276"/>
      <c r="D73" s="983"/>
      <c r="E73" s="984"/>
      <c r="F73" s="984"/>
      <c r="G73" s="362"/>
      <c r="H73" s="363"/>
      <c r="I73" s="363"/>
      <c r="J73" s="363"/>
      <c r="K73" s="363"/>
      <c r="L73" s="363"/>
      <c r="M73" s="363"/>
      <c r="N73" s="363"/>
      <c r="O73" s="363"/>
      <c r="P73" s="363"/>
      <c r="Q73" s="363"/>
      <c r="R73" s="363"/>
      <c r="S73" s="363"/>
      <c r="T73" s="363"/>
      <c r="U73" s="363"/>
      <c r="V73" s="363"/>
      <c r="W73" s="364"/>
      <c r="X73" s="367"/>
      <c r="Y73" s="367"/>
      <c r="Z73" s="367"/>
      <c r="AA73" s="367"/>
      <c r="AB73" s="367"/>
      <c r="AC73" s="367"/>
      <c r="AD73" s="367"/>
      <c r="AE73" s="367"/>
      <c r="AF73" s="367"/>
      <c r="AG73" s="367"/>
      <c r="AH73" s="367"/>
      <c r="AI73" s="367"/>
      <c r="AJ73" s="367"/>
      <c r="AK73" s="367"/>
      <c r="AL73" s="367"/>
      <c r="AM73" s="368"/>
      <c r="AN73" s="335"/>
    </row>
    <row r="74" spans="2:40">
      <c r="B74" s="333"/>
      <c r="C74" s="276"/>
      <c r="D74" s="983"/>
      <c r="E74" s="984"/>
      <c r="F74" s="984"/>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8"/>
      <c r="AN74" s="335"/>
    </row>
    <row r="75" spans="2:40">
      <c r="B75" s="333"/>
      <c r="C75" s="276"/>
      <c r="D75" s="983"/>
      <c r="E75" s="984"/>
      <c r="F75" s="984"/>
      <c r="G75" s="367"/>
      <c r="H75" s="367"/>
      <c r="I75" s="367"/>
      <c r="J75" s="367" t="s">
        <v>466</v>
      </c>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8"/>
      <c r="AN75" s="335"/>
    </row>
    <row r="76" spans="2:40" ht="12.75" thickBot="1">
      <c r="B76" s="333"/>
      <c r="C76" s="276"/>
      <c r="D76" s="983"/>
      <c r="E76" s="984"/>
      <c r="F76" s="984"/>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8"/>
      <c r="AN76" s="335"/>
    </row>
    <row r="77" spans="2:40">
      <c r="B77" s="333"/>
      <c r="C77" s="276"/>
      <c r="D77" s="983"/>
      <c r="E77" s="984"/>
      <c r="F77" s="984"/>
      <c r="G77" s="988" t="s">
        <v>123</v>
      </c>
      <c r="H77" s="989"/>
      <c r="I77" s="989"/>
      <c r="J77" s="989"/>
      <c r="K77" s="989"/>
      <c r="L77" s="989"/>
      <c r="M77" s="990"/>
      <c r="N77" s="258"/>
      <c r="O77" s="259" t="s">
        <v>342</v>
      </c>
      <c r="P77" s="259"/>
      <c r="Q77" s="259"/>
      <c r="R77" s="259"/>
      <c r="S77" s="259"/>
      <c r="T77" s="259"/>
      <c r="U77" s="259"/>
      <c r="V77" s="259"/>
      <c r="W77" s="260"/>
      <c r="X77" s="367"/>
      <c r="Y77" s="367"/>
      <c r="Z77" s="367"/>
      <c r="AA77" s="367"/>
      <c r="AB77" s="367"/>
      <c r="AC77" s="367"/>
      <c r="AD77" s="367"/>
      <c r="AE77" s="525"/>
      <c r="AF77" s="526" t="s">
        <v>402</v>
      </c>
      <c r="AG77" s="526"/>
      <c r="AH77" s="526"/>
      <c r="AI77" s="526"/>
      <c r="AJ77" s="526"/>
      <c r="AK77" s="526"/>
      <c r="AL77" s="527"/>
      <c r="AM77" s="368"/>
      <c r="AN77" s="335"/>
    </row>
    <row r="78" spans="2:40" ht="12.75" thickBot="1">
      <c r="B78" s="333"/>
      <c r="C78" s="276"/>
      <c r="D78" s="983"/>
      <c r="E78" s="984"/>
      <c r="F78" s="984"/>
      <c r="G78" s="281"/>
      <c r="H78" s="276"/>
      <c r="I78" s="276"/>
      <c r="J78" s="276"/>
      <c r="K78" s="276"/>
      <c r="L78" s="276"/>
      <c r="M78" s="276"/>
      <c r="N78" s="262"/>
      <c r="O78" s="974">
        <f>+'③-2計算'!X52</f>
        <v>0</v>
      </c>
      <c r="P78" s="974"/>
      <c r="Q78" s="974"/>
      <c r="R78" s="974"/>
      <c r="S78" s="974"/>
      <c r="T78" s="263"/>
      <c r="U78" s="287"/>
      <c r="V78" s="264"/>
      <c r="W78" s="265"/>
      <c r="X78" s="367"/>
      <c r="Y78" s="367"/>
      <c r="Z78" s="367"/>
      <c r="AA78" s="367"/>
      <c r="AB78" s="367"/>
      <c r="AC78" s="367"/>
      <c r="AD78" s="367"/>
      <c r="AE78" s="528"/>
      <c r="AF78" s="968">
        <f>+'③-2計算'!AH52</f>
        <v>0</v>
      </c>
      <c r="AG78" s="968"/>
      <c r="AH78" s="968"/>
      <c r="AI78" s="968"/>
      <c r="AJ78" s="968"/>
      <c r="AK78" s="968"/>
      <c r="AL78" s="529"/>
      <c r="AM78" s="368"/>
      <c r="AN78" s="335"/>
    </row>
    <row r="79" spans="2:40">
      <c r="B79" s="333"/>
      <c r="C79" s="276"/>
      <c r="D79" s="983"/>
      <c r="E79" s="984"/>
      <c r="F79" s="984"/>
      <c r="G79" s="281"/>
      <c r="H79" s="276"/>
      <c r="I79" s="276"/>
      <c r="J79" s="276"/>
      <c r="K79" s="276"/>
      <c r="L79" s="276"/>
      <c r="M79" s="276"/>
      <c r="N79" s="262"/>
      <c r="O79" s="288" t="s">
        <v>343</v>
      </c>
      <c r="P79" s="289"/>
      <c r="Q79" s="289"/>
      <c r="R79" s="289"/>
      <c r="S79" s="289"/>
      <c r="T79" s="267"/>
      <c r="U79" s="267"/>
      <c r="V79" s="267"/>
      <c r="W79" s="268"/>
      <c r="X79" s="367"/>
      <c r="Y79" s="367"/>
      <c r="Z79" s="367"/>
      <c r="AA79" s="367"/>
      <c r="AB79" s="367"/>
      <c r="AC79" s="367"/>
      <c r="AD79" s="367"/>
      <c r="AE79" s="528"/>
      <c r="AF79" s="530" t="s">
        <v>403</v>
      </c>
      <c r="AG79" s="531"/>
      <c r="AH79" s="531"/>
      <c r="AI79" s="531"/>
      <c r="AJ79" s="531"/>
      <c r="AK79" s="531"/>
      <c r="AL79" s="532"/>
      <c r="AM79" s="368"/>
      <c r="AN79" s="335"/>
    </row>
    <row r="80" spans="2:40" ht="12.75" thickBot="1">
      <c r="B80" s="333"/>
      <c r="C80" s="276"/>
      <c r="D80" s="983"/>
      <c r="E80" s="984"/>
      <c r="F80" s="984"/>
      <c r="G80" s="282"/>
      <c r="H80" s="278"/>
      <c r="I80" s="278"/>
      <c r="J80" s="278"/>
      <c r="K80" s="278"/>
      <c r="L80" s="278"/>
      <c r="M80" s="278"/>
      <c r="N80" s="270"/>
      <c r="O80" s="975">
        <f>+'③-2計算'!Y52</f>
        <v>0</v>
      </c>
      <c r="P80" s="976"/>
      <c r="Q80" s="976"/>
      <c r="R80" s="976"/>
      <c r="S80" s="976"/>
      <c r="T80" s="271"/>
      <c r="U80" s="271"/>
      <c r="V80" s="272"/>
      <c r="W80" s="273"/>
      <c r="X80" s="367"/>
      <c r="Y80" s="367"/>
      <c r="Z80" s="367"/>
      <c r="AA80" s="367"/>
      <c r="AB80" s="367"/>
      <c r="AC80" s="367"/>
      <c r="AD80" s="367"/>
      <c r="AE80" s="533"/>
      <c r="AF80" s="969">
        <f>+'③-2計算'!AI52</f>
        <v>0</v>
      </c>
      <c r="AG80" s="970"/>
      <c r="AH80" s="970"/>
      <c r="AI80" s="970"/>
      <c r="AJ80" s="970"/>
      <c r="AK80" s="970"/>
      <c r="AL80" s="534"/>
      <c r="AM80" s="368"/>
      <c r="AN80" s="335"/>
    </row>
    <row r="81" spans="2:40">
      <c r="B81" s="333"/>
      <c r="C81" s="276"/>
      <c r="D81" s="985"/>
      <c r="E81" s="986"/>
      <c r="F81" s="986"/>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70"/>
      <c r="AN81" s="335"/>
    </row>
    <row r="82" spans="2:40">
      <c r="B82" s="333"/>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335"/>
    </row>
    <row r="83" spans="2:40">
      <c r="B83" s="333"/>
      <c r="C83" s="276"/>
      <c r="D83" s="847" t="s">
        <v>229</v>
      </c>
      <c r="E83" s="847"/>
      <c r="F83" s="847"/>
      <c r="G83" s="847"/>
      <c r="H83" s="847"/>
      <c r="I83" s="847"/>
      <c r="J83" s="847"/>
      <c r="K83" s="847"/>
      <c r="L83" s="847"/>
      <c r="M83" s="847"/>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47"/>
      <c r="AL83" s="847"/>
      <c r="AM83" s="511"/>
      <c r="AN83" s="335"/>
    </row>
    <row r="84" spans="2:40" ht="12.75" thickBot="1">
      <c r="B84" s="337"/>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338"/>
      <c r="AK84" s="338"/>
      <c r="AL84" s="338"/>
      <c r="AM84" s="338"/>
      <c r="AN84" s="339"/>
    </row>
  </sheetData>
  <sheetProtection selectLockedCells="1" selectUnlockedCells="1"/>
  <mergeCells count="28">
    <mergeCell ref="D34:F46"/>
    <mergeCell ref="H36:L36"/>
    <mergeCell ref="C2:H3"/>
    <mergeCell ref="H8:L8"/>
    <mergeCell ref="D13:F25"/>
    <mergeCell ref="H15:L15"/>
    <mergeCell ref="H22:L22"/>
    <mergeCell ref="AF80:AK80"/>
    <mergeCell ref="D83:AL83"/>
    <mergeCell ref="H57:L57"/>
    <mergeCell ref="H64:L64"/>
    <mergeCell ref="D69:F81"/>
    <mergeCell ref="H71:L71"/>
    <mergeCell ref="G77:M77"/>
    <mergeCell ref="O78:S78"/>
    <mergeCell ref="O80:S80"/>
    <mergeCell ref="AF43:AK43"/>
    <mergeCell ref="AF45:AK45"/>
    <mergeCell ref="G5:AC6"/>
    <mergeCell ref="AF78:AK78"/>
    <mergeCell ref="AF22:AK22"/>
    <mergeCell ref="AF24:AK24"/>
    <mergeCell ref="H50:L50"/>
    <mergeCell ref="W22:AA22"/>
    <mergeCell ref="W24:AA24"/>
    <mergeCell ref="H29:L29"/>
    <mergeCell ref="P43:T43"/>
    <mergeCell ref="P45:T45"/>
  </mergeCells>
  <phoneticPr fontId="2"/>
  <pageMargins left="0.39370078740157483" right="0.39370078740157483" top="0.39370078740157483" bottom="0.23622047244094491" header="0.19685039370078741" footer="0.19685039370078741"/>
  <pageSetup paperSize="9" scale="71" orientation="portrait" r:id="rId1"/>
  <headerFooter alignWithMargins="0">
    <oddHeader>&amp;L&amp;F&amp;C&amp;A&amp;R&amp;D_&amp;T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K173"/>
  <sheetViews>
    <sheetView showGridLines="0" workbookViewId="0">
      <selection activeCell="G11" sqref="G11"/>
    </sheetView>
  </sheetViews>
  <sheetFormatPr defaultRowHeight="11.25"/>
  <cols>
    <col min="1" max="1" width="1.83203125" style="1" customWidth="1"/>
    <col min="2" max="2" width="4" style="1" bestFit="1" customWidth="1"/>
    <col min="3" max="3" width="30.1640625" style="1" customWidth="1"/>
    <col min="4" max="4" width="12.83203125" style="36" customWidth="1"/>
    <col min="5" max="5" width="3.83203125" style="1" customWidth="1"/>
    <col min="6" max="6" width="28.83203125" style="1" customWidth="1"/>
    <col min="7" max="7" width="10.83203125" style="1" customWidth="1"/>
    <col min="8" max="8" width="10.83203125" style="4" customWidth="1"/>
    <col min="9" max="40" width="10.83203125" style="1" customWidth="1"/>
    <col min="41" max="42" width="10.83203125" style="4" customWidth="1"/>
    <col min="43" max="43" width="10.83203125" style="1" customWidth="1"/>
    <col min="44" max="44" width="10.83203125" style="4" customWidth="1"/>
    <col min="45" max="45" width="10.83203125" style="1" customWidth="1"/>
    <col min="46" max="46" width="10.83203125" style="4" customWidth="1"/>
    <col min="47" max="77" width="10.83203125" style="1" customWidth="1"/>
    <col min="78" max="79" width="10.83203125" style="4" customWidth="1"/>
    <col min="80" max="111" width="10.83203125" style="1" customWidth="1"/>
    <col min="112" max="113" width="10.83203125" style="4" customWidth="1"/>
    <col min="114" max="114" width="10.83203125" style="1" customWidth="1"/>
    <col min="115" max="115" width="10.83203125" style="4" customWidth="1"/>
    <col min="116" max="116" width="10.83203125" style="1" customWidth="1"/>
    <col min="117" max="117" width="10.83203125" style="4" customWidth="1"/>
    <col min="118" max="149" width="10.83203125" style="1" customWidth="1"/>
    <col min="151" max="151" width="10" bestFit="1" customWidth="1"/>
    <col min="152" max="152" width="7" bestFit="1" customWidth="1"/>
    <col min="220" max="16384" width="9.33203125" style="1"/>
  </cols>
  <sheetData>
    <row r="2" spans="2:152" ht="11.25" customHeight="1">
      <c r="B2" s="1005" t="s">
        <v>311</v>
      </c>
      <c r="C2" s="1005"/>
      <c r="D2" s="1005"/>
    </row>
    <row r="3" spans="2:152">
      <c r="B3" s="1005"/>
      <c r="C3" s="1005"/>
      <c r="D3" s="1005"/>
    </row>
    <row r="4" spans="2:152" ht="12" thickBot="1">
      <c r="E4" s="13"/>
      <c r="F4" s="13"/>
      <c r="CA4" s="8"/>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8"/>
      <c r="DI4" s="8"/>
      <c r="DJ4" s="49"/>
      <c r="DK4" s="8"/>
      <c r="DL4" s="49"/>
      <c r="DM4" s="8"/>
      <c r="DN4" s="49"/>
      <c r="DO4" s="49"/>
      <c r="DP4" s="49"/>
      <c r="DQ4" s="49"/>
      <c r="DR4" s="49"/>
      <c r="DS4" s="49"/>
      <c r="DT4" s="49"/>
      <c r="DU4" s="49"/>
      <c r="DV4" s="49"/>
      <c r="DW4" s="49"/>
      <c r="DX4" s="49"/>
      <c r="DY4" s="49"/>
      <c r="DZ4" s="49"/>
      <c r="EA4" s="49"/>
      <c r="EB4" s="49"/>
      <c r="EC4" s="49"/>
      <c r="ED4" s="49"/>
      <c r="EE4" s="49"/>
      <c r="EF4" s="49"/>
      <c r="EG4" s="49"/>
      <c r="EH4" s="49"/>
      <c r="EI4" s="49"/>
      <c r="EJ4" s="49"/>
      <c r="EK4" s="49"/>
      <c r="EL4" s="1000" t="s">
        <v>219</v>
      </c>
      <c r="EM4" s="1000"/>
      <c r="EN4" s="1000"/>
      <c r="EO4" s="1000"/>
      <c r="EP4" s="1000"/>
      <c r="EQ4" s="1000"/>
      <c r="ER4" s="1000"/>
      <c r="ES4" s="1000"/>
    </row>
    <row r="5" spans="2:152">
      <c r="B5" s="1006" t="s">
        <v>526</v>
      </c>
      <c r="C5" s="1007"/>
      <c r="D5" s="38"/>
      <c r="E5" s="727"/>
      <c r="F5" s="727"/>
      <c r="G5" s="727"/>
      <c r="H5" s="778"/>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727"/>
      <c r="AJ5" s="727"/>
      <c r="AK5" s="727"/>
      <c r="AL5" s="727"/>
      <c r="AM5" s="727"/>
      <c r="AN5" s="727"/>
      <c r="AO5" s="778"/>
      <c r="AP5" s="778"/>
      <c r="AQ5" s="727"/>
      <c r="AR5" s="778"/>
      <c r="AS5" s="727"/>
      <c r="AT5" s="778"/>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829"/>
      <c r="CA5" s="86"/>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6"/>
      <c r="DI5" s="86"/>
      <c r="DJ5" s="83"/>
      <c r="DK5" s="86"/>
      <c r="DL5" s="83"/>
      <c r="DM5" s="86"/>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228"/>
    </row>
    <row r="6" spans="2:152">
      <c r="B6" s="1008"/>
      <c r="C6" s="1009"/>
      <c r="D6" s="1012" t="s">
        <v>371</v>
      </c>
      <c r="E6" s="1014" t="s">
        <v>362</v>
      </c>
      <c r="F6" s="1015"/>
      <c r="G6" s="725"/>
      <c r="H6" s="779"/>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779"/>
      <c r="AP6" s="779"/>
      <c r="AQ6" s="555"/>
      <c r="AR6" s="779"/>
      <c r="AS6" s="555"/>
      <c r="AT6" s="779"/>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1001" t="s">
        <v>392</v>
      </c>
      <c r="CA6" s="1002"/>
      <c r="CB6" s="1002"/>
      <c r="CC6" s="1002"/>
      <c r="CD6" s="84"/>
      <c r="CE6" s="84"/>
      <c r="CF6" s="84"/>
      <c r="CG6" s="84"/>
      <c r="CH6" s="84"/>
      <c r="CI6" s="84"/>
      <c r="CJ6" s="84"/>
      <c r="CK6" s="84"/>
      <c r="CL6" s="84"/>
      <c r="CM6" s="84"/>
      <c r="CN6" s="84"/>
      <c r="CO6" s="84"/>
      <c r="CP6" s="84"/>
      <c r="CQ6" s="84"/>
      <c r="CR6" s="84"/>
      <c r="CS6" s="84"/>
      <c r="CT6" s="84"/>
      <c r="CU6" s="84"/>
      <c r="CV6" s="84"/>
      <c r="CW6" s="84"/>
      <c r="CX6" s="84"/>
      <c r="CY6" s="783"/>
      <c r="CZ6" s="84"/>
      <c r="DA6" s="84"/>
      <c r="DB6" s="84"/>
      <c r="DC6" s="84"/>
      <c r="DD6" s="84"/>
      <c r="DE6" s="84"/>
      <c r="DF6" s="84"/>
      <c r="DG6" s="84"/>
      <c r="DH6" s="46"/>
      <c r="DI6" s="46"/>
      <c r="DJ6" s="84"/>
      <c r="DK6" s="46"/>
      <c r="DL6" s="84"/>
      <c r="DM6" s="46"/>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228"/>
    </row>
    <row r="7" spans="2:152">
      <c r="B7" s="1008"/>
      <c r="C7" s="1009"/>
      <c r="D7" s="1013"/>
      <c r="E7" s="1016"/>
      <c r="F7" s="1015"/>
      <c r="G7" s="725"/>
      <c r="H7" s="779"/>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779"/>
      <c r="AP7" s="779"/>
      <c r="AQ7" s="555"/>
      <c r="AR7" s="779"/>
      <c r="AS7" s="555"/>
      <c r="AT7" s="779"/>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555"/>
      <c r="BZ7" s="1001" t="s">
        <v>188</v>
      </c>
      <c r="CA7" s="1002"/>
      <c r="CB7" s="1002"/>
      <c r="CC7" s="1002"/>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46"/>
      <c r="DI7" s="46"/>
      <c r="DJ7" s="84"/>
      <c r="DK7" s="46"/>
      <c r="DL7" s="84"/>
      <c r="DM7" s="46"/>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228"/>
    </row>
    <row r="8" spans="2:152">
      <c r="B8" s="1008"/>
      <c r="C8" s="1009"/>
      <c r="D8" s="340" t="s">
        <v>181</v>
      </c>
      <c r="E8" s="547"/>
      <c r="F8" s="547" t="s">
        <v>327</v>
      </c>
      <c r="G8" s="780"/>
      <c r="H8" s="781"/>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1"/>
      <c r="AP8" s="781"/>
      <c r="AQ8" s="780"/>
      <c r="AR8" s="781"/>
      <c r="AS8" s="780"/>
      <c r="AT8" s="781"/>
      <c r="AU8" s="780"/>
      <c r="AV8" s="780"/>
      <c r="AW8" s="780"/>
      <c r="AX8" s="780"/>
      <c r="AY8" s="780"/>
      <c r="AZ8" s="780"/>
      <c r="BA8" s="780"/>
      <c r="BB8" s="780"/>
      <c r="BC8" s="780"/>
      <c r="BD8" s="780"/>
      <c r="BE8" s="780"/>
      <c r="BF8" s="780"/>
      <c r="BG8" s="780"/>
      <c r="BH8" s="780"/>
      <c r="BI8" s="780"/>
      <c r="BJ8" s="780"/>
      <c r="BK8" s="780"/>
      <c r="BL8" s="780"/>
      <c r="BM8" s="780"/>
      <c r="BN8" s="780"/>
      <c r="BO8" s="780"/>
      <c r="BP8" s="780"/>
      <c r="BQ8" s="780"/>
      <c r="BR8" s="780"/>
      <c r="BS8" s="780"/>
      <c r="BT8" s="780"/>
      <c r="BU8" s="780"/>
      <c r="BV8" s="780"/>
      <c r="BW8" s="780"/>
      <c r="BX8" s="780"/>
      <c r="BY8" s="782"/>
      <c r="BZ8" s="1003" t="s">
        <v>328</v>
      </c>
      <c r="CA8" s="1004"/>
      <c r="CB8" s="1004"/>
      <c r="CC8" s="1004"/>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7"/>
      <c r="DI8" s="87"/>
      <c r="DJ8" s="85"/>
      <c r="DK8" s="87"/>
      <c r="DL8" s="85"/>
      <c r="DM8" s="87"/>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228"/>
    </row>
    <row r="9" spans="2:152">
      <c r="B9" s="1008"/>
      <c r="C9" s="1009"/>
      <c r="D9" s="40"/>
      <c r="E9" s="555"/>
      <c r="F9" s="555"/>
      <c r="G9" s="442">
        <v>1</v>
      </c>
      <c r="H9" s="443">
        <v>2</v>
      </c>
      <c r="I9" s="444">
        <v>3</v>
      </c>
      <c r="J9" s="444">
        <v>4</v>
      </c>
      <c r="K9" s="742">
        <v>5</v>
      </c>
      <c r="L9" s="743">
        <v>6</v>
      </c>
      <c r="M9" s="444">
        <v>7</v>
      </c>
      <c r="N9" s="742">
        <v>8</v>
      </c>
      <c r="O9" s="444">
        <v>9</v>
      </c>
      <c r="P9" s="750">
        <v>10</v>
      </c>
      <c r="Q9" s="742">
        <v>11</v>
      </c>
      <c r="R9" s="444">
        <v>12</v>
      </c>
      <c r="S9" s="742">
        <v>13</v>
      </c>
      <c r="T9" s="742">
        <v>14</v>
      </c>
      <c r="U9" s="742">
        <v>15</v>
      </c>
      <c r="V9" s="445">
        <v>16</v>
      </c>
      <c r="W9" s="444">
        <v>17</v>
      </c>
      <c r="X9" s="742">
        <v>18</v>
      </c>
      <c r="Y9" s="742">
        <v>19</v>
      </c>
      <c r="Z9" s="446">
        <v>20</v>
      </c>
      <c r="AA9" s="742">
        <v>21</v>
      </c>
      <c r="AB9" s="742">
        <v>22</v>
      </c>
      <c r="AC9" s="742">
        <v>23</v>
      </c>
      <c r="AD9" s="742">
        <v>24</v>
      </c>
      <c r="AE9" s="742">
        <v>25</v>
      </c>
      <c r="AF9" s="743">
        <v>26</v>
      </c>
      <c r="AG9" s="742">
        <v>27</v>
      </c>
      <c r="AH9" s="742">
        <v>28</v>
      </c>
      <c r="AI9" s="444">
        <v>29</v>
      </c>
      <c r="AJ9" s="446">
        <v>30</v>
      </c>
      <c r="AK9" s="444">
        <v>31</v>
      </c>
      <c r="AL9" s="444">
        <v>32</v>
      </c>
      <c r="AM9" s="444">
        <v>33</v>
      </c>
      <c r="AN9" s="742">
        <v>34</v>
      </c>
      <c r="AO9" s="754">
        <v>35</v>
      </c>
      <c r="AP9" s="755">
        <v>36</v>
      </c>
      <c r="AQ9" s="742">
        <v>37</v>
      </c>
      <c r="AR9" s="754">
        <v>38</v>
      </c>
      <c r="AS9" s="742">
        <v>39</v>
      </c>
      <c r="AT9" s="756">
        <v>40</v>
      </c>
      <c r="AU9" s="444">
        <v>41</v>
      </c>
      <c r="AV9" s="444">
        <v>42</v>
      </c>
      <c r="AW9" s="742">
        <v>43</v>
      </c>
      <c r="AX9" s="742">
        <v>44</v>
      </c>
      <c r="AY9" s="742">
        <v>45</v>
      </c>
      <c r="AZ9" s="743">
        <v>46</v>
      </c>
      <c r="BA9" s="444">
        <v>47</v>
      </c>
      <c r="BB9" s="742">
        <v>48</v>
      </c>
      <c r="BC9" s="742">
        <v>49</v>
      </c>
      <c r="BD9" s="750">
        <v>50</v>
      </c>
      <c r="BE9" s="444">
        <v>51</v>
      </c>
      <c r="BF9" s="444">
        <v>52</v>
      </c>
      <c r="BG9" s="742">
        <v>53</v>
      </c>
      <c r="BH9" s="742">
        <v>54</v>
      </c>
      <c r="BI9" s="742">
        <v>55</v>
      </c>
      <c r="BJ9" s="743">
        <v>56</v>
      </c>
      <c r="BK9" s="742">
        <v>57</v>
      </c>
      <c r="BL9" s="742">
        <v>58</v>
      </c>
      <c r="BM9" s="742">
        <v>59</v>
      </c>
      <c r="BN9" s="750">
        <v>60</v>
      </c>
      <c r="BO9" s="742">
        <v>61</v>
      </c>
      <c r="BP9" s="742">
        <v>62</v>
      </c>
      <c r="BQ9" s="742">
        <v>63</v>
      </c>
      <c r="BR9" s="444">
        <v>64</v>
      </c>
      <c r="BS9" s="742">
        <v>65</v>
      </c>
      <c r="BT9" s="743">
        <v>66</v>
      </c>
      <c r="BU9" s="742">
        <v>67</v>
      </c>
      <c r="BV9" s="742">
        <v>68</v>
      </c>
      <c r="BW9" s="742">
        <v>69</v>
      </c>
      <c r="BX9" s="750">
        <v>70</v>
      </c>
      <c r="BY9" s="775">
        <v>71</v>
      </c>
      <c r="BZ9" s="447">
        <v>1</v>
      </c>
      <c r="CA9" s="448">
        <v>2</v>
      </c>
      <c r="CB9" s="444">
        <v>3</v>
      </c>
      <c r="CC9" s="444">
        <v>4</v>
      </c>
      <c r="CD9" s="449">
        <v>5</v>
      </c>
      <c r="CE9" s="452">
        <v>6</v>
      </c>
      <c r="CF9" s="444">
        <v>7</v>
      </c>
      <c r="CG9" s="449">
        <v>8</v>
      </c>
      <c r="CH9" s="444">
        <v>9</v>
      </c>
      <c r="CI9" s="453">
        <v>10</v>
      </c>
      <c r="CJ9" s="449">
        <v>11</v>
      </c>
      <c r="CK9" s="444">
        <v>12</v>
      </c>
      <c r="CL9" s="449">
        <v>13</v>
      </c>
      <c r="CM9" s="449">
        <v>14</v>
      </c>
      <c r="CN9" s="449">
        <v>15</v>
      </c>
      <c r="CO9" s="445">
        <v>16</v>
      </c>
      <c r="CP9" s="444">
        <v>17</v>
      </c>
      <c r="CQ9" s="449">
        <v>18</v>
      </c>
      <c r="CR9" s="449">
        <v>19</v>
      </c>
      <c r="CS9" s="446">
        <v>20</v>
      </c>
      <c r="CT9" s="449">
        <v>21</v>
      </c>
      <c r="CU9" s="449">
        <v>22</v>
      </c>
      <c r="CV9" s="449">
        <v>23</v>
      </c>
      <c r="CW9" s="449">
        <v>24</v>
      </c>
      <c r="CX9" s="449">
        <v>25</v>
      </c>
      <c r="CY9" s="452">
        <v>26</v>
      </c>
      <c r="CZ9" s="449">
        <v>27</v>
      </c>
      <c r="DA9" s="449">
        <v>28</v>
      </c>
      <c r="DB9" s="444">
        <v>29</v>
      </c>
      <c r="DC9" s="446">
        <v>30</v>
      </c>
      <c r="DD9" s="444">
        <v>31</v>
      </c>
      <c r="DE9" s="444">
        <v>32</v>
      </c>
      <c r="DF9" s="444">
        <v>33</v>
      </c>
      <c r="DG9" s="449">
        <v>34</v>
      </c>
      <c r="DH9" s="450">
        <v>35</v>
      </c>
      <c r="DI9" s="480">
        <v>36</v>
      </c>
      <c r="DJ9" s="449">
        <v>37</v>
      </c>
      <c r="DK9" s="450">
        <v>38</v>
      </c>
      <c r="DL9" s="449">
        <v>39</v>
      </c>
      <c r="DM9" s="481">
        <v>40</v>
      </c>
      <c r="DN9" s="444">
        <v>41</v>
      </c>
      <c r="DO9" s="444">
        <v>42</v>
      </c>
      <c r="DP9" s="449">
        <v>43</v>
      </c>
      <c r="DQ9" s="449">
        <v>44</v>
      </c>
      <c r="DR9" s="449">
        <v>45</v>
      </c>
      <c r="DS9" s="452">
        <v>46</v>
      </c>
      <c r="DT9" s="444">
        <v>47</v>
      </c>
      <c r="DU9" s="449">
        <v>48</v>
      </c>
      <c r="DV9" s="449">
        <v>49</v>
      </c>
      <c r="DW9" s="453">
        <v>50</v>
      </c>
      <c r="DX9" s="444">
        <v>51</v>
      </c>
      <c r="DY9" s="444">
        <v>52</v>
      </c>
      <c r="DZ9" s="449">
        <v>53</v>
      </c>
      <c r="EA9" s="449">
        <v>54</v>
      </c>
      <c r="EB9" s="449">
        <v>55</v>
      </c>
      <c r="EC9" s="452">
        <v>56</v>
      </c>
      <c r="ED9" s="449">
        <v>57</v>
      </c>
      <c r="EE9" s="449">
        <v>58</v>
      </c>
      <c r="EF9" s="449">
        <v>59</v>
      </c>
      <c r="EG9" s="453">
        <v>60</v>
      </c>
      <c r="EH9" s="449">
        <v>61</v>
      </c>
      <c r="EI9" s="449">
        <v>62</v>
      </c>
      <c r="EJ9" s="449">
        <v>63</v>
      </c>
      <c r="EK9" s="444">
        <v>64</v>
      </c>
      <c r="EL9" s="449">
        <v>65</v>
      </c>
      <c r="EM9" s="452">
        <v>66</v>
      </c>
      <c r="EN9" s="449">
        <v>67</v>
      </c>
      <c r="EO9" s="449">
        <v>68</v>
      </c>
      <c r="EP9" s="449">
        <v>69</v>
      </c>
      <c r="EQ9" s="453">
        <v>70</v>
      </c>
      <c r="ER9" s="451">
        <v>71</v>
      </c>
      <c r="ES9" s="90"/>
      <c r="ET9" s="228"/>
    </row>
    <row r="10" spans="2:152" s="37" customFormat="1" ht="68.25" thickBot="1">
      <c r="B10" s="1010"/>
      <c r="C10" s="1011"/>
      <c r="D10" s="43"/>
      <c r="E10" s="728"/>
      <c r="F10" s="728"/>
      <c r="G10" s="71" t="s">
        <v>48</v>
      </c>
      <c r="H10" s="75" t="s">
        <v>125</v>
      </c>
      <c r="I10" s="76" t="s">
        <v>126</v>
      </c>
      <c r="J10" s="76" t="s">
        <v>364</v>
      </c>
      <c r="K10" s="744" t="s">
        <v>127</v>
      </c>
      <c r="L10" s="745" t="s">
        <v>128</v>
      </c>
      <c r="M10" s="76" t="s">
        <v>261</v>
      </c>
      <c r="N10" s="744" t="s">
        <v>129</v>
      </c>
      <c r="O10" s="76" t="s">
        <v>130</v>
      </c>
      <c r="P10" s="751" t="s">
        <v>131</v>
      </c>
      <c r="Q10" s="744" t="s">
        <v>132</v>
      </c>
      <c r="R10" s="76" t="s">
        <v>133</v>
      </c>
      <c r="S10" s="744" t="s">
        <v>134</v>
      </c>
      <c r="T10" s="744" t="s">
        <v>135</v>
      </c>
      <c r="U10" s="744" t="s">
        <v>136</v>
      </c>
      <c r="V10" s="428" t="s">
        <v>137</v>
      </c>
      <c r="W10" s="76" t="s">
        <v>262</v>
      </c>
      <c r="X10" s="744" t="s">
        <v>138</v>
      </c>
      <c r="Y10" s="744" t="s">
        <v>139</v>
      </c>
      <c r="Z10" s="429" t="s">
        <v>263</v>
      </c>
      <c r="AA10" s="744" t="s">
        <v>140</v>
      </c>
      <c r="AB10" s="744" t="s">
        <v>141</v>
      </c>
      <c r="AC10" s="744" t="s">
        <v>142</v>
      </c>
      <c r="AD10" s="744" t="s">
        <v>143</v>
      </c>
      <c r="AE10" s="744" t="s">
        <v>144</v>
      </c>
      <c r="AF10" s="745" t="s">
        <v>145</v>
      </c>
      <c r="AG10" s="744" t="s">
        <v>146</v>
      </c>
      <c r="AH10" s="744" t="s">
        <v>147</v>
      </c>
      <c r="AI10" s="76" t="s">
        <v>148</v>
      </c>
      <c r="AJ10" s="429" t="s">
        <v>149</v>
      </c>
      <c r="AK10" s="76" t="s">
        <v>150</v>
      </c>
      <c r="AL10" s="76" t="s">
        <v>151</v>
      </c>
      <c r="AM10" s="76" t="s">
        <v>152</v>
      </c>
      <c r="AN10" s="744" t="s">
        <v>153</v>
      </c>
      <c r="AO10" s="757" t="s">
        <v>154</v>
      </c>
      <c r="AP10" s="758" t="s">
        <v>155</v>
      </c>
      <c r="AQ10" s="744" t="s">
        <v>156</v>
      </c>
      <c r="AR10" s="757" t="s">
        <v>157</v>
      </c>
      <c r="AS10" s="744" t="s">
        <v>158</v>
      </c>
      <c r="AT10" s="759" t="s">
        <v>159</v>
      </c>
      <c r="AU10" s="76" t="s">
        <v>160</v>
      </c>
      <c r="AV10" s="76" t="s">
        <v>161</v>
      </c>
      <c r="AW10" s="744" t="s">
        <v>483</v>
      </c>
      <c r="AX10" s="744" t="s">
        <v>468</v>
      </c>
      <c r="AY10" s="744" t="s">
        <v>469</v>
      </c>
      <c r="AZ10" s="745" t="s">
        <v>470</v>
      </c>
      <c r="BA10" s="76" t="s">
        <v>162</v>
      </c>
      <c r="BB10" s="744" t="s">
        <v>483</v>
      </c>
      <c r="BC10" s="744" t="s">
        <v>485</v>
      </c>
      <c r="BD10" s="751" t="s">
        <v>163</v>
      </c>
      <c r="BE10" s="76" t="s">
        <v>264</v>
      </c>
      <c r="BF10" s="76" t="s">
        <v>164</v>
      </c>
      <c r="BG10" s="744" t="s">
        <v>165</v>
      </c>
      <c r="BH10" s="744" t="s">
        <v>545</v>
      </c>
      <c r="BI10" s="744" t="s">
        <v>166</v>
      </c>
      <c r="BJ10" s="745" t="s">
        <v>167</v>
      </c>
      <c r="BK10" s="744" t="s">
        <v>168</v>
      </c>
      <c r="BL10" s="744" t="s">
        <v>267</v>
      </c>
      <c r="BM10" s="744" t="s">
        <v>169</v>
      </c>
      <c r="BN10" s="751" t="s">
        <v>472</v>
      </c>
      <c r="BO10" s="744" t="s">
        <v>170</v>
      </c>
      <c r="BP10" s="744" t="s">
        <v>171</v>
      </c>
      <c r="BQ10" s="744" t="s">
        <v>172</v>
      </c>
      <c r="BR10" s="76" t="s">
        <v>216</v>
      </c>
      <c r="BS10" s="744" t="s">
        <v>174</v>
      </c>
      <c r="BT10" s="745" t="s">
        <v>175</v>
      </c>
      <c r="BU10" s="744" t="s">
        <v>176</v>
      </c>
      <c r="BV10" s="744" t="s">
        <v>315</v>
      </c>
      <c r="BW10" s="744" t="s">
        <v>177</v>
      </c>
      <c r="BX10" s="751" t="s">
        <v>178</v>
      </c>
      <c r="BY10" s="828" t="s">
        <v>529</v>
      </c>
      <c r="BZ10" s="88" t="s">
        <v>48</v>
      </c>
      <c r="CA10" s="75" t="s">
        <v>125</v>
      </c>
      <c r="CB10" s="76" t="s">
        <v>126</v>
      </c>
      <c r="CC10" s="76" t="s">
        <v>364</v>
      </c>
      <c r="CD10" s="373" t="s">
        <v>127</v>
      </c>
      <c r="CE10" s="454" t="s">
        <v>128</v>
      </c>
      <c r="CF10" s="76" t="s">
        <v>261</v>
      </c>
      <c r="CG10" s="373" t="s">
        <v>129</v>
      </c>
      <c r="CH10" s="76" t="s">
        <v>130</v>
      </c>
      <c r="CI10" s="455" t="s">
        <v>131</v>
      </c>
      <c r="CJ10" s="373" t="s">
        <v>132</v>
      </c>
      <c r="CK10" s="76" t="s">
        <v>133</v>
      </c>
      <c r="CL10" s="373" t="s">
        <v>134</v>
      </c>
      <c r="CM10" s="373" t="s">
        <v>135</v>
      </c>
      <c r="CN10" s="373" t="s">
        <v>136</v>
      </c>
      <c r="CO10" s="428" t="s">
        <v>137</v>
      </c>
      <c r="CP10" s="76" t="s">
        <v>262</v>
      </c>
      <c r="CQ10" s="373" t="s">
        <v>138</v>
      </c>
      <c r="CR10" s="373" t="s">
        <v>139</v>
      </c>
      <c r="CS10" s="429" t="s">
        <v>263</v>
      </c>
      <c r="CT10" s="373" t="s">
        <v>140</v>
      </c>
      <c r="CU10" s="373" t="s">
        <v>141</v>
      </c>
      <c r="CV10" s="373" t="s">
        <v>142</v>
      </c>
      <c r="CW10" s="373" t="s">
        <v>143</v>
      </c>
      <c r="CX10" s="373" t="s">
        <v>144</v>
      </c>
      <c r="CY10" s="454" t="s">
        <v>145</v>
      </c>
      <c r="CZ10" s="373" t="s">
        <v>146</v>
      </c>
      <c r="DA10" s="373" t="s">
        <v>147</v>
      </c>
      <c r="DB10" s="76" t="s">
        <v>148</v>
      </c>
      <c r="DC10" s="429" t="s">
        <v>149</v>
      </c>
      <c r="DD10" s="76" t="s">
        <v>150</v>
      </c>
      <c r="DE10" s="76" t="s">
        <v>151</v>
      </c>
      <c r="DF10" s="76" t="s">
        <v>152</v>
      </c>
      <c r="DG10" s="373" t="s">
        <v>153</v>
      </c>
      <c r="DH10" s="378" t="s">
        <v>154</v>
      </c>
      <c r="DI10" s="482" t="s">
        <v>155</v>
      </c>
      <c r="DJ10" s="373" t="s">
        <v>156</v>
      </c>
      <c r="DK10" s="378" t="s">
        <v>157</v>
      </c>
      <c r="DL10" s="373" t="s">
        <v>158</v>
      </c>
      <c r="DM10" s="483" t="s">
        <v>159</v>
      </c>
      <c r="DN10" s="76" t="s">
        <v>160</v>
      </c>
      <c r="DO10" s="76" t="s">
        <v>161</v>
      </c>
      <c r="DP10" s="373" t="s">
        <v>483</v>
      </c>
      <c r="DQ10" s="373" t="s">
        <v>468</v>
      </c>
      <c r="DR10" s="373" t="s">
        <v>469</v>
      </c>
      <c r="DS10" s="454" t="s">
        <v>470</v>
      </c>
      <c r="DT10" s="76" t="s">
        <v>162</v>
      </c>
      <c r="DU10" s="373" t="s">
        <v>483</v>
      </c>
      <c r="DV10" s="373" t="s">
        <v>485</v>
      </c>
      <c r="DW10" s="455" t="s">
        <v>163</v>
      </c>
      <c r="DX10" s="76" t="s">
        <v>264</v>
      </c>
      <c r="DY10" s="76" t="s">
        <v>164</v>
      </c>
      <c r="DZ10" s="373" t="s">
        <v>165</v>
      </c>
      <c r="EA10" s="373" t="s">
        <v>545</v>
      </c>
      <c r="EB10" s="373" t="s">
        <v>166</v>
      </c>
      <c r="EC10" s="454" t="s">
        <v>167</v>
      </c>
      <c r="ED10" s="373" t="s">
        <v>168</v>
      </c>
      <c r="EE10" s="373" t="s">
        <v>267</v>
      </c>
      <c r="EF10" s="373" t="s">
        <v>169</v>
      </c>
      <c r="EG10" s="455" t="s">
        <v>472</v>
      </c>
      <c r="EH10" s="373" t="s">
        <v>170</v>
      </c>
      <c r="EI10" s="373" t="s">
        <v>171</v>
      </c>
      <c r="EJ10" s="373" t="s">
        <v>172</v>
      </c>
      <c r="EK10" s="76" t="s">
        <v>216</v>
      </c>
      <c r="EL10" s="373" t="s">
        <v>174</v>
      </c>
      <c r="EM10" s="454" t="s">
        <v>175</v>
      </c>
      <c r="EN10" s="373" t="s">
        <v>176</v>
      </c>
      <c r="EO10" s="373" t="s">
        <v>315</v>
      </c>
      <c r="EP10" s="373" t="s">
        <v>177</v>
      </c>
      <c r="EQ10" s="455" t="s">
        <v>178</v>
      </c>
      <c r="ER10" s="373" t="s">
        <v>529</v>
      </c>
      <c r="ES10" s="71" t="s">
        <v>203</v>
      </c>
      <c r="ET10" s="229"/>
    </row>
    <row r="11" spans="2:152">
      <c r="B11" s="3">
        <v>1</v>
      </c>
      <c r="C11" s="399" t="s">
        <v>205</v>
      </c>
      <c r="D11" s="231">
        <f>+①入力・結果!L12</f>
        <v>0</v>
      </c>
      <c r="E11" s="729" t="s">
        <v>78</v>
      </c>
      <c r="F11" s="730" t="s">
        <v>539</v>
      </c>
      <c r="G11" s="72">
        <v>1.1073698427831304E-3</v>
      </c>
      <c r="H11" s="77">
        <v>7.1686605439581124E-4</v>
      </c>
      <c r="I11" s="78">
        <v>5.7216241664087401E-4</v>
      </c>
      <c r="J11" s="78">
        <v>2.3237530683616853E-4</v>
      </c>
      <c r="K11" s="746">
        <v>2.3073557830204805E-4</v>
      </c>
      <c r="L11" s="747">
        <v>2.8824360928381333E-4</v>
      </c>
      <c r="M11" s="78">
        <v>9.8117153507539163E-4</v>
      </c>
      <c r="N11" s="746">
        <v>1.1515748031496063E-3</v>
      </c>
      <c r="O11" s="78">
        <v>1.1405037301896815E-3</v>
      </c>
      <c r="P11" s="752">
        <v>1.1491775841430357E-3</v>
      </c>
      <c r="Q11" s="746">
        <v>6.7652716057571137E-4</v>
      </c>
      <c r="R11" s="78">
        <v>7.7777311615928536E-4</v>
      </c>
      <c r="S11" s="746">
        <v>8.0469937709373197E-4</v>
      </c>
      <c r="T11" s="746">
        <v>7.6100152619301264E-4</v>
      </c>
      <c r="U11" s="746">
        <v>3.9486673247778872E-4</v>
      </c>
      <c r="V11" s="430">
        <v>8.9766179195514318E-4</v>
      </c>
      <c r="W11" s="78">
        <v>5.7842688684150328E-4</v>
      </c>
      <c r="X11" s="746">
        <v>2.955853459217916E-4</v>
      </c>
      <c r="Y11" s="746">
        <v>6.0127982692132083E-4</v>
      </c>
      <c r="Z11" s="431">
        <v>9.1771768397389561E-4</v>
      </c>
      <c r="AA11" s="746">
        <v>8.8528281777785415E-4</v>
      </c>
      <c r="AB11" s="746">
        <v>2.5005673841754853E-4</v>
      </c>
      <c r="AC11" s="746">
        <v>2.0772088515587143E-3</v>
      </c>
      <c r="AD11" s="746">
        <v>1.2581339684143422E-3</v>
      </c>
      <c r="AE11" s="746">
        <v>1.3244292052506186E-3</v>
      </c>
      <c r="AF11" s="747">
        <v>7.3205393780152999E-4</v>
      </c>
      <c r="AG11" s="746">
        <v>7.9210725199990132E-4</v>
      </c>
      <c r="AH11" s="746">
        <v>8.417265772284135E-4</v>
      </c>
      <c r="AI11" s="78">
        <v>2.0566272059776903E-3</v>
      </c>
      <c r="AJ11" s="431">
        <v>2.4183800805702071E-3</v>
      </c>
      <c r="AK11" s="78">
        <v>3.0598686073206667E-3</v>
      </c>
      <c r="AL11" s="78">
        <v>2.9943164133619045E-3</v>
      </c>
      <c r="AM11" s="78">
        <v>3.6534670198872209E-3</v>
      </c>
      <c r="AN11" s="746">
        <v>6.549752000552805E-3</v>
      </c>
      <c r="AO11" s="760">
        <v>3.7951007057080121E-4</v>
      </c>
      <c r="AP11" s="761">
        <v>3.0704841444922599E-5</v>
      </c>
      <c r="AQ11" s="746">
        <v>8.8044695630781983E-4</v>
      </c>
      <c r="AR11" s="760">
        <v>4.2400923783312569E-3</v>
      </c>
      <c r="AS11" s="746">
        <v>1.0458063166701528E-4</v>
      </c>
      <c r="AT11" s="762">
        <v>0</v>
      </c>
      <c r="AU11" s="78">
        <v>2.8292485882967588E-4</v>
      </c>
      <c r="AV11" s="78">
        <v>1.2083596517727185E-4</v>
      </c>
      <c r="AW11" s="746">
        <v>3.6853308198632631E-5</v>
      </c>
      <c r="AX11" s="746">
        <v>7.0898520584203805E-4</v>
      </c>
      <c r="AY11" s="746">
        <v>2.8135330941830202E-5</v>
      </c>
      <c r="AZ11" s="747">
        <v>1.0957266660025899E-3</v>
      </c>
      <c r="BA11" s="78">
        <v>1.9563738091637685E-3</v>
      </c>
      <c r="BB11" s="746">
        <v>1.9830902959198215E-3</v>
      </c>
      <c r="BC11" s="746">
        <v>1.8521948508983144E-3</v>
      </c>
      <c r="BD11" s="752">
        <v>5.276724456734723E-3</v>
      </c>
      <c r="BE11" s="78">
        <v>1.7397746014625206E-3</v>
      </c>
      <c r="BF11" s="78">
        <v>2.8815757502692351E-3</v>
      </c>
      <c r="BG11" s="746">
        <v>2.9220025959422204E-3</v>
      </c>
      <c r="BH11" s="746">
        <v>2.2389790255643426E-3</v>
      </c>
      <c r="BI11" s="746">
        <v>4.4478241531199336E-4</v>
      </c>
      <c r="BJ11" s="747">
        <v>3.7593984962406013E-3</v>
      </c>
      <c r="BK11" s="746">
        <v>2.7268341455570084E-5</v>
      </c>
      <c r="BL11" s="746">
        <v>2.0042703890062535E-4</v>
      </c>
      <c r="BM11" s="746">
        <v>6.0053876906710597E-4</v>
      </c>
      <c r="BN11" s="752">
        <v>7.6050150613287109E-4</v>
      </c>
      <c r="BO11" s="746">
        <v>6.3946397322361586E-3</v>
      </c>
      <c r="BP11" s="746">
        <v>2.4173237906376568E-3</v>
      </c>
      <c r="BQ11" s="746">
        <v>1.7222048366806833E-3</v>
      </c>
      <c r="BR11" s="78">
        <v>1.5117426650162256E-3</v>
      </c>
      <c r="BS11" s="746">
        <v>3.0631705372604988E-4</v>
      </c>
      <c r="BT11" s="747">
        <v>2.8510821318783881E-4</v>
      </c>
      <c r="BU11" s="746">
        <v>6.9715155493844735E-5</v>
      </c>
      <c r="BV11" s="746">
        <v>8.1890529732466121E-5</v>
      </c>
      <c r="BW11" s="746">
        <v>1.8022644735394082E-3</v>
      </c>
      <c r="BX11" s="752">
        <v>3.1128073918550189E-3</v>
      </c>
      <c r="BY11" s="776">
        <v>5.0503822391150236E-5</v>
      </c>
      <c r="BZ11" s="234">
        <f>+$D$11*G11</f>
        <v>0</v>
      </c>
      <c r="CA11" s="235">
        <f t="shared" ref="CA11:CA45" si="0">$D$12*H11</f>
        <v>0</v>
      </c>
      <c r="CB11" s="235">
        <f t="shared" ref="CB11:CB45" si="1">$D$13*I11</f>
        <v>0</v>
      </c>
      <c r="CC11" s="235">
        <f t="shared" ref="CC11:CC45" si="2">+$D$14*J11</f>
        <v>0</v>
      </c>
      <c r="CD11" s="374">
        <f t="shared" ref="CD11:CD45" si="3">+$D$15*K11</f>
        <v>0</v>
      </c>
      <c r="CE11" s="456">
        <f t="shared" ref="CE11:CE45" si="4">+$D$16*L11</f>
        <v>0</v>
      </c>
      <c r="CF11" s="235">
        <f t="shared" ref="CF11:CF45" si="5">+$D$17*M11</f>
        <v>0</v>
      </c>
      <c r="CG11" s="374">
        <f t="shared" ref="CG11:CG45" si="6">+$D$18*N11</f>
        <v>0</v>
      </c>
      <c r="CH11" s="235">
        <f t="shared" ref="CH11:CH45" si="7">+$D$19*O11</f>
        <v>0</v>
      </c>
      <c r="CI11" s="457">
        <f t="shared" ref="CI11:CI45" si="8">+$D$20*P11</f>
        <v>0</v>
      </c>
      <c r="CJ11" s="374">
        <f t="shared" ref="CJ11:CJ45" si="9">+$D$21*Q11</f>
        <v>0</v>
      </c>
      <c r="CK11" s="235">
        <f t="shared" ref="CK11:CK45" si="10">+$D$22*R11</f>
        <v>0</v>
      </c>
      <c r="CL11" s="374">
        <f t="shared" ref="CL11:CL45" si="11">+$D$23*S11</f>
        <v>0</v>
      </c>
      <c r="CM11" s="374">
        <f t="shared" ref="CM11:CM45" si="12">+$D$24*T11</f>
        <v>0</v>
      </c>
      <c r="CN11" s="374">
        <f t="shared" ref="CN11:CN45" si="13">+$D$25*U11</f>
        <v>0</v>
      </c>
      <c r="CO11" s="468">
        <f t="shared" ref="CO11:CO45" si="14">+$D$26*V11</f>
        <v>0</v>
      </c>
      <c r="CP11" s="235">
        <f t="shared" ref="CP11:CP45" si="15">+$D$27*W11</f>
        <v>0</v>
      </c>
      <c r="CQ11" s="374">
        <f t="shared" ref="CQ11:CQ45" si="16">+$D$28*X11</f>
        <v>0</v>
      </c>
      <c r="CR11" s="374">
        <f t="shared" ref="CR11:CR45" si="17">+$D$29*Y11</f>
        <v>0</v>
      </c>
      <c r="CS11" s="469">
        <f t="shared" ref="CS11:CS45" si="18">+$D$30*Z11</f>
        <v>0</v>
      </c>
      <c r="CT11" s="374">
        <f t="shared" ref="CT11:CT45" si="19">+$D$31*AA11</f>
        <v>0</v>
      </c>
      <c r="CU11" s="374">
        <f t="shared" ref="CU11:CU45" si="20">+$D$32*AB11</f>
        <v>0</v>
      </c>
      <c r="CV11" s="374">
        <f t="shared" ref="CV11:CV45" si="21">+$D$33*AC11</f>
        <v>0</v>
      </c>
      <c r="CW11" s="374">
        <f t="shared" ref="CW11:CW45" si="22">+$D$34*AD11</f>
        <v>0</v>
      </c>
      <c r="CX11" s="374">
        <f t="shared" ref="CX11:CX45" si="23">+$D$35*AE11</f>
        <v>0</v>
      </c>
      <c r="CY11" s="456">
        <f t="shared" ref="CY11:CY45" si="24">+$D$36*AF11</f>
        <v>0</v>
      </c>
      <c r="CZ11" s="374">
        <f t="shared" ref="CZ11:CZ45" si="25">+$D$37*AG11</f>
        <v>0</v>
      </c>
      <c r="DA11" s="374">
        <f t="shared" ref="DA11:DA45" si="26">+$D$38*AH11</f>
        <v>0</v>
      </c>
      <c r="DB11" s="235">
        <f t="shared" ref="DB11:DB45" si="27">+$D$39*AI11</f>
        <v>0</v>
      </c>
      <c r="DC11" s="469">
        <f t="shared" ref="DC11:DC45" si="28">+$D$40*AJ11</f>
        <v>0</v>
      </c>
      <c r="DD11" s="235">
        <f t="shared" ref="DD11:DD45" si="29">+$D$41*AK11</f>
        <v>0</v>
      </c>
      <c r="DE11" s="235">
        <f t="shared" ref="DE11:DE45" si="30">+$D$42*AL11</f>
        <v>0</v>
      </c>
      <c r="DF11" s="235">
        <f t="shared" ref="DF11:DF45" si="31">+$D$43*AM11</f>
        <v>0</v>
      </c>
      <c r="DG11" s="374">
        <f t="shared" ref="DG11:DG45" si="32">+$D$44*AN11</f>
        <v>0</v>
      </c>
      <c r="DH11" s="374">
        <f t="shared" ref="DH11:DH45" si="33">+$D$45*AO11</f>
        <v>0</v>
      </c>
      <c r="DI11" s="456">
        <f t="shared" ref="DI11:DI45" si="34">+$D$46*AP11</f>
        <v>0</v>
      </c>
      <c r="DJ11" s="374">
        <f t="shared" ref="DJ11:DJ45" si="35">+$D$47*AQ11</f>
        <v>0</v>
      </c>
      <c r="DK11" s="374">
        <f t="shared" ref="DK11:DK45" si="36">+$D$48*AR11</f>
        <v>0</v>
      </c>
      <c r="DL11" s="374">
        <f t="shared" ref="DL11:DL45" si="37">+$D$49*AS11</f>
        <v>0</v>
      </c>
      <c r="DM11" s="457">
        <f t="shared" ref="DM11:DM45" si="38">+$D$50*AT11</f>
        <v>0</v>
      </c>
      <c r="DN11" s="235">
        <f t="shared" ref="DN11:DN45" si="39">+$D$51*AU11</f>
        <v>0</v>
      </c>
      <c r="DO11" s="235">
        <f>$D$52*AV11</f>
        <v>0</v>
      </c>
      <c r="DP11" s="374">
        <f t="shared" ref="DP11:DP45" si="40">$D$53*AW11</f>
        <v>0</v>
      </c>
      <c r="DQ11" s="374">
        <f t="shared" ref="DQ11:DQ45" si="41">+$D$54*AX11</f>
        <v>0</v>
      </c>
      <c r="DR11" s="374">
        <f t="shared" ref="DR11:DR45" si="42">+$D$55*AY11</f>
        <v>0</v>
      </c>
      <c r="DS11" s="456">
        <f t="shared" ref="DS11:DS45" si="43">+$D$56*AZ11</f>
        <v>0</v>
      </c>
      <c r="DT11" s="235">
        <f t="shared" ref="DT11:DT45" si="44">+$D$57*BA11</f>
        <v>0</v>
      </c>
      <c r="DU11" s="374">
        <f t="shared" ref="DU11:DU45" si="45">+$D$58*BB11</f>
        <v>0</v>
      </c>
      <c r="DV11" s="374">
        <f t="shared" ref="DV11:DV45" si="46">+$D$59*BC11</f>
        <v>0</v>
      </c>
      <c r="DW11" s="457">
        <f t="shared" ref="DW11:DW45" si="47">+$D$60*BD11</f>
        <v>0</v>
      </c>
      <c r="DX11" s="235">
        <f t="shared" ref="DX11:DX45" si="48">+$D$61*BE11</f>
        <v>0</v>
      </c>
      <c r="DY11" s="235">
        <f t="shared" ref="DY11:DY45" si="49">+$D$62*BF11</f>
        <v>0</v>
      </c>
      <c r="DZ11" s="374">
        <f t="shared" ref="DZ11:DZ45" si="50">+$D$63*BG11</f>
        <v>0</v>
      </c>
      <c r="EA11" s="374">
        <f t="shared" ref="EA11:EA45" si="51">+$D$64*BH11</f>
        <v>0</v>
      </c>
      <c r="EB11" s="374">
        <f t="shared" ref="EB11:EB45" si="52">+$D$65*BI11</f>
        <v>0</v>
      </c>
      <c r="EC11" s="456">
        <f t="shared" ref="EC11:EC45" si="53">+$D$66*BJ11</f>
        <v>0</v>
      </c>
      <c r="ED11" s="374">
        <f t="shared" ref="ED11:ED45" si="54">+$D$67*BK11</f>
        <v>0</v>
      </c>
      <c r="EE11" s="374">
        <f t="shared" ref="EE11:EE45" si="55">+$D$68*BL11</f>
        <v>0</v>
      </c>
      <c r="EF11" s="374">
        <f t="shared" ref="EF11:EF45" si="56">+$D$69*BM11</f>
        <v>0</v>
      </c>
      <c r="EG11" s="457">
        <f t="shared" ref="EG11:EG45" si="57">+$D$70*BN11</f>
        <v>0</v>
      </c>
      <c r="EH11" s="374">
        <f t="shared" ref="EH11:EH45" si="58">+$D$71*BO11</f>
        <v>0</v>
      </c>
      <c r="EI11" s="374">
        <f t="shared" ref="EI11:EI45" si="59">+$D$72*BP11</f>
        <v>0</v>
      </c>
      <c r="EJ11" s="374">
        <f t="shared" ref="EJ11:EJ45" si="60">+$D$73*BQ11</f>
        <v>0</v>
      </c>
      <c r="EK11" s="235">
        <f t="shared" ref="EK11:EK45" si="61">+$D$74*BR11</f>
        <v>0</v>
      </c>
      <c r="EL11" s="374">
        <f t="shared" ref="EL11:EL45" si="62">+$D$75*BS11</f>
        <v>0</v>
      </c>
      <c r="EM11" s="456">
        <f t="shared" ref="EM11:EM45" si="63">+$D$76*BT11</f>
        <v>0</v>
      </c>
      <c r="EN11" s="374">
        <f t="shared" ref="EN11:EN45" si="64">+$D$77*BU11</f>
        <v>0</v>
      </c>
      <c r="EO11" s="374">
        <f t="shared" ref="EO11:EO45" si="65">+$D$78*BV11</f>
        <v>0</v>
      </c>
      <c r="EP11" s="374">
        <f t="shared" ref="EP11:EP45" si="66">+$D$79*BW11</f>
        <v>0</v>
      </c>
      <c r="EQ11" s="457">
        <f t="shared" ref="EQ11:EQ45" si="67">+$D$80*BX11</f>
        <v>0</v>
      </c>
      <c r="ER11" s="374">
        <f>+$D$81*BY11</f>
        <v>0</v>
      </c>
      <c r="ES11" s="234">
        <f>SUM(CD11:CE11,CG11,CI11:CJ11,CL11:CN11,CQ11:CR11,CT11:DA11,DG11:DM11,DP11:DS11,DU11:DW11,DZ11:EJ11,EL11:ER11)</f>
        <v>0</v>
      </c>
      <c r="ET11" s="228"/>
      <c r="EV11" s="347"/>
    </row>
    <row r="12" spans="2:152">
      <c r="B12" s="3">
        <v>2</v>
      </c>
      <c r="C12" s="400" t="s">
        <v>206</v>
      </c>
      <c r="D12" s="231">
        <f>+①入力・結果!L13</f>
        <v>0</v>
      </c>
      <c r="E12" s="731" t="s">
        <v>79</v>
      </c>
      <c r="F12" s="732" t="s">
        <v>26</v>
      </c>
      <c r="G12" s="73">
        <v>6.6228144335206971E-3</v>
      </c>
      <c r="H12" s="79">
        <v>2.177787631872766E-3</v>
      </c>
      <c r="I12" s="80">
        <v>1.8905220348639027E-3</v>
      </c>
      <c r="J12" s="80">
        <v>1.9505340072367345E-3</v>
      </c>
      <c r="K12" s="560">
        <v>1.9662935997241835E-3</v>
      </c>
      <c r="L12" s="627">
        <v>1.4135782482685641E-3</v>
      </c>
      <c r="M12" s="80">
        <v>1.8182843212854324E-3</v>
      </c>
      <c r="N12" s="560">
        <v>1.3681102362204725E-3</v>
      </c>
      <c r="O12" s="80">
        <v>1.8406293925217036E-3</v>
      </c>
      <c r="P12" s="628">
        <v>1.8393289040977332E-3</v>
      </c>
      <c r="Q12" s="560">
        <v>1.910194335743185E-3</v>
      </c>
      <c r="R12" s="80">
        <v>1.8088872680799978E-3</v>
      </c>
      <c r="S12" s="560">
        <v>1.3790041571930202E-3</v>
      </c>
      <c r="T12" s="560">
        <v>2.0766490374090124E-3</v>
      </c>
      <c r="U12" s="560">
        <v>1.5794669299111549E-3</v>
      </c>
      <c r="V12" s="432">
        <v>2.5367032492852053E-3</v>
      </c>
      <c r="W12" s="80">
        <v>3.2365908949108834E-3</v>
      </c>
      <c r="X12" s="560">
        <v>8.8849477509432648E-3</v>
      </c>
      <c r="Y12" s="560">
        <v>2.7802167698067616E-3</v>
      </c>
      <c r="Z12" s="433">
        <v>2.4927328976066172E-3</v>
      </c>
      <c r="AA12" s="560">
        <v>2.7503932202807119E-3</v>
      </c>
      <c r="AB12" s="560">
        <v>1.1374863589972181E-3</v>
      </c>
      <c r="AC12" s="560">
        <v>4.8845097722500404E-3</v>
      </c>
      <c r="AD12" s="560">
        <v>2.4128267118921323E-3</v>
      </c>
      <c r="AE12" s="560">
        <v>2.6739106653294329E-3</v>
      </c>
      <c r="AF12" s="627">
        <v>3.3401540430184882E-3</v>
      </c>
      <c r="AG12" s="560">
        <v>2.0552226440976994E-3</v>
      </c>
      <c r="AH12" s="560">
        <v>3.4764460689639268E-3</v>
      </c>
      <c r="AI12" s="80">
        <v>1.5395037613305402E-2</v>
      </c>
      <c r="AJ12" s="433">
        <v>1.5670884078948809E-2</v>
      </c>
      <c r="AK12" s="80">
        <v>1.3535107323678679E-2</v>
      </c>
      <c r="AL12" s="80">
        <v>1.3386941379066651E-2</v>
      </c>
      <c r="AM12" s="80">
        <v>1.4818179807711621E-2</v>
      </c>
      <c r="AN12" s="560">
        <v>2.3268962063757441E-2</v>
      </c>
      <c r="AO12" s="763">
        <v>4.3643658115642144E-2</v>
      </c>
      <c r="AP12" s="764">
        <v>3.6420665775438962E-3</v>
      </c>
      <c r="AQ12" s="560">
        <v>3.7789772101955287E-3</v>
      </c>
      <c r="AR12" s="763">
        <v>1.848935869173296E-2</v>
      </c>
      <c r="AS12" s="560">
        <v>1.9033674963396779E-2</v>
      </c>
      <c r="AT12" s="765">
        <v>5.2200240121104561E-3</v>
      </c>
      <c r="AU12" s="80">
        <v>7.4995952254969548E-3</v>
      </c>
      <c r="AV12" s="80">
        <v>6.6642865643222662E-3</v>
      </c>
      <c r="AW12" s="560">
        <v>7.1193890838267583E-3</v>
      </c>
      <c r="AX12" s="560">
        <v>5.1614122985300373E-3</v>
      </c>
      <c r="AY12" s="560">
        <v>4.4031792923964266E-3</v>
      </c>
      <c r="AZ12" s="627">
        <v>2.2910648470963243E-3</v>
      </c>
      <c r="BA12" s="80">
        <v>1.612354453349463E-2</v>
      </c>
      <c r="BB12" s="560">
        <v>1.6470336769106541E-2</v>
      </c>
      <c r="BC12" s="560">
        <v>1.4771253935914058E-2</v>
      </c>
      <c r="BD12" s="628">
        <v>1.8545809806096936E-2</v>
      </c>
      <c r="BE12" s="80">
        <v>1.5411644103085063E-2</v>
      </c>
      <c r="BF12" s="80">
        <v>1.1541838777172849E-2</v>
      </c>
      <c r="BG12" s="560">
        <v>1.4025821473583885E-2</v>
      </c>
      <c r="BH12" s="560">
        <v>6.1172105519882933E-3</v>
      </c>
      <c r="BI12" s="560">
        <v>4.0719112730820552E-2</v>
      </c>
      <c r="BJ12" s="627">
        <v>2.3578947368421053E-3</v>
      </c>
      <c r="BK12" s="560">
        <v>4.7265125189654813E-3</v>
      </c>
      <c r="BL12" s="560">
        <v>2.864005405064662E-2</v>
      </c>
      <c r="BM12" s="560">
        <v>0.11710505996808565</v>
      </c>
      <c r="BN12" s="628">
        <v>1.7822926358812257E-2</v>
      </c>
      <c r="BO12" s="560">
        <v>1.0212707552849358E-2</v>
      </c>
      <c r="BP12" s="560">
        <v>1.941330477580995E-2</v>
      </c>
      <c r="BQ12" s="560">
        <v>3.0967564106018183E-2</v>
      </c>
      <c r="BR12" s="80">
        <v>1.4979548240961768E-2</v>
      </c>
      <c r="BS12" s="560">
        <v>9.4987130068797318E-3</v>
      </c>
      <c r="BT12" s="627">
        <v>3.5955313552021892E-3</v>
      </c>
      <c r="BU12" s="560">
        <v>1.2316344137245903E-3</v>
      </c>
      <c r="BV12" s="560">
        <v>1.5394592412635626E-2</v>
      </c>
      <c r="BW12" s="560">
        <v>2.509055182786301E-2</v>
      </c>
      <c r="BX12" s="628">
        <v>1.7709850989859149E-2</v>
      </c>
      <c r="BY12" s="560">
        <v>1.2746202793956964E-4</v>
      </c>
      <c r="BZ12" s="236">
        <f t="shared" ref="BZ12:BZ40" si="68">+$D$11*G12</f>
        <v>0</v>
      </c>
      <c r="CA12" s="237">
        <f t="shared" si="0"/>
        <v>0</v>
      </c>
      <c r="CB12" s="237">
        <f t="shared" si="1"/>
        <v>0</v>
      </c>
      <c r="CC12" s="237">
        <f t="shared" si="2"/>
        <v>0</v>
      </c>
      <c r="CD12" s="375">
        <f t="shared" si="3"/>
        <v>0</v>
      </c>
      <c r="CE12" s="458">
        <f t="shared" si="4"/>
        <v>0</v>
      </c>
      <c r="CF12" s="237">
        <f t="shared" si="5"/>
        <v>0</v>
      </c>
      <c r="CG12" s="375">
        <f t="shared" si="6"/>
        <v>0</v>
      </c>
      <c r="CH12" s="237">
        <f t="shared" si="7"/>
        <v>0</v>
      </c>
      <c r="CI12" s="459">
        <f t="shared" si="8"/>
        <v>0</v>
      </c>
      <c r="CJ12" s="375">
        <f t="shared" si="9"/>
        <v>0</v>
      </c>
      <c r="CK12" s="237">
        <f t="shared" si="10"/>
        <v>0</v>
      </c>
      <c r="CL12" s="375">
        <f t="shared" si="11"/>
        <v>0</v>
      </c>
      <c r="CM12" s="375">
        <f t="shared" si="12"/>
        <v>0</v>
      </c>
      <c r="CN12" s="375">
        <f t="shared" si="13"/>
        <v>0</v>
      </c>
      <c r="CO12" s="470">
        <f t="shared" si="14"/>
        <v>0</v>
      </c>
      <c r="CP12" s="237">
        <f t="shared" si="15"/>
        <v>0</v>
      </c>
      <c r="CQ12" s="375">
        <f t="shared" si="16"/>
        <v>0</v>
      </c>
      <c r="CR12" s="375">
        <f t="shared" si="17"/>
        <v>0</v>
      </c>
      <c r="CS12" s="471">
        <f t="shared" si="18"/>
        <v>0</v>
      </c>
      <c r="CT12" s="375">
        <f t="shared" si="19"/>
        <v>0</v>
      </c>
      <c r="CU12" s="375">
        <f t="shared" si="20"/>
        <v>0</v>
      </c>
      <c r="CV12" s="375">
        <f t="shared" si="21"/>
        <v>0</v>
      </c>
      <c r="CW12" s="375">
        <f t="shared" si="22"/>
        <v>0</v>
      </c>
      <c r="CX12" s="375">
        <f t="shared" si="23"/>
        <v>0</v>
      </c>
      <c r="CY12" s="458">
        <f t="shared" si="24"/>
        <v>0</v>
      </c>
      <c r="CZ12" s="375">
        <f t="shared" si="25"/>
        <v>0</v>
      </c>
      <c r="DA12" s="375">
        <f t="shared" si="26"/>
        <v>0</v>
      </c>
      <c r="DB12" s="237">
        <f t="shared" si="27"/>
        <v>0</v>
      </c>
      <c r="DC12" s="471">
        <f t="shared" si="28"/>
        <v>0</v>
      </c>
      <c r="DD12" s="237">
        <f t="shared" si="29"/>
        <v>0</v>
      </c>
      <c r="DE12" s="237">
        <f t="shared" si="30"/>
        <v>0</v>
      </c>
      <c r="DF12" s="237">
        <f t="shared" si="31"/>
        <v>0</v>
      </c>
      <c r="DG12" s="375">
        <f t="shared" si="32"/>
        <v>0</v>
      </c>
      <c r="DH12" s="375">
        <f t="shared" si="33"/>
        <v>0</v>
      </c>
      <c r="DI12" s="458">
        <f t="shared" si="34"/>
        <v>0</v>
      </c>
      <c r="DJ12" s="375">
        <f t="shared" si="35"/>
        <v>0</v>
      </c>
      <c r="DK12" s="375">
        <f t="shared" si="36"/>
        <v>0</v>
      </c>
      <c r="DL12" s="375">
        <f t="shared" si="37"/>
        <v>0</v>
      </c>
      <c r="DM12" s="459">
        <f t="shared" si="38"/>
        <v>0</v>
      </c>
      <c r="DN12" s="237">
        <f t="shared" si="39"/>
        <v>0</v>
      </c>
      <c r="DO12" s="237">
        <f t="shared" ref="DO12:DO45" si="69">+$D$52*AV12</f>
        <v>0</v>
      </c>
      <c r="DP12" s="375">
        <f t="shared" si="40"/>
        <v>0</v>
      </c>
      <c r="DQ12" s="375">
        <f t="shared" si="41"/>
        <v>0</v>
      </c>
      <c r="DR12" s="375">
        <f t="shared" si="42"/>
        <v>0</v>
      </c>
      <c r="DS12" s="458">
        <f t="shared" si="43"/>
        <v>0</v>
      </c>
      <c r="DT12" s="237">
        <f t="shared" si="44"/>
        <v>0</v>
      </c>
      <c r="DU12" s="375">
        <f t="shared" si="45"/>
        <v>0</v>
      </c>
      <c r="DV12" s="375">
        <f t="shared" si="46"/>
        <v>0</v>
      </c>
      <c r="DW12" s="459">
        <f t="shared" si="47"/>
        <v>0</v>
      </c>
      <c r="DX12" s="237">
        <f t="shared" si="48"/>
        <v>0</v>
      </c>
      <c r="DY12" s="237">
        <f t="shared" si="49"/>
        <v>0</v>
      </c>
      <c r="DZ12" s="375">
        <f t="shared" si="50"/>
        <v>0</v>
      </c>
      <c r="EA12" s="375">
        <f t="shared" si="51"/>
        <v>0</v>
      </c>
      <c r="EB12" s="375">
        <f t="shared" si="52"/>
        <v>0</v>
      </c>
      <c r="EC12" s="458">
        <f t="shared" si="53"/>
        <v>0</v>
      </c>
      <c r="ED12" s="375">
        <f t="shared" si="54"/>
        <v>0</v>
      </c>
      <c r="EE12" s="375">
        <f t="shared" si="55"/>
        <v>0</v>
      </c>
      <c r="EF12" s="375">
        <f t="shared" si="56"/>
        <v>0</v>
      </c>
      <c r="EG12" s="459">
        <f t="shared" si="57"/>
        <v>0</v>
      </c>
      <c r="EH12" s="375">
        <f t="shared" si="58"/>
        <v>0</v>
      </c>
      <c r="EI12" s="375">
        <f t="shared" si="59"/>
        <v>0</v>
      </c>
      <c r="EJ12" s="375">
        <f t="shared" si="60"/>
        <v>0</v>
      </c>
      <c r="EK12" s="237">
        <f t="shared" si="61"/>
        <v>0</v>
      </c>
      <c r="EL12" s="375">
        <f t="shared" si="62"/>
        <v>0</v>
      </c>
      <c r="EM12" s="458">
        <f t="shared" si="63"/>
        <v>0</v>
      </c>
      <c r="EN12" s="375">
        <f t="shared" si="64"/>
        <v>0</v>
      </c>
      <c r="EO12" s="375">
        <f t="shared" si="65"/>
        <v>0</v>
      </c>
      <c r="EP12" s="375">
        <f t="shared" si="66"/>
        <v>0</v>
      </c>
      <c r="EQ12" s="459">
        <f t="shared" si="67"/>
        <v>0</v>
      </c>
      <c r="ER12" s="375">
        <f t="shared" ref="ER12:ER50" si="70">+$D$81*BY12</f>
        <v>0</v>
      </c>
      <c r="ES12" s="236">
        <f t="shared" ref="ES12:ES49" si="71">SUM(CD12:CE12,CG12,CI12:CJ12,CL12:CN12,CQ12:CR12,CT12:DA12,DG12:DM12,DP12:DS12,DU12:DW12,DZ12:EJ12,EL12:ER12)</f>
        <v>0</v>
      </c>
      <c r="ET12" s="228"/>
      <c r="EV12" s="347"/>
    </row>
    <row r="13" spans="2:152">
      <c r="B13" s="3">
        <v>3</v>
      </c>
      <c r="C13" s="400" t="s">
        <v>207</v>
      </c>
      <c r="D13" s="231">
        <f>+①入力・結果!L14</f>
        <v>0</v>
      </c>
      <c r="E13" s="731" t="s">
        <v>80</v>
      </c>
      <c r="F13" s="732" t="s">
        <v>404</v>
      </c>
      <c r="G13" s="73">
        <v>2.6480126629960743E-5</v>
      </c>
      <c r="H13" s="79">
        <v>0</v>
      </c>
      <c r="I13" s="80">
        <v>0</v>
      </c>
      <c r="J13" s="80">
        <v>0</v>
      </c>
      <c r="K13" s="560">
        <v>0</v>
      </c>
      <c r="L13" s="627">
        <v>0</v>
      </c>
      <c r="M13" s="80">
        <v>0</v>
      </c>
      <c r="N13" s="560">
        <v>0</v>
      </c>
      <c r="O13" s="80">
        <v>0</v>
      </c>
      <c r="P13" s="628">
        <v>0</v>
      </c>
      <c r="Q13" s="560">
        <v>0</v>
      </c>
      <c r="R13" s="80">
        <v>0</v>
      </c>
      <c r="S13" s="560">
        <v>0</v>
      </c>
      <c r="T13" s="560">
        <v>0</v>
      </c>
      <c r="U13" s="560">
        <v>0</v>
      </c>
      <c r="V13" s="432">
        <v>0</v>
      </c>
      <c r="W13" s="80">
        <v>0</v>
      </c>
      <c r="X13" s="560">
        <v>0</v>
      </c>
      <c r="Y13" s="560">
        <v>0</v>
      </c>
      <c r="Z13" s="433">
        <v>0</v>
      </c>
      <c r="AA13" s="560">
        <v>0</v>
      </c>
      <c r="AB13" s="560">
        <v>0</v>
      </c>
      <c r="AC13" s="560">
        <v>0</v>
      </c>
      <c r="AD13" s="560">
        <v>0</v>
      </c>
      <c r="AE13" s="560">
        <v>0</v>
      </c>
      <c r="AF13" s="627">
        <v>0</v>
      </c>
      <c r="AG13" s="560">
        <v>0</v>
      </c>
      <c r="AH13" s="560">
        <v>0</v>
      </c>
      <c r="AI13" s="80">
        <v>7.4251961787869458E-5</v>
      </c>
      <c r="AJ13" s="433">
        <v>1.2354838809774189E-4</v>
      </c>
      <c r="AK13" s="80">
        <v>0</v>
      </c>
      <c r="AL13" s="80">
        <v>0</v>
      </c>
      <c r="AM13" s="80">
        <v>0</v>
      </c>
      <c r="AN13" s="560">
        <v>0</v>
      </c>
      <c r="AO13" s="763">
        <v>0</v>
      </c>
      <c r="AP13" s="764">
        <v>0</v>
      </c>
      <c r="AQ13" s="560">
        <v>0</v>
      </c>
      <c r="AR13" s="763">
        <v>0</v>
      </c>
      <c r="AS13" s="560">
        <v>0</v>
      </c>
      <c r="AT13" s="765">
        <v>0</v>
      </c>
      <c r="AU13" s="80">
        <v>0</v>
      </c>
      <c r="AV13" s="80">
        <v>0</v>
      </c>
      <c r="AW13" s="560">
        <v>0</v>
      </c>
      <c r="AX13" s="560">
        <v>0</v>
      </c>
      <c r="AY13" s="560">
        <v>0</v>
      </c>
      <c r="AZ13" s="627">
        <v>0</v>
      </c>
      <c r="BA13" s="80">
        <v>0</v>
      </c>
      <c r="BB13" s="560">
        <v>0</v>
      </c>
      <c r="BC13" s="560">
        <v>0</v>
      </c>
      <c r="BD13" s="628">
        <v>0</v>
      </c>
      <c r="BE13" s="80">
        <v>0</v>
      </c>
      <c r="BF13" s="80">
        <v>0</v>
      </c>
      <c r="BG13" s="560">
        <v>0</v>
      </c>
      <c r="BH13" s="560">
        <v>0</v>
      </c>
      <c r="BI13" s="560">
        <v>0</v>
      </c>
      <c r="BJ13" s="627">
        <v>0</v>
      </c>
      <c r="BK13" s="560">
        <v>0</v>
      </c>
      <c r="BL13" s="560">
        <v>0</v>
      </c>
      <c r="BM13" s="560">
        <v>0</v>
      </c>
      <c r="BN13" s="628">
        <v>0</v>
      </c>
      <c r="BO13" s="560">
        <v>0</v>
      </c>
      <c r="BP13" s="560">
        <v>0</v>
      </c>
      <c r="BQ13" s="560">
        <v>1.5678074114908989E-3</v>
      </c>
      <c r="BR13" s="80">
        <v>0</v>
      </c>
      <c r="BS13" s="560">
        <v>0</v>
      </c>
      <c r="BT13" s="627">
        <v>0</v>
      </c>
      <c r="BU13" s="560">
        <v>0</v>
      </c>
      <c r="BV13" s="560">
        <v>0</v>
      </c>
      <c r="BW13" s="560">
        <v>0</v>
      </c>
      <c r="BX13" s="628">
        <v>0</v>
      </c>
      <c r="BY13" s="777">
        <v>0</v>
      </c>
      <c r="BZ13" s="236">
        <f t="shared" si="68"/>
        <v>0</v>
      </c>
      <c r="CA13" s="237">
        <f t="shared" si="0"/>
        <v>0</v>
      </c>
      <c r="CB13" s="237">
        <f t="shared" si="1"/>
        <v>0</v>
      </c>
      <c r="CC13" s="237">
        <f t="shared" si="2"/>
        <v>0</v>
      </c>
      <c r="CD13" s="375">
        <f t="shared" si="3"/>
        <v>0</v>
      </c>
      <c r="CE13" s="458">
        <f t="shared" si="4"/>
        <v>0</v>
      </c>
      <c r="CF13" s="237">
        <f t="shared" si="5"/>
        <v>0</v>
      </c>
      <c r="CG13" s="375">
        <f t="shared" si="6"/>
        <v>0</v>
      </c>
      <c r="CH13" s="237">
        <f t="shared" si="7"/>
        <v>0</v>
      </c>
      <c r="CI13" s="459">
        <f t="shared" si="8"/>
        <v>0</v>
      </c>
      <c r="CJ13" s="375">
        <f t="shared" si="9"/>
        <v>0</v>
      </c>
      <c r="CK13" s="237">
        <f t="shared" si="10"/>
        <v>0</v>
      </c>
      <c r="CL13" s="375">
        <f t="shared" si="11"/>
        <v>0</v>
      </c>
      <c r="CM13" s="375">
        <f t="shared" si="12"/>
        <v>0</v>
      </c>
      <c r="CN13" s="375">
        <f t="shared" si="13"/>
        <v>0</v>
      </c>
      <c r="CO13" s="470">
        <f t="shared" si="14"/>
        <v>0</v>
      </c>
      <c r="CP13" s="237">
        <f t="shared" si="15"/>
        <v>0</v>
      </c>
      <c r="CQ13" s="375">
        <f t="shared" si="16"/>
        <v>0</v>
      </c>
      <c r="CR13" s="375">
        <f t="shared" si="17"/>
        <v>0</v>
      </c>
      <c r="CS13" s="471">
        <f t="shared" si="18"/>
        <v>0</v>
      </c>
      <c r="CT13" s="375">
        <f t="shared" si="19"/>
        <v>0</v>
      </c>
      <c r="CU13" s="375">
        <f t="shared" si="20"/>
        <v>0</v>
      </c>
      <c r="CV13" s="375">
        <f t="shared" si="21"/>
        <v>0</v>
      </c>
      <c r="CW13" s="375">
        <f t="shared" si="22"/>
        <v>0</v>
      </c>
      <c r="CX13" s="375">
        <f t="shared" si="23"/>
        <v>0</v>
      </c>
      <c r="CY13" s="458">
        <f t="shared" si="24"/>
        <v>0</v>
      </c>
      <c r="CZ13" s="375">
        <f t="shared" si="25"/>
        <v>0</v>
      </c>
      <c r="DA13" s="375">
        <f t="shared" si="26"/>
        <v>0</v>
      </c>
      <c r="DB13" s="237">
        <f t="shared" si="27"/>
        <v>0</v>
      </c>
      <c r="DC13" s="471">
        <f t="shared" si="28"/>
        <v>0</v>
      </c>
      <c r="DD13" s="237">
        <f t="shared" si="29"/>
        <v>0</v>
      </c>
      <c r="DE13" s="237">
        <f t="shared" si="30"/>
        <v>0</v>
      </c>
      <c r="DF13" s="237">
        <f t="shared" si="31"/>
        <v>0</v>
      </c>
      <c r="DG13" s="375">
        <f t="shared" si="32"/>
        <v>0</v>
      </c>
      <c r="DH13" s="375">
        <f t="shared" si="33"/>
        <v>0</v>
      </c>
      <c r="DI13" s="458">
        <f t="shared" si="34"/>
        <v>0</v>
      </c>
      <c r="DJ13" s="375">
        <f t="shared" si="35"/>
        <v>0</v>
      </c>
      <c r="DK13" s="375">
        <f t="shared" si="36"/>
        <v>0</v>
      </c>
      <c r="DL13" s="375">
        <f t="shared" si="37"/>
        <v>0</v>
      </c>
      <c r="DM13" s="459">
        <f t="shared" si="38"/>
        <v>0</v>
      </c>
      <c r="DN13" s="237">
        <f t="shared" si="39"/>
        <v>0</v>
      </c>
      <c r="DO13" s="237">
        <f t="shared" si="69"/>
        <v>0</v>
      </c>
      <c r="DP13" s="375">
        <f t="shared" si="40"/>
        <v>0</v>
      </c>
      <c r="DQ13" s="375">
        <f t="shared" si="41"/>
        <v>0</v>
      </c>
      <c r="DR13" s="375">
        <f t="shared" si="42"/>
        <v>0</v>
      </c>
      <c r="DS13" s="458">
        <f t="shared" si="43"/>
        <v>0</v>
      </c>
      <c r="DT13" s="237">
        <f t="shared" si="44"/>
        <v>0</v>
      </c>
      <c r="DU13" s="375">
        <f t="shared" si="45"/>
        <v>0</v>
      </c>
      <c r="DV13" s="375">
        <f t="shared" si="46"/>
        <v>0</v>
      </c>
      <c r="DW13" s="459">
        <f t="shared" si="47"/>
        <v>0</v>
      </c>
      <c r="DX13" s="237">
        <f t="shared" si="48"/>
        <v>0</v>
      </c>
      <c r="DY13" s="237">
        <f t="shared" si="49"/>
        <v>0</v>
      </c>
      <c r="DZ13" s="375">
        <f t="shared" si="50"/>
        <v>0</v>
      </c>
      <c r="EA13" s="375">
        <f t="shared" si="51"/>
        <v>0</v>
      </c>
      <c r="EB13" s="375">
        <f t="shared" si="52"/>
        <v>0</v>
      </c>
      <c r="EC13" s="458">
        <f t="shared" si="53"/>
        <v>0</v>
      </c>
      <c r="ED13" s="375">
        <f t="shared" si="54"/>
        <v>0</v>
      </c>
      <c r="EE13" s="375">
        <f t="shared" si="55"/>
        <v>0</v>
      </c>
      <c r="EF13" s="375">
        <f t="shared" si="56"/>
        <v>0</v>
      </c>
      <c r="EG13" s="459">
        <f t="shared" si="57"/>
        <v>0</v>
      </c>
      <c r="EH13" s="375">
        <f t="shared" si="58"/>
        <v>0</v>
      </c>
      <c r="EI13" s="375">
        <f t="shared" si="59"/>
        <v>0</v>
      </c>
      <c r="EJ13" s="375">
        <f t="shared" si="60"/>
        <v>0</v>
      </c>
      <c r="EK13" s="237">
        <f t="shared" si="61"/>
        <v>0</v>
      </c>
      <c r="EL13" s="375">
        <f t="shared" si="62"/>
        <v>0</v>
      </c>
      <c r="EM13" s="458">
        <f t="shared" si="63"/>
        <v>0</v>
      </c>
      <c r="EN13" s="375">
        <f t="shared" si="64"/>
        <v>0</v>
      </c>
      <c r="EO13" s="375">
        <f t="shared" si="65"/>
        <v>0</v>
      </c>
      <c r="EP13" s="375">
        <f t="shared" si="66"/>
        <v>0</v>
      </c>
      <c r="EQ13" s="459">
        <f t="shared" si="67"/>
        <v>0</v>
      </c>
      <c r="ER13" s="375">
        <f t="shared" si="70"/>
        <v>0</v>
      </c>
      <c r="ES13" s="236">
        <f t="shared" si="71"/>
        <v>0</v>
      </c>
      <c r="ET13" s="228"/>
      <c r="EV13" s="347"/>
    </row>
    <row r="14" spans="2:152">
      <c r="B14" s="3">
        <v>4</v>
      </c>
      <c r="C14" s="401" t="s">
        <v>314</v>
      </c>
      <c r="D14" s="231">
        <f>+①入力・結果!L15</f>
        <v>0</v>
      </c>
      <c r="E14" s="731" t="s">
        <v>81</v>
      </c>
      <c r="F14" s="732" t="s">
        <v>29</v>
      </c>
      <c r="G14" s="73">
        <v>3.1201569961728428E-3</v>
      </c>
      <c r="H14" s="79">
        <v>3.8057058329710632E-3</v>
      </c>
      <c r="I14" s="80">
        <v>3.1716148404811306E-3</v>
      </c>
      <c r="J14" s="80">
        <v>2.8572930776139152E-3</v>
      </c>
      <c r="K14" s="560">
        <v>2.8515718933702634E-3</v>
      </c>
      <c r="L14" s="627">
        <v>3.0522234243340785E-3</v>
      </c>
      <c r="M14" s="80">
        <v>3.549970768135343E-3</v>
      </c>
      <c r="N14" s="560">
        <v>4.8720472440944886E-3</v>
      </c>
      <c r="O14" s="80">
        <v>3.5695210663332548E-3</v>
      </c>
      <c r="P14" s="628">
        <v>3.5968216832996526E-3</v>
      </c>
      <c r="Q14" s="560">
        <v>2.1091729123830999E-3</v>
      </c>
      <c r="R14" s="80">
        <v>3.439628992541769E-3</v>
      </c>
      <c r="S14" s="560">
        <v>3.8317816733710935E-3</v>
      </c>
      <c r="T14" s="560">
        <v>3.1953684179652927E-3</v>
      </c>
      <c r="U14" s="560">
        <v>5.3448032717529261E-3</v>
      </c>
      <c r="V14" s="432">
        <v>4.5979523199674464E-3</v>
      </c>
      <c r="W14" s="80">
        <v>3.6278414408418775E-3</v>
      </c>
      <c r="X14" s="560">
        <v>2.1560342879001267E-3</v>
      </c>
      <c r="Y14" s="560">
        <v>3.7467600429886977E-3</v>
      </c>
      <c r="Z14" s="433">
        <v>4.6588994116742053E-3</v>
      </c>
      <c r="AA14" s="560">
        <v>2.8191530507877299E-3</v>
      </c>
      <c r="AB14" s="560">
        <v>4.8584393469713917E-3</v>
      </c>
      <c r="AC14" s="560">
        <v>1.9059925698594734E-3</v>
      </c>
      <c r="AD14" s="560">
        <v>4.9182694042507131E-3</v>
      </c>
      <c r="AE14" s="560">
        <v>7.1845691471460887E-3</v>
      </c>
      <c r="AF14" s="627">
        <v>1.8322408684905958E-3</v>
      </c>
      <c r="AG14" s="560">
        <v>4.9385231738453194E-3</v>
      </c>
      <c r="AH14" s="560">
        <v>3.9722576144546363E-3</v>
      </c>
      <c r="AI14" s="80">
        <v>1.4172653036826715E-3</v>
      </c>
      <c r="AJ14" s="433">
        <v>1.3461303224000494E-3</v>
      </c>
      <c r="AK14" s="80">
        <v>1.2816826075115319E-3</v>
      </c>
      <c r="AL14" s="80">
        <v>1.2652317037164223E-3</v>
      </c>
      <c r="AM14" s="80">
        <v>1.2806510706685253E-3</v>
      </c>
      <c r="AN14" s="560">
        <v>1.1284939563876348E-3</v>
      </c>
      <c r="AO14" s="763">
        <v>1.5903279147728812E-3</v>
      </c>
      <c r="AP14" s="764">
        <v>1.1738697075481949E-3</v>
      </c>
      <c r="AQ14" s="560">
        <v>1.1564694312465682E-3</v>
      </c>
      <c r="AR14" s="763">
        <v>2.4760496396606102E-3</v>
      </c>
      <c r="AS14" s="560">
        <v>2.719096423342397E-3</v>
      </c>
      <c r="AT14" s="765">
        <v>2.5056115258130186E-3</v>
      </c>
      <c r="AU14" s="80">
        <v>1.2018047100729595E-3</v>
      </c>
      <c r="AV14" s="80">
        <v>1.189135748221789E-3</v>
      </c>
      <c r="AW14" s="560">
        <v>1.0787968399963369E-3</v>
      </c>
      <c r="AX14" s="560">
        <v>1.8055489908777238E-3</v>
      </c>
      <c r="AY14" s="560">
        <v>1.7162551874516424E-3</v>
      </c>
      <c r="AZ14" s="627">
        <v>9.9611515091144534E-4</v>
      </c>
      <c r="BA14" s="80">
        <v>1.332602449720248E-3</v>
      </c>
      <c r="BB14" s="560">
        <v>1.341851517598442E-3</v>
      </c>
      <c r="BC14" s="560">
        <v>1.2965363956288201E-3</v>
      </c>
      <c r="BD14" s="628">
        <v>1.8380222218542497E-3</v>
      </c>
      <c r="BE14" s="80">
        <v>1.5925814659712395E-3</v>
      </c>
      <c r="BF14" s="80">
        <v>1.5877563170019183E-3</v>
      </c>
      <c r="BG14" s="560">
        <v>1.6261216163398051E-3</v>
      </c>
      <c r="BH14" s="560">
        <v>1.1474767506017257E-3</v>
      </c>
      <c r="BI14" s="560">
        <v>1.6930427421553295E-3</v>
      </c>
      <c r="BJ14" s="627">
        <v>1.7864661654135338E-3</v>
      </c>
      <c r="BK14" s="560">
        <v>1.9975808086811213E-3</v>
      </c>
      <c r="BL14" s="560">
        <v>1.1767006799972199E-3</v>
      </c>
      <c r="BM14" s="560">
        <v>1.355501793037182E-3</v>
      </c>
      <c r="BN14" s="628">
        <v>1.278832141597733E-3</v>
      </c>
      <c r="BO14" s="560">
        <v>1.3787467129992108E-3</v>
      </c>
      <c r="BP14" s="560">
        <v>1.3682083786030266E-3</v>
      </c>
      <c r="BQ14" s="560">
        <v>4.9738767846373524E-4</v>
      </c>
      <c r="BR14" s="80">
        <v>1.5244112432032462E-3</v>
      </c>
      <c r="BS14" s="560">
        <v>1.1918098549868531E-3</v>
      </c>
      <c r="BT14" s="627">
        <v>1.5498190050210723E-3</v>
      </c>
      <c r="BU14" s="560">
        <v>1.8358324280045779E-3</v>
      </c>
      <c r="BV14" s="560">
        <v>1.7924927063662029E-3</v>
      </c>
      <c r="BW14" s="560">
        <v>1.355685665936723E-3</v>
      </c>
      <c r="BX14" s="628">
        <v>1.656877162262098E-3</v>
      </c>
      <c r="BY14" s="560">
        <v>5.0746988943403924E-3</v>
      </c>
      <c r="BZ14" s="236">
        <f t="shared" si="68"/>
        <v>0</v>
      </c>
      <c r="CA14" s="237">
        <f t="shared" si="0"/>
        <v>0</v>
      </c>
      <c r="CB14" s="237">
        <f t="shared" si="1"/>
        <v>0</v>
      </c>
      <c r="CC14" s="237">
        <f t="shared" si="2"/>
        <v>0</v>
      </c>
      <c r="CD14" s="375">
        <f t="shared" si="3"/>
        <v>0</v>
      </c>
      <c r="CE14" s="458">
        <f t="shared" si="4"/>
        <v>0</v>
      </c>
      <c r="CF14" s="237">
        <f t="shared" si="5"/>
        <v>0</v>
      </c>
      <c r="CG14" s="375">
        <f t="shared" si="6"/>
        <v>0</v>
      </c>
      <c r="CH14" s="237">
        <f t="shared" si="7"/>
        <v>0</v>
      </c>
      <c r="CI14" s="459">
        <f t="shared" si="8"/>
        <v>0</v>
      </c>
      <c r="CJ14" s="375">
        <f t="shared" si="9"/>
        <v>0</v>
      </c>
      <c r="CK14" s="237">
        <f t="shared" si="10"/>
        <v>0</v>
      </c>
      <c r="CL14" s="375">
        <f t="shared" si="11"/>
        <v>0</v>
      </c>
      <c r="CM14" s="375">
        <f t="shared" si="12"/>
        <v>0</v>
      </c>
      <c r="CN14" s="375">
        <f t="shared" si="13"/>
        <v>0</v>
      </c>
      <c r="CO14" s="470">
        <f t="shared" si="14"/>
        <v>0</v>
      </c>
      <c r="CP14" s="237">
        <f t="shared" si="15"/>
        <v>0</v>
      </c>
      <c r="CQ14" s="375">
        <f t="shared" si="16"/>
        <v>0</v>
      </c>
      <c r="CR14" s="375">
        <f t="shared" si="17"/>
        <v>0</v>
      </c>
      <c r="CS14" s="471">
        <f t="shared" si="18"/>
        <v>0</v>
      </c>
      <c r="CT14" s="375">
        <f t="shared" si="19"/>
        <v>0</v>
      </c>
      <c r="CU14" s="375">
        <f t="shared" si="20"/>
        <v>0</v>
      </c>
      <c r="CV14" s="375">
        <f t="shared" si="21"/>
        <v>0</v>
      </c>
      <c r="CW14" s="375">
        <f t="shared" si="22"/>
        <v>0</v>
      </c>
      <c r="CX14" s="375">
        <f t="shared" si="23"/>
        <v>0</v>
      </c>
      <c r="CY14" s="458">
        <f t="shared" si="24"/>
        <v>0</v>
      </c>
      <c r="CZ14" s="375">
        <f t="shared" si="25"/>
        <v>0</v>
      </c>
      <c r="DA14" s="375">
        <f t="shared" si="26"/>
        <v>0</v>
      </c>
      <c r="DB14" s="237">
        <f t="shared" si="27"/>
        <v>0</v>
      </c>
      <c r="DC14" s="471">
        <f t="shared" si="28"/>
        <v>0</v>
      </c>
      <c r="DD14" s="237">
        <f t="shared" si="29"/>
        <v>0</v>
      </c>
      <c r="DE14" s="237">
        <f t="shared" si="30"/>
        <v>0</v>
      </c>
      <c r="DF14" s="237">
        <f t="shared" si="31"/>
        <v>0</v>
      </c>
      <c r="DG14" s="375">
        <f t="shared" si="32"/>
        <v>0</v>
      </c>
      <c r="DH14" s="375">
        <f t="shared" si="33"/>
        <v>0</v>
      </c>
      <c r="DI14" s="458">
        <f t="shared" si="34"/>
        <v>0</v>
      </c>
      <c r="DJ14" s="375">
        <f t="shared" si="35"/>
        <v>0</v>
      </c>
      <c r="DK14" s="375">
        <f t="shared" si="36"/>
        <v>0</v>
      </c>
      <c r="DL14" s="375">
        <f t="shared" si="37"/>
        <v>0</v>
      </c>
      <c r="DM14" s="459">
        <f t="shared" si="38"/>
        <v>0</v>
      </c>
      <c r="DN14" s="237">
        <f t="shared" si="39"/>
        <v>0</v>
      </c>
      <c r="DO14" s="237">
        <f t="shared" si="69"/>
        <v>0</v>
      </c>
      <c r="DP14" s="375">
        <f t="shared" si="40"/>
        <v>0</v>
      </c>
      <c r="DQ14" s="375">
        <f t="shared" si="41"/>
        <v>0</v>
      </c>
      <c r="DR14" s="375">
        <f t="shared" si="42"/>
        <v>0</v>
      </c>
      <c r="DS14" s="458">
        <f t="shared" si="43"/>
        <v>0</v>
      </c>
      <c r="DT14" s="237">
        <f t="shared" si="44"/>
        <v>0</v>
      </c>
      <c r="DU14" s="375">
        <f t="shared" si="45"/>
        <v>0</v>
      </c>
      <c r="DV14" s="375">
        <f t="shared" si="46"/>
        <v>0</v>
      </c>
      <c r="DW14" s="459">
        <f t="shared" si="47"/>
        <v>0</v>
      </c>
      <c r="DX14" s="237">
        <f t="shared" si="48"/>
        <v>0</v>
      </c>
      <c r="DY14" s="237">
        <f t="shared" si="49"/>
        <v>0</v>
      </c>
      <c r="DZ14" s="375">
        <f t="shared" si="50"/>
        <v>0</v>
      </c>
      <c r="EA14" s="375">
        <f t="shared" si="51"/>
        <v>0</v>
      </c>
      <c r="EB14" s="375">
        <f t="shared" si="52"/>
        <v>0</v>
      </c>
      <c r="EC14" s="458">
        <f t="shared" si="53"/>
        <v>0</v>
      </c>
      <c r="ED14" s="375">
        <f t="shared" si="54"/>
        <v>0</v>
      </c>
      <c r="EE14" s="375">
        <f t="shared" si="55"/>
        <v>0</v>
      </c>
      <c r="EF14" s="375">
        <f t="shared" si="56"/>
        <v>0</v>
      </c>
      <c r="EG14" s="459">
        <f t="shared" si="57"/>
        <v>0</v>
      </c>
      <c r="EH14" s="375">
        <f t="shared" si="58"/>
        <v>0</v>
      </c>
      <c r="EI14" s="375">
        <f t="shared" si="59"/>
        <v>0</v>
      </c>
      <c r="EJ14" s="375">
        <f t="shared" si="60"/>
        <v>0</v>
      </c>
      <c r="EK14" s="237">
        <f t="shared" si="61"/>
        <v>0</v>
      </c>
      <c r="EL14" s="375">
        <f t="shared" si="62"/>
        <v>0</v>
      </c>
      <c r="EM14" s="458">
        <f t="shared" si="63"/>
        <v>0</v>
      </c>
      <c r="EN14" s="375">
        <f t="shared" si="64"/>
        <v>0</v>
      </c>
      <c r="EO14" s="375">
        <f t="shared" si="65"/>
        <v>0</v>
      </c>
      <c r="EP14" s="375">
        <f t="shared" si="66"/>
        <v>0</v>
      </c>
      <c r="EQ14" s="459">
        <f t="shared" si="67"/>
        <v>0</v>
      </c>
      <c r="ER14" s="375">
        <f t="shared" si="70"/>
        <v>0</v>
      </c>
      <c r="ES14" s="236">
        <f t="shared" si="71"/>
        <v>0</v>
      </c>
      <c r="ET14" s="228"/>
      <c r="EV14" s="347"/>
    </row>
    <row r="15" spans="2:152">
      <c r="B15" s="14">
        <v>5</v>
      </c>
      <c r="C15" s="402" t="s">
        <v>127</v>
      </c>
      <c r="D15" s="232">
        <f>+①入力・結果!L19</f>
        <v>0</v>
      </c>
      <c r="E15" s="731" t="s">
        <v>82</v>
      </c>
      <c r="F15" s="732" t="s">
        <v>487</v>
      </c>
      <c r="G15" s="73">
        <v>4.8237759823991339E-2</v>
      </c>
      <c r="H15" s="79">
        <v>7.8670336607330207E-2</v>
      </c>
      <c r="I15" s="80">
        <v>0.12296480001958045</v>
      </c>
      <c r="J15" s="80">
        <v>0.16662198921143598</v>
      </c>
      <c r="K15" s="560">
        <v>0.16552061815347799</v>
      </c>
      <c r="L15" s="627">
        <v>0.20414754913961256</v>
      </c>
      <c r="M15" s="80">
        <v>7.0413693902127331E-2</v>
      </c>
      <c r="N15" s="560">
        <v>5.121062992125984E-2</v>
      </c>
      <c r="O15" s="80">
        <v>5.4125361443524742E-2</v>
      </c>
      <c r="P15" s="628">
        <v>5.3849906099246392E-2</v>
      </c>
      <c r="Q15" s="560">
        <v>6.8859852755853282E-2</v>
      </c>
      <c r="R15" s="80">
        <v>9.2374273459864001E-2</v>
      </c>
      <c r="S15" s="560">
        <v>4.4931991551076966E-2</v>
      </c>
      <c r="T15" s="560">
        <v>0.12192470012978401</v>
      </c>
      <c r="U15" s="560">
        <v>8.1892539839232836E-2</v>
      </c>
      <c r="V15" s="432">
        <v>2.3327911864871435E-2</v>
      </c>
      <c r="W15" s="80">
        <v>8.8824272611941854E-2</v>
      </c>
      <c r="X15" s="560">
        <v>7.940813381322484E-2</v>
      </c>
      <c r="Y15" s="560">
        <v>8.9585074773642026E-2</v>
      </c>
      <c r="Z15" s="433">
        <v>1.9213111391229956E-2</v>
      </c>
      <c r="AA15" s="560">
        <v>7.7612658684796344E-3</v>
      </c>
      <c r="AB15" s="560">
        <v>1.5254820047483601E-2</v>
      </c>
      <c r="AC15" s="560">
        <v>1.3115813277338071E-2</v>
      </c>
      <c r="AD15" s="560">
        <v>4.4716679296118549E-2</v>
      </c>
      <c r="AE15" s="560">
        <v>3.3530355399637744E-2</v>
      </c>
      <c r="AF15" s="627">
        <v>6.8239389219347454E-3</v>
      </c>
      <c r="AG15" s="560">
        <v>1.566681174194479E-2</v>
      </c>
      <c r="AH15" s="560">
        <v>1.2775795172179208E-2</v>
      </c>
      <c r="AI15" s="80">
        <v>2.993046031406862E-3</v>
      </c>
      <c r="AJ15" s="433">
        <v>1.890543477355532E-3</v>
      </c>
      <c r="AK15" s="80">
        <v>2.1336012633887086E-3</v>
      </c>
      <c r="AL15" s="80">
        <v>1.9794543476100062E-3</v>
      </c>
      <c r="AM15" s="80">
        <v>1.2281021753416642E-3</v>
      </c>
      <c r="AN15" s="560">
        <v>1.0181124401763592E-3</v>
      </c>
      <c r="AO15" s="763">
        <v>6.6866060052950694E-4</v>
      </c>
      <c r="AP15" s="764">
        <v>8.5264982781669684E-4</v>
      </c>
      <c r="AQ15" s="560">
        <v>1.2771189138957011E-3</v>
      </c>
      <c r="AR15" s="763">
        <v>2.5627684288837466E-3</v>
      </c>
      <c r="AS15" s="560">
        <v>1.7778707383392595E-3</v>
      </c>
      <c r="AT15" s="765">
        <v>2.0358093647230777E-3</v>
      </c>
      <c r="AU15" s="80">
        <v>5.0701136206202984E-3</v>
      </c>
      <c r="AV15" s="80">
        <v>5.4760662400790928E-3</v>
      </c>
      <c r="AW15" s="560">
        <v>6.5476044232903978E-3</v>
      </c>
      <c r="AX15" s="560">
        <v>6.1445384506309973E-4</v>
      </c>
      <c r="AY15" s="560">
        <v>6.1897728072026446E-4</v>
      </c>
      <c r="AZ15" s="627">
        <v>4.9805757545572267E-4</v>
      </c>
      <c r="BA15" s="80">
        <v>8.7895055194314232E-4</v>
      </c>
      <c r="BB15" s="560">
        <v>8.668598299529758E-4</v>
      </c>
      <c r="BC15" s="560">
        <v>9.2609742544915721E-4</v>
      </c>
      <c r="BD15" s="628">
        <v>7.3465693011651846E-3</v>
      </c>
      <c r="BE15" s="80">
        <v>1.3295642238638681E-3</v>
      </c>
      <c r="BF15" s="80">
        <v>5.9098092268838529E-4</v>
      </c>
      <c r="BG15" s="560">
        <v>4.3579223265661869E-4</v>
      </c>
      <c r="BH15" s="560">
        <v>2.6787784770144812E-4</v>
      </c>
      <c r="BI15" s="560">
        <v>3.8739113591689742E-4</v>
      </c>
      <c r="BJ15" s="627">
        <v>1.3233082706766918E-3</v>
      </c>
      <c r="BK15" s="560">
        <v>1.4829782622375423E-3</v>
      </c>
      <c r="BL15" s="560">
        <v>9.8597172362404413E-4</v>
      </c>
      <c r="BM15" s="560">
        <v>5.6279061786860211E-3</v>
      </c>
      <c r="BN15" s="628">
        <v>3.8662367071559369E-4</v>
      </c>
      <c r="BO15" s="560">
        <v>6.4445491155121484E-3</v>
      </c>
      <c r="BP15" s="560">
        <v>1.8211647360245062E-4</v>
      </c>
      <c r="BQ15" s="560">
        <v>3.1926071611391008E-3</v>
      </c>
      <c r="BR15" s="80">
        <v>4.6536730513020838E-3</v>
      </c>
      <c r="BS15" s="560">
        <v>7.155474076116615E-3</v>
      </c>
      <c r="BT15" s="627">
        <v>2.4685010252929974E-3</v>
      </c>
      <c r="BU15" s="560">
        <v>2.1553602240180331E-3</v>
      </c>
      <c r="BV15" s="560">
        <v>3.4096238743154075E-3</v>
      </c>
      <c r="BW15" s="560">
        <v>5.3916416396459907E-3</v>
      </c>
      <c r="BX15" s="628">
        <v>4.1318225478779022E-3</v>
      </c>
      <c r="BY15" s="560">
        <v>5.2377808139452545E-2</v>
      </c>
      <c r="BZ15" s="236">
        <f t="shared" si="68"/>
        <v>0</v>
      </c>
      <c r="CA15" s="237">
        <f t="shared" si="0"/>
        <v>0</v>
      </c>
      <c r="CB15" s="237">
        <f t="shared" si="1"/>
        <v>0</v>
      </c>
      <c r="CC15" s="237">
        <f t="shared" si="2"/>
        <v>0</v>
      </c>
      <c r="CD15" s="375">
        <f t="shared" si="3"/>
        <v>0</v>
      </c>
      <c r="CE15" s="458">
        <f t="shared" si="4"/>
        <v>0</v>
      </c>
      <c r="CF15" s="237">
        <f t="shared" si="5"/>
        <v>0</v>
      </c>
      <c r="CG15" s="375">
        <f t="shared" si="6"/>
        <v>0</v>
      </c>
      <c r="CH15" s="237">
        <f t="shared" si="7"/>
        <v>0</v>
      </c>
      <c r="CI15" s="459">
        <f t="shared" si="8"/>
        <v>0</v>
      </c>
      <c r="CJ15" s="375">
        <f t="shared" si="9"/>
        <v>0</v>
      </c>
      <c r="CK15" s="237">
        <f t="shared" si="10"/>
        <v>0</v>
      </c>
      <c r="CL15" s="375">
        <f t="shared" si="11"/>
        <v>0</v>
      </c>
      <c r="CM15" s="375">
        <f t="shared" si="12"/>
        <v>0</v>
      </c>
      <c r="CN15" s="375">
        <f t="shared" si="13"/>
        <v>0</v>
      </c>
      <c r="CO15" s="470">
        <f t="shared" si="14"/>
        <v>0</v>
      </c>
      <c r="CP15" s="237">
        <f t="shared" si="15"/>
        <v>0</v>
      </c>
      <c r="CQ15" s="375">
        <f t="shared" si="16"/>
        <v>0</v>
      </c>
      <c r="CR15" s="375">
        <f t="shared" si="17"/>
        <v>0</v>
      </c>
      <c r="CS15" s="471">
        <f t="shared" si="18"/>
        <v>0</v>
      </c>
      <c r="CT15" s="375">
        <f t="shared" si="19"/>
        <v>0</v>
      </c>
      <c r="CU15" s="375">
        <f t="shared" si="20"/>
        <v>0</v>
      </c>
      <c r="CV15" s="375">
        <f t="shared" si="21"/>
        <v>0</v>
      </c>
      <c r="CW15" s="375">
        <f t="shared" si="22"/>
        <v>0</v>
      </c>
      <c r="CX15" s="375">
        <f t="shared" si="23"/>
        <v>0</v>
      </c>
      <c r="CY15" s="458">
        <f t="shared" si="24"/>
        <v>0</v>
      </c>
      <c r="CZ15" s="375">
        <f t="shared" si="25"/>
        <v>0</v>
      </c>
      <c r="DA15" s="375">
        <f t="shared" si="26"/>
        <v>0</v>
      </c>
      <c r="DB15" s="237">
        <f t="shared" si="27"/>
        <v>0</v>
      </c>
      <c r="DC15" s="471">
        <f t="shared" si="28"/>
        <v>0</v>
      </c>
      <c r="DD15" s="237">
        <f t="shared" si="29"/>
        <v>0</v>
      </c>
      <c r="DE15" s="237">
        <f t="shared" si="30"/>
        <v>0</v>
      </c>
      <c r="DF15" s="237">
        <f t="shared" si="31"/>
        <v>0</v>
      </c>
      <c r="DG15" s="375">
        <f t="shared" si="32"/>
        <v>0</v>
      </c>
      <c r="DH15" s="375">
        <f t="shared" si="33"/>
        <v>0</v>
      </c>
      <c r="DI15" s="458">
        <f t="shared" si="34"/>
        <v>0</v>
      </c>
      <c r="DJ15" s="375">
        <f t="shared" si="35"/>
        <v>0</v>
      </c>
      <c r="DK15" s="375">
        <f t="shared" si="36"/>
        <v>0</v>
      </c>
      <c r="DL15" s="375">
        <f t="shared" si="37"/>
        <v>0</v>
      </c>
      <c r="DM15" s="459">
        <f t="shared" si="38"/>
        <v>0</v>
      </c>
      <c r="DN15" s="237">
        <f t="shared" si="39"/>
        <v>0</v>
      </c>
      <c r="DO15" s="237">
        <f t="shared" si="69"/>
        <v>0</v>
      </c>
      <c r="DP15" s="375">
        <f t="shared" si="40"/>
        <v>0</v>
      </c>
      <c r="DQ15" s="375">
        <f t="shared" si="41"/>
        <v>0</v>
      </c>
      <c r="DR15" s="375">
        <f t="shared" si="42"/>
        <v>0</v>
      </c>
      <c r="DS15" s="458">
        <f t="shared" si="43"/>
        <v>0</v>
      </c>
      <c r="DT15" s="237">
        <f t="shared" si="44"/>
        <v>0</v>
      </c>
      <c r="DU15" s="375">
        <f t="shared" si="45"/>
        <v>0</v>
      </c>
      <c r="DV15" s="375">
        <f t="shared" si="46"/>
        <v>0</v>
      </c>
      <c r="DW15" s="459">
        <f t="shared" si="47"/>
        <v>0</v>
      </c>
      <c r="DX15" s="237">
        <f t="shared" si="48"/>
        <v>0</v>
      </c>
      <c r="DY15" s="237">
        <f t="shared" si="49"/>
        <v>0</v>
      </c>
      <c r="DZ15" s="375">
        <f t="shared" si="50"/>
        <v>0</v>
      </c>
      <c r="EA15" s="375">
        <f t="shared" si="51"/>
        <v>0</v>
      </c>
      <c r="EB15" s="375">
        <f t="shared" si="52"/>
        <v>0</v>
      </c>
      <c r="EC15" s="458">
        <f t="shared" si="53"/>
        <v>0</v>
      </c>
      <c r="ED15" s="375">
        <f t="shared" si="54"/>
        <v>0</v>
      </c>
      <c r="EE15" s="375">
        <f t="shared" si="55"/>
        <v>0</v>
      </c>
      <c r="EF15" s="375">
        <f t="shared" si="56"/>
        <v>0</v>
      </c>
      <c r="EG15" s="459">
        <f t="shared" si="57"/>
        <v>0</v>
      </c>
      <c r="EH15" s="375">
        <f t="shared" si="58"/>
        <v>0</v>
      </c>
      <c r="EI15" s="375">
        <f t="shared" si="59"/>
        <v>0</v>
      </c>
      <c r="EJ15" s="375">
        <f t="shared" si="60"/>
        <v>0</v>
      </c>
      <c r="EK15" s="237">
        <f t="shared" si="61"/>
        <v>0</v>
      </c>
      <c r="EL15" s="375">
        <f t="shared" si="62"/>
        <v>0</v>
      </c>
      <c r="EM15" s="458">
        <f t="shared" si="63"/>
        <v>0</v>
      </c>
      <c r="EN15" s="375">
        <f t="shared" si="64"/>
        <v>0</v>
      </c>
      <c r="EO15" s="375">
        <f t="shared" si="65"/>
        <v>0</v>
      </c>
      <c r="EP15" s="375">
        <f t="shared" si="66"/>
        <v>0</v>
      </c>
      <c r="EQ15" s="459">
        <f t="shared" si="67"/>
        <v>0</v>
      </c>
      <c r="ER15" s="375">
        <f t="shared" si="70"/>
        <v>0</v>
      </c>
      <c r="ES15" s="236">
        <f t="shared" si="71"/>
        <v>0</v>
      </c>
      <c r="ET15" s="228"/>
      <c r="EV15" s="347"/>
    </row>
    <row r="16" spans="2:152">
      <c r="B16" s="404">
        <v>6</v>
      </c>
      <c r="C16" s="405" t="s">
        <v>128</v>
      </c>
      <c r="D16" s="406">
        <f>+①入力・結果!L20</f>
        <v>0</v>
      </c>
      <c r="E16" s="733" t="s">
        <v>83</v>
      </c>
      <c r="F16" s="734" t="s">
        <v>32</v>
      </c>
      <c r="G16" s="414">
        <v>5.3745906190799829E-3</v>
      </c>
      <c r="H16" s="415">
        <v>6.1330697002371327E-3</v>
      </c>
      <c r="I16" s="416">
        <v>7.0279919884962396E-3</v>
      </c>
      <c r="J16" s="416">
        <v>7.1600641418894427E-3</v>
      </c>
      <c r="K16" s="576">
        <v>7.0406220937138751E-3</v>
      </c>
      <c r="L16" s="634">
        <v>1.1229655134289933E-2</v>
      </c>
      <c r="M16" s="416">
        <v>6.869013871109296E-3</v>
      </c>
      <c r="N16" s="576">
        <v>7.9527559055118102E-3</v>
      </c>
      <c r="O16" s="416">
        <v>7.5969476858120362E-3</v>
      </c>
      <c r="P16" s="635">
        <v>7.34169235618355E-3</v>
      </c>
      <c r="Q16" s="576">
        <v>2.1250911985142933E-2</v>
      </c>
      <c r="R16" s="416">
        <v>5.6180391726559503E-3</v>
      </c>
      <c r="S16" s="576">
        <v>7.6147936875243846E-3</v>
      </c>
      <c r="T16" s="576">
        <v>4.3743184767818591E-3</v>
      </c>
      <c r="U16" s="576">
        <v>1.7811310111408827E-2</v>
      </c>
      <c r="V16" s="434">
        <v>5.0149351621261865E-3</v>
      </c>
      <c r="W16" s="416">
        <v>4.8444876567601859E-3</v>
      </c>
      <c r="X16" s="576">
        <v>3.8078347504042565E-3</v>
      </c>
      <c r="Y16" s="576">
        <v>4.9282468057009199E-3</v>
      </c>
      <c r="Z16" s="435">
        <v>5.0256435048159354E-3</v>
      </c>
      <c r="AA16" s="576">
        <v>7.5463913981452038E-3</v>
      </c>
      <c r="AB16" s="576">
        <v>3.2765586756777691E-3</v>
      </c>
      <c r="AC16" s="576">
        <v>4.790825391697626E-3</v>
      </c>
      <c r="AD16" s="576">
        <v>8.1069053031669856E-3</v>
      </c>
      <c r="AE16" s="576">
        <v>5.7340435925935518E-3</v>
      </c>
      <c r="AF16" s="634">
        <v>5.9149789692444681E-3</v>
      </c>
      <c r="AG16" s="576">
        <v>4.0882225930608312E-3</v>
      </c>
      <c r="AH16" s="576">
        <v>3.147826788813108E-3</v>
      </c>
      <c r="AI16" s="416">
        <v>3.0508084630157997E-3</v>
      </c>
      <c r="AJ16" s="435">
        <v>2.8215250852222573E-3</v>
      </c>
      <c r="AK16" s="416">
        <v>3.5503480120999717E-3</v>
      </c>
      <c r="AL16" s="416">
        <v>3.622851925618347E-3</v>
      </c>
      <c r="AM16" s="416">
        <v>3.6678723155173644E-3</v>
      </c>
      <c r="AN16" s="576">
        <v>1.6431589933564685E-3</v>
      </c>
      <c r="AO16" s="766">
        <v>2.2860963774860169E-3</v>
      </c>
      <c r="AP16" s="767">
        <v>6.2519781003623175E-3</v>
      </c>
      <c r="AQ16" s="576">
        <v>6.3820633651082877E-3</v>
      </c>
      <c r="AR16" s="766">
        <v>1.2574224437354802E-3</v>
      </c>
      <c r="AS16" s="576">
        <v>2.8236770550094121E-3</v>
      </c>
      <c r="AT16" s="768">
        <v>4.9068225713838282E-3</v>
      </c>
      <c r="AU16" s="416">
        <v>3.4376622227711949E-3</v>
      </c>
      <c r="AV16" s="416">
        <v>3.3678448173271452E-3</v>
      </c>
      <c r="AW16" s="576">
        <v>2.9315131521639591E-3</v>
      </c>
      <c r="AX16" s="576">
        <v>2.6941437821997446E-3</v>
      </c>
      <c r="AY16" s="576">
        <v>8.2155166350144186E-3</v>
      </c>
      <c r="AZ16" s="634">
        <v>9.2140651459308703E-3</v>
      </c>
      <c r="BA16" s="416">
        <v>4.1584757296234693E-3</v>
      </c>
      <c r="BB16" s="576">
        <v>4.2274260200446494E-3</v>
      </c>
      <c r="BC16" s="576">
        <v>3.8896091868864603E-3</v>
      </c>
      <c r="BD16" s="635">
        <v>1.0983976641110982E-3</v>
      </c>
      <c r="BE16" s="416">
        <v>1.5479409248796213E-3</v>
      </c>
      <c r="BF16" s="416">
        <v>1.8593216831584109E-3</v>
      </c>
      <c r="BG16" s="576">
        <v>2.3890192898154204E-3</v>
      </c>
      <c r="BH16" s="576">
        <v>1.3833691836522546E-3</v>
      </c>
      <c r="BI16" s="576">
        <v>1.1478255879019182E-3</v>
      </c>
      <c r="BJ16" s="634">
        <v>8.4210526315789478E-4</v>
      </c>
      <c r="BK16" s="576">
        <v>1.2795144836844424E-3</v>
      </c>
      <c r="BL16" s="576">
        <v>1.6987807893915907E-3</v>
      </c>
      <c r="BM16" s="576">
        <v>3.3458588562310185E-3</v>
      </c>
      <c r="BN16" s="635">
        <v>2.7191115303074721E-4</v>
      </c>
      <c r="BO16" s="576">
        <v>3.4593441283170246E-3</v>
      </c>
      <c r="BP16" s="576">
        <v>4.0781637678497494E-4</v>
      </c>
      <c r="BQ16" s="576">
        <v>4.6205242880620742E-3</v>
      </c>
      <c r="BR16" s="416">
        <v>3.3961629213593706E-3</v>
      </c>
      <c r="BS16" s="576">
        <v>4.3524711306272062E-3</v>
      </c>
      <c r="BT16" s="634">
        <v>1.3938623755849896E-3</v>
      </c>
      <c r="BU16" s="576">
        <v>1.9055475834984226E-3</v>
      </c>
      <c r="BV16" s="576">
        <v>5.9167975674376781E-3</v>
      </c>
      <c r="BW16" s="576">
        <v>3.142000896347464E-3</v>
      </c>
      <c r="BX16" s="635">
        <v>2.5507680014960517E-3</v>
      </c>
      <c r="BY16" s="576">
        <v>8.7342218977626267E-3</v>
      </c>
      <c r="BZ16" s="417">
        <f t="shared" si="68"/>
        <v>0</v>
      </c>
      <c r="CA16" s="418">
        <f t="shared" si="0"/>
        <v>0</v>
      </c>
      <c r="CB16" s="418">
        <f t="shared" si="1"/>
        <v>0</v>
      </c>
      <c r="CC16" s="418">
        <f t="shared" si="2"/>
        <v>0</v>
      </c>
      <c r="CD16" s="419">
        <f t="shared" si="3"/>
        <v>0</v>
      </c>
      <c r="CE16" s="460">
        <f t="shared" si="4"/>
        <v>0</v>
      </c>
      <c r="CF16" s="418">
        <f t="shared" si="5"/>
        <v>0</v>
      </c>
      <c r="CG16" s="419">
        <f t="shared" si="6"/>
        <v>0</v>
      </c>
      <c r="CH16" s="418">
        <f t="shared" si="7"/>
        <v>0</v>
      </c>
      <c r="CI16" s="461">
        <f t="shared" si="8"/>
        <v>0</v>
      </c>
      <c r="CJ16" s="419">
        <f t="shared" si="9"/>
        <v>0</v>
      </c>
      <c r="CK16" s="418">
        <f t="shared" si="10"/>
        <v>0</v>
      </c>
      <c r="CL16" s="419">
        <f t="shared" si="11"/>
        <v>0</v>
      </c>
      <c r="CM16" s="419">
        <f t="shared" si="12"/>
        <v>0</v>
      </c>
      <c r="CN16" s="419">
        <f t="shared" si="13"/>
        <v>0</v>
      </c>
      <c r="CO16" s="472">
        <f t="shared" si="14"/>
        <v>0</v>
      </c>
      <c r="CP16" s="418">
        <f t="shared" si="15"/>
        <v>0</v>
      </c>
      <c r="CQ16" s="419">
        <f t="shared" si="16"/>
        <v>0</v>
      </c>
      <c r="CR16" s="419">
        <f t="shared" si="17"/>
        <v>0</v>
      </c>
      <c r="CS16" s="473">
        <f t="shared" si="18"/>
        <v>0</v>
      </c>
      <c r="CT16" s="419">
        <f t="shared" si="19"/>
        <v>0</v>
      </c>
      <c r="CU16" s="419">
        <f t="shared" si="20"/>
        <v>0</v>
      </c>
      <c r="CV16" s="419">
        <f t="shared" si="21"/>
        <v>0</v>
      </c>
      <c r="CW16" s="419">
        <f t="shared" si="22"/>
        <v>0</v>
      </c>
      <c r="CX16" s="419">
        <f t="shared" si="23"/>
        <v>0</v>
      </c>
      <c r="CY16" s="460">
        <f t="shared" si="24"/>
        <v>0</v>
      </c>
      <c r="CZ16" s="419">
        <f t="shared" si="25"/>
        <v>0</v>
      </c>
      <c r="DA16" s="419">
        <f t="shared" si="26"/>
        <v>0</v>
      </c>
      <c r="DB16" s="418">
        <f t="shared" si="27"/>
        <v>0</v>
      </c>
      <c r="DC16" s="473">
        <f t="shared" si="28"/>
        <v>0</v>
      </c>
      <c r="DD16" s="418">
        <f t="shared" si="29"/>
        <v>0</v>
      </c>
      <c r="DE16" s="418">
        <f t="shared" si="30"/>
        <v>0</v>
      </c>
      <c r="DF16" s="418">
        <f t="shared" si="31"/>
        <v>0</v>
      </c>
      <c r="DG16" s="419">
        <f t="shared" si="32"/>
        <v>0</v>
      </c>
      <c r="DH16" s="419">
        <f t="shared" si="33"/>
        <v>0</v>
      </c>
      <c r="DI16" s="460">
        <f t="shared" si="34"/>
        <v>0</v>
      </c>
      <c r="DJ16" s="419">
        <f t="shared" si="35"/>
        <v>0</v>
      </c>
      <c r="DK16" s="419">
        <f t="shared" si="36"/>
        <v>0</v>
      </c>
      <c r="DL16" s="419">
        <f t="shared" si="37"/>
        <v>0</v>
      </c>
      <c r="DM16" s="461">
        <f t="shared" si="38"/>
        <v>0</v>
      </c>
      <c r="DN16" s="418">
        <f t="shared" si="39"/>
        <v>0</v>
      </c>
      <c r="DO16" s="418">
        <f t="shared" si="69"/>
        <v>0</v>
      </c>
      <c r="DP16" s="419">
        <f t="shared" si="40"/>
        <v>0</v>
      </c>
      <c r="DQ16" s="419">
        <f t="shared" si="41"/>
        <v>0</v>
      </c>
      <c r="DR16" s="419">
        <f t="shared" si="42"/>
        <v>0</v>
      </c>
      <c r="DS16" s="460">
        <f t="shared" si="43"/>
        <v>0</v>
      </c>
      <c r="DT16" s="418">
        <f t="shared" si="44"/>
        <v>0</v>
      </c>
      <c r="DU16" s="419">
        <f t="shared" si="45"/>
        <v>0</v>
      </c>
      <c r="DV16" s="419">
        <f t="shared" si="46"/>
        <v>0</v>
      </c>
      <c r="DW16" s="461">
        <f t="shared" si="47"/>
        <v>0</v>
      </c>
      <c r="DX16" s="418">
        <f t="shared" si="48"/>
        <v>0</v>
      </c>
      <c r="DY16" s="418">
        <f t="shared" si="49"/>
        <v>0</v>
      </c>
      <c r="DZ16" s="419">
        <f t="shared" si="50"/>
        <v>0</v>
      </c>
      <c r="EA16" s="419">
        <f t="shared" si="51"/>
        <v>0</v>
      </c>
      <c r="EB16" s="419">
        <f t="shared" si="52"/>
        <v>0</v>
      </c>
      <c r="EC16" s="460">
        <f t="shared" si="53"/>
        <v>0</v>
      </c>
      <c r="ED16" s="419">
        <f t="shared" si="54"/>
        <v>0</v>
      </c>
      <c r="EE16" s="419">
        <f t="shared" si="55"/>
        <v>0</v>
      </c>
      <c r="EF16" s="419">
        <f t="shared" si="56"/>
        <v>0</v>
      </c>
      <c r="EG16" s="461">
        <f t="shared" si="57"/>
        <v>0</v>
      </c>
      <c r="EH16" s="419">
        <f t="shared" si="58"/>
        <v>0</v>
      </c>
      <c r="EI16" s="419">
        <f t="shared" si="59"/>
        <v>0</v>
      </c>
      <c r="EJ16" s="419">
        <f t="shared" si="60"/>
        <v>0</v>
      </c>
      <c r="EK16" s="418">
        <f t="shared" si="61"/>
        <v>0</v>
      </c>
      <c r="EL16" s="419">
        <f t="shared" si="62"/>
        <v>0</v>
      </c>
      <c r="EM16" s="460">
        <f t="shared" si="63"/>
        <v>0</v>
      </c>
      <c r="EN16" s="419">
        <f t="shared" si="64"/>
        <v>0</v>
      </c>
      <c r="EO16" s="419">
        <f t="shared" si="65"/>
        <v>0</v>
      </c>
      <c r="EP16" s="419">
        <f t="shared" si="66"/>
        <v>0</v>
      </c>
      <c r="EQ16" s="461">
        <f t="shared" si="67"/>
        <v>0</v>
      </c>
      <c r="ER16" s="419">
        <f t="shared" si="70"/>
        <v>0</v>
      </c>
      <c r="ES16" s="420">
        <f t="shared" si="71"/>
        <v>0</v>
      </c>
      <c r="ET16" s="228"/>
      <c r="EV16" s="347"/>
    </row>
    <row r="17" spans="2:152">
      <c r="B17" s="3">
        <v>7</v>
      </c>
      <c r="C17" s="401" t="s">
        <v>268</v>
      </c>
      <c r="D17" s="231">
        <f>+①入力・結果!L21</f>
        <v>0</v>
      </c>
      <c r="E17" s="731" t="s">
        <v>84</v>
      </c>
      <c r="F17" s="732" t="s">
        <v>488</v>
      </c>
      <c r="G17" s="73">
        <v>1.2683543112350171E-2</v>
      </c>
      <c r="H17" s="79">
        <v>3.0890788819430879E-3</v>
      </c>
      <c r="I17" s="80">
        <v>1.8681988451346855E-3</v>
      </c>
      <c r="J17" s="80">
        <v>4.6947918096260793E-4</v>
      </c>
      <c r="K17" s="560">
        <v>4.6842451406171686E-4</v>
      </c>
      <c r="L17" s="627">
        <v>5.0541345189490563E-4</v>
      </c>
      <c r="M17" s="80">
        <v>3.5518680611589695E-3</v>
      </c>
      <c r="N17" s="560">
        <v>4.3799212598425201E-3</v>
      </c>
      <c r="O17" s="80">
        <v>4.4804634267110108E-3</v>
      </c>
      <c r="P17" s="628">
        <v>4.5364491900579526E-3</v>
      </c>
      <c r="Q17" s="560">
        <v>1.4857067055780327E-3</v>
      </c>
      <c r="R17" s="80">
        <v>2.1990647358960044E-3</v>
      </c>
      <c r="S17" s="560">
        <v>3.4676909416243998E-3</v>
      </c>
      <c r="T17" s="560">
        <v>1.4088741262623565E-3</v>
      </c>
      <c r="U17" s="560">
        <v>7.6857989000141021E-3</v>
      </c>
      <c r="V17" s="432">
        <v>4.6144718171231731E-3</v>
      </c>
      <c r="W17" s="80">
        <v>1.1503545951791693E-3</v>
      </c>
      <c r="X17" s="560">
        <v>3.1471145654026048E-3</v>
      </c>
      <c r="Y17" s="560">
        <v>9.8902102372105103E-4</v>
      </c>
      <c r="Z17" s="433">
        <v>4.8321045378273133E-3</v>
      </c>
      <c r="AA17" s="560">
        <v>8.5004340464300762E-3</v>
      </c>
      <c r="AB17" s="560">
        <v>2.8756524918018083E-3</v>
      </c>
      <c r="AC17" s="560">
        <v>1.4918429979001778E-2</v>
      </c>
      <c r="AD17" s="560">
        <v>4.0161656984086889E-3</v>
      </c>
      <c r="AE17" s="560">
        <v>6.2112890470706816E-3</v>
      </c>
      <c r="AF17" s="627">
        <v>6.0758792018337573E-3</v>
      </c>
      <c r="AG17" s="560">
        <v>3.4251199695963398E-3</v>
      </c>
      <c r="AH17" s="560">
        <v>3.5859858290141996E-3</v>
      </c>
      <c r="AI17" s="80">
        <v>3.016023406495481E-2</v>
      </c>
      <c r="AJ17" s="433">
        <v>3.8414076383117265E-2</v>
      </c>
      <c r="AK17" s="80">
        <v>5.4959850123190546E-2</v>
      </c>
      <c r="AL17" s="80">
        <v>5.5509919223965108E-2</v>
      </c>
      <c r="AM17" s="80">
        <v>5.5796985154226951E-2</v>
      </c>
      <c r="AN17" s="560">
        <v>3.6876849226925551E-2</v>
      </c>
      <c r="AO17" s="763">
        <v>0.21360091805293263</v>
      </c>
      <c r="AP17" s="764">
        <v>5.7394434393201474E-3</v>
      </c>
      <c r="AQ17" s="560">
        <v>8.6778758864058642E-2</v>
      </c>
      <c r="AR17" s="763">
        <v>4.1310092697821529E-2</v>
      </c>
      <c r="AS17" s="560">
        <v>0.10719514745869065</v>
      </c>
      <c r="AT17" s="765">
        <v>9.3438429816777163E-3</v>
      </c>
      <c r="AU17" s="80">
        <v>5.4329084174735726E-2</v>
      </c>
      <c r="AV17" s="80">
        <v>5.2498649749631539E-2</v>
      </c>
      <c r="AW17" s="560">
        <v>3.2189689561132939E-2</v>
      </c>
      <c r="AX17" s="560">
        <v>3.0996833199413907E-2</v>
      </c>
      <c r="AY17" s="560">
        <v>0.32281071956108881</v>
      </c>
      <c r="AZ17" s="627">
        <v>0.11450343659727065</v>
      </c>
      <c r="BA17" s="80">
        <v>7.3226977166187812E-2</v>
      </c>
      <c r="BB17" s="560">
        <v>7.4775566427587523E-2</v>
      </c>
      <c r="BC17" s="560">
        <v>6.7188368216336364E-2</v>
      </c>
      <c r="BD17" s="628">
        <v>3.6357514640702533E-2</v>
      </c>
      <c r="BE17" s="80">
        <v>1.9364946075432862E-2</v>
      </c>
      <c r="BF17" s="80">
        <v>1.6676723492392753E-2</v>
      </c>
      <c r="BG17" s="560">
        <v>2.0787394004251326E-2</v>
      </c>
      <c r="BH17" s="560">
        <v>1.5760813069240428E-2</v>
      </c>
      <c r="BI17" s="560">
        <v>1.4448254587715396E-2</v>
      </c>
      <c r="BJ17" s="627">
        <v>6.0030075187969927E-3</v>
      </c>
      <c r="BK17" s="560">
        <v>1.9682149024981995E-2</v>
      </c>
      <c r="BL17" s="560">
        <v>2.5046914474226536E-2</v>
      </c>
      <c r="BM17" s="560">
        <v>7.4243750107239062E-2</v>
      </c>
      <c r="BN17" s="628">
        <v>1.390145769869695E-2</v>
      </c>
      <c r="BO17" s="560">
        <v>1.0830336170889729E-2</v>
      </c>
      <c r="BP17" s="560">
        <v>1.6223931661182418E-2</v>
      </c>
      <c r="BQ17" s="560">
        <v>2.8424669599872335E-2</v>
      </c>
      <c r="BR17" s="80">
        <v>1.7728014728021615E-2</v>
      </c>
      <c r="BS17" s="560">
        <v>5.1410500617825924E-3</v>
      </c>
      <c r="BT17" s="627">
        <v>7.8002682941390768E-3</v>
      </c>
      <c r="BU17" s="560">
        <v>3.2649931156283948E-3</v>
      </c>
      <c r="BV17" s="560">
        <v>2.2950027751790631E-2</v>
      </c>
      <c r="BW17" s="560">
        <v>2.174838793025077E-2</v>
      </c>
      <c r="BX17" s="628">
        <v>2.490313915830096E-2</v>
      </c>
      <c r="BY17" s="560">
        <v>2.6326119481355137E-3</v>
      </c>
      <c r="BZ17" s="236">
        <f t="shared" si="68"/>
        <v>0</v>
      </c>
      <c r="CA17" s="237">
        <f t="shared" si="0"/>
        <v>0</v>
      </c>
      <c r="CB17" s="237">
        <f t="shared" si="1"/>
        <v>0</v>
      </c>
      <c r="CC17" s="237">
        <f t="shared" si="2"/>
        <v>0</v>
      </c>
      <c r="CD17" s="375">
        <f t="shared" si="3"/>
        <v>0</v>
      </c>
      <c r="CE17" s="458">
        <f t="shared" si="4"/>
        <v>0</v>
      </c>
      <c r="CF17" s="237">
        <f t="shared" si="5"/>
        <v>0</v>
      </c>
      <c r="CG17" s="375">
        <f t="shared" si="6"/>
        <v>0</v>
      </c>
      <c r="CH17" s="237">
        <f t="shared" si="7"/>
        <v>0</v>
      </c>
      <c r="CI17" s="459">
        <f t="shared" si="8"/>
        <v>0</v>
      </c>
      <c r="CJ17" s="375">
        <f t="shared" si="9"/>
        <v>0</v>
      </c>
      <c r="CK17" s="237">
        <f t="shared" si="10"/>
        <v>0</v>
      </c>
      <c r="CL17" s="375">
        <f t="shared" si="11"/>
        <v>0</v>
      </c>
      <c r="CM17" s="375">
        <f t="shared" si="12"/>
        <v>0</v>
      </c>
      <c r="CN17" s="375">
        <f t="shared" si="13"/>
        <v>0</v>
      </c>
      <c r="CO17" s="470">
        <f t="shared" si="14"/>
        <v>0</v>
      </c>
      <c r="CP17" s="237">
        <f t="shared" si="15"/>
        <v>0</v>
      </c>
      <c r="CQ17" s="375">
        <f t="shared" si="16"/>
        <v>0</v>
      </c>
      <c r="CR17" s="375">
        <f t="shared" si="17"/>
        <v>0</v>
      </c>
      <c r="CS17" s="471">
        <f t="shared" si="18"/>
        <v>0</v>
      </c>
      <c r="CT17" s="375">
        <f t="shared" si="19"/>
        <v>0</v>
      </c>
      <c r="CU17" s="375">
        <f t="shared" si="20"/>
        <v>0</v>
      </c>
      <c r="CV17" s="375">
        <f t="shared" si="21"/>
        <v>0</v>
      </c>
      <c r="CW17" s="375">
        <f t="shared" si="22"/>
        <v>0</v>
      </c>
      <c r="CX17" s="375">
        <f t="shared" si="23"/>
        <v>0</v>
      </c>
      <c r="CY17" s="458">
        <f t="shared" si="24"/>
        <v>0</v>
      </c>
      <c r="CZ17" s="375">
        <f t="shared" si="25"/>
        <v>0</v>
      </c>
      <c r="DA17" s="375">
        <f t="shared" si="26"/>
        <v>0</v>
      </c>
      <c r="DB17" s="237">
        <f t="shared" si="27"/>
        <v>0</v>
      </c>
      <c r="DC17" s="471">
        <f t="shared" si="28"/>
        <v>0</v>
      </c>
      <c r="DD17" s="237">
        <f t="shared" si="29"/>
        <v>0</v>
      </c>
      <c r="DE17" s="237">
        <f t="shared" si="30"/>
        <v>0</v>
      </c>
      <c r="DF17" s="237">
        <f t="shared" si="31"/>
        <v>0</v>
      </c>
      <c r="DG17" s="375">
        <f t="shared" si="32"/>
        <v>0</v>
      </c>
      <c r="DH17" s="375">
        <f t="shared" si="33"/>
        <v>0</v>
      </c>
      <c r="DI17" s="458">
        <f t="shared" si="34"/>
        <v>0</v>
      </c>
      <c r="DJ17" s="375">
        <f t="shared" si="35"/>
        <v>0</v>
      </c>
      <c r="DK17" s="375">
        <f t="shared" si="36"/>
        <v>0</v>
      </c>
      <c r="DL17" s="375">
        <f t="shared" si="37"/>
        <v>0</v>
      </c>
      <c r="DM17" s="459">
        <f t="shared" si="38"/>
        <v>0</v>
      </c>
      <c r="DN17" s="237">
        <f t="shared" si="39"/>
        <v>0</v>
      </c>
      <c r="DO17" s="237">
        <f t="shared" si="69"/>
        <v>0</v>
      </c>
      <c r="DP17" s="375">
        <f t="shared" si="40"/>
        <v>0</v>
      </c>
      <c r="DQ17" s="375">
        <f t="shared" si="41"/>
        <v>0</v>
      </c>
      <c r="DR17" s="375">
        <f t="shared" si="42"/>
        <v>0</v>
      </c>
      <c r="DS17" s="458">
        <f t="shared" si="43"/>
        <v>0</v>
      </c>
      <c r="DT17" s="237">
        <f t="shared" si="44"/>
        <v>0</v>
      </c>
      <c r="DU17" s="375">
        <f t="shared" si="45"/>
        <v>0</v>
      </c>
      <c r="DV17" s="375">
        <f t="shared" si="46"/>
        <v>0</v>
      </c>
      <c r="DW17" s="459">
        <f t="shared" si="47"/>
        <v>0</v>
      </c>
      <c r="DX17" s="237">
        <f t="shared" si="48"/>
        <v>0</v>
      </c>
      <c r="DY17" s="237">
        <f t="shared" si="49"/>
        <v>0</v>
      </c>
      <c r="DZ17" s="375">
        <f t="shared" si="50"/>
        <v>0</v>
      </c>
      <c r="EA17" s="375">
        <f t="shared" si="51"/>
        <v>0</v>
      </c>
      <c r="EB17" s="375">
        <f t="shared" si="52"/>
        <v>0</v>
      </c>
      <c r="EC17" s="458">
        <f t="shared" si="53"/>
        <v>0</v>
      </c>
      <c r="ED17" s="375">
        <f t="shared" si="54"/>
        <v>0</v>
      </c>
      <c r="EE17" s="375">
        <f t="shared" si="55"/>
        <v>0</v>
      </c>
      <c r="EF17" s="375">
        <f t="shared" si="56"/>
        <v>0</v>
      </c>
      <c r="EG17" s="459">
        <f t="shared" si="57"/>
        <v>0</v>
      </c>
      <c r="EH17" s="375">
        <f t="shared" si="58"/>
        <v>0</v>
      </c>
      <c r="EI17" s="375">
        <f t="shared" si="59"/>
        <v>0</v>
      </c>
      <c r="EJ17" s="375">
        <f t="shared" si="60"/>
        <v>0</v>
      </c>
      <c r="EK17" s="237">
        <f t="shared" si="61"/>
        <v>0</v>
      </c>
      <c r="EL17" s="375">
        <f t="shared" si="62"/>
        <v>0</v>
      </c>
      <c r="EM17" s="458">
        <f t="shared" si="63"/>
        <v>0</v>
      </c>
      <c r="EN17" s="375">
        <f t="shared" si="64"/>
        <v>0</v>
      </c>
      <c r="EO17" s="375">
        <f t="shared" si="65"/>
        <v>0</v>
      </c>
      <c r="EP17" s="375">
        <f t="shared" si="66"/>
        <v>0</v>
      </c>
      <c r="EQ17" s="459">
        <f t="shared" si="67"/>
        <v>0</v>
      </c>
      <c r="ER17" s="375">
        <f t="shared" si="70"/>
        <v>0</v>
      </c>
      <c r="ES17" s="341">
        <f t="shared" si="71"/>
        <v>0</v>
      </c>
      <c r="ET17" s="228"/>
      <c r="EV17" s="347"/>
    </row>
    <row r="18" spans="2:152">
      <c r="B18" s="14">
        <v>8</v>
      </c>
      <c r="C18" s="402" t="s">
        <v>129</v>
      </c>
      <c r="D18" s="232">
        <f>+①入力・結果!L23</f>
        <v>0</v>
      </c>
      <c r="E18" s="731" t="s">
        <v>85</v>
      </c>
      <c r="F18" s="732" t="s">
        <v>540</v>
      </c>
      <c r="G18" s="73">
        <v>1.3079624900692963E-2</v>
      </c>
      <c r="H18" s="79">
        <v>1.1855052395916511E-2</v>
      </c>
      <c r="I18" s="80">
        <v>1.1546131794021284E-2</v>
      </c>
      <c r="J18" s="80">
        <v>1.1072278064975693E-2</v>
      </c>
      <c r="K18" s="560">
        <v>1.1122474699919168E-2</v>
      </c>
      <c r="L18" s="627">
        <v>9.3619944878345403E-3</v>
      </c>
      <c r="M18" s="80">
        <v>1.2116519811669274E-2</v>
      </c>
      <c r="N18" s="560">
        <v>1.1624015748031496E-2</v>
      </c>
      <c r="O18" s="80">
        <v>1.2129263256499654E-2</v>
      </c>
      <c r="P18" s="628">
        <v>1.2100587013003761E-2</v>
      </c>
      <c r="Q18" s="560">
        <v>1.3663195595940838E-2</v>
      </c>
      <c r="R18" s="80">
        <v>1.2071619672173472E-2</v>
      </c>
      <c r="S18" s="560">
        <v>1.2775128146483876E-2</v>
      </c>
      <c r="T18" s="560">
        <v>1.1633424569717271E-2</v>
      </c>
      <c r="U18" s="560">
        <v>1.4045973769567057E-2</v>
      </c>
      <c r="V18" s="432">
        <v>1.2241024227264023E-2</v>
      </c>
      <c r="W18" s="80">
        <v>9.3198219745024222E-3</v>
      </c>
      <c r="X18" s="560">
        <v>8.3459391789682327E-3</v>
      </c>
      <c r="Y18" s="560">
        <v>9.3985094441673741E-3</v>
      </c>
      <c r="Z18" s="433">
        <v>1.2424548384578423E-2</v>
      </c>
      <c r="AA18" s="560">
        <v>1.1826690847207062E-2</v>
      </c>
      <c r="AB18" s="560">
        <v>8.9694264867164145E-3</v>
      </c>
      <c r="AC18" s="560">
        <v>5.8019706024874818E-3</v>
      </c>
      <c r="AD18" s="560">
        <v>1.4157014157014158E-2</v>
      </c>
      <c r="AE18" s="560">
        <v>1.7544094056185528E-2</v>
      </c>
      <c r="AF18" s="627">
        <v>9.3718067411300583E-3</v>
      </c>
      <c r="AG18" s="560">
        <v>1.2219845733063622E-2</v>
      </c>
      <c r="AH18" s="560">
        <v>8.3596132669945169E-3</v>
      </c>
      <c r="AI18" s="80">
        <v>1.3836089947638871E-2</v>
      </c>
      <c r="AJ18" s="433">
        <v>1.2442457726118456E-2</v>
      </c>
      <c r="AK18" s="80">
        <v>1.1660854575551424E-2</v>
      </c>
      <c r="AL18" s="80">
        <v>1.1595182653138001E-2</v>
      </c>
      <c r="AM18" s="80">
        <v>1.0031766720236783E-2</v>
      </c>
      <c r="AN18" s="560">
        <v>9.7894046308186992E-3</v>
      </c>
      <c r="AO18" s="763">
        <v>3.0631884267500382E-3</v>
      </c>
      <c r="AP18" s="764">
        <v>1.9244849853325335E-2</v>
      </c>
      <c r="AQ18" s="560">
        <v>8.5425719056203241E-3</v>
      </c>
      <c r="AR18" s="763">
        <v>8.3729273068338973E-3</v>
      </c>
      <c r="AS18" s="560">
        <v>1.6314578540054383E-2</v>
      </c>
      <c r="AT18" s="765">
        <v>4.1760192096883648E-2</v>
      </c>
      <c r="AU18" s="80">
        <v>1.8026236064490175E-2</v>
      </c>
      <c r="AV18" s="80">
        <v>1.855655947051877E-2</v>
      </c>
      <c r="AW18" s="560">
        <v>1.9992361314300648E-2</v>
      </c>
      <c r="AX18" s="560">
        <v>1.2487592758897765E-2</v>
      </c>
      <c r="AY18" s="560">
        <v>1.1521418020679469E-2</v>
      </c>
      <c r="AZ18" s="627">
        <v>1.140551847793605E-2</v>
      </c>
      <c r="BA18" s="80">
        <v>1.2551035838499924E-2</v>
      </c>
      <c r="BB18" s="560">
        <v>1.2824775566427587E-2</v>
      </c>
      <c r="BC18" s="560">
        <v>1.148360807556955E-2</v>
      </c>
      <c r="BD18" s="628">
        <v>1.3881759423313628E-2</v>
      </c>
      <c r="BE18" s="80">
        <v>1.2966468518967605E-2</v>
      </c>
      <c r="BF18" s="80">
        <v>6.9475990700905857E-3</v>
      </c>
      <c r="BG18" s="560">
        <v>5.6517131755563403E-3</v>
      </c>
      <c r="BH18" s="560">
        <v>4.6858632463596603E-3</v>
      </c>
      <c r="BI18" s="560">
        <v>4.3760850538760634E-3</v>
      </c>
      <c r="BJ18" s="627">
        <v>1.2917293233082707E-2</v>
      </c>
      <c r="BK18" s="560">
        <v>2.4608629381288324E-2</v>
      </c>
      <c r="BL18" s="560">
        <v>1.2374753305025708E-2</v>
      </c>
      <c r="BM18" s="560">
        <v>9.0852936634580744E-3</v>
      </c>
      <c r="BN18" s="628">
        <v>1.4874389793135092E-2</v>
      </c>
      <c r="BO18" s="560">
        <v>9.5732435796257419E-3</v>
      </c>
      <c r="BP18" s="560">
        <v>4.3925870812488521E-3</v>
      </c>
      <c r="BQ18" s="560">
        <v>1.4851167099463028E-2</v>
      </c>
      <c r="BR18" s="80">
        <v>1.5935226420701096E-2</v>
      </c>
      <c r="BS18" s="560">
        <v>1.4399208998222092E-2</v>
      </c>
      <c r="BT18" s="627">
        <v>7.5919199845018099E-3</v>
      </c>
      <c r="BU18" s="560">
        <v>2.1890558825067245E-2</v>
      </c>
      <c r="BV18" s="560">
        <v>2.3782167882203369E-2</v>
      </c>
      <c r="BW18" s="560">
        <v>1.6230747269888306E-2</v>
      </c>
      <c r="BX18" s="628">
        <v>1.5468833674761779E-2</v>
      </c>
      <c r="BY18" s="560">
        <v>1.581010135235341E-2</v>
      </c>
      <c r="BZ18" s="236">
        <f t="shared" si="68"/>
        <v>0</v>
      </c>
      <c r="CA18" s="237">
        <f t="shared" si="0"/>
        <v>0</v>
      </c>
      <c r="CB18" s="237">
        <f t="shared" si="1"/>
        <v>0</v>
      </c>
      <c r="CC18" s="237">
        <f t="shared" si="2"/>
        <v>0</v>
      </c>
      <c r="CD18" s="375">
        <f t="shared" si="3"/>
        <v>0</v>
      </c>
      <c r="CE18" s="458">
        <f t="shared" si="4"/>
        <v>0</v>
      </c>
      <c r="CF18" s="237">
        <f t="shared" si="5"/>
        <v>0</v>
      </c>
      <c r="CG18" s="375">
        <f t="shared" si="6"/>
        <v>0</v>
      </c>
      <c r="CH18" s="237">
        <f t="shared" si="7"/>
        <v>0</v>
      </c>
      <c r="CI18" s="459">
        <f t="shared" si="8"/>
        <v>0</v>
      </c>
      <c r="CJ18" s="375">
        <f t="shared" si="9"/>
        <v>0</v>
      </c>
      <c r="CK18" s="237">
        <f t="shared" si="10"/>
        <v>0</v>
      </c>
      <c r="CL18" s="375">
        <f t="shared" si="11"/>
        <v>0</v>
      </c>
      <c r="CM18" s="375">
        <f t="shared" si="12"/>
        <v>0</v>
      </c>
      <c r="CN18" s="375">
        <f t="shared" si="13"/>
        <v>0</v>
      </c>
      <c r="CO18" s="470">
        <f t="shared" si="14"/>
        <v>0</v>
      </c>
      <c r="CP18" s="237">
        <f t="shared" si="15"/>
        <v>0</v>
      </c>
      <c r="CQ18" s="375">
        <f t="shared" si="16"/>
        <v>0</v>
      </c>
      <c r="CR18" s="375">
        <f t="shared" si="17"/>
        <v>0</v>
      </c>
      <c r="CS18" s="471">
        <f t="shared" si="18"/>
        <v>0</v>
      </c>
      <c r="CT18" s="375">
        <f t="shared" si="19"/>
        <v>0</v>
      </c>
      <c r="CU18" s="375">
        <f t="shared" si="20"/>
        <v>0</v>
      </c>
      <c r="CV18" s="375">
        <f t="shared" si="21"/>
        <v>0</v>
      </c>
      <c r="CW18" s="375">
        <f t="shared" si="22"/>
        <v>0</v>
      </c>
      <c r="CX18" s="375">
        <f t="shared" si="23"/>
        <v>0</v>
      </c>
      <c r="CY18" s="458">
        <f t="shared" si="24"/>
        <v>0</v>
      </c>
      <c r="CZ18" s="375">
        <f t="shared" si="25"/>
        <v>0</v>
      </c>
      <c r="DA18" s="375">
        <f t="shared" si="26"/>
        <v>0</v>
      </c>
      <c r="DB18" s="237">
        <f t="shared" si="27"/>
        <v>0</v>
      </c>
      <c r="DC18" s="471">
        <f t="shared" si="28"/>
        <v>0</v>
      </c>
      <c r="DD18" s="237">
        <f t="shared" si="29"/>
        <v>0</v>
      </c>
      <c r="DE18" s="237">
        <f t="shared" si="30"/>
        <v>0</v>
      </c>
      <c r="DF18" s="237">
        <f t="shared" si="31"/>
        <v>0</v>
      </c>
      <c r="DG18" s="375">
        <f t="shared" si="32"/>
        <v>0</v>
      </c>
      <c r="DH18" s="375">
        <f t="shared" si="33"/>
        <v>0</v>
      </c>
      <c r="DI18" s="458">
        <f t="shared" si="34"/>
        <v>0</v>
      </c>
      <c r="DJ18" s="375">
        <f t="shared" si="35"/>
        <v>0</v>
      </c>
      <c r="DK18" s="375">
        <f t="shared" si="36"/>
        <v>0</v>
      </c>
      <c r="DL18" s="375">
        <f t="shared" si="37"/>
        <v>0</v>
      </c>
      <c r="DM18" s="459">
        <f t="shared" si="38"/>
        <v>0</v>
      </c>
      <c r="DN18" s="237">
        <f t="shared" si="39"/>
        <v>0</v>
      </c>
      <c r="DO18" s="237">
        <f t="shared" si="69"/>
        <v>0</v>
      </c>
      <c r="DP18" s="375">
        <f t="shared" si="40"/>
        <v>0</v>
      </c>
      <c r="DQ18" s="375">
        <f t="shared" si="41"/>
        <v>0</v>
      </c>
      <c r="DR18" s="375">
        <f t="shared" si="42"/>
        <v>0</v>
      </c>
      <c r="DS18" s="458">
        <f t="shared" si="43"/>
        <v>0</v>
      </c>
      <c r="DT18" s="237">
        <f t="shared" si="44"/>
        <v>0</v>
      </c>
      <c r="DU18" s="375">
        <f t="shared" si="45"/>
        <v>0</v>
      </c>
      <c r="DV18" s="375">
        <f t="shared" si="46"/>
        <v>0</v>
      </c>
      <c r="DW18" s="459">
        <f t="shared" si="47"/>
        <v>0</v>
      </c>
      <c r="DX18" s="237">
        <f t="shared" si="48"/>
        <v>0</v>
      </c>
      <c r="DY18" s="237">
        <f t="shared" si="49"/>
        <v>0</v>
      </c>
      <c r="DZ18" s="375">
        <f t="shared" si="50"/>
        <v>0</v>
      </c>
      <c r="EA18" s="375">
        <f t="shared" si="51"/>
        <v>0</v>
      </c>
      <c r="EB18" s="375">
        <f t="shared" si="52"/>
        <v>0</v>
      </c>
      <c r="EC18" s="458">
        <f t="shared" si="53"/>
        <v>0</v>
      </c>
      <c r="ED18" s="375">
        <f t="shared" si="54"/>
        <v>0</v>
      </c>
      <c r="EE18" s="375">
        <f t="shared" si="55"/>
        <v>0</v>
      </c>
      <c r="EF18" s="375">
        <f t="shared" si="56"/>
        <v>0</v>
      </c>
      <c r="EG18" s="459">
        <f t="shared" si="57"/>
        <v>0</v>
      </c>
      <c r="EH18" s="375">
        <f t="shared" si="58"/>
        <v>0</v>
      </c>
      <c r="EI18" s="375">
        <f t="shared" si="59"/>
        <v>0</v>
      </c>
      <c r="EJ18" s="375">
        <f t="shared" si="60"/>
        <v>0</v>
      </c>
      <c r="EK18" s="237">
        <f t="shared" si="61"/>
        <v>0</v>
      </c>
      <c r="EL18" s="375">
        <f t="shared" si="62"/>
        <v>0</v>
      </c>
      <c r="EM18" s="458">
        <f t="shared" si="63"/>
        <v>0</v>
      </c>
      <c r="EN18" s="375">
        <f t="shared" si="64"/>
        <v>0</v>
      </c>
      <c r="EO18" s="375">
        <f t="shared" si="65"/>
        <v>0</v>
      </c>
      <c r="EP18" s="375">
        <f t="shared" si="66"/>
        <v>0</v>
      </c>
      <c r="EQ18" s="459">
        <f t="shared" si="67"/>
        <v>0</v>
      </c>
      <c r="ER18" s="375">
        <f t="shared" si="70"/>
        <v>0</v>
      </c>
      <c r="ES18" s="341">
        <f t="shared" si="71"/>
        <v>0</v>
      </c>
      <c r="ET18" s="228"/>
      <c r="EV18" s="347"/>
    </row>
    <row r="19" spans="2:152">
      <c r="B19" s="3">
        <v>9</v>
      </c>
      <c r="C19" s="400" t="s">
        <v>208</v>
      </c>
      <c r="D19" s="231">
        <f>+①入力・結果!L24</f>
        <v>0</v>
      </c>
      <c r="E19" s="731" t="s">
        <v>86</v>
      </c>
      <c r="F19" s="732" t="s">
        <v>489</v>
      </c>
      <c r="G19" s="73">
        <v>5.21753529036929E-2</v>
      </c>
      <c r="H19" s="79">
        <v>4.8949890458207787E-2</v>
      </c>
      <c r="I19" s="80">
        <v>4.3958480834988149E-2</v>
      </c>
      <c r="J19" s="80">
        <v>3.8841127231897837E-2</v>
      </c>
      <c r="K19" s="560">
        <v>3.8806224413817481E-2</v>
      </c>
      <c r="L19" s="627">
        <v>4.0030324807113694E-2</v>
      </c>
      <c r="M19" s="80">
        <v>5.0118350428395214E-2</v>
      </c>
      <c r="N19" s="560">
        <v>4.8474409448818895E-2</v>
      </c>
      <c r="O19" s="80">
        <v>5.8977310183420263E-2</v>
      </c>
      <c r="P19" s="628">
        <v>5.7960559451588851E-2</v>
      </c>
      <c r="Q19" s="560">
        <v>0.11336472773098097</v>
      </c>
      <c r="R19" s="80">
        <v>3.816800544763909E-2</v>
      </c>
      <c r="S19" s="560">
        <v>3.7774623632767831E-2</v>
      </c>
      <c r="T19" s="560">
        <v>3.8413031614297398E-2</v>
      </c>
      <c r="U19" s="560">
        <v>6.1472288816810043E-2</v>
      </c>
      <c r="V19" s="432">
        <v>5.5186261556348697E-2</v>
      </c>
      <c r="W19" s="80">
        <v>5.2874716635817234E-2</v>
      </c>
      <c r="X19" s="560">
        <v>7.2070662285048603E-2</v>
      </c>
      <c r="Y19" s="560">
        <v>5.132372877784256E-2</v>
      </c>
      <c r="Z19" s="433">
        <v>5.5331484069864788E-2</v>
      </c>
      <c r="AA19" s="560">
        <v>5.5300093685269065E-2</v>
      </c>
      <c r="AB19" s="560">
        <v>5.4067974662729182E-2</v>
      </c>
      <c r="AC19" s="560">
        <v>8.2174123727992252E-2</v>
      </c>
      <c r="AD19" s="560">
        <v>5.130564476358869E-2</v>
      </c>
      <c r="AE19" s="560">
        <v>6.8595996482663416E-2</v>
      </c>
      <c r="AF19" s="627">
        <v>5.0469601228570152E-2</v>
      </c>
      <c r="AG19" s="560">
        <v>5.1074721552454884E-2</v>
      </c>
      <c r="AH19" s="560">
        <v>4.5810680703129956E-2</v>
      </c>
      <c r="AI19" s="80">
        <v>5.9476410303875543E-2</v>
      </c>
      <c r="AJ19" s="433">
        <v>6.540168251183591E-2</v>
      </c>
      <c r="AK19" s="80">
        <v>6.0733842159479044E-2</v>
      </c>
      <c r="AL19" s="80">
        <v>6.0546690428388325E-2</v>
      </c>
      <c r="AM19" s="80">
        <v>5.7498230278998114E-2</v>
      </c>
      <c r="AN19" s="560">
        <v>8.0875998481581099E-2</v>
      </c>
      <c r="AO19" s="763">
        <v>4.1917790889951116E-2</v>
      </c>
      <c r="AP19" s="764">
        <v>4.8423896869523322E-2</v>
      </c>
      <c r="AQ19" s="560">
        <v>2.4361778950137629E-2</v>
      </c>
      <c r="AR19" s="763">
        <v>7.9658054121652763E-2</v>
      </c>
      <c r="AS19" s="560">
        <v>6.4735411001882445E-2</v>
      </c>
      <c r="AT19" s="765">
        <v>5.6950461972125069E-2</v>
      </c>
      <c r="AU19" s="80">
        <v>7.3086418104520282E-2</v>
      </c>
      <c r="AV19" s="80">
        <v>7.4729721070313712E-2</v>
      </c>
      <c r="AW19" s="560">
        <v>8.2200745553592525E-2</v>
      </c>
      <c r="AX19" s="560">
        <v>6.2579760835657236E-2</v>
      </c>
      <c r="AY19" s="560">
        <v>1.8681859745375257E-2</v>
      </c>
      <c r="AZ19" s="627">
        <v>3.9844606036457814E-3</v>
      </c>
      <c r="BA19" s="80">
        <v>5.6120520187509453E-2</v>
      </c>
      <c r="BB19" s="560">
        <v>5.7343371490998905E-2</v>
      </c>
      <c r="BC19" s="560">
        <v>5.1352102241155773E-2</v>
      </c>
      <c r="BD19" s="628">
        <v>6.7062972959546954E-2</v>
      </c>
      <c r="BE19" s="80">
        <v>6.8738993190909897E-2</v>
      </c>
      <c r="BF19" s="80">
        <v>6.8728409155170714E-2</v>
      </c>
      <c r="BG19" s="560">
        <v>5.4521057020853234E-2</v>
      </c>
      <c r="BH19" s="560">
        <v>7.042788488449267E-2</v>
      </c>
      <c r="BI19" s="560">
        <v>7.0304317258992499E-2</v>
      </c>
      <c r="BJ19" s="627">
        <v>0.10800601503759398</v>
      </c>
      <c r="BK19" s="560">
        <v>5.1791669871279443E-2</v>
      </c>
      <c r="BL19" s="560">
        <v>6.5938879451217833E-2</v>
      </c>
      <c r="BM19" s="560">
        <v>6.1718227209553715E-2</v>
      </c>
      <c r="BN19" s="628">
        <v>5.5873493336052446E-2</v>
      </c>
      <c r="BO19" s="560">
        <v>3.3598372954105206E-2</v>
      </c>
      <c r="BP19" s="560">
        <v>0.1327130996223807</v>
      </c>
      <c r="BQ19" s="560">
        <v>7.8715745014206639E-2</v>
      </c>
      <c r="BR19" s="80">
        <v>5.0551562835163842E-2</v>
      </c>
      <c r="BS19" s="560">
        <v>4.0136187062229087E-2</v>
      </c>
      <c r="BT19" s="627">
        <v>2.1190607024627744E-2</v>
      </c>
      <c r="BU19" s="560">
        <v>1.5418668556721993E-2</v>
      </c>
      <c r="BV19" s="560">
        <v>5.4638354049983004E-2</v>
      </c>
      <c r="BW19" s="560">
        <v>6.2386261959938689E-2</v>
      </c>
      <c r="BX19" s="628">
        <v>6.0214377396020161E-2</v>
      </c>
      <c r="BY19" s="560">
        <v>4.4914866321192015E-2</v>
      </c>
      <c r="BZ19" s="236">
        <f t="shared" si="68"/>
        <v>0</v>
      </c>
      <c r="CA19" s="237">
        <f t="shared" si="0"/>
        <v>0</v>
      </c>
      <c r="CB19" s="237">
        <f t="shared" si="1"/>
        <v>0</v>
      </c>
      <c r="CC19" s="237">
        <f t="shared" si="2"/>
        <v>0</v>
      </c>
      <c r="CD19" s="375">
        <f t="shared" si="3"/>
        <v>0</v>
      </c>
      <c r="CE19" s="458">
        <f t="shared" si="4"/>
        <v>0</v>
      </c>
      <c r="CF19" s="237">
        <f t="shared" si="5"/>
        <v>0</v>
      </c>
      <c r="CG19" s="375">
        <f t="shared" si="6"/>
        <v>0</v>
      </c>
      <c r="CH19" s="237">
        <f t="shared" si="7"/>
        <v>0</v>
      </c>
      <c r="CI19" s="459">
        <f t="shared" si="8"/>
        <v>0</v>
      </c>
      <c r="CJ19" s="375">
        <f t="shared" si="9"/>
        <v>0</v>
      </c>
      <c r="CK19" s="237">
        <f t="shared" si="10"/>
        <v>0</v>
      </c>
      <c r="CL19" s="375">
        <f t="shared" si="11"/>
        <v>0</v>
      </c>
      <c r="CM19" s="375">
        <f t="shared" si="12"/>
        <v>0</v>
      </c>
      <c r="CN19" s="375">
        <f t="shared" si="13"/>
        <v>0</v>
      </c>
      <c r="CO19" s="470">
        <f t="shared" si="14"/>
        <v>0</v>
      </c>
      <c r="CP19" s="237">
        <f t="shared" si="15"/>
        <v>0</v>
      </c>
      <c r="CQ19" s="375">
        <f t="shared" si="16"/>
        <v>0</v>
      </c>
      <c r="CR19" s="375">
        <f t="shared" si="17"/>
        <v>0</v>
      </c>
      <c r="CS19" s="471">
        <f t="shared" si="18"/>
        <v>0</v>
      </c>
      <c r="CT19" s="375">
        <f t="shared" si="19"/>
        <v>0</v>
      </c>
      <c r="CU19" s="375">
        <f t="shared" si="20"/>
        <v>0</v>
      </c>
      <c r="CV19" s="375">
        <f t="shared" si="21"/>
        <v>0</v>
      </c>
      <c r="CW19" s="375">
        <f t="shared" si="22"/>
        <v>0</v>
      </c>
      <c r="CX19" s="375">
        <f t="shared" si="23"/>
        <v>0</v>
      </c>
      <c r="CY19" s="458">
        <f t="shared" si="24"/>
        <v>0</v>
      </c>
      <c r="CZ19" s="375">
        <f t="shared" si="25"/>
        <v>0</v>
      </c>
      <c r="DA19" s="375">
        <f t="shared" si="26"/>
        <v>0</v>
      </c>
      <c r="DB19" s="237">
        <f t="shared" si="27"/>
        <v>0</v>
      </c>
      <c r="DC19" s="471">
        <f t="shared" si="28"/>
        <v>0</v>
      </c>
      <c r="DD19" s="237">
        <f t="shared" si="29"/>
        <v>0</v>
      </c>
      <c r="DE19" s="237">
        <f t="shared" si="30"/>
        <v>0</v>
      </c>
      <c r="DF19" s="237">
        <f t="shared" si="31"/>
        <v>0</v>
      </c>
      <c r="DG19" s="375">
        <f t="shared" si="32"/>
        <v>0</v>
      </c>
      <c r="DH19" s="375">
        <f t="shared" si="33"/>
        <v>0</v>
      </c>
      <c r="DI19" s="458">
        <f t="shared" si="34"/>
        <v>0</v>
      </c>
      <c r="DJ19" s="375">
        <f t="shared" si="35"/>
        <v>0</v>
      </c>
      <c r="DK19" s="375">
        <f t="shared" si="36"/>
        <v>0</v>
      </c>
      <c r="DL19" s="375">
        <f t="shared" si="37"/>
        <v>0</v>
      </c>
      <c r="DM19" s="459">
        <f t="shared" si="38"/>
        <v>0</v>
      </c>
      <c r="DN19" s="237">
        <f t="shared" si="39"/>
        <v>0</v>
      </c>
      <c r="DO19" s="237">
        <f t="shared" si="69"/>
        <v>0</v>
      </c>
      <c r="DP19" s="375">
        <f t="shared" si="40"/>
        <v>0</v>
      </c>
      <c r="DQ19" s="375">
        <f t="shared" si="41"/>
        <v>0</v>
      </c>
      <c r="DR19" s="375">
        <f t="shared" si="42"/>
        <v>0</v>
      </c>
      <c r="DS19" s="458">
        <f t="shared" si="43"/>
        <v>0</v>
      </c>
      <c r="DT19" s="237">
        <f t="shared" si="44"/>
        <v>0</v>
      </c>
      <c r="DU19" s="375">
        <f t="shared" si="45"/>
        <v>0</v>
      </c>
      <c r="DV19" s="375">
        <f t="shared" si="46"/>
        <v>0</v>
      </c>
      <c r="DW19" s="459">
        <f t="shared" si="47"/>
        <v>0</v>
      </c>
      <c r="DX19" s="237">
        <f t="shared" si="48"/>
        <v>0</v>
      </c>
      <c r="DY19" s="237">
        <f t="shared" si="49"/>
        <v>0</v>
      </c>
      <c r="DZ19" s="375">
        <f t="shared" si="50"/>
        <v>0</v>
      </c>
      <c r="EA19" s="375">
        <f t="shared" si="51"/>
        <v>0</v>
      </c>
      <c r="EB19" s="375">
        <f t="shared" si="52"/>
        <v>0</v>
      </c>
      <c r="EC19" s="458">
        <f t="shared" si="53"/>
        <v>0</v>
      </c>
      <c r="ED19" s="375">
        <f t="shared" si="54"/>
        <v>0</v>
      </c>
      <c r="EE19" s="375">
        <f t="shared" si="55"/>
        <v>0</v>
      </c>
      <c r="EF19" s="375">
        <f t="shared" si="56"/>
        <v>0</v>
      </c>
      <c r="EG19" s="459">
        <f t="shared" si="57"/>
        <v>0</v>
      </c>
      <c r="EH19" s="375">
        <f t="shared" si="58"/>
        <v>0</v>
      </c>
      <c r="EI19" s="375">
        <f t="shared" si="59"/>
        <v>0</v>
      </c>
      <c r="EJ19" s="375">
        <f t="shared" si="60"/>
        <v>0</v>
      </c>
      <c r="EK19" s="237">
        <f t="shared" si="61"/>
        <v>0</v>
      </c>
      <c r="EL19" s="375">
        <f t="shared" si="62"/>
        <v>0</v>
      </c>
      <c r="EM19" s="458">
        <f t="shared" si="63"/>
        <v>0</v>
      </c>
      <c r="EN19" s="375">
        <f t="shared" si="64"/>
        <v>0</v>
      </c>
      <c r="EO19" s="375">
        <f t="shared" si="65"/>
        <v>0</v>
      </c>
      <c r="EP19" s="375">
        <f t="shared" si="66"/>
        <v>0</v>
      </c>
      <c r="EQ19" s="459">
        <f t="shared" si="67"/>
        <v>0</v>
      </c>
      <c r="ER19" s="375">
        <f t="shared" si="70"/>
        <v>0</v>
      </c>
      <c r="ES19" s="341">
        <f t="shared" si="71"/>
        <v>0</v>
      </c>
      <c r="ET19" s="228"/>
      <c r="EV19" s="347"/>
    </row>
    <row r="20" spans="2:152">
      <c r="B20" s="14">
        <v>10</v>
      </c>
      <c r="C20" s="402" t="s">
        <v>131</v>
      </c>
      <c r="D20" s="232">
        <f>+①入力・結果!L25</f>
        <v>0</v>
      </c>
      <c r="E20" s="735" t="s">
        <v>87</v>
      </c>
      <c r="F20" s="736" t="s">
        <v>36</v>
      </c>
      <c r="G20" s="421">
        <v>2.3784999293542424E-2</v>
      </c>
      <c r="H20" s="422">
        <v>2.1454642723037584E-2</v>
      </c>
      <c r="I20" s="423">
        <v>2.1633938185181251E-2</v>
      </c>
      <c r="J20" s="423">
        <v>8.2784828909739875E-3</v>
      </c>
      <c r="K20" s="586">
        <v>7.8481386731255633E-3</v>
      </c>
      <c r="L20" s="640">
        <v>2.2941032464917199E-2</v>
      </c>
      <c r="M20" s="423">
        <v>3.7710189574808504E-2</v>
      </c>
      <c r="N20" s="586">
        <v>3.2135826771653546E-2</v>
      </c>
      <c r="O20" s="423">
        <v>4.1128731102571328E-2</v>
      </c>
      <c r="P20" s="641">
        <v>4.1568287658442796E-2</v>
      </c>
      <c r="Q20" s="586">
        <v>1.7616236651853818E-2</v>
      </c>
      <c r="R20" s="423">
        <v>3.3504916752458376E-2</v>
      </c>
      <c r="S20" s="586">
        <v>1.6496757658518209E-2</v>
      </c>
      <c r="T20" s="586">
        <v>4.4098807642068458E-2</v>
      </c>
      <c r="U20" s="586">
        <v>3.1420109998589761E-2</v>
      </c>
      <c r="V20" s="436">
        <v>2.1230627239928562E-2</v>
      </c>
      <c r="W20" s="423">
        <v>9.3627165526277475E-3</v>
      </c>
      <c r="X20" s="586">
        <v>1.6726653104515501E-2</v>
      </c>
      <c r="Y20" s="586">
        <v>8.7677275696634652E-3</v>
      </c>
      <c r="Z20" s="437">
        <v>2.1976227208540932E-2</v>
      </c>
      <c r="AA20" s="586">
        <v>2.8200125486690677E-2</v>
      </c>
      <c r="AB20" s="586">
        <v>2.1419262251081428E-2</v>
      </c>
      <c r="AC20" s="586">
        <v>3.8245840736553058E-2</v>
      </c>
      <c r="AD20" s="586">
        <v>2.3375311225778517E-2</v>
      </c>
      <c r="AE20" s="586">
        <v>3.4094448670852623E-2</v>
      </c>
      <c r="AF20" s="640">
        <v>1.7313623195242746E-2</v>
      </c>
      <c r="AG20" s="586">
        <v>1.7478714707111469E-2</v>
      </c>
      <c r="AH20" s="586">
        <v>1.859869820643056E-2</v>
      </c>
      <c r="AI20" s="423">
        <v>3.0789878922680102E-2</v>
      </c>
      <c r="AJ20" s="437">
        <v>2.2159746677626244E-2</v>
      </c>
      <c r="AK20" s="423">
        <v>2.3427604510635032E-2</v>
      </c>
      <c r="AL20" s="423">
        <v>2.372358408543513E-2</v>
      </c>
      <c r="AM20" s="423">
        <v>1.2780134813277949E-2</v>
      </c>
      <c r="AN20" s="586">
        <v>1.130468259929625E-2</v>
      </c>
      <c r="AO20" s="769">
        <v>2.4035637802817412E-3</v>
      </c>
      <c r="AP20" s="770">
        <v>4.8560887700585281E-2</v>
      </c>
      <c r="AQ20" s="586">
        <v>6.0772027211460876E-3</v>
      </c>
      <c r="AR20" s="769">
        <v>1.2957612768657091E-2</v>
      </c>
      <c r="AS20" s="586">
        <v>4.6015477933486716E-3</v>
      </c>
      <c r="AT20" s="771">
        <v>4.8128621391658404E-2</v>
      </c>
      <c r="AU20" s="423">
        <v>6.8739056483152206E-2</v>
      </c>
      <c r="AV20" s="423">
        <v>7.2947390583948959E-2</v>
      </c>
      <c r="AW20" s="586">
        <v>8.0579199992852693E-2</v>
      </c>
      <c r="AX20" s="586">
        <v>5.0801153282601506E-2</v>
      </c>
      <c r="AY20" s="586">
        <v>2.817753393824295E-2</v>
      </c>
      <c r="AZ20" s="640">
        <v>7.7696981771092737E-3</v>
      </c>
      <c r="BA20" s="423">
        <v>2.5291093301073642E-2</v>
      </c>
      <c r="BB20" s="586">
        <v>2.5744549470384268E-2</v>
      </c>
      <c r="BC20" s="586">
        <v>2.3522874606408593E-2</v>
      </c>
      <c r="BD20" s="641">
        <v>1.3418114178161205E-2</v>
      </c>
      <c r="BE20" s="423">
        <v>1.9153607297562183E-2</v>
      </c>
      <c r="BF20" s="423">
        <v>2.0346895237290337E-2</v>
      </c>
      <c r="BG20" s="586">
        <v>2.5557072061433119E-2</v>
      </c>
      <c r="BH20" s="586">
        <v>1.4265494934309954E-2</v>
      </c>
      <c r="BI20" s="586">
        <v>4.020259121626469E-2</v>
      </c>
      <c r="BJ20" s="640">
        <v>5.7654135338345864E-3</v>
      </c>
      <c r="BK20" s="586">
        <v>2.5358159177195277E-2</v>
      </c>
      <c r="BL20" s="586">
        <v>2.0936543829675809E-2</v>
      </c>
      <c r="BM20" s="586">
        <v>1.2216674387879411E-2</v>
      </c>
      <c r="BN20" s="641">
        <v>1.5579659346308594E-2</v>
      </c>
      <c r="BO20" s="586">
        <v>1.0792904133432736E-3</v>
      </c>
      <c r="BP20" s="586">
        <v>1.2222038895097797E-2</v>
      </c>
      <c r="BQ20" s="586">
        <v>2.9363488842972636E-2</v>
      </c>
      <c r="BR20" s="423">
        <v>4.3788879005484636E-2</v>
      </c>
      <c r="BS20" s="586">
        <v>6.0071024021948687E-2</v>
      </c>
      <c r="BT20" s="640">
        <v>1.7358703902936493E-2</v>
      </c>
      <c r="BU20" s="586">
        <v>7.1109458603721629E-3</v>
      </c>
      <c r="BV20" s="586">
        <v>0.11688177406320129</v>
      </c>
      <c r="BW20" s="586">
        <v>7.6022067372792821E-3</v>
      </c>
      <c r="BX20" s="641">
        <v>2.9098203888034139E-2</v>
      </c>
      <c r="BY20" s="586">
        <v>1.3829630031443305E-2</v>
      </c>
      <c r="BZ20" s="424">
        <f t="shared" si="68"/>
        <v>0</v>
      </c>
      <c r="CA20" s="425">
        <f t="shared" si="0"/>
        <v>0</v>
      </c>
      <c r="CB20" s="425">
        <f t="shared" si="1"/>
        <v>0</v>
      </c>
      <c r="CC20" s="425">
        <f t="shared" si="2"/>
        <v>0</v>
      </c>
      <c r="CD20" s="426">
        <f t="shared" si="3"/>
        <v>0</v>
      </c>
      <c r="CE20" s="462">
        <f t="shared" si="4"/>
        <v>0</v>
      </c>
      <c r="CF20" s="425">
        <f t="shared" si="5"/>
        <v>0</v>
      </c>
      <c r="CG20" s="426">
        <f t="shared" si="6"/>
        <v>0</v>
      </c>
      <c r="CH20" s="425">
        <f t="shared" si="7"/>
        <v>0</v>
      </c>
      <c r="CI20" s="463">
        <f t="shared" si="8"/>
        <v>0</v>
      </c>
      <c r="CJ20" s="426">
        <f t="shared" si="9"/>
        <v>0</v>
      </c>
      <c r="CK20" s="425">
        <f t="shared" si="10"/>
        <v>0</v>
      </c>
      <c r="CL20" s="426">
        <f t="shared" si="11"/>
        <v>0</v>
      </c>
      <c r="CM20" s="426">
        <f t="shared" si="12"/>
        <v>0</v>
      </c>
      <c r="CN20" s="426">
        <f t="shared" si="13"/>
        <v>0</v>
      </c>
      <c r="CO20" s="474">
        <f t="shared" si="14"/>
        <v>0</v>
      </c>
      <c r="CP20" s="425">
        <f t="shared" si="15"/>
        <v>0</v>
      </c>
      <c r="CQ20" s="426">
        <f t="shared" si="16"/>
        <v>0</v>
      </c>
      <c r="CR20" s="426">
        <f t="shared" si="17"/>
        <v>0</v>
      </c>
      <c r="CS20" s="475">
        <f t="shared" si="18"/>
        <v>0</v>
      </c>
      <c r="CT20" s="426">
        <f t="shared" si="19"/>
        <v>0</v>
      </c>
      <c r="CU20" s="426">
        <f t="shared" si="20"/>
        <v>0</v>
      </c>
      <c r="CV20" s="426">
        <f t="shared" si="21"/>
        <v>0</v>
      </c>
      <c r="CW20" s="426">
        <f t="shared" si="22"/>
        <v>0</v>
      </c>
      <c r="CX20" s="426">
        <f t="shared" si="23"/>
        <v>0</v>
      </c>
      <c r="CY20" s="462">
        <f t="shared" si="24"/>
        <v>0</v>
      </c>
      <c r="CZ20" s="426">
        <f t="shared" si="25"/>
        <v>0</v>
      </c>
      <c r="DA20" s="426">
        <f t="shared" si="26"/>
        <v>0</v>
      </c>
      <c r="DB20" s="425">
        <f t="shared" si="27"/>
        <v>0</v>
      </c>
      <c r="DC20" s="475">
        <f t="shared" si="28"/>
        <v>0</v>
      </c>
      <c r="DD20" s="425">
        <f t="shared" si="29"/>
        <v>0</v>
      </c>
      <c r="DE20" s="425">
        <f t="shared" si="30"/>
        <v>0</v>
      </c>
      <c r="DF20" s="425">
        <f t="shared" si="31"/>
        <v>0</v>
      </c>
      <c r="DG20" s="426">
        <f t="shared" si="32"/>
        <v>0</v>
      </c>
      <c r="DH20" s="426">
        <f t="shared" si="33"/>
        <v>0</v>
      </c>
      <c r="DI20" s="462">
        <f t="shared" si="34"/>
        <v>0</v>
      </c>
      <c r="DJ20" s="426">
        <f t="shared" si="35"/>
        <v>0</v>
      </c>
      <c r="DK20" s="426">
        <f t="shared" si="36"/>
        <v>0</v>
      </c>
      <c r="DL20" s="426">
        <f t="shared" si="37"/>
        <v>0</v>
      </c>
      <c r="DM20" s="463">
        <f t="shared" si="38"/>
        <v>0</v>
      </c>
      <c r="DN20" s="425">
        <f t="shared" si="39"/>
        <v>0</v>
      </c>
      <c r="DO20" s="425">
        <f t="shared" si="69"/>
        <v>0</v>
      </c>
      <c r="DP20" s="426">
        <f t="shared" si="40"/>
        <v>0</v>
      </c>
      <c r="DQ20" s="426">
        <f t="shared" si="41"/>
        <v>0</v>
      </c>
      <c r="DR20" s="426">
        <f t="shared" si="42"/>
        <v>0</v>
      </c>
      <c r="DS20" s="462">
        <f t="shared" si="43"/>
        <v>0</v>
      </c>
      <c r="DT20" s="425">
        <f t="shared" si="44"/>
        <v>0</v>
      </c>
      <c r="DU20" s="426">
        <f t="shared" si="45"/>
        <v>0</v>
      </c>
      <c r="DV20" s="426">
        <f t="shared" si="46"/>
        <v>0</v>
      </c>
      <c r="DW20" s="463">
        <f t="shared" si="47"/>
        <v>0</v>
      </c>
      <c r="DX20" s="425">
        <f t="shared" si="48"/>
        <v>0</v>
      </c>
      <c r="DY20" s="425">
        <f t="shared" si="49"/>
        <v>0</v>
      </c>
      <c r="DZ20" s="426">
        <f t="shared" si="50"/>
        <v>0</v>
      </c>
      <c r="EA20" s="426">
        <f t="shared" si="51"/>
        <v>0</v>
      </c>
      <c r="EB20" s="426">
        <f t="shared" si="52"/>
        <v>0</v>
      </c>
      <c r="EC20" s="462">
        <f t="shared" si="53"/>
        <v>0</v>
      </c>
      <c r="ED20" s="426">
        <f t="shared" si="54"/>
        <v>0</v>
      </c>
      <c r="EE20" s="426">
        <f t="shared" si="55"/>
        <v>0</v>
      </c>
      <c r="EF20" s="426">
        <f t="shared" si="56"/>
        <v>0</v>
      </c>
      <c r="EG20" s="463">
        <f t="shared" si="57"/>
        <v>0</v>
      </c>
      <c r="EH20" s="426">
        <f t="shared" si="58"/>
        <v>0</v>
      </c>
      <c r="EI20" s="426">
        <f t="shared" si="59"/>
        <v>0</v>
      </c>
      <c r="EJ20" s="426">
        <f t="shared" si="60"/>
        <v>0</v>
      </c>
      <c r="EK20" s="425">
        <f t="shared" si="61"/>
        <v>0</v>
      </c>
      <c r="EL20" s="426">
        <f t="shared" si="62"/>
        <v>0</v>
      </c>
      <c r="EM20" s="462">
        <f t="shared" si="63"/>
        <v>0</v>
      </c>
      <c r="EN20" s="426">
        <f t="shared" si="64"/>
        <v>0</v>
      </c>
      <c r="EO20" s="426">
        <f t="shared" si="65"/>
        <v>0</v>
      </c>
      <c r="EP20" s="426">
        <f t="shared" si="66"/>
        <v>0</v>
      </c>
      <c r="EQ20" s="463">
        <f t="shared" si="67"/>
        <v>0</v>
      </c>
      <c r="ER20" s="426">
        <f t="shared" si="70"/>
        <v>0</v>
      </c>
      <c r="ES20" s="427">
        <f t="shared" si="71"/>
        <v>0</v>
      </c>
      <c r="ET20" s="228"/>
      <c r="EV20" s="347"/>
    </row>
    <row r="21" spans="2:152">
      <c r="B21" s="404">
        <v>11</v>
      </c>
      <c r="C21" s="405" t="s">
        <v>132</v>
      </c>
      <c r="D21" s="406">
        <f>+①入力・結果!L26</f>
        <v>0</v>
      </c>
      <c r="E21" s="731" t="s">
        <v>88</v>
      </c>
      <c r="F21" s="732" t="s">
        <v>38</v>
      </c>
      <c r="G21" s="73">
        <v>8.6621692222205744E-3</v>
      </c>
      <c r="H21" s="79">
        <v>7.1132568778681515E-3</v>
      </c>
      <c r="I21" s="80">
        <v>6.1120032529130685E-3</v>
      </c>
      <c r="J21" s="80">
        <v>4.3905873139519864E-3</v>
      </c>
      <c r="K21" s="560">
        <v>4.4473674298942225E-3</v>
      </c>
      <c r="L21" s="627">
        <v>2.4559934928018068E-3</v>
      </c>
      <c r="M21" s="80">
        <v>8.1841089783429421E-3</v>
      </c>
      <c r="N21" s="560">
        <v>1.2303149606299213E-2</v>
      </c>
      <c r="O21" s="80">
        <v>8.241082770141149E-3</v>
      </c>
      <c r="P21" s="628">
        <v>8.3006629470081337E-3</v>
      </c>
      <c r="Q21" s="560">
        <v>5.0540558466538434E-3</v>
      </c>
      <c r="R21" s="80">
        <v>7.9965403619065446E-3</v>
      </c>
      <c r="S21" s="560">
        <v>1.2099079766981932E-2</v>
      </c>
      <c r="T21" s="560">
        <v>5.4411870995314578E-3</v>
      </c>
      <c r="U21" s="560">
        <v>7.1781131011140883E-3</v>
      </c>
      <c r="V21" s="432">
        <v>8.3642440017321646E-3</v>
      </c>
      <c r="W21" s="80">
        <v>5.996142087640122E-3</v>
      </c>
      <c r="X21" s="560">
        <v>5.0423382539599741E-3</v>
      </c>
      <c r="Y21" s="560">
        <v>6.0732072237870798E-3</v>
      </c>
      <c r="Z21" s="433">
        <v>8.5130197011235708E-3</v>
      </c>
      <c r="AA21" s="560">
        <v>1.0571823940453987E-2</v>
      </c>
      <c r="AB21" s="560">
        <v>5.6915088070255068E-3</v>
      </c>
      <c r="AC21" s="560">
        <v>5.8633500242287195E-3</v>
      </c>
      <c r="AD21" s="560">
        <v>6.9955135375696122E-3</v>
      </c>
      <c r="AE21" s="560">
        <v>1.089146778655813E-2</v>
      </c>
      <c r="AF21" s="627">
        <v>7.3955138319443401E-3</v>
      </c>
      <c r="AG21" s="560">
        <v>8.5954748189556573E-3</v>
      </c>
      <c r="AH21" s="560">
        <v>1.1034689512432763E-2</v>
      </c>
      <c r="AI21" s="80">
        <v>1.1588213637175175E-2</v>
      </c>
      <c r="AJ21" s="433">
        <v>3.9311741571721676E-3</v>
      </c>
      <c r="AK21" s="80">
        <v>4.0021470759723111E-3</v>
      </c>
      <c r="AL21" s="80">
        <v>1.7919219395127193E-3</v>
      </c>
      <c r="AM21" s="80">
        <v>1.164597139676384E-3</v>
      </c>
      <c r="AN21" s="560">
        <v>1.1536214560129657E-3</v>
      </c>
      <c r="AO21" s="763">
        <v>5.0601342742773495E-4</v>
      </c>
      <c r="AP21" s="764">
        <v>1.8895287043029293E-3</v>
      </c>
      <c r="AQ21" s="560">
        <v>6.7563710283514511E-4</v>
      </c>
      <c r="AR21" s="763">
        <v>1.7435040780651668E-3</v>
      </c>
      <c r="AS21" s="560">
        <v>3.3047479606776828E-2</v>
      </c>
      <c r="AT21" s="765">
        <v>4.4370204102938873E-3</v>
      </c>
      <c r="AU21" s="80">
        <v>4.3723992194946082E-3</v>
      </c>
      <c r="AV21" s="80">
        <v>4.2182736934611269E-3</v>
      </c>
      <c r="AW21" s="560">
        <v>8.6884465995564202E-4</v>
      </c>
      <c r="AX21" s="560">
        <v>6.0594602259299519E-3</v>
      </c>
      <c r="AY21" s="560">
        <v>4.4805514524864601E-2</v>
      </c>
      <c r="AZ21" s="627">
        <v>1.9922303018228907E-4</v>
      </c>
      <c r="BA21" s="80">
        <v>5.9636322395282019E-3</v>
      </c>
      <c r="BB21" s="560">
        <v>6.0798936018619677E-3</v>
      </c>
      <c r="BC21" s="560">
        <v>5.510279681422486E-3</v>
      </c>
      <c r="BD21" s="628">
        <v>7.8747937054638381E-2</v>
      </c>
      <c r="BE21" s="80">
        <v>4.4262504076968334E-3</v>
      </c>
      <c r="BF21" s="80">
        <v>1.707071077418501E-3</v>
      </c>
      <c r="BG21" s="560">
        <v>1.6104456367478403E-3</v>
      </c>
      <c r="BH21" s="560">
        <v>2.9786417393668487E-3</v>
      </c>
      <c r="BI21" s="560">
        <v>5.9973886967875228E-3</v>
      </c>
      <c r="BJ21" s="627">
        <v>1.2932330827067668E-4</v>
      </c>
      <c r="BK21" s="560">
        <v>9.9543430077679816E-3</v>
      </c>
      <c r="BL21" s="560">
        <v>2.5619101343346065E-3</v>
      </c>
      <c r="BM21" s="560">
        <v>1.166761037044663E-3</v>
      </c>
      <c r="BN21" s="628">
        <v>4.2571089896376356E-3</v>
      </c>
      <c r="BO21" s="560">
        <v>6.9841943221837849E-3</v>
      </c>
      <c r="BP21" s="560">
        <v>1.0273236972445933E-4</v>
      </c>
      <c r="BQ21" s="560">
        <v>9.1602230783737913E-4</v>
      </c>
      <c r="BR21" s="80">
        <v>2.3121508146264763E-2</v>
      </c>
      <c r="BS21" s="560">
        <v>5.585642440891192E-2</v>
      </c>
      <c r="BT21" s="627">
        <v>6.3085675018062948E-2</v>
      </c>
      <c r="BU21" s="560">
        <v>6.3493077866019085E-2</v>
      </c>
      <c r="BV21" s="560">
        <v>1.1290966978264269E-3</v>
      </c>
      <c r="BW21" s="560">
        <v>1.0215490223911424E-3</v>
      </c>
      <c r="BX21" s="635">
        <v>8.7746827265540658E-3</v>
      </c>
      <c r="BY21" s="560">
        <v>6.7546858328227282E-3</v>
      </c>
      <c r="BZ21" s="236">
        <f t="shared" si="68"/>
        <v>0</v>
      </c>
      <c r="CA21" s="237">
        <f t="shared" si="0"/>
        <v>0</v>
      </c>
      <c r="CB21" s="237">
        <f t="shared" si="1"/>
        <v>0</v>
      </c>
      <c r="CC21" s="237">
        <f t="shared" si="2"/>
        <v>0</v>
      </c>
      <c r="CD21" s="375">
        <f t="shared" si="3"/>
        <v>0</v>
      </c>
      <c r="CE21" s="458">
        <f t="shared" si="4"/>
        <v>0</v>
      </c>
      <c r="CF21" s="237">
        <f t="shared" si="5"/>
        <v>0</v>
      </c>
      <c r="CG21" s="375">
        <f t="shared" si="6"/>
        <v>0</v>
      </c>
      <c r="CH21" s="237">
        <f t="shared" si="7"/>
        <v>0</v>
      </c>
      <c r="CI21" s="459">
        <f t="shared" si="8"/>
        <v>0</v>
      </c>
      <c r="CJ21" s="375">
        <f t="shared" si="9"/>
        <v>0</v>
      </c>
      <c r="CK21" s="237">
        <f t="shared" si="10"/>
        <v>0</v>
      </c>
      <c r="CL21" s="375">
        <f t="shared" si="11"/>
        <v>0</v>
      </c>
      <c r="CM21" s="375">
        <f t="shared" si="12"/>
        <v>0</v>
      </c>
      <c r="CN21" s="375">
        <f t="shared" si="13"/>
        <v>0</v>
      </c>
      <c r="CO21" s="470">
        <f t="shared" si="14"/>
        <v>0</v>
      </c>
      <c r="CP21" s="237">
        <f t="shared" si="15"/>
        <v>0</v>
      </c>
      <c r="CQ21" s="375">
        <f t="shared" si="16"/>
        <v>0</v>
      </c>
      <c r="CR21" s="375">
        <f t="shared" si="17"/>
        <v>0</v>
      </c>
      <c r="CS21" s="471">
        <f t="shared" si="18"/>
        <v>0</v>
      </c>
      <c r="CT21" s="375">
        <f t="shared" si="19"/>
        <v>0</v>
      </c>
      <c r="CU21" s="375">
        <f t="shared" si="20"/>
        <v>0</v>
      </c>
      <c r="CV21" s="375">
        <f t="shared" si="21"/>
        <v>0</v>
      </c>
      <c r="CW21" s="375">
        <f t="shared" si="22"/>
        <v>0</v>
      </c>
      <c r="CX21" s="375">
        <f t="shared" si="23"/>
        <v>0</v>
      </c>
      <c r="CY21" s="458">
        <f t="shared" si="24"/>
        <v>0</v>
      </c>
      <c r="CZ21" s="375">
        <f t="shared" si="25"/>
        <v>0</v>
      </c>
      <c r="DA21" s="375">
        <f t="shared" si="26"/>
        <v>0</v>
      </c>
      <c r="DB21" s="237">
        <f t="shared" si="27"/>
        <v>0</v>
      </c>
      <c r="DC21" s="471">
        <f t="shared" si="28"/>
        <v>0</v>
      </c>
      <c r="DD21" s="237">
        <f t="shared" si="29"/>
        <v>0</v>
      </c>
      <c r="DE21" s="237">
        <f t="shared" si="30"/>
        <v>0</v>
      </c>
      <c r="DF21" s="237">
        <f t="shared" si="31"/>
        <v>0</v>
      </c>
      <c r="DG21" s="375">
        <f t="shared" si="32"/>
        <v>0</v>
      </c>
      <c r="DH21" s="375">
        <f t="shared" si="33"/>
        <v>0</v>
      </c>
      <c r="DI21" s="458">
        <f t="shared" si="34"/>
        <v>0</v>
      </c>
      <c r="DJ21" s="375">
        <f t="shared" si="35"/>
        <v>0</v>
      </c>
      <c r="DK21" s="375">
        <f t="shared" si="36"/>
        <v>0</v>
      </c>
      <c r="DL21" s="375">
        <f t="shared" si="37"/>
        <v>0</v>
      </c>
      <c r="DM21" s="459">
        <f t="shared" si="38"/>
        <v>0</v>
      </c>
      <c r="DN21" s="237">
        <f t="shared" si="39"/>
        <v>0</v>
      </c>
      <c r="DO21" s="237">
        <f t="shared" si="69"/>
        <v>0</v>
      </c>
      <c r="DP21" s="375">
        <f t="shared" si="40"/>
        <v>0</v>
      </c>
      <c r="DQ21" s="375">
        <f t="shared" si="41"/>
        <v>0</v>
      </c>
      <c r="DR21" s="375">
        <f t="shared" si="42"/>
        <v>0</v>
      </c>
      <c r="DS21" s="458">
        <f t="shared" si="43"/>
        <v>0</v>
      </c>
      <c r="DT21" s="237">
        <f t="shared" si="44"/>
        <v>0</v>
      </c>
      <c r="DU21" s="375">
        <f t="shared" si="45"/>
        <v>0</v>
      </c>
      <c r="DV21" s="375">
        <f t="shared" si="46"/>
        <v>0</v>
      </c>
      <c r="DW21" s="459">
        <f t="shared" si="47"/>
        <v>0</v>
      </c>
      <c r="DX21" s="237">
        <f t="shared" si="48"/>
        <v>0</v>
      </c>
      <c r="DY21" s="237">
        <f t="shared" si="49"/>
        <v>0</v>
      </c>
      <c r="DZ21" s="375">
        <f t="shared" si="50"/>
        <v>0</v>
      </c>
      <c r="EA21" s="375">
        <f t="shared" si="51"/>
        <v>0</v>
      </c>
      <c r="EB21" s="375">
        <f t="shared" si="52"/>
        <v>0</v>
      </c>
      <c r="EC21" s="458">
        <f t="shared" si="53"/>
        <v>0</v>
      </c>
      <c r="ED21" s="375">
        <f t="shared" si="54"/>
        <v>0</v>
      </c>
      <c r="EE21" s="375">
        <f t="shared" si="55"/>
        <v>0</v>
      </c>
      <c r="EF21" s="375">
        <f t="shared" si="56"/>
        <v>0</v>
      </c>
      <c r="EG21" s="459">
        <f t="shared" si="57"/>
        <v>0</v>
      </c>
      <c r="EH21" s="375">
        <f t="shared" si="58"/>
        <v>0</v>
      </c>
      <c r="EI21" s="375">
        <f t="shared" si="59"/>
        <v>0</v>
      </c>
      <c r="EJ21" s="375">
        <f t="shared" si="60"/>
        <v>0</v>
      </c>
      <c r="EK21" s="237">
        <f t="shared" si="61"/>
        <v>0</v>
      </c>
      <c r="EL21" s="375">
        <f t="shared" si="62"/>
        <v>0</v>
      </c>
      <c r="EM21" s="458">
        <f t="shared" si="63"/>
        <v>0</v>
      </c>
      <c r="EN21" s="375">
        <f t="shared" si="64"/>
        <v>0</v>
      </c>
      <c r="EO21" s="375">
        <f t="shared" si="65"/>
        <v>0</v>
      </c>
      <c r="EP21" s="375">
        <f t="shared" si="66"/>
        <v>0</v>
      </c>
      <c r="EQ21" s="461">
        <f t="shared" si="67"/>
        <v>0</v>
      </c>
      <c r="ER21" s="375">
        <f t="shared" si="70"/>
        <v>0</v>
      </c>
      <c r="ES21" s="236">
        <f t="shared" si="71"/>
        <v>0</v>
      </c>
      <c r="ET21" s="228"/>
      <c r="EV21" s="347"/>
    </row>
    <row r="22" spans="2:152">
      <c r="B22" s="3">
        <v>12</v>
      </c>
      <c r="C22" s="400" t="s">
        <v>209</v>
      </c>
      <c r="D22" s="231">
        <f>+①入力・結果!L27</f>
        <v>0</v>
      </c>
      <c r="E22" s="731" t="s">
        <v>89</v>
      </c>
      <c r="F22" s="732" t="s">
        <v>40</v>
      </c>
      <c r="G22" s="73">
        <v>9.2562481503946581E-2</v>
      </c>
      <c r="H22" s="79">
        <v>9.9063326219552703E-2</v>
      </c>
      <c r="I22" s="80">
        <v>7.0648221767299263E-2</v>
      </c>
      <c r="J22" s="80">
        <v>5.1305067684374435E-2</v>
      </c>
      <c r="K22" s="560">
        <v>5.0797752906648279E-2</v>
      </c>
      <c r="L22" s="627">
        <v>6.8590133381768795E-2</v>
      </c>
      <c r="M22" s="80">
        <v>9.3931996139279744E-2</v>
      </c>
      <c r="N22" s="560">
        <v>8.4370078740157478E-2</v>
      </c>
      <c r="O22" s="80">
        <v>5.6292440249532963E-2</v>
      </c>
      <c r="P22" s="628">
        <v>5.5971941616620571E-2</v>
      </c>
      <c r="Q22" s="560">
        <v>7.3436360018571331E-2</v>
      </c>
      <c r="R22" s="80">
        <v>0.14472808600040662</v>
      </c>
      <c r="S22" s="560">
        <v>0.13590674568472602</v>
      </c>
      <c r="T22" s="560">
        <v>0.15022264401155172</v>
      </c>
      <c r="U22" s="560">
        <v>6.8438866168382462E-2</v>
      </c>
      <c r="V22" s="432">
        <v>0.13456574928904694</v>
      </c>
      <c r="W22" s="80">
        <v>7.6189869600482504E-2</v>
      </c>
      <c r="X22" s="560">
        <v>8.2590023125206469E-2</v>
      </c>
      <c r="Y22" s="560">
        <v>7.5672752049338668E-2</v>
      </c>
      <c r="Z22" s="433">
        <v>0.13823320645234416</v>
      </c>
      <c r="AA22" s="560">
        <v>0.14179136548428409</v>
      </c>
      <c r="AB22" s="560">
        <v>0.13328703659661906</v>
      </c>
      <c r="AC22" s="560">
        <v>0.10187045711516718</v>
      </c>
      <c r="AD22" s="560">
        <v>9.25654626589206E-2</v>
      </c>
      <c r="AE22" s="560">
        <v>0.1096629052097834</v>
      </c>
      <c r="AF22" s="627">
        <v>0.17000541669369398</v>
      </c>
      <c r="AG22" s="560">
        <v>0.14791350550397778</v>
      </c>
      <c r="AH22" s="560">
        <v>0.10388404928136152</v>
      </c>
      <c r="AI22" s="80">
        <v>4.9127267077288685E-2</v>
      </c>
      <c r="AJ22" s="433">
        <v>3.7620443346817231E-2</v>
      </c>
      <c r="AK22" s="80">
        <v>4.5680531455201984E-2</v>
      </c>
      <c r="AL22" s="80">
        <v>4.6356738215693603E-2</v>
      </c>
      <c r="AM22" s="80">
        <v>4.2403915156460782E-2</v>
      </c>
      <c r="AN22" s="560">
        <v>3.0906375833806718E-2</v>
      </c>
      <c r="AO22" s="763">
        <v>4.7782125075676113E-2</v>
      </c>
      <c r="AP22" s="764">
        <v>0.12449868441563963</v>
      </c>
      <c r="AQ22" s="560">
        <v>4.2081362479894205E-2</v>
      </c>
      <c r="AR22" s="763">
        <v>1.8706155664790801E-2</v>
      </c>
      <c r="AS22" s="560">
        <v>6.7977410583559925E-2</v>
      </c>
      <c r="AT22" s="765">
        <v>9.2446625254476167E-2</v>
      </c>
      <c r="AU22" s="80">
        <v>6.261652915461384E-2</v>
      </c>
      <c r="AV22" s="80">
        <v>6.2937229377786327E-2</v>
      </c>
      <c r="AW22" s="560">
        <v>5.4235785232321018E-2</v>
      </c>
      <c r="AX22" s="560">
        <v>0.16520300609727276</v>
      </c>
      <c r="AY22" s="560">
        <v>2.1410986846732784E-2</v>
      </c>
      <c r="AZ22" s="627">
        <v>5.9219045721685425E-2</v>
      </c>
      <c r="BA22" s="80">
        <v>5.9305534553152878E-2</v>
      </c>
      <c r="BB22" s="560">
        <v>6.0597064551370351E-2</v>
      </c>
      <c r="BC22" s="560">
        <v>5.4269309131320616E-2</v>
      </c>
      <c r="BD22" s="628">
        <v>2.2812449978749594E-2</v>
      </c>
      <c r="BE22" s="80">
        <v>2.735359209564819E-2</v>
      </c>
      <c r="BF22" s="80">
        <v>2.5730973801088623E-2</v>
      </c>
      <c r="BG22" s="560">
        <v>1.8793409400153414E-2</v>
      </c>
      <c r="BH22" s="560">
        <v>2.5100554147308825E-2</v>
      </c>
      <c r="BI22" s="560">
        <v>1.6327818987904787E-2</v>
      </c>
      <c r="BJ22" s="627">
        <v>4.8141353383458645E-2</v>
      </c>
      <c r="BK22" s="560">
        <v>2.8719157058654902E-2</v>
      </c>
      <c r="BL22" s="560">
        <v>4.0518588799684487E-2</v>
      </c>
      <c r="BM22" s="560">
        <v>1.7810264065475884E-2</v>
      </c>
      <c r="BN22" s="628">
        <v>9.2407305912792989E-3</v>
      </c>
      <c r="BO22" s="560">
        <v>5.4114248816991652E-2</v>
      </c>
      <c r="BP22" s="560">
        <v>1.0713740921415964E-2</v>
      </c>
      <c r="BQ22" s="560">
        <v>3.7841876312119056E-2</v>
      </c>
      <c r="BR22" s="80">
        <v>6.6459238173205787E-2</v>
      </c>
      <c r="BS22" s="560">
        <v>4.1824680501506201E-2</v>
      </c>
      <c r="BT22" s="627">
        <v>7.319239565222159E-2</v>
      </c>
      <c r="BU22" s="560">
        <v>3.7088462722725396E-2</v>
      </c>
      <c r="BV22" s="560">
        <v>0.13194466847156702</v>
      </c>
      <c r="BW22" s="560">
        <v>1.7832051280006506E-2</v>
      </c>
      <c r="BX22" s="628">
        <v>7.4634274882483448E-2</v>
      </c>
      <c r="BY22" s="560">
        <v>0.18538550315835942</v>
      </c>
      <c r="BZ22" s="236">
        <f t="shared" si="68"/>
        <v>0</v>
      </c>
      <c r="CA22" s="237">
        <f t="shared" si="0"/>
        <v>0</v>
      </c>
      <c r="CB22" s="237">
        <f t="shared" si="1"/>
        <v>0</v>
      </c>
      <c r="CC22" s="237">
        <f t="shared" si="2"/>
        <v>0</v>
      </c>
      <c r="CD22" s="375">
        <f t="shared" si="3"/>
        <v>0</v>
      </c>
      <c r="CE22" s="458">
        <f t="shared" si="4"/>
        <v>0</v>
      </c>
      <c r="CF22" s="237">
        <f t="shared" si="5"/>
        <v>0</v>
      </c>
      <c r="CG22" s="375">
        <f t="shared" si="6"/>
        <v>0</v>
      </c>
      <c r="CH22" s="237">
        <f t="shared" si="7"/>
        <v>0</v>
      </c>
      <c r="CI22" s="459">
        <f t="shared" si="8"/>
        <v>0</v>
      </c>
      <c r="CJ22" s="375">
        <f t="shared" si="9"/>
        <v>0</v>
      </c>
      <c r="CK22" s="237">
        <f t="shared" si="10"/>
        <v>0</v>
      </c>
      <c r="CL22" s="375">
        <f t="shared" si="11"/>
        <v>0</v>
      </c>
      <c r="CM22" s="375">
        <f t="shared" si="12"/>
        <v>0</v>
      </c>
      <c r="CN22" s="375">
        <f t="shared" si="13"/>
        <v>0</v>
      </c>
      <c r="CO22" s="470">
        <f t="shared" si="14"/>
        <v>0</v>
      </c>
      <c r="CP22" s="237">
        <f t="shared" si="15"/>
        <v>0</v>
      </c>
      <c r="CQ22" s="375">
        <f t="shared" si="16"/>
        <v>0</v>
      </c>
      <c r="CR22" s="375">
        <f t="shared" si="17"/>
        <v>0</v>
      </c>
      <c r="CS22" s="471">
        <f t="shared" si="18"/>
        <v>0</v>
      </c>
      <c r="CT22" s="375">
        <f t="shared" si="19"/>
        <v>0</v>
      </c>
      <c r="CU22" s="375">
        <f t="shared" si="20"/>
        <v>0</v>
      </c>
      <c r="CV22" s="375">
        <f t="shared" si="21"/>
        <v>0</v>
      </c>
      <c r="CW22" s="375">
        <f t="shared" si="22"/>
        <v>0</v>
      </c>
      <c r="CX22" s="375">
        <f t="shared" si="23"/>
        <v>0</v>
      </c>
      <c r="CY22" s="458">
        <f t="shared" si="24"/>
        <v>0</v>
      </c>
      <c r="CZ22" s="375">
        <f t="shared" si="25"/>
        <v>0</v>
      </c>
      <c r="DA22" s="375">
        <f t="shared" si="26"/>
        <v>0</v>
      </c>
      <c r="DB22" s="237">
        <f t="shared" si="27"/>
        <v>0</v>
      </c>
      <c r="DC22" s="471">
        <f t="shared" si="28"/>
        <v>0</v>
      </c>
      <c r="DD22" s="237">
        <f t="shared" si="29"/>
        <v>0</v>
      </c>
      <c r="DE22" s="237">
        <f t="shared" si="30"/>
        <v>0</v>
      </c>
      <c r="DF22" s="237">
        <f t="shared" si="31"/>
        <v>0</v>
      </c>
      <c r="DG22" s="375">
        <f t="shared" si="32"/>
        <v>0</v>
      </c>
      <c r="DH22" s="375">
        <f t="shared" si="33"/>
        <v>0</v>
      </c>
      <c r="DI22" s="458">
        <f t="shared" si="34"/>
        <v>0</v>
      </c>
      <c r="DJ22" s="375">
        <f t="shared" si="35"/>
        <v>0</v>
      </c>
      <c r="DK22" s="375">
        <f t="shared" si="36"/>
        <v>0</v>
      </c>
      <c r="DL22" s="375">
        <f t="shared" si="37"/>
        <v>0</v>
      </c>
      <c r="DM22" s="459">
        <f t="shared" si="38"/>
        <v>0</v>
      </c>
      <c r="DN22" s="237">
        <f t="shared" si="39"/>
        <v>0</v>
      </c>
      <c r="DO22" s="237">
        <f t="shared" si="69"/>
        <v>0</v>
      </c>
      <c r="DP22" s="375">
        <f t="shared" si="40"/>
        <v>0</v>
      </c>
      <c r="DQ22" s="375">
        <f t="shared" si="41"/>
        <v>0</v>
      </c>
      <c r="DR22" s="375">
        <f t="shared" si="42"/>
        <v>0</v>
      </c>
      <c r="DS22" s="458">
        <f t="shared" si="43"/>
        <v>0</v>
      </c>
      <c r="DT22" s="237">
        <f t="shared" si="44"/>
        <v>0</v>
      </c>
      <c r="DU22" s="375">
        <f t="shared" si="45"/>
        <v>0</v>
      </c>
      <c r="DV22" s="375">
        <f t="shared" si="46"/>
        <v>0</v>
      </c>
      <c r="DW22" s="459">
        <f t="shared" si="47"/>
        <v>0</v>
      </c>
      <c r="DX22" s="237">
        <f t="shared" si="48"/>
        <v>0</v>
      </c>
      <c r="DY22" s="237">
        <f t="shared" si="49"/>
        <v>0</v>
      </c>
      <c r="DZ22" s="375">
        <f t="shared" si="50"/>
        <v>0</v>
      </c>
      <c r="EA22" s="375">
        <f t="shared" si="51"/>
        <v>0</v>
      </c>
      <c r="EB22" s="375">
        <f t="shared" si="52"/>
        <v>0</v>
      </c>
      <c r="EC22" s="458">
        <f t="shared" si="53"/>
        <v>0</v>
      </c>
      <c r="ED22" s="375">
        <f t="shared" si="54"/>
        <v>0</v>
      </c>
      <c r="EE22" s="375">
        <f t="shared" si="55"/>
        <v>0</v>
      </c>
      <c r="EF22" s="375">
        <f t="shared" si="56"/>
        <v>0</v>
      </c>
      <c r="EG22" s="459">
        <f t="shared" si="57"/>
        <v>0</v>
      </c>
      <c r="EH22" s="375">
        <f t="shared" si="58"/>
        <v>0</v>
      </c>
      <c r="EI22" s="375">
        <f t="shared" si="59"/>
        <v>0</v>
      </c>
      <c r="EJ22" s="375">
        <f t="shared" si="60"/>
        <v>0</v>
      </c>
      <c r="EK22" s="237">
        <f t="shared" si="61"/>
        <v>0</v>
      </c>
      <c r="EL22" s="375">
        <f t="shared" si="62"/>
        <v>0</v>
      </c>
      <c r="EM22" s="458">
        <f t="shared" si="63"/>
        <v>0</v>
      </c>
      <c r="EN22" s="375">
        <f t="shared" si="64"/>
        <v>0</v>
      </c>
      <c r="EO22" s="375">
        <f t="shared" si="65"/>
        <v>0</v>
      </c>
      <c r="EP22" s="375">
        <f t="shared" si="66"/>
        <v>0</v>
      </c>
      <c r="EQ22" s="459">
        <f t="shared" si="67"/>
        <v>0</v>
      </c>
      <c r="ER22" s="375">
        <f t="shared" si="70"/>
        <v>0</v>
      </c>
      <c r="ES22" s="236">
        <f t="shared" si="71"/>
        <v>0</v>
      </c>
      <c r="ET22" s="228"/>
      <c r="EV22" s="347"/>
    </row>
    <row r="23" spans="2:152">
      <c r="B23" s="14">
        <v>13</v>
      </c>
      <c r="C23" s="402" t="s">
        <v>134</v>
      </c>
      <c r="D23" s="232">
        <f>+①入力・結果!L29</f>
        <v>0</v>
      </c>
      <c r="E23" s="731" t="s">
        <v>90</v>
      </c>
      <c r="F23" s="732" t="s">
        <v>490</v>
      </c>
      <c r="G23" s="73">
        <v>6.8179937938493964E-3</v>
      </c>
      <c r="H23" s="79">
        <v>9.275297845087729E-3</v>
      </c>
      <c r="I23" s="80">
        <v>4.062759034327101E-3</v>
      </c>
      <c r="J23" s="80">
        <v>2.7717285266471089E-3</v>
      </c>
      <c r="K23" s="560">
        <v>2.8326819389437271E-3</v>
      </c>
      <c r="L23" s="627">
        <v>6.9494349635549517E-4</v>
      </c>
      <c r="M23" s="80">
        <v>5.6168004755158402E-3</v>
      </c>
      <c r="N23" s="560">
        <v>1.5009842519685039E-2</v>
      </c>
      <c r="O23" s="80">
        <v>6.6843012643646258E-3</v>
      </c>
      <c r="P23" s="628">
        <v>6.650301094942552E-3</v>
      </c>
      <c r="Q23" s="560">
        <v>8.503017841745706E-3</v>
      </c>
      <c r="R23" s="80">
        <v>3.9601883437305353E-3</v>
      </c>
      <c r="S23" s="560">
        <v>7.8418248597451872E-3</v>
      </c>
      <c r="T23" s="560">
        <v>1.5424291084916877E-3</v>
      </c>
      <c r="U23" s="560">
        <v>2.7076575941334087E-3</v>
      </c>
      <c r="V23" s="432">
        <v>1.5787952353774788E-2</v>
      </c>
      <c r="W23" s="80">
        <v>1.1568537736830064E-2</v>
      </c>
      <c r="X23" s="560">
        <v>1.8256741953993011E-3</v>
      </c>
      <c r="Y23" s="560">
        <v>1.2355738499469665E-2</v>
      </c>
      <c r="Z23" s="433">
        <v>1.6053036536563838E-2</v>
      </c>
      <c r="AA23" s="560">
        <v>3.286719898235451E-2</v>
      </c>
      <c r="AB23" s="560">
        <v>1.1512122995299206E-2</v>
      </c>
      <c r="AC23" s="560">
        <v>9.8950088838636735E-3</v>
      </c>
      <c r="AD23" s="560">
        <v>1.2889257749070833E-2</v>
      </c>
      <c r="AE23" s="560">
        <v>1.8209231421874125E-2</v>
      </c>
      <c r="AF23" s="627">
        <v>1.3905233975052882E-2</v>
      </c>
      <c r="AG23" s="560">
        <v>1.7208275806999282E-2</v>
      </c>
      <c r="AH23" s="560">
        <v>1.4453483076107072E-2</v>
      </c>
      <c r="AI23" s="80">
        <v>5.4706470167740729E-3</v>
      </c>
      <c r="AJ23" s="433">
        <v>4.5280933356219317E-3</v>
      </c>
      <c r="AK23" s="80">
        <v>5.0411263968913687E-4</v>
      </c>
      <c r="AL23" s="80">
        <v>5.105320909732932E-4</v>
      </c>
      <c r="AM23" s="80">
        <v>5.2325714690337885E-4</v>
      </c>
      <c r="AN23" s="560">
        <v>5.1287021556702442E-4</v>
      </c>
      <c r="AO23" s="763">
        <v>5.9637296803983044E-4</v>
      </c>
      <c r="AP23" s="764">
        <v>5.2198230456368421E-4</v>
      </c>
      <c r="AQ23" s="560">
        <v>5.4498254113705959E-4</v>
      </c>
      <c r="AR23" s="763">
        <v>4.6097882692298914E-4</v>
      </c>
      <c r="AS23" s="560">
        <v>6.274837900020916E-4</v>
      </c>
      <c r="AT23" s="765">
        <v>7.8300360181656837E-4</v>
      </c>
      <c r="AU23" s="80">
        <v>4.5818804571531581E-4</v>
      </c>
      <c r="AV23" s="80">
        <v>2.2702514669669258E-4</v>
      </c>
      <c r="AW23" s="560">
        <v>2.2111984919179578E-4</v>
      </c>
      <c r="AX23" s="560">
        <v>2.741409462589214E-4</v>
      </c>
      <c r="AY23" s="560">
        <v>2.5321797847647186E-4</v>
      </c>
      <c r="AZ23" s="627">
        <v>1.494172726367168E-4</v>
      </c>
      <c r="BA23" s="80">
        <v>2.8447754423106004E-3</v>
      </c>
      <c r="BB23" s="560">
        <v>2.8974492946373439E-3</v>
      </c>
      <c r="BC23" s="560">
        <v>2.6393776625300981E-3</v>
      </c>
      <c r="BD23" s="628">
        <v>2.8701848509435731E-4</v>
      </c>
      <c r="BE23" s="80">
        <v>1.0390789731388614E-2</v>
      </c>
      <c r="BF23" s="80">
        <v>5.6469438953410693E-3</v>
      </c>
      <c r="BG23" s="560">
        <v>7.1722831959769168E-3</v>
      </c>
      <c r="BH23" s="560">
        <v>8.2802242177567025E-3</v>
      </c>
      <c r="BI23" s="560">
        <v>1.6069558230626857E-3</v>
      </c>
      <c r="BJ23" s="627">
        <v>1.2330827067669173E-4</v>
      </c>
      <c r="BK23" s="560">
        <v>2.5915412206428335E-2</v>
      </c>
      <c r="BL23" s="560">
        <v>1.7795981437870043E-3</v>
      </c>
      <c r="BM23" s="560">
        <v>7.721212745148504E-5</v>
      </c>
      <c r="BN23" s="628">
        <v>5.1323230134553534E-3</v>
      </c>
      <c r="BO23" s="560">
        <v>9.741687748182206E-3</v>
      </c>
      <c r="BP23" s="560">
        <v>1.2608063557092736E-4</v>
      </c>
      <c r="BQ23" s="560">
        <v>6.1966214941940349E-4</v>
      </c>
      <c r="BR23" s="80">
        <v>6.8903535787872405E-3</v>
      </c>
      <c r="BS23" s="560">
        <v>4.3195896389842964E-3</v>
      </c>
      <c r="BT23" s="627">
        <v>3.5943129440347199E-3</v>
      </c>
      <c r="BU23" s="560">
        <v>2.0740258759418808E-3</v>
      </c>
      <c r="BV23" s="560">
        <v>2.5973359935347842E-4</v>
      </c>
      <c r="BW23" s="560">
        <v>4.5686606942067567E-3</v>
      </c>
      <c r="BX23" s="628">
        <v>1.3322679632447319E-2</v>
      </c>
      <c r="BY23" s="560">
        <v>8.7433072414732044E-4</v>
      </c>
      <c r="BZ23" s="236">
        <f t="shared" si="68"/>
        <v>0</v>
      </c>
      <c r="CA23" s="237">
        <f t="shared" si="0"/>
        <v>0</v>
      </c>
      <c r="CB23" s="237">
        <f t="shared" si="1"/>
        <v>0</v>
      </c>
      <c r="CC23" s="237">
        <f t="shared" si="2"/>
        <v>0</v>
      </c>
      <c r="CD23" s="375">
        <f t="shared" si="3"/>
        <v>0</v>
      </c>
      <c r="CE23" s="458">
        <f t="shared" si="4"/>
        <v>0</v>
      </c>
      <c r="CF23" s="237">
        <f t="shared" si="5"/>
        <v>0</v>
      </c>
      <c r="CG23" s="375">
        <f t="shared" si="6"/>
        <v>0</v>
      </c>
      <c r="CH23" s="237">
        <f t="shared" si="7"/>
        <v>0</v>
      </c>
      <c r="CI23" s="459">
        <f t="shared" si="8"/>
        <v>0</v>
      </c>
      <c r="CJ23" s="375">
        <f t="shared" si="9"/>
        <v>0</v>
      </c>
      <c r="CK23" s="237">
        <f t="shared" si="10"/>
        <v>0</v>
      </c>
      <c r="CL23" s="375">
        <f t="shared" si="11"/>
        <v>0</v>
      </c>
      <c r="CM23" s="375">
        <f t="shared" si="12"/>
        <v>0</v>
      </c>
      <c r="CN23" s="375">
        <f t="shared" si="13"/>
        <v>0</v>
      </c>
      <c r="CO23" s="470">
        <f t="shared" si="14"/>
        <v>0</v>
      </c>
      <c r="CP23" s="237">
        <f t="shared" si="15"/>
        <v>0</v>
      </c>
      <c r="CQ23" s="375">
        <f t="shared" si="16"/>
        <v>0</v>
      </c>
      <c r="CR23" s="375">
        <f t="shared" si="17"/>
        <v>0</v>
      </c>
      <c r="CS23" s="471">
        <f t="shared" si="18"/>
        <v>0</v>
      </c>
      <c r="CT23" s="375">
        <f t="shared" si="19"/>
        <v>0</v>
      </c>
      <c r="CU23" s="375">
        <f t="shared" si="20"/>
        <v>0</v>
      </c>
      <c r="CV23" s="375">
        <f t="shared" si="21"/>
        <v>0</v>
      </c>
      <c r="CW23" s="375">
        <f t="shared" si="22"/>
        <v>0</v>
      </c>
      <c r="CX23" s="375">
        <f t="shared" si="23"/>
        <v>0</v>
      </c>
      <c r="CY23" s="458">
        <f t="shared" si="24"/>
        <v>0</v>
      </c>
      <c r="CZ23" s="375">
        <f t="shared" si="25"/>
        <v>0</v>
      </c>
      <c r="DA23" s="375">
        <f t="shared" si="26"/>
        <v>0</v>
      </c>
      <c r="DB23" s="237">
        <f t="shared" si="27"/>
        <v>0</v>
      </c>
      <c r="DC23" s="471">
        <f t="shared" si="28"/>
        <v>0</v>
      </c>
      <c r="DD23" s="237">
        <f t="shared" si="29"/>
        <v>0</v>
      </c>
      <c r="DE23" s="237">
        <f t="shared" si="30"/>
        <v>0</v>
      </c>
      <c r="DF23" s="237">
        <f t="shared" si="31"/>
        <v>0</v>
      </c>
      <c r="DG23" s="375">
        <f t="shared" si="32"/>
        <v>0</v>
      </c>
      <c r="DH23" s="375">
        <f t="shared" si="33"/>
        <v>0</v>
      </c>
      <c r="DI23" s="458">
        <f t="shared" si="34"/>
        <v>0</v>
      </c>
      <c r="DJ23" s="375">
        <f t="shared" si="35"/>
        <v>0</v>
      </c>
      <c r="DK23" s="375">
        <f t="shared" si="36"/>
        <v>0</v>
      </c>
      <c r="DL23" s="375">
        <f t="shared" si="37"/>
        <v>0</v>
      </c>
      <c r="DM23" s="459">
        <f t="shared" si="38"/>
        <v>0</v>
      </c>
      <c r="DN23" s="237">
        <f t="shared" si="39"/>
        <v>0</v>
      </c>
      <c r="DO23" s="237">
        <f t="shared" si="69"/>
        <v>0</v>
      </c>
      <c r="DP23" s="375">
        <f t="shared" si="40"/>
        <v>0</v>
      </c>
      <c r="DQ23" s="375">
        <f t="shared" si="41"/>
        <v>0</v>
      </c>
      <c r="DR23" s="375">
        <f t="shared" si="42"/>
        <v>0</v>
      </c>
      <c r="DS23" s="458">
        <f t="shared" si="43"/>
        <v>0</v>
      </c>
      <c r="DT23" s="237">
        <f t="shared" si="44"/>
        <v>0</v>
      </c>
      <c r="DU23" s="375">
        <f t="shared" si="45"/>
        <v>0</v>
      </c>
      <c r="DV23" s="375">
        <f t="shared" si="46"/>
        <v>0</v>
      </c>
      <c r="DW23" s="459">
        <f t="shared" si="47"/>
        <v>0</v>
      </c>
      <c r="DX23" s="237">
        <f t="shared" si="48"/>
        <v>0</v>
      </c>
      <c r="DY23" s="237">
        <f t="shared" si="49"/>
        <v>0</v>
      </c>
      <c r="DZ23" s="375">
        <f t="shared" si="50"/>
        <v>0</v>
      </c>
      <c r="EA23" s="375">
        <f t="shared" si="51"/>
        <v>0</v>
      </c>
      <c r="EB23" s="375">
        <f t="shared" si="52"/>
        <v>0</v>
      </c>
      <c r="EC23" s="458">
        <f t="shared" si="53"/>
        <v>0</v>
      </c>
      <c r="ED23" s="375">
        <f t="shared" si="54"/>
        <v>0</v>
      </c>
      <c r="EE23" s="375">
        <f t="shared" si="55"/>
        <v>0</v>
      </c>
      <c r="EF23" s="375">
        <f t="shared" si="56"/>
        <v>0</v>
      </c>
      <c r="EG23" s="459">
        <f t="shared" si="57"/>
        <v>0</v>
      </c>
      <c r="EH23" s="375">
        <f t="shared" si="58"/>
        <v>0</v>
      </c>
      <c r="EI23" s="375">
        <f t="shared" si="59"/>
        <v>0</v>
      </c>
      <c r="EJ23" s="375">
        <f t="shared" si="60"/>
        <v>0</v>
      </c>
      <c r="EK23" s="237">
        <f t="shared" si="61"/>
        <v>0</v>
      </c>
      <c r="EL23" s="375">
        <f t="shared" si="62"/>
        <v>0</v>
      </c>
      <c r="EM23" s="458">
        <f t="shared" si="63"/>
        <v>0</v>
      </c>
      <c r="EN23" s="375">
        <f t="shared" si="64"/>
        <v>0</v>
      </c>
      <c r="EO23" s="375">
        <f t="shared" si="65"/>
        <v>0</v>
      </c>
      <c r="EP23" s="375">
        <f t="shared" si="66"/>
        <v>0</v>
      </c>
      <c r="EQ23" s="459">
        <f t="shared" si="67"/>
        <v>0</v>
      </c>
      <c r="ER23" s="375">
        <f t="shared" si="70"/>
        <v>0</v>
      </c>
      <c r="ES23" s="236">
        <f t="shared" si="71"/>
        <v>0</v>
      </c>
      <c r="ET23" s="228"/>
      <c r="EV23" s="347"/>
    </row>
    <row r="24" spans="2:152">
      <c r="B24" s="14">
        <v>14</v>
      </c>
      <c r="C24" s="402" t="s">
        <v>135</v>
      </c>
      <c r="D24" s="232">
        <f>+①入力・結果!L30</f>
        <v>0</v>
      </c>
      <c r="E24" s="731" t="s">
        <v>91</v>
      </c>
      <c r="F24" s="732" t="s">
        <v>491</v>
      </c>
      <c r="G24" s="73">
        <v>6.8081753199304224E-5</v>
      </c>
      <c r="H24" s="79">
        <v>2.6028109470129517E-5</v>
      </c>
      <c r="I24" s="80">
        <v>1.8694902693338963E-5</v>
      </c>
      <c r="J24" s="80">
        <v>1.5761890967569573E-5</v>
      </c>
      <c r="K24" s="560">
        <v>1.5645054279646655E-5</v>
      </c>
      <c r="L24" s="627">
        <v>1.9742712964644749E-5</v>
      </c>
      <c r="M24" s="80">
        <v>2.2225432562481248E-5</v>
      </c>
      <c r="N24" s="560">
        <v>1.9685039370078739E-5</v>
      </c>
      <c r="O24" s="80">
        <v>2.0692170131509694E-5</v>
      </c>
      <c r="P24" s="628">
        <v>2.0583025352583503E-5</v>
      </c>
      <c r="Q24" s="560">
        <v>2.6530476885322015E-5</v>
      </c>
      <c r="R24" s="80">
        <v>2.4204557556824234E-5</v>
      </c>
      <c r="S24" s="560">
        <v>2.4384829608900967E-5</v>
      </c>
      <c r="T24" s="560">
        <v>2.4092271304114644E-5</v>
      </c>
      <c r="U24" s="560">
        <v>2.8204766605556338E-5</v>
      </c>
      <c r="V24" s="432">
        <v>3.5190370685222596E-5</v>
      </c>
      <c r="W24" s="80">
        <v>2.599671401534846E-5</v>
      </c>
      <c r="X24" s="560">
        <v>3.4774746579034308E-5</v>
      </c>
      <c r="Y24" s="560">
        <v>2.5287469356504146E-5</v>
      </c>
      <c r="Z24" s="433">
        <v>3.5767960987770627E-5</v>
      </c>
      <c r="AA24" s="560">
        <v>3.4379915253508898E-5</v>
      </c>
      <c r="AB24" s="560">
        <v>2.7180080262777016E-5</v>
      </c>
      <c r="AC24" s="560">
        <v>3.5535454692295267E-5</v>
      </c>
      <c r="AD24" s="560">
        <v>3.6084148233680947E-5</v>
      </c>
      <c r="AE24" s="560">
        <v>4.0083607725113298E-5</v>
      </c>
      <c r="AF24" s="627">
        <v>3.1169155004207833E-5</v>
      </c>
      <c r="AG24" s="560">
        <v>3.7100601199234561E-5</v>
      </c>
      <c r="AH24" s="560">
        <v>3.4591503173770419E-5</v>
      </c>
      <c r="AI24" s="80">
        <v>1.0669118633630416E-4</v>
      </c>
      <c r="AJ24" s="433">
        <v>1.6903183302202624E-4</v>
      </c>
      <c r="AK24" s="80">
        <v>2.8170067947408688E-4</v>
      </c>
      <c r="AL24" s="80">
        <v>2.7583095707956059E-4</v>
      </c>
      <c r="AM24" s="80">
        <v>2.6903411275450964E-4</v>
      </c>
      <c r="AN24" s="560">
        <v>2.6069780861280947E-4</v>
      </c>
      <c r="AO24" s="763">
        <v>4.1565388681563941E-4</v>
      </c>
      <c r="AP24" s="764">
        <v>3.0941032532960465E-4</v>
      </c>
      <c r="AQ24" s="560">
        <v>2.566008509025464E-4</v>
      </c>
      <c r="AR24" s="763">
        <v>2.7841295487428057E-4</v>
      </c>
      <c r="AS24" s="560">
        <v>4.183225266680611E-4</v>
      </c>
      <c r="AT24" s="765">
        <v>3.1320144072662732E-4</v>
      </c>
      <c r="AU24" s="80">
        <v>3.0378952393510922E-4</v>
      </c>
      <c r="AV24" s="80">
        <v>3.0300533692179533E-4</v>
      </c>
      <c r="AW24" s="560">
        <v>2.7249112728685947E-4</v>
      </c>
      <c r="AX24" s="560">
        <v>4.8210993997258592E-4</v>
      </c>
      <c r="AY24" s="560">
        <v>4.5016529506928323E-4</v>
      </c>
      <c r="AZ24" s="627">
        <v>1.9922303018228907E-4</v>
      </c>
      <c r="BA24" s="80">
        <v>3.1188567972176019E-4</v>
      </c>
      <c r="BB24" s="560">
        <v>3.2061938916068969E-4</v>
      </c>
      <c r="BC24" s="560">
        <v>2.7782922763474715E-4</v>
      </c>
      <c r="BD24" s="628">
        <v>4.8020400390786706E-4</v>
      </c>
      <c r="BE24" s="80">
        <v>1.5885597956026251E-5</v>
      </c>
      <c r="BF24" s="80">
        <v>1.7400069227418282E-5</v>
      </c>
      <c r="BG24" s="560">
        <v>1.6721044898095683E-5</v>
      </c>
      <c r="BH24" s="560">
        <v>1.5992707325459592E-5</v>
      </c>
      <c r="BI24" s="560">
        <v>1.4347819848773978E-5</v>
      </c>
      <c r="BJ24" s="627">
        <v>2.1052631578947369E-5</v>
      </c>
      <c r="BK24" s="560">
        <v>1.2585388364109269E-5</v>
      </c>
      <c r="BL24" s="560">
        <v>1.4547123791174422E-5</v>
      </c>
      <c r="BM24" s="560">
        <v>1.7158250544774456E-5</v>
      </c>
      <c r="BN24" s="628">
        <v>1.2745835298316274E-5</v>
      </c>
      <c r="BO24" s="560">
        <v>2.4954691637994766E-5</v>
      </c>
      <c r="BP24" s="560">
        <v>1.7122061620743223E-5</v>
      </c>
      <c r="BQ24" s="560">
        <v>2.217520066484153E-4</v>
      </c>
      <c r="BR24" s="80">
        <v>1.279157409174904E-5</v>
      </c>
      <c r="BS24" s="560">
        <v>6.3455510188070596E-6</v>
      </c>
      <c r="BT24" s="627">
        <v>8.5288781722857752E-6</v>
      </c>
      <c r="BU24" s="560">
        <v>2.323838516461491E-5</v>
      </c>
      <c r="BV24" s="560">
        <v>1.8197895496103582E-5</v>
      </c>
      <c r="BW24" s="560">
        <v>1.116447019006713E-5</v>
      </c>
      <c r="BX24" s="628">
        <v>1.5640539598616152E-5</v>
      </c>
      <c r="BY24" s="560">
        <v>1.2746202793956964E-4</v>
      </c>
      <c r="BZ24" s="236">
        <f t="shared" si="68"/>
        <v>0</v>
      </c>
      <c r="CA24" s="237">
        <f t="shared" si="0"/>
        <v>0</v>
      </c>
      <c r="CB24" s="237">
        <f t="shared" si="1"/>
        <v>0</v>
      </c>
      <c r="CC24" s="237">
        <f t="shared" si="2"/>
        <v>0</v>
      </c>
      <c r="CD24" s="375">
        <f t="shared" si="3"/>
        <v>0</v>
      </c>
      <c r="CE24" s="458">
        <f t="shared" si="4"/>
        <v>0</v>
      </c>
      <c r="CF24" s="237">
        <f t="shared" si="5"/>
        <v>0</v>
      </c>
      <c r="CG24" s="375">
        <f t="shared" si="6"/>
        <v>0</v>
      </c>
      <c r="CH24" s="237">
        <f t="shared" si="7"/>
        <v>0</v>
      </c>
      <c r="CI24" s="459">
        <f t="shared" si="8"/>
        <v>0</v>
      </c>
      <c r="CJ24" s="375">
        <f t="shared" si="9"/>
        <v>0</v>
      </c>
      <c r="CK24" s="237">
        <f t="shared" si="10"/>
        <v>0</v>
      </c>
      <c r="CL24" s="375">
        <f t="shared" si="11"/>
        <v>0</v>
      </c>
      <c r="CM24" s="375">
        <f t="shared" si="12"/>
        <v>0</v>
      </c>
      <c r="CN24" s="375">
        <f t="shared" si="13"/>
        <v>0</v>
      </c>
      <c r="CO24" s="470">
        <f t="shared" si="14"/>
        <v>0</v>
      </c>
      <c r="CP24" s="237">
        <f t="shared" si="15"/>
        <v>0</v>
      </c>
      <c r="CQ24" s="375">
        <f t="shared" si="16"/>
        <v>0</v>
      </c>
      <c r="CR24" s="375">
        <f t="shared" si="17"/>
        <v>0</v>
      </c>
      <c r="CS24" s="471">
        <f t="shared" si="18"/>
        <v>0</v>
      </c>
      <c r="CT24" s="375">
        <f t="shared" si="19"/>
        <v>0</v>
      </c>
      <c r="CU24" s="375">
        <f t="shared" si="20"/>
        <v>0</v>
      </c>
      <c r="CV24" s="375">
        <f t="shared" si="21"/>
        <v>0</v>
      </c>
      <c r="CW24" s="375">
        <f t="shared" si="22"/>
        <v>0</v>
      </c>
      <c r="CX24" s="375">
        <f t="shared" si="23"/>
        <v>0</v>
      </c>
      <c r="CY24" s="458">
        <f t="shared" si="24"/>
        <v>0</v>
      </c>
      <c r="CZ24" s="375">
        <f t="shared" si="25"/>
        <v>0</v>
      </c>
      <c r="DA24" s="375">
        <f t="shared" si="26"/>
        <v>0</v>
      </c>
      <c r="DB24" s="237">
        <f t="shared" si="27"/>
        <v>0</v>
      </c>
      <c r="DC24" s="471">
        <f t="shared" si="28"/>
        <v>0</v>
      </c>
      <c r="DD24" s="237">
        <f t="shared" si="29"/>
        <v>0</v>
      </c>
      <c r="DE24" s="237">
        <f t="shared" si="30"/>
        <v>0</v>
      </c>
      <c r="DF24" s="237">
        <f t="shared" si="31"/>
        <v>0</v>
      </c>
      <c r="DG24" s="375">
        <f t="shared" si="32"/>
        <v>0</v>
      </c>
      <c r="DH24" s="375">
        <f t="shared" si="33"/>
        <v>0</v>
      </c>
      <c r="DI24" s="458">
        <f t="shared" si="34"/>
        <v>0</v>
      </c>
      <c r="DJ24" s="375">
        <f t="shared" si="35"/>
        <v>0</v>
      </c>
      <c r="DK24" s="375">
        <f t="shared" si="36"/>
        <v>0</v>
      </c>
      <c r="DL24" s="375">
        <f t="shared" si="37"/>
        <v>0</v>
      </c>
      <c r="DM24" s="459">
        <f t="shared" si="38"/>
        <v>0</v>
      </c>
      <c r="DN24" s="237">
        <f t="shared" si="39"/>
        <v>0</v>
      </c>
      <c r="DO24" s="237">
        <f t="shared" si="69"/>
        <v>0</v>
      </c>
      <c r="DP24" s="375">
        <f t="shared" si="40"/>
        <v>0</v>
      </c>
      <c r="DQ24" s="375">
        <f t="shared" si="41"/>
        <v>0</v>
      </c>
      <c r="DR24" s="375">
        <f t="shared" si="42"/>
        <v>0</v>
      </c>
      <c r="DS24" s="458">
        <f t="shared" si="43"/>
        <v>0</v>
      </c>
      <c r="DT24" s="237">
        <f t="shared" si="44"/>
        <v>0</v>
      </c>
      <c r="DU24" s="375">
        <f t="shared" si="45"/>
        <v>0</v>
      </c>
      <c r="DV24" s="375">
        <f t="shared" si="46"/>
        <v>0</v>
      </c>
      <c r="DW24" s="459">
        <f t="shared" si="47"/>
        <v>0</v>
      </c>
      <c r="DX24" s="237">
        <f t="shared" si="48"/>
        <v>0</v>
      </c>
      <c r="DY24" s="237">
        <f t="shared" si="49"/>
        <v>0</v>
      </c>
      <c r="DZ24" s="375">
        <f t="shared" si="50"/>
        <v>0</v>
      </c>
      <c r="EA24" s="375">
        <f t="shared" si="51"/>
        <v>0</v>
      </c>
      <c r="EB24" s="375">
        <f t="shared" si="52"/>
        <v>0</v>
      </c>
      <c r="EC24" s="458">
        <f t="shared" si="53"/>
        <v>0</v>
      </c>
      <c r="ED24" s="375">
        <f t="shared" si="54"/>
        <v>0</v>
      </c>
      <c r="EE24" s="375">
        <f t="shared" si="55"/>
        <v>0</v>
      </c>
      <c r="EF24" s="375">
        <f t="shared" si="56"/>
        <v>0</v>
      </c>
      <c r="EG24" s="459">
        <f t="shared" si="57"/>
        <v>0</v>
      </c>
      <c r="EH24" s="375">
        <f t="shared" si="58"/>
        <v>0</v>
      </c>
      <c r="EI24" s="375">
        <f t="shared" si="59"/>
        <v>0</v>
      </c>
      <c r="EJ24" s="375">
        <f t="shared" si="60"/>
        <v>0</v>
      </c>
      <c r="EK24" s="237">
        <f t="shared" si="61"/>
        <v>0</v>
      </c>
      <c r="EL24" s="375">
        <f t="shared" si="62"/>
        <v>0</v>
      </c>
      <c r="EM24" s="458">
        <f t="shared" si="63"/>
        <v>0</v>
      </c>
      <c r="EN24" s="375">
        <f t="shared" si="64"/>
        <v>0</v>
      </c>
      <c r="EO24" s="375">
        <f t="shared" si="65"/>
        <v>0</v>
      </c>
      <c r="EP24" s="375">
        <f t="shared" si="66"/>
        <v>0</v>
      </c>
      <c r="EQ24" s="459">
        <f t="shared" si="67"/>
        <v>0</v>
      </c>
      <c r="ER24" s="375">
        <f t="shared" si="70"/>
        <v>0</v>
      </c>
      <c r="ES24" s="236">
        <f t="shared" si="71"/>
        <v>0</v>
      </c>
      <c r="ET24" s="228"/>
      <c r="EV24" s="347"/>
    </row>
    <row r="25" spans="2:152">
      <c r="B25" s="407">
        <v>15</v>
      </c>
      <c r="C25" s="408" t="s">
        <v>136</v>
      </c>
      <c r="D25" s="409">
        <f>+①入力・結果!L31</f>
        <v>0</v>
      </c>
      <c r="E25" s="731" t="s">
        <v>92</v>
      </c>
      <c r="F25" s="732" t="s">
        <v>492</v>
      </c>
      <c r="G25" s="73">
        <v>2.0925075610562501E-4</v>
      </c>
      <c r="H25" s="79">
        <v>3.8775734738177202E-4</v>
      </c>
      <c r="I25" s="80">
        <v>1.3941231712434022E-4</v>
      </c>
      <c r="J25" s="80">
        <v>1.335257334824108E-4</v>
      </c>
      <c r="K25" s="560">
        <v>1.350110239688026E-4</v>
      </c>
      <c r="L25" s="627">
        <v>8.2919394451507953E-5</v>
      </c>
      <c r="M25" s="80">
        <v>1.4649812561001358E-4</v>
      </c>
      <c r="N25" s="560">
        <v>5.4133858267716535E-4</v>
      </c>
      <c r="O25" s="80">
        <v>1.134417797798061E-4</v>
      </c>
      <c r="P25" s="628">
        <v>1.1357862182509934E-4</v>
      </c>
      <c r="Q25" s="560">
        <v>1.0612190754128806E-4</v>
      </c>
      <c r="R25" s="80">
        <v>1.7943645335459033E-4</v>
      </c>
      <c r="S25" s="560">
        <v>3.5484131361917962E-4</v>
      </c>
      <c r="T25" s="560">
        <v>7.0181833798942662E-5</v>
      </c>
      <c r="U25" s="560">
        <v>5.6409533211112675E-5</v>
      </c>
      <c r="V25" s="432">
        <v>6.9804479841757043E-4</v>
      </c>
      <c r="W25" s="80">
        <v>1.5078094128902106E-4</v>
      </c>
      <c r="X25" s="560">
        <v>3.4774746579034308E-5</v>
      </c>
      <c r="Y25" s="560">
        <v>1.6015397259119295E-4</v>
      </c>
      <c r="Z25" s="433">
        <v>7.324265801354218E-4</v>
      </c>
      <c r="AA25" s="560">
        <v>2.0456049575837795E-3</v>
      </c>
      <c r="AB25" s="560">
        <v>4.3352228019129339E-4</v>
      </c>
      <c r="AC25" s="560">
        <v>4.199644645453077E-5</v>
      </c>
      <c r="AD25" s="560">
        <v>4.7270234186122035E-4</v>
      </c>
      <c r="AE25" s="560">
        <v>7.6492884742091209E-4</v>
      </c>
      <c r="AF25" s="627">
        <v>5.3408768304507486E-4</v>
      </c>
      <c r="AG25" s="560">
        <v>9.1470873108975761E-4</v>
      </c>
      <c r="AH25" s="560">
        <v>2.8249727591912505E-4</v>
      </c>
      <c r="AI25" s="80">
        <v>2.9641893535937311E-5</v>
      </c>
      <c r="AJ25" s="433">
        <v>4.9321365770678188E-5</v>
      </c>
      <c r="AK25" s="80">
        <v>4.5179906387233967E-5</v>
      </c>
      <c r="AL25" s="80">
        <v>4.6515871460162582E-5</v>
      </c>
      <c r="AM25" s="80">
        <v>5.2346003839112733E-5</v>
      </c>
      <c r="AN25" s="560">
        <v>5.8331695558804185E-5</v>
      </c>
      <c r="AO25" s="763">
        <v>5.421572436725732E-5</v>
      </c>
      <c r="AP25" s="764">
        <v>4.9600128487951892E-5</v>
      </c>
      <c r="AQ25" s="560">
        <v>5.9441940232011899E-5</v>
      </c>
      <c r="AR25" s="763">
        <v>0</v>
      </c>
      <c r="AS25" s="560">
        <v>0</v>
      </c>
      <c r="AT25" s="765">
        <v>0</v>
      </c>
      <c r="AU25" s="80">
        <v>2.2533838313867992E-5</v>
      </c>
      <c r="AV25" s="80">
        <v>2.1970175486776699E-5</v>
      </c>
      <c r="AW25" s="560">
        <v>2.2335338302201593E-5</v>
      </c>
      <c r="AX25" s="560">
        <v>1.8906272155787681E-5</v>
      </c>
      <c r="AY25" s="560">
        <v>1.4067665470915101E-5</v>
      </c>
      <c r="AZ25" s="627">
        <v>4.9805757545572267E-5</v>
      </c>
      <c r="BA25" s="80">
        <v>2.8353243611069107E-5</v>
      </c>
      <c r="BB25" s="560">
        <v>2.3749584382273311E-5</v>
      </c>
      <c r="BC25" s="560">
        <v>4.6304871272457863E-5</v>
      </c>
      <c r="BD25" s="628">
        <v>0</v>
      </c>
      <c r="BE25" s="80">
        <v>4.0417787204573123E-5</v>
      </c>
      <c r="BF25" s="80">
        <v>1.2490763981110983E-4</v>
      </c>
      <c r="BG25" s="560">
        <v>2.1005812653232702E-4</v>
      </c>
      <c r="BH25" s="560">
        <v>0</v>
      </c>
      <c r="BI25" s="560">
        <v>0</v>
      </c>
      <c r="BJ25" s="627">
        <v>0</v>
      </c>
      <c r="BK25" s="560">
        <v>0</v>
      </c>
      <c r="BL25" s="560">
        <v>0</v>
      </c>
      <c r="BM25" s="560">
        <v>0</v>
      </c>
      <c r="BN25" s="628">
        <v>0</v>
      </c>
      <c r="BO25" s="560">
        <v>0</v>
      </c>
      <c r="BP25" s="560">
        <v>0</v>
      </c>
      <c r="BQ25" s="560">
        <v>1.2227447095566825E-4</v>
      </c>
      <c r="BR25" s="80">
        <v>0</v>
      </c>
      <c r="BS25" s="560">
        <v>0</v>
      </c>
      <c r="BT25" s="627">
        <v>0</v>
      </c>
      <c r="BU25" s="560">
        <v>0</v>
      </c>
      <c r="BV25" s="560">
        <v>0</v>
      </c>
      <c r="BW25" s="560">
        <v>0</v>
      </c>
      <c r="BX25" s="628">
        <v>0</v>
      </c>
      <c r="BY25" s="560">
        <v>0</v>
      </c>
      <c r="BZ25" s="236">
        <f t="shared" si="68"/>
        <v>0</v>
      </c>
      <c r="CA25" s="237">
        <f t="shared" si="0"/>
        <v>0</v>
      </c>
      <c r="CB25" s="237">
        <f t="shared" si="1"/>
        <v>0</v>
      </c>
      <c r="CC25" s="237">
        <f t="shared" si="2"/>
        <v>0</v>
      </c>
      <c r="CD25" s="375">
        <f t="shared" si="3"/>
        <v>0</v>
      </c>
      <c r="CE25" s="458">
        <f t="shared" si="4"/>
        <v>0</v>
      </c>
      <c r="CF25" s="237">
        <f t="shared" si="5"/>
        <v>0</v>
      </c>
      <c r="CG25" s="375">
        <f t="shared" si="6"/>
        <v>0</v>
      </c>
      <c r="CH25" s="237">
        <f t="shared" si="7"/>
        <v>0</v>
      </c>
      <c r="CI25" s="459">
        <f t="shared" si="8"/>
        <v>0</v>
      </c>
      <c r="CJ25" s="375">
        <f t="shared" si="9"/>
        <v>0</v>
      </c>
      <c r="CK25" s="237">
        <f t="shared" si="10"/>
        <v>0</v>
      </c>
      <c r="CL25" s="375">
        <f t="shared" si="11"/>
        <v>0</v>
      </c>
      <c r="CM25" s="375">
        <f t="shared" si="12"/>
        <v>0</v>
      </c>
      <c r="CN25" s="375">
        <f t="shared" si="13"/>
        <v>0</v>
      </c>
      <c r="CO25" s="470">
        <f t="shared" si="14"/>
        <v>0</v>
      </c>
      <c r="CP25" s="237">
        <f t="shared" si="15"/>
        <v>0</v>
      </c>
      <c r="CQ25" s="375">
        <f t="shared" si="16"/>
        <v>0</v>
      </c>
      <c r="CR25" s="375">
        <f t="shared" si="17"/>
        <v>0</v>
      </c>
      <c r="CS25" s="471">
        <f t="shared" si="18"/>
        <v>0</v>
      </c>
      <c r="CT25" s="375">
        <f t="shared" si="19"/>
        <v>0</v>
      </c>
      <c r="CU25" s="375">
        <f t="shared" si="20"/>
        <v>0</v>
      </c>
      <c r="CV25" s="375">
        <f t="shared" si="21"/>
        <v>0</v>
      </c>
      <c r="CW25" s="375">
        <f t="shared" si="22"/>
        <v>0</v>
      </c>
      <c r="CX25" s="375">
        <f t="shared" si="23"/>
        <v>0</v>
      </c>
      <c r="CY25" s="458">
        <f t="shared" si="24"/>
        <v>0</v>
      </c>
      <c r="CZ25" s="375">
        <f t="shared" si="25"/>
        <v>0</v>
      </c>
      <c r="DA25" s="375">
        <f t="shared" si="26"/>
        <v>0</v>
      </c>
      <c r="DB25" s="237">
        <f t="shared" si="27"/>
        <v>0</v>
      </c>
      <c r="DC25" s="471">
        <f t="shared" si="28"/>
        <v>0</v>
      </c>
      <c r="DD25" s="237">
        <f t="shared" si="29"/>
        <v>0</v>
      </c>
      <c r="DE25" s="237">
        <f t="shared" si="30"/>
        <v>0</v>
      </c>
      <c r="DF25" s="237">
        <f t="shared" si="31"/>
        <v>0</v>
      </c>
      <c r="DG25" s="375">
        <f t="shared" si="32"/>
        <v>0</v>
      </c>
      <c r="DH25" s="375">
        <f t="shared" si="33"/>
        <v>0</v>
      </c>
      <c r="DI25" s="458">
        <f t="shared" si="34"/>
        <v>0</v>
      </c>
      <c r="DJ25" s="375">
        <f t="shared" si="35"/>
        <v>0</v>
      </c>
      <c r="DK25" s="375">
        <f t="shared" si="36"/>
        <v>0</v>
      </c>
      <c r="DL25" s="375">
        <f t="shared" si="37"/>
        <v>0</v>
      </c>
      <c r="DM25" s="459">
        <f t="shared" si="38"/>
        <v>0</v>
      </c>
      <c r="DN25" s="237">
        <f t="shared" si="39"/>
        <v>0</v>
      </c>
      <c r="DO25" s="237">
        <f t="shared" si="69"/>
        <v>0</v>
      </c>
      <c r="DP25" s="375">
        <f t="shared" si="40"/>
        <v>0</v>
      </c>
      <c r="DQ25" s="375">
        <f t="shared" si="41"/>
        <v>0</v>
      </c>
      <c r="DR25" s="375">
        <f t="shared" si="42"/>
        <v>0</v>
      </c>
      <c r="DS25" s="458">
        <f t="shared" si="43"/>
        <v>0</v>
      </c>
      <c r="DT25" s="237">
        <f t="shared" si="44"/>
        <v>0</v>
      </c>
      <c r="DU25" s="375">
        <f t="shared" si="45"/>
        <v>0</v>
      </c>
      <c r="DV25" s="375">
        <f t="shared" si="46"/>
        <v>0</v>
      </c>
      <c r="DW25" s="459">
        <f t="shared" si="47"/>
        <v>0</v>
      </c>
      <c r="DX25" s="237">
        <f t="shared" si="48"/>
        <v>0</v>
      </c>
      <c r="DY25" s="237">
        <f t="shared" si="49"/>
        <v>0</v>
      </c>
      <c r="DZ25" s="375">
        <f t="shared" si="50"/>
        <v>0</v>
      </c>
      <c r="EA25" s="375">
        <f t="shared" si="51"/>
        <v>0</v>
      </c>
      <c r="EB25" s="375">
        <f t="shared" si="52"/>
        <v>0</v>
      </c>
      <c r="EC25" s="458">
        <f t="shared" si="53"/>
        <v>0</v>
      </c>
      <c r="ED25" s="375">
        <f t="shared" si="54"/>
        <v>0</v>
      </c>
      <c r="EE25" s="375">
        <f t="shared" si="55"/>
        <v>0</v>
      </c>
      <c r="EF25" s="375">
        <f t="shared" si="56"/>
        <v>0</v>
      </c>
      <c r="EG25" s="459">
        <f t="shared" si="57"/>
        <v>0</v>
      </c>
      <c r="EH25" s="375">
        <f t="shared" si="58"/>
        <v>0</v>
      </c>
      <c r="EI25" s="375">
        <f t="shared" si="59"/>
        <v>0</v>
      </c>
      <c r="EJ25" s="375">
        <f t="shared" si="60"/>
        <v>0</v>
      </c>
      <c r="EK25" s="237">
        <f t="shared" si="61"/>
        <v>0</v>
      </c>
      <c r="EL25" s="375">
        <f t="shared" si="62"/>
        <v>0</v>
      </c>
      <c r="EM25" s="458">
        <f t="shared" si="63"/>
        <v>0</v>
      </c>
      <c r="EN25" s="375">
        <f t="shared" si="64"/>
        <v>0</v>
      </c>
      <c r="EO25" s="375">
        <f t="shared" si="65"/>
        <v>0</v>
      </c>
      <c r="EP25" s="375">
        <f t="shared" si="66"/>
        <v>0</v>
      </c>
      <c r="EQ25" s="459">
        <f t="shared" si="67"/>
        <v>0</v>
      </c>
      <c r="ER25" s="375">
        <f t="shared" si="70"/>
        <v>0</v>
      </c>
      <c r="ES25" s="236">
        <f t="shared" si="71"/>
        <v>0</v>
      </c>
      <c r="ET25" s="228"/>
      <c r="EV25" s="347"/>
    </row>
    <row r="26" spans="2:152">
      <c r="B26" s="3">
        <v>16</v>
      </c>
      <c r="C26" s="400" t="s">
        <v>210</v>
      </c>
      <c r="D26" s="231">
        <f>+①入力・結果!L33</f>
        <v>0</v>
      </c>
      <c r="E26" s="733" t="s">
        <v>93</v>
      </c>
      <c r="F26" s="734" t="s">
        <v>260</v>
      </c>
      <c r="G26" s="414">
        <v>3.2404464279823077E-4</v>
      </c>
      <c r="H26" s="415">
        <v>5.5581285734638782E-4</v>
      </c>
      <c r="I26" s="416">
        <v>6.7172507276099175E-4</v>
      </c>
      <c r="J26" s="416">
        <v>4.4853838296283696E-4</v>
      </c>
      <c r="K26" s="576">
        <v>4.5312712765495123E-4</v>
      </c>
      <c r="L26" s="634">
        <v>2.9219215187674229E-4</v>
      </c>
      <c r="M26" s="416">
        <v>9.4037973506742303E-4</v>
      </c>
      <c r="N26" s="576">
        <v>8.9566929133858269E-4</v>
      </c>
      <c r="O26" s="416">
        <v>1.1487805982422854E-3</v>
      </c>
      <c r="P26" s="635">
        <v>1.157609184889877E-3</v>
      </c>
      <c r="Q26" s="576">
        <v>6.7652716057571137E-4</v>
      </c>
      <c r="R26" s="416">
        <v>6.6030033015016508E-4</v>
      </c>
      <c r="S26" s="576">
        <v>4.9442344172530241E-4</v>
      </c>
      <c r="T26" s="576">
        <v>7.6362025133476421E-4</v>
      </c>
      <c r="U26" s="576">
        <v>1.170497814130588E-3</v>
      </c>
      <c r="V26" s="434">
        <v>4.1098972226038356E-4</v>
      </c>
      <c r="W26" s="416">
        <v>4.068485743402034E-4</v>
      </c>
      <c r="X26" s="576">
        <v>4.1729695894841167E-4</v>
      </c>
      <c r="Y26" s="576">
        <v>4.0600436911276104E-4</v>
      </c>
      <c r="Z26" s="435">
        <v>4.1124988934797458E-4</v>
      </c>
      <c r="AA26" s="576">
        <v>1.6330459745416727E-4</v>
      </c>
      <c r="AB26" s="576">
        <v>1.7802952572118947E-4</v>
      </c>
      <c r="AC26" s="576">
        <v>1.1306735583912131E-4</v>
      </c>
      <c r="AD26" s="576">
        <v>5.1480051480051476E-4</v>
      </c>
      <c r="AE26" s="576">
        <v>7.2150493905203934E-4</v>
      </c>
      <c r="AF26" s="634">
        <v>1.6637589495489317E-4</v>
      </c>
      <c r="AG26" s="576">
        <v>4.1262648338844123E-4</v>
      </c>
      <c r="AH26" s="576">
        <v>6.2841230765682923E-4</v>
      </c>
      <c r="AI26" s="416">
        <v>3.4549491803476603E-5</v>
      </c>
      <c r="AJ26" s="435">
        <v>5.103618146800309E-5</v>
      </c>
      <c r="AK26" s="416">
        <v>3.8838866894288846E-5</v>
      </c>
      <c r="AL26" s="416">
        <v>3.8028765088483794E-5</v>
      </c>
      <c r="AM26" s="416">
        <v>3.6723359282478315E-5</v>
      </c>
      <c r="AN26" s="576">
        <v>3.4550311984830168E-5</v>
      </c>
      <c r="AO26" s="766">
        <v>5.421572436725732E-5</v>
      </c>
      <c r="AP26" s="767">
        <v>4.2514395846815911E-5</v>
      </c>
      <c r="AQ26" s="576">
        <v>3.5900577763888373E-5</v>
      </c>
      <c r="AR26" s="766">
        <v>3.8795247810350572E-5</v>
      </c>
      <c r="AS26" s="576">
        <v>1.0458063166701528E-4</v>
      </c>
      <c r="AT26" s="768">
        <v>5.2200240121104554E-5</v>
      </c>
      <c r="AU26" s="416">
        <v>4.3398503419301315E-5</v>
      </c>
      <c r="AV26" s="416">
        <v>4.3024926994937707E-5</v>
      </c>
      <c r="AW26" s="576">
        <v>3.7970075113742711E-5</v>
      </c>
      <c r="AX26" s="576">
        <v>6.6171952545256892E-5</v>
      </c>
      <c r="AY26" s="576">
        <v>7.0338327354575511E-5</v>
      </c>
      <c r="AZ26" s="634">
        <v>4.9805757545572267E-5</v>
      </c>
      <c r="BA26" s="416">
        <v>4.7255406018448511E-5</v>
      </c>
      <c r="BB26" s="576">
        <v>4.7499168764546622E-5</v>
      </c>
      <c r="BC26" s="576">
        <v>4.6304871272457863E-5</v>
      </c>
      <c r="BD26" s="635">
        <v>6.6235035021774765E-5</v>
      </c>
      <c r="BE26" s="416">
        <v>5.4493633494722962E-5</v>
      </c>
      <c r="BF26" s="416">
        <v>5.7793087076782153E-5</v>
      </c>
      <c r="BG26" s="576">
        <v>5.4343395918810965E-5</v>
      </c>
      <c r="BH26" s="576">
        <v>5.197629880774367E-5</v>
      </c>
      <c r="BI26" s="576">
        <v>5.7391279395095913E-5</v>
      </c>
      <c r="BJ26" s="634">
        <v>7.2180451127819552E-5</v>
      </c>
      <c r="BK26" s="576">
        <v>4.9642365213986559E-5</v>
      </c>
      <c r="BL26" s="576">
        <v>4.8490412637248072E-5</v>
      </c>
      <c r="BM26" s="576">
        <v>6.0053876906710591E-5</v>
      </c>
      <c r="BN26" s="635">
        <v>3.8237505894948823E-5</v>
      </c>
      <c r="BO26" s="576">
        <v>8.1102747823482986E-5</v>
      </c>
      <c r="BP26" s="576">
        <v>5.4479286975092071E-5</v>
      </c>
      <c r="BQ26" s="576">
        <v>1.1294845198447321E-4</v>
      </c>
      <c r="BR26" s="416">
        <v>9.7166764735401378E-6</v>
      </c>
      <c r="BS26" s="576">
        <v>2.2497862703043211E-5</v>
      </c>
      <c r="BT26" s="634">
        <v>3.5333923856612497E-5</v>
      </c>
      <c r="BU26" s="576">
        <v>2.9047981455768637E-5</v>
      </c>
      <c r="BV26" s="576">
        <v>8.2717706800470826E-7</v>
      </c>
      <c r="BW26" s="576">
        <v>7.9746215643336644E-7</v>
      </c>
      <c r="BX26" s="635">
        <v>1.3600469216187959E-6</v>
      </c>
      <c r="BY26" s="576">
        <v>2.056227054496831E-4</v>
      </c>
      <c r="BZ26" s="417">
        <f t="shared" si="68"/>
        <v>0</v>
      </c>
      <c r="CA26" s="418">
        <f t="shared" si="0"/>
        <v>0</v>
      </c>
      <c r="CB26" s="418">
        <f t="shared" si="1"/>
        <v>0</v>
      </c>
      <c r="CC26" s="418">
        <f t="shared" si="2"/>
        <v>0</v>
      </c>
      <c r="CD26" s="419">
        <f t="shared" si="3"/>
        <v>0</v>
      </c>
      <c r="CE26" s="460">
        <f t="shared" si="4"/>
        <v>0</v>
      </c>
      <c r="CF26" s="418">
        <f t="shared" si="5"/>
        <v>0</v>
      </c>
      <c r="CG26" s="419">
        <f t="shared" si="6"/>
        <v>0</v>
      </c>
      <c r="CH26" s="418">
        <f t="shared" si="7"/>
        <v>0</v>
      </c>
      <c r="CI26" s="461">
        <f t="shared" si="8"/>
        <v>0</v>
      </c>
      <c r="CJ26" s="419">
        <f t="shared" si="9"/>
        <v>0</v>
      </c>
      <c r="CK26" s="418">
        <f t="shared" si="10"/>
        <v>0</v>
      </c>
      <c r="CL26" s="419">
        <f t="shared" si="11"/>
        <v>0</v>
      </c>
      <c r="CM26" s="419">
        <f t="shared" si="12"/>
        <v>0</v>
      </c>
      <c r="CN26" s="419">
        <f t="shared" si="13"/>
        <v>0</v>
      </c>
      <c r="CO26" s="472">
        <f t="shared" si="14"/>
        <v>0</v>
      </c>
      <c r="CP26" s="418">
        <f t="shared" si="15"/>
        <v>0</v>
      </c>
      <c r="CQ26" s="419">
        <f t="shared" si="16"/>
        <v>0</v>
      </c>
      <c r="CR26" s="419">
        <f t="shared" si="17"/>
        <v>0</v>
      </c>
      <c r="CS26" s="473">
        <f t="shared" si="18"/>
        <v>0</v>
      </c>
      <c r="CT26" s="419">
        <f t="shared" si="19"/>
        <v>0</v>
      </c>
      <c r="CU26" s="419">
        <f t="shared" si="20"/>
        <v>0</v>
      </c>
      <c r="CV26" s="419">
        <f t="shared" si="21"/>
        <v>0</v>
      </c>
      <c r="CW26" s="419">
        <f t="shared" si="22"/>
        <v>0</v>
      </c>
      <c r="CX26" s="419">
        <f t="shared" si="23"/>
        <v>0</v>
      </c>
      <c r="CY26" s="460">
        <f t="shared" si="24"/>
        <v>0</v>
      </c>
      <c r="CZ26" s="419">
        <f t="shared" si="25"/>
        <v>0</v>
      </c>
      <c r="DA26" s="419">
        <f t="shared" si="26"/>
        <v>0</v>
      </c>
      <c r="DB26" s="418">
        <f t="shared" si="27"/>
        <v>0</v>
      </c>
      <c r="DC26" s="473">
        <f t="shared" si="28"/>
        <v>0</v>
      </c>
      <c r="DD26" s="418">
        <f t="shared" si="29"/>
        <v>0</v>
      </c>
      <c r="DE26" s="418">
        <f t="shared" si="30"/>
        <v>0</v>
      </c>
      <c r="DF26" s="418">
        <f t="shared" si="31"/>
        <v>0</v>
      </c>
      <c r="DG26" s="419">
        <f t="shared" si="32"/>
        <v>0</v>
      </c>
      <c r="DH26" s="419">
        <f t="shared" si="33"/>
        <v>0</v>
      </c>
      <c r="DI26" s="460">
        <f t="shared" si="34"/>
        <v>0</v>
      </c>
      <c r="DJ26" s="419">
        <f t="shared" si="35"/>
        <v>0</v>
      </c>
      <c r="DK26" s="419">
        <f t="shared" si="36"/>
        <v>0</v>
      </c>
      <c r="DL26" s="419">
        <f t="shared" si="37"/>
        <v>0</v>
      </c>
      <c r="DM26" s="461">
        <f t="shared" si="38"/>
        <v>0</v>
      </c>
      <c r="DN26" s="418">
        <f t="shared" si="39"/>
        <v>0</v>
      </c>
      <c r="DO26" s="418">
        <f t="shared" si="69"/>
        <v>0</v>
      </c>
      <c r="DP26" s="419">
        <f t="shared" si="40"/>
        <v>0</v>
      </c>
      <c r="DQ26" s="419">
        <f t="shared" si="41"/>
        <v>0</v>
      </c>
      <c r="DR26" s="419">
        <f t="shared" si="42"/>
        <v>0</v>
      </c>
      <c r="DS26" s="460">
        <f t="shared" si="43"/>
        <v>0</v>
      </c>
      <c r="DT26" s="418">
        <f t="shared" si="44"/>
        <v>0</v>
      </c>
      <c r="DU26" s="419">
        <f t="shared" si="45"/>
        <v>0</v>
      </c>
      <c r="DV26" s="419">
        <f t="shared" si="46"/>
        <v>0</v>
      </c>
      <c r="DW26" s="461">
        <f t="shared" si="47"/>
        <v>0</v>
      </c>
      <c r="DX26" s="418">
        <f t="shared" si="48"/>
        <v>0</v>
      </c>
      <c r="DY26" s="418">
        <f t="shared" si="49"/>
        <v>0</v>
      </c>
      <c r="DZ26" s="419">
        <f t="shared" si="50"/>
        <v>0</v>
      </c>
      <c r="EA26" s="419">
        <f t="shared" si="51"/>
        <v>0</v>
      </c>
      <c r="EB26" s="419">
        <f t="shared" si="52"/>
        <v>0</v>
      </c>
      <c r="EC26" s="460">
        <f t="shared" si="53"/>
        <v>0</v>
      </c>
      <c r="ED26" s="419">
        <f t="shared" si="54"/>
        <v>0</v>
      </c>
      <c r="EE26" s="419">
        <f t="shared" si="55"/>
        <v>0</v>
      </c>
      <c r="EF26" s="419">
        <f t="shared" si="56"/>
        <v>0</v>
      </c>
      <c r="EG26" s="461">
        <f t="shared" si="57"/>
        <v>0</v>
      </c>
      <c r="EH26" s="419">
        <f t="shared" si="58"/>
        <v>0</v>
      </c>
      <c r="EI26" s="419">
        <f t="shared" si="59"/>
        <v>0</v>
      </c>
      <c r="EJ26" s="419">
        <f t="shared" si="60"/>
        <v>0</v>
      </c>
      <c r="EK26" s="418">
        <f t="shared" si="61"/>
        <v>0</v>
      </c>
      <c r="EL26" s="419">
        <f t="shared" si="62"/>
        <v>0</v>
      </c>
      <c r="EM26" s="460">
        <f t="shared" si="63"/>
        <v>0</v>
      </c>
      <c r="EN26" s="419">
        <f t="shared" si="64"/>
        <v>0</v>
      </c>
      <c r="EO26" s="419">
        <f t="shared" si="65"/>
        <v>0</v>
      </c>
      <c r="EP26" s="419">
        <f t="shared" si="66"/>
        <v>0</v>
      </c>
      <c r="EQ26" s="461">
        <f t="shared" si="67"/>
        <v>0</v>
      </c>
      <c r="ER26" s="419">
        <f t="shared" si="70"/>
        <v>0</v>
      </c>
      <c r="ES26" s="420">
        <f t="shared" si="71"/>
        <v>0</v>
      </c>
      <c r="ET26" s="228"/>
      <c r="EV26" s="347"/>
    </row>
    <row r="27" spans="2:152">
      <c r="B27" s="3">
        <v>17</v>
      </c>
      <c r="C27" s="401" t="s">
        <v>281</v>
      </c>
      <c r="D27" s="231">
        <f>+①入力・結果!L34</f>
        <v>0</v>
      </c>
      <c r="E27" s="731" t="s">
        <v>94</v>
      </c>
      <c r="F27" s="732" t="s">
        <v>76</v>
      </c>
      <c r="G27" s="73">
        <v>8.0553665319447205E-3</v>
      </c>
      <c r="H27" s="79">
        <v>1.058476451785267E-2</v>
      </c>
      <c r="I27" s="80">
        <v>9.5230850377621655E-3</v>
      </c>
      <c r="J27" s="80">
        <v>9.0771604232878344E-3</v>
      </c>
      <c r="K27" s="560">
        <v>9.2056658274350511E-3</v>
      </c>
      <c r="L27" s="627">
        <v>4.6987656855854501E-3</v>
      </c>
      <c r="M27" s="80">
        <v>1.0059854174058204E-2</v>
      </c>
      <c r="N27" s="560">
        <v>1.6122047244094488E-2</v>
      </c>
      <c r="O27" s="80">
        <v>7.9285092825075211E-3</v>
      </c>
      <c r="P27" s="628">
        <v>7.7677361821563021E-3</v>
      </c>
      <c r="Q27" s="560">
        <v>1.6528487099555615E-2</v>
      </c>
      <c r="R27" s="80">
        <v>1.2767097292639555E-2</v>
      </c>
      <c r="S27" s="560">
        <v>1.7875761815711228E-2</v>
      </c>
      <c r="T27" s="560">
        <v>9.5850577638391769E-3</v>
      </c>
      <c r="U27" s="560">
        <v>6.5435058524890705E-3</v>
      </c>
      <c r="V27" s="432">
        <v>1.1911248963113423E-2</v>
      </c>
      <c r="W27" s="80">
        <v>1.8018322484038018E-2</v>
      </c>
      <c r="X27" s="560">
        <v>1.264062038147897E-2</v>
      </c>
      <c r="Y27" s="560">
        <v>1.8452828333204555E-2</v>
      </c>
      <c r="Z27" s="433">
        <v>1.1527572851496979E-2</v>
      </c>
      <c r="AA27" s="560">
        <v>9.8068708260634144E-3</v>
      </c>
      <c r="AB27" s="560">
        <v>6.2487004524124359E-3</v>
      </c>
      <c r="AC27" s="560">
        <v>6.4642222581166213E-3</v>
      </c>
      <c r="AD27" s="560">
        <v>8.8346022925462186E-3</v>
      </c>
      <c r="AE27" s="560">
        <v>1.5124046239781811E-2</v>
      </c>
      <c r="AF27" s="627">
        <v>8.9059542352563584E-3</v>
      </c>
      <c r="AG27" s="560">
        <v>1.233491409515871E-2</v>
      </c>
      <c r="AH27" s="560">
        <v>1.8529515200083019E-2</v>
      </c>
      <c r="AI27" s="80">
        <v>4.5927267626939688E-3</v>
      </c>
      <c r="AJ27" s="433">
        <v>3.1034081227063318E-3</v>
      </c>
      <c r="AK27" s="80">
        <v>1.3806028236014757E-3</v>
      </c>
      <c r="AL27" s="80">
        <v>1.385520115176562E-3</v>
      </c>
      <c r="AM27" s="80">
        <v>1.5575979514452264E-3</v>
      </c>
      <c r="AN27" s="560">
        <v>6.6004557051539193E-4</v>
      </c>
      <c r="AO27" s="763">
        <v>7.1384037083555463E-4</v>
      </c>
      <c r="AP27" s="764">
        <v>1.1289934008210003E-3</v>
      </c>
      <c r="AQ27" s="560">
        <v>1.8997879511775684E-3</v>
      </c>
      <c r="AR27" s="763">
        <v>5.2236660139936743E-3</v>
      </c>
      <c r="AS27" s="560">
        <v>3.3465802133444888E-3</v>
      </c>
      <c r="AT27" s="765">
        <v>5.2200240121104561E-3</v>
      </c>
      <c r="AU27" s="80">
        <v>6.7768432262447446E-4</v>
      </c>
      <c r="AV27" s="80">
        <v>4.2475672607768288E-4</v>
      </c>
      <c r="AW27" s="560">
        <v>2.9705999941928118E-4</v>
      </c>
      <c r="AX27" s="560">
        <v>6.1445384506309973E-4</v>
      </c>
      <c r="AY27" s="560">
        <v>1.7584581838643878E-3</v>
      </c>
      <c r="AZ27" s="627">
        <v>3.9844606036457814E-4</v>
      </c>
      <c r="BA27" s="80">
        <v>3.2889762588840165E-3</v>
      </c>
      <c r="BB27" s="560">
        <v>3.26556785256258E-3</v>
      </c>
      <c r="BC27" s="560">
        <v>3.3802556028894241E-3</v>
      </c>
      <c r="BD27" s="628">
        <v>1.214308975399204E-3</v>
      </c>
      <c r="BE27" s="80">
        <v>5.6999134134369635E-3</v>
      </c>
      <c r="BF27" s="80">
        <v>3.1537625474695637E-3</v>
      </c>
      <c r="BG27" s="560">
        <v>2.5426438898166746E-3</v>
      </c>
      <c r="BH27" s="560">
        <v>9.0718632303669524E-3</v>
      </c>
      <c r="BI27" s="560">
        <v>2.1952164368624189E-3</v>
      </c>
      <c r="BJ27" s="627">
        <v>6.6165413533834591E-4</v>
      </c>
      <c r="BK27" s="560">
        <v>1.2232997489914209E-2</v>
      </c>
      <c r="BL27" s="560">
        <v>3.6965857900462112E-3</v>
      </c>
      <c r="BM27" s="560">
        <v>7.5496302397007602E-4</v>
      </c>
      <c r="BN27" s="628">
        <v>2.2432670125036645E-3</v>
      </c>
      <c r="BO27" s="560">
        <v>8.0447687167985622E-3</v>
      </c>
      <c r="BP27" s="560">
        <v>4.5606945953434219E-4</v>
      </c>
      <c r="BQ27" s="560">
        <v>9.8441311362614274E-4</v>
      </c>
      <c r="BR27" s="80">
        <v>6.8359893888973074E-3</v>
      </c>
      <c r="BS27" s="560">
        <v>3.3971772681595249E-3</v>
      </c>
      <c r="BT27" s="627">
        <v>9.0649790859723099E-3</v>
      </c>
      <c r="BU27" s="560">
        <v>5.5365452654695026E-3</v>
      </c>
      <c r="BV27" s="560">
        <v>2.0447817121076388E-3</v>
      </c>
      <c r="BW27" s="560">
        <v>2.2552229783935605E-3</v>
      </c>
      <c r="BX27" s="628">
        <v>1.2239402259377948E-2</v>
      </c>
      <c r="BY27" s="560">
        <v>7.5885333342596822E-3</v>
      </c>
      <c r="BZ27" s="236">
        <f t="shared" si="68"/>
        <v>0</v>
      </c>
      <c r="CA27" s="237">
        <f t="shared" si="0"/>
        <v>0</v>
      </c>
      <c r="CB27" s="237">
        <f t="shared" si="1"/>
        <v>0</v>
      </c>
      <c r="CC27" s="237">
        <f t="shared" si="2"/>
        <v>0</v>
      </c>
      <c r="CD27" s="375">
        <f t="shared" si="3"/>
        <v>0</v>
      </c>
      <c r="CE27" s="458">
        <f t="shared" si="4"/>
        <v>0</v>
      </c>
      <c r="CF27" s="237">
        <f t="shared" si="5"/>
        <v>0</v>
      </c>
      <c r="CG27" s="375">
        <f t="shared" si="6"/>
        <v>0</v>
      </c>
      <c r="CH27" s="237">
        <f t="shared" si="7"/>
        <v>0</v>
      </c>
      <c r="CI27" s="459">
        <f t="shared" si="8"/>
        <v>0</v>
      </c>
      <c r="CJ27" s="375">
        <f t="shared" si="9"/>
        <v>0</v>
      </c>
      <c r="CK27" s="237">
        <f t="shared" si="10"/>
        <v>0</v>
      </c>
      <c r="CL27" s="375">
        <f t="shared" si="11"/>
        <v>0</v>
      </c>
      <c r="CM27" s="375">
        <f t="shared" si="12"/>
        <v>0</v>
      </c>
      <c r="CN27" s="375">
        <f t="shared" si="13"/>
        <v>0</v>
      </c>
      <c r="CO27" s="470">
        <f t="shared" si="14"/>
        <v>0</v>
      </c>
      <c r="CP27" s="237">
        <f t="shared" si="15"/>
        <v>0</v>
      </c>
      <c r="CQ27" s="375">
        <f t="shared" si="16"/>
        <v>0</v>
      </c>
      <c r="CR27" s="375">
        <f t="shared" si="17"/>
        <v>0</v>
      </c>
      <c r="CS27" s="471">
        <f t="shared" si="18"/>
        <v>0</v>
      </c>
      <c r="CT27" s="375">
        <f t="shared" si="19"/>
        <v>0</v>
      </c>
      <c r="CU27" s="375">
        <f t="shared" si="20"/>
        <v>0</v>
      </c>
      <c r="CV27" s="375">
        <f t="shared" si="21"/>
        <v>0</v>
      </c>
      <c r="CW27" s="375">
        <f t="shared" si="22"/>
        <v>0</v>
      </c>
      <c r="CX27" s="375">
        <f t="shared" si="23"/>
        <v>0</v>
      </c>
      <c r="CY27" s="458">
        <f t="shared" si="24"/>
        <v>0</v>
      </c>
      <c r="CZ27" s="375">
        <f t="shared" si="25"/>
        <v>0</v>
      </c>
      <c r="DA27" s="375">
        <f t="shared" si="26"/>
        <v>0</v>
      </c>
      <c r="DB27" s="237">
        <f t="shared" si="27"/>
        <v>0</v>
      </c>
      <c r="DC27" s="471">
        <f t="shared" si="28"/>
        <v>0</v>
      </c>
      <c r="DD27" s="237">
        <f t="shared" si="29"/>
        <v>0</v>
      </c>
      <c r="DE27" s="237">
        <f t="shared" si="30"/>
        <v>0</v>
      </c>
      <c r="DF27" s="237">
        <f t="shared" si="31"/>
        <v>0</v>
      </c>
      <c r="DG27" s="375">
        <f t="shared" si="32"/>
        <v>0</v>
      </c>
      <c r="DH27" s="375">
        <f t="shared" si="33"/>
        <v>0</v>
      </c>
      <c r="DI27" s="458">
        <f t="shared" si="34"/>
        <v>0</v>
      </c>
      <c r="DJ27" s="375">
        <f t="shared" si="35"/>
        <v>0</v>
      </c>
      <c r="DK27" s="375">
        <f t="shared" si="36"/>
        <v>0</v>
      </c>
      <c r="DL27" s="375">
        <f t="shared" si="37"/>
        <v>0</v>
      </c>
      <c r="DM27" s="459">
        <f t="shared" si="38"/>
        <v>0</v>
      </c>
      <c r="DN27" s="237">
        <f t="shared" si="39"/>
        <v>0</v>
      </c>
      <c r="DO27" s="237">
        <f t="shared" si="69"/>
        <v>0</v>
      </c>
      <c r="DP27" s="375">
        <f t="shared" si="40"/>
        <v>0</v>
      </c>
      <c r="DQ27" s="375">
        <f t="shared" si="41"/>
        <v>0</v>
      </c>
      <c r="DR27" s="375">
        <f t="shared" si="42"/>
        <v>0</v>
      </c>
      <c r="DS27" s="458">
        <f t="shared" si="43"/>
        <v>0</v>
      </c>
      <c r="DT27" s="237">
        <f t="shared" si="44"/>
        <v>0</v>
      </c>
      <c r="DU27" s="375">
        <f t="shared" si="45"/>
        <v>0</v>
      </c>
      <c r="DV27" s="375">
        <f t="shared" si="46"/>
        <v>0</v>
      </c>
      <c r="DW27" s="459">
        <f t="shared" si="47"/>
        <v>0</v>
      </c>
      <c r="DX27" s="237">
        <f t="shared" si="48"/>
        <v>0</v>
      </c>
      <c r="DY27" s="237">
        <f t="shared" si="49"/>
        <v>0</v>
      </c>
      <c r="DZ27" s="375">
        <f t="shared" si="50"/>
        <v>0</v>
      </c>
      <c r="EA27" s="375">
        <f t="shared" si="51"/>
        <v>0</v>
      </c>
      <c r="EB27" s="375">
        <f t="shared" si="52"/>
        <v>0</v>
      </c>
      <c r="EC27" s="458">
        <f t="shared" si="53"/>
        <v>0</v>
      </c>
      <c r="ED27" s="375">
        <f t="shared" si="54"/>
        <v>0</v>
      </c>
      <c r="EE27" s="375">
        <f t="shared" si="55"/>
        <v>0</v>
      </c>
      <c r="EF27" s="375">
        <f t="shared" si="56"/>
        <v>0</v>
      </c>
      <c r="EG27" s="459">
        <f t="shared" si="57"/>
        <v>0</v>
      </c>
      <c r="EH27" s="375">
        <f t="shared" si="58"/>
        <v>0</v>
      </c>
      <c r="EI27" s="375">
        <f t="shared" si="59"/>
        <v>0</v>
      </c>
      <c r="EJ27" s="375">
        <f t="shared" si="60"/>
        <v>0</v>
      </c>
      <c r="EK27" s="237">
        <f t="shared" si="61"/>
        <v>0</v>
      </c>
      <c r="EL27" s="375">
        <f t="shared" si="62"/>
        <v>0</v>
      </c>
      <c r="EM27" s="458">
        <f t="shared" si="63"/>
        <v>0</v>
      </c>
      <c r="EN27" s="375">
        <f t="shared" si="64"/>
        <v>0</v>
      </c>
      <c r="EO27" s="375">
        <f t="shared" si="65"/>
        <v>0</v>
      </c>
      <c r="EP27" s="375">
        <f t="shared" si="66"/>
        <v>0</v>
      </c>
      <c r="EQ27" s="459">
        <f t="shared" si="67"/>
        <v>0</v>
      </c>
      <c r="ER27" s="375">
        <f t="shared" si="70"/>
        <v>0</v>
      </c>
      <c r="ES27" s="341">
        <f t="shared" si="71"/>
        <v>0</v>
      </c>
      <c r="ET27" s="228"/>
      <c r="EV27" s="347"/>
    </row>
    <row r="28" spans="2:152">
      <c r="B28" s="14">
        <v>18</v>
      </c>
      <c r="C28" s="402" t="s">
        <v>138</v>
      </c>
      <c r="D28" s="232">
        <f>+①入力・結果!L36</f>
        <v>0</v>
      </c>
      <c r="E28" s="731" t="s">
        <v>95</v>
      </c>
      <c r="F28" s="732" t="s">
        <v>541</v>
      </c>
      <c r="G28" s="73">
        <v>1.7469357829276481E-3</v>
      </c>
      <c r="H28" s="79">
        <v>1.4192492762255661E-3</v>
      </c>
      <c r="I28" s="80">
        <v>9.5325554818897129E-4</v>
      </c>
      <c r="J28" s="80">
        <v>5.0663220967187906E-4</v>
      </c>
      <c r="K28" s="560">
        <v>5.1165121958992579E-4</v>
      </c>
      <c r="L28" s="627">
        <v>3.3562612039896077E-4</v>
      </c>
      <c r="M28" s="80">
        <v>1.4908657537796111E-3</v>
      </c>
      <c r="N28" s="560">
        <v>2.0374015748031494E-3</v>
      </c>
      <c r="O28" s="80">
        <v>1.8890734143590028E-3</v>
      </c>
      <c r="P28" s="628">
        <v>1.9162052638483462E-3</v>
      </c>
      <c r="Q28" s="560">
        <v>4.3775286860781325E-4</v>
      </c>
      <c r="R28" s="80">
        <v>9.6366411819569545E-4</v>
      </c>
      <c r="S28" s="560">
        <v>1.6581684134052658E-3</v>
      </c>
      <c r="T28" s="560">
        <v>5.3107745874722285E-4</v>
      </c>
      <c r="U28" s="560">
        <v>6.7691439853335218E-4</v>
      </c>
      <c r="V28" s="432">
        <v>2.0014715414396582E-3</v>
      </c>
      <c r="W28" s="80">
        <v>8.4879271260112721E-4</v>
      </c>
      <c r="X28" s="560">
        <v>2.6081059934275727E-4</v>
      </c>
      <c r="Y28" s="560">
        <v>8.9630030274720257E-4</v>
      </c>
      <c r="Z28" s="433">
        <v>2.0738884411995954E-3</v>
      </c>
      <c r="AA28" s="560">
        <v>2.2604794279182101E-3</v>
      </c>
      <c r="AB28" s="560">
        <v>1.1864105034702168E-3</v>
      </c>
      <c r="AC28" s="560">
        <v>2.1127443062510095E-3</v>
      </c>
      <c r="AD28" s="560">
        <v>1.5119258109912315E-3</v>
      </c>
      <c r="AE28" s="560">
        <v>2.8062700783384009E-3</v>
      </c>
      <c r="AF28" s="627">
        <v>1.7560028001694927E-3</v>
      </c>
      <c r="AG28" s="560">
        <v>2.0849784562270348E-3</v>
      </c>
      <c r="AH28" s="560">
        <v>2.2369172052371534E-3</v>
      </c>
      <c r="AI28" s="80">
        <v>2.7239624183976827E-3</v>
      </c>
      <c r="AJ28" s="433">
        <v>2.6184419119247792E-3</v>
      </c>
      <c r="AK28" s="80">
        <v>7.7756996782239512E-4</v>
      </c>
      <c r="AL28" s="80">
        <v>7.6481885495551535E-4</v>
      </c>
      <c r="AM28" s="80">
        <v>7.5374187698567358E-4</v>
      </c>
      <c r="AN28" s="560">
        <v>8.3952771069632792E-4</v>
      </c>
      <c r="AO28" s="763">
        <v>8.5841563581490752E-4</v>
      </c>
      <c r="AP28" s="764">
        <v>6.8023033354905457E-4</v>
      </c>
      <c r="AQ28" s="560">
        <v>5.4380547301365338E-4</v>
      </c>
      <c r="AR28" s="763">
        <v>7.6449458920396719E-4</v>
      </c>
      <c r="AS28" s="560">
        <v>1.9661158753398869E-2</v>
      </c>
      <c r="AT28" s="765">
        <v>7.3080336169546376E-4</v>
      </c>
      <c r="AU28" s="80">
        <v>8.1038359269503034E-4</v>
      </c>
      <c r="AV28" s="80">
        <v>6.4262763298821848E-4</v>
      </c>
      <c r="AW28" s="560">
        <v>5.762517281968011E-4</v>
      </c>
      <c r="AX28" s="560">
        <v>1.011485560334641E-3</v>
      </c>
      <c r="AY28" s="560">
        <v>9.5660125202222694E-4</v>
      </c>
      <c r="AZ28" s="627">
        <v>5.4786333300129494E-4</v>
      </c>
      <c r="BA28" s="80">
        <v>2.5423408437925299E-3</v>
      </c>
      <c r="BB28" s="560">
        <v>2.5768299054766543E-3</v>
      </c>
      <c r="BC28" s="560">
        <v>2.4078533061678087E-3</v>
      </c>
      <c r="BD28" s="628">
        <v>1.2087893891473895E-3</v>
      </c>
      <c r="BE28" s="80">
        <v>5.4519774352118954E-3</v>
      </c>
      <c r="BF28" s="80">
        <v>5.4431145129627406E-3</v>
      </c>
      <c r="BG28" s="560">
        <v>1.4944433877673016E-3</v>
      </c>
      <c r="BH28" s="560">
        <v>2.8163157600134339E-2</v>
      </c>
      <c r="BI28" s="560">
        <v>6.0260843364850711E-4</v>
      </c>
      <c r="BJ28" s="627">
        <v>7.3082706766917297E-4</v>
      </c>
      <c r="BK28" s="560">
        <v>1.1068149877991651E-2</v>
      </c>
      <c r="BL28" s="560">
        <v>8.7282742747046534E-4</v>
      </c>
      <c r="BM28" s="560">
        <v>1.3898182941267309E-3</v>
      </c>
      <c r="BN28" s="628">
        <v>3.1269782598535929E-3</v>
      </c>
      <c r="BO28" s="560">
        <v>2.2552802567837771E-3</v>
      </c>
      <c r="BP28" s="560">
        <v>5.6502803348452632E-4</v>
      </c>
      <c r="BQ28" s="560">
        <v>4.9738767846373524E-5</v>
      </c>
      <c r="BR28" s="80">
        <v>2.8829010109279402E-3</v>
      </c>
      <c r="BS28" s="560">
        <v>3.3360292310692023E-3</v>
      </c>
      <c r="BT28" s="627">
        <v>2.5026165379821406E-3</v>
      </c>
      <c r="BU28" s="560">
        <v>1.8038796484032324E-2</v>
      </c>
      <c r="BV28" s="560">
        <v>3.3004365013387861E-4</v>
      </c>
      <c r="BW28" s="560">
        <v>4.0750316193745024E-4</v>
      </c>
      <c r="BX28" s="628">
        <v>3.9397159201992465E-3</v>
      </c>
      <c r="BY28" s="560">
        <v>3.68758068252843E-4</v>
      </c>
      <c r="BZ28" s="236">
        <f t="shared" si="68"/>
        <v>0</v>
      </c>
      <c r="CA28" s="237">
        <f t="shared" si="0"/>
        <v>0</v>
      </c>
      <c r="CB28" s="237">
        <f t="shared" si="1"/>
        <v>0</v>
      </c>
      <c r="CC28" s="237">
        <f t="shared" si="2"/>
        <v>0</v>
      </c>
      <c r="CD28" s="375">
        <f t="shared" si="3"/>
        <v>0</v>
      </c>
      <c r="CE28" s="458">
        <f t="shared" si="4"/>
        <v>0</v>
      </c>
      <c r="CF28" s="237">
        <f t="shared" si="5"/>
        <v>0</v>
      </c>
      <c r="CG28" s="375">
        <f t="shared" si="6"/>
        <v>0</v>
      </c>
      <c r="CH28" s="237">
        <f t="shared" si="7"/>
        <v>0</v>
      </c>
      <c r="CI28" s="459">
        <f t="shared" si="8"/>
        <v>0</v>
      </c>
      <c r="CJ28" s="375">
        <f t="shared" si="9"/>
        <v>0</v>
      </c>
      <c r="CK28" s="237">
        <f t="shared" si="10"/>
        <v>0</v>
      </c>
      <c r="CL28" s="375">
        <f t="shared" si="11"/>
        <v>0</v>
      </c>
      <c r="CM28" s="375">
        <f t="shared" si="12"/>
        <v>0</v>
      </c>
      <c r="CN28" s="375">
        <f t="shared" si="13"/>
        <v>0</v>
      </c>
      <c r="CO28" s="470">
        <f t="shared" si="14"/>
        <v>0</v>
      </c>
      <c r="CP28" s="237">
        <f t="shared" si="15"/>
        <v>0</v>
      </c>
      <c r="CQ28" s="375">
        <f t="shared" si="16"/>
        <v>0</v>
      </c>
      <c r="CR28" s="375">
        <f t="shared" si="17"/>
        <v>0</v>
      </c>
      <c r="CS28" s="471">
        <f t="shared" si="18"/>
        <v>0</v>
      </c>
      <c r="CT28" s="375">
        <f t="shared" si="19"/>
        <v>0</v>
      </c>
      <c r="CU28" s="375">
        <f t="shared" si="20"/>
        <v>0</v>
      </c>
      <c r="CV28" s="375">
        <f t="shared" si="21"/>
        <v>0</v>
      </c>
      <c r="CW28" s="375">
        <f t="shared" si="22"/>
        <v>0</v>
      </c>
      <c r="CX28" s="375">
        <f t="shared" si="23"/>
        <v>0</v>
      </c>
      <c r="CY28" s="458">
        <f t="shared" si="24"/>
        <v>0</v>
      </c>
      <c r="CZ28" s="375">
        <f t="shared" si="25"/>
        <v>0</v>
      </c>
      <c r="DA28" s="375">
        <f t="shared" si="26"/>
        <v>0</v>
      </c>
      <c r="DB28" s="237">
        <f t="shared" si="27"/>
        <v>0</v>
      </c>
      <c r="DC28" s="471">
        <f t="shared" si="28"/>
        <v>0</v>
      </c>
      <c r="DD28" s="237">
        <f t="shared" si="29"/>
        <v>0</v>
      </c>
      <c r="DE28" s="237">
        <f t="shared" si="30"/>
        <v>0</v>
      </c>
      <c r="DF28" s="237">
        <f t="shared" si="31"/>
        <v>0</v>
      </c>
      <c r="DG28" s="375">
        <f t="shared" si="32"/>
        <v>0</v>
      </c>
      <c r="DH28" s="375">
        <f t="shared" si="33"/>
        <v>0</v>
      </c>
      <c r="DI28" s="458">
        <f t="shared" si="34"/>
        <v>0</v>
      </c>
      <c r="DJ28" s="375">
        <f t="shared" si="35"/>
        <v>0</v>
      </c>
      <c r="DK28" s="375">
        <f t="shared" si="36"/>
        <v>0</v>
      </c>
      <c r="DL28" s="375">
        <f t="shared" si="37"/>
        <v>0</v>
      </c>
      <c r="DM28" s="459">
        <f t="shared" si="38"/>
        <v>0</v>
      </c>
      <c r="DN28" s="237">
        <f t="shared" si="39"/>
        <v>0</v>
      </c>
      <c r="DO28" s="237">
        <f t="shared" si="69"/>
        <v>0</v>
      </c>
      <c r="DP28" s="375">
        <f t="shared" si="40"/>
        <v>0</v>
      </c>
      <c r="DQ28" s="375">
        <f t="shared" si="41"/>
        <v>0</v>
      </c>
      <c r="DR28" s="375">
        <f t="shared" si="42"/>
        <v>0</v>
      </c>
      <c r="DS28" s="458">
        <f t="shared" si="43"/>
        <v>0</v>
      </c>
      <c r="DT28" s="237">
        <f t="shared" si="44"/>
        <v>0</v>
      </c>
      <c r="DU28" s="375">
        <f t="shared" si="45"/>
        <v>0</v>
      </c>
      <c r="DV28" s="375">
        <f t="shared" si="46"/>
        <v>0</v>
      </c>
      <c r="DW28" s="459">
        <f t="shared" si="47"/>
        <v>0</v>
      </c>
      <c r="DX28" s="237">
        <f t="shared" si="48"/>
        <v>0</v>
      </c>
      <c r="DY28" s="237">
        <f t="shared" si="49"/>
        <v>0</v>
      </c>
      <c r="DZ28" s="375">
        <f t="shared" si="50"/>
        <v>0</v>
      </c>
      <c r="EA28" s="375">
        <f t="shared" si="51"/>
        <v>0</v>
      </c>
      <c r="EB28" s="375">
        <f t="shared" si="52"/>
        <v>0</v>
      </c>
      <c r="EC28" s="458">
        <f t="shared" si="53"/>
        <v>0</v>
      </c>
      <c r="ED28" s="375">
        <f t="shared" si="54"/>
        <v>0</v>
      </c>
      <c r="EE28" s="375">
        <f t="shared" si="55"/>
        <v>0</v>
      </c>
      <c r="EF28" s="375">
        <f t="shared" si="56"/>
        <v>0</v>
      </c>
      <c r="EG28" s="459">
        <f t="shared" si="57"/>
        <v>0</v>
      </c>
      <c r="EH28" s="375">
        <f t="shared" si="58"/>
        <v>0</v>
      </c>
      <c r="EI28" s="375">
        <f t="shared" si="59"/>
        <v>0</v>
      </c>
      <c r="EJ28" s="375">
        <f t="shared" si="60"/>
        <v>0</v>
      </c>
      <c r="EK28" s="237">
        <f t="shared" si="61"/>
        <v>0</v>
      </c>
      <c r="EL28" s="375">
        <f t="shared" si="62"/>
        <v>0</v>
      </c>
      <c r="EM28" s="458">
        <f t="shared" si="63"/>
        <v>0</v>
      </c>
      <c r="EN28" s="375">
        <f t="shared" si="64"/>
        <v>0</v>
      </c>
      <c r="EO28" s="375">
        <f t="shared" si="65"/>
        <v>0</v>
      </c>
      <c r="EP28" s="375">
        <f t="shared" si="66"/>
        <v>0</v>
      </c>
      <c r="EQ28" s="459">
        <f t="shared" si="67"/>
        <v>0</v>
      </c>
      <c r="ER28" s="375">
        <f t="shared" si="70"/>
        <v>0</v>
      </c>
      <c r="ES28" s="341">
        <f t="shared" si="71"/>
        <v>0</v>
      </c>
      <c r="ET28" s="228"/>
      <c r="EV28" s="347"/>
    </row>
    <row r="29" spans="2:152">
      <c r="B29" s="14">
        <v>19</v>
      </c>
      <c r="C29" s="402" t="s">
        <v>139</v>
      </c>
      <c r="D29" s="232">
        <f>+①入力・結果!L37</f>
        <v>0</v>
      </c>
      <c r="E29" s="731" t="s">
        <v>96</v>
      </c>
      <c r="F29" s="732" t="s">
        <v>77</v>
      </c>
      <c r="G29" s="73">
        <v>0</v>
      </c>
      <c r="H29" s="79">
        <v>0</v>
      </c>
      <c r="I29" s="80">
        <v>0</v>
      </c>
      <c r="J29" s="80">
        <v>0</v>
      </c>
      <c r="K29" s="560">
        <v>0</v>
      </c>
      <c r="L29" s="627">
        <v>0</v>
      </c>
      <c r="M29" s="80">
        <v>0</v>
      </c>
      <c r="N29" s="560">
        <v>0</v>
      </c>
      <c r="O29" s="80">
        <v>0</v>
      </c>
      <c r="P29" s="628">
        <v>0</v>
      </c>
      <c r="Q29" s="560">
        <v>0</v>
      </c>
      <c r="R29" s="80">
        <v>0</v>
      </c>
      <c r="S29" s="560">
        <v>0</v>
      </c>
      <c r="T29" s="560">
        <v>0</v>
      </c>
      <c r="U29" s="560">
        <v>0</v>
      </c>
      <c r="V29" s="432">
        <v>0</v>
      </c>
      <c r="W29" s="80">
        <v>0</v>
      </c>
      <c r="X29" s="560">
        <v>0</v>
      </c>
      <c r="Y29" s="560">
        <v>0</v>
      </c>
      <c r="Z29" s="433">
        <v>0</v>
      </c>
      <c r="AA29" s="560">
        <v>0</v>
      </c>
      <c r="AB29" s="560">
        <v>0</v>
      </c>
      <c r="AC29" s="560">
        <v>0</v>
      </c>
      <c r="AD29" s="560">
        <v>0</v>
      </c>
      <c r="AE29" s="560">
        <v>0</v>
      </c>
      <c r="AF29" s="627">
        <v>0</v>
      </c>
      <c r="AG29" s="560">
        <v>0</v>
      </c>
      <c r="AH29" s="560">
        <v>0</v>
      </c>
      <c r="AI29" s="80">
        <v>0</v>
      </c>
      <c r="AJ29" s="433">
        <v>0</v>
      </c>
      <c r="AK29" s="80">
        <v>0</v>
      </c>
      <c r="AL29" s="80">
        <v>0</v>
      </c>
      <c r="AM29" s="80">
        <v>0</v>
      </c>
      <c r="AN29" s="560">
        <v>0</v>
      </c>
      <c r="AO29" s="763">
        <v>0</v>
      </c>
      <c r="AP29" s="764">
        <v>0</v>
      </c>
      <c r="AQ29" s="560">
        <v>0</v>
      </c>
      <c r="AR29" s="763">
        <v>0</v>
      </c>
      <c r="AS29" s="560">
        <v>0</v>
      </c>
      <c r="AT29" s="765">
        <v>0</v>
      </c>
      <c r="AU29" s="80">
        <v>0</v>
      </c>
      <c r="AV29" s="80">
        <v>0</v>
      </c>
      <c r="AW29" s="560">
        <v>0</v>
      </c>
      <c r="AX29" s="560">
        <v>0</v>
      </c>
      <c r="AY29" s="560">
        <v>0</v>
      </c>
      <c r="AZ29" s="627">
        <v>0</v>
      </c>
      <c r="BA29" s="80">
        <v>0</v>
      </c>
      <c r="BB29" s="560">
        <v>0</v>
      </c>
      <c r="BC29" s="560">
        <v>0</v>
      </c>
      <c r="BD29" s="628">
        <v>0</v>
      </c>
      <c r="BE29" s="80">
        <v>0</v>
      </c>
      <c r="BF29" s="80">
        <v>0</v>
      </c>
      <c r="BG29" s="560">
        <v>0</v>
      </c>
      <c r="BH29" s="560">
        <v>0</v>
      </c>
      <c r="BI29" s="560">
        <v>0</v>
      </c>
      <c r="BJ29" s="627">
        <v>0</v>
      </c>
      <c r="BK29" s="560">
        <v>0</v>
      </c>
      <c r="BL29" s="560">
        <v>0</v>
      </c>
      <c r="BM29" s="560">
        <v>0</v>
      </c>
      <c r="BN29" s="628">
        <v>0</v>
      </c>
      <c r="BO29" s="560">
        <v>0</v>
      </c>
      <c r="BP29" s="560">
        <v>0</v>
      </c>
      <c r="BQ29" s="560">
        <v>0</v>
      </c>
      <c r="BR29" s="80">
        <v>0</v>
      </c>
      <c r="BS29" s="560">
        <v>0</v>
      </c>
      <c r="BT29" s="627">
        <v>0</v>
      </c>
      <c r="BU29" s="560">
        <v>0</v>
      </c>
      <c r="BV29" s="560">
        <v>0</v>
      </c>
      <c r="BW29" s="560">
        <v>0</v>
      </c>
      <c r="BX29" s="628">
        <v>0</v>
      </c>
      <c r="BY29" s="560">
        <v>0</v>
      </c>
      <c r="BZ29" s="236">
        <f t="shared" si="68"/>
        <v>0</v>
      </c>
      <c r="CA29" s="237">
        <f t="shared" si="0"/>
        <v>0</v>
      </c>
      <c r="CB29" s="237">
        <f t="shared" si="1"/>
        <v>0</v>
      </c>
      <c r="CC29" s="237">
        <f t="shared" si="2"/>
        <v>0</v>
      </c>
      <c r="CD29" s="375">
        <f t="shared" si="3"/>
        <v>0</v>
      </c>
      <c r="CE29" s="458">
        <f t="shared" si="4"/>
        <v>0</v>
      </c>
      <c r="CF29" s="237">
        <f t="shared" si="5"/>
        <v>0</v>
      </c>
      <c r="CG29" s="375">
        <f t="shared" si="6"/>
        <v>0</v>
      </c>
      <c r="CH29" s="237">
        <f t="shared" si="7"/>
        <v>0</v>
      </c>
      <c r="CI29" s="459">
        <f t="shared" si="8"/>
        <v>0</v>
      </c>
      <c r="CJ29" s="375">
        <f t="shared" si="9"/>
        <v>0</v>
      </c>
      <c r="CK29" s="237">
        <f t="shared" si="10"/>
        <v>0</v>
      </c>
      <c r="CL29" s="375">
        <f t="shared" si="11"/>
        <v>0</v>
      </c>
      <c r="CM29" s="375">
        <f t="shared" si="12"/>
        <v>0</v>
      </c>
      <c r="CN29" s="375">
        <f t="shared" si="13"/>
        <v>0</v>
      </c>
      <c r="CO29" s="470">
        <f t="shared" si="14"/>
        <v>0</v>
      </c>
      <c r="CP29" s="237">
        <f t="shared" si="15"/>
        <v>0</v>
      </c>
      <c r="CQ29" s="375">
        <f t="shared" si="16"/>
        <v>0</v>
      </c>
      <c r="CR29" s="375">
        <f t="shared" si="17"/>
        <v>0</v>
      </c>
      <c r="CS29" s="471">
        <f t="shared" si="18"/>
        <v>0</v>
      </c>
      <c r="CT29" s="375">
        <f t="shared" si="19"/>
        <v>0</v>
      </c>
      <c r="CU29" s="375">
        <f t="shared" si="20"/>
        <v>0</v>
      </c>
      <c r="CV29" s="375">
        <f t="shared" si="21"/>
        <v>0</v>
      </c>
      <c r="CW29" s="375">
        <f t="shared" si="22"/>
        <v>0</v>
      </c>
      <c r="CX29" s="375">
        <f t="shared" si="23"/>
        <v>0</v>
      </c>
      <c r="CY29" s="458">
        <f t="shared" si="24"/>
        <v>0</v>
      </c>
      <c r="CZ29" s="375">
        <f t="shared" si="25"/>
        <v>0</v>
      </c>
      <c r="DA29" s="375">
        <f t="shared" si="26"/>
        <v>0</v>
      </c>
      <c r="DB29" s="237">
        <f t="shared" si="27"/>
        <v>0</v>
      </c>
      <c r="DC29" s="471">
        <f t="shared" si="28"/>
        <v>0</v>
      </c>
      <c r="DD29" s="237">
        <f t="shared" si="29"/>
        <v>0</v>
      </c>
      <c r="DE29" s="237">
        <f t="shared" si="30"/>
        <v>0</v>
      </c>
      <c r="DF29" s="237">
        <f t="shared" si="31"/>
        <v>0</v>
      </c>
      <c r="DG29" s="375">
        <f t="shared" si="32"/>
        <v>0</v>
      </c>
      <c r="DH29" s="375">
        <f t="shared" si="33"/>
        <v>0</v>
      </c>
      <c r="DI29" s="458">
        <f t="shared" si="34"/>
        <v>0</v>
      </c>
      <c r="DJ29" s="375">
        <f t="shared" si="35"/>
        <v>0</v>
      </c>
      <c r="DK29" s="375">
        <f t="shared" si="36"/>
        <v>0</v>
      </c>
      <c r="DL29" s="375">
        <f t="shared" si="37"/>
        <v>0</v>
      </c>
      <c r="DM29" s="459">
        <f t="shared" si="38"/>
        <v>0</v>
      </c>
      <c r="DN29" s="237">
        <f t="shared" si="39"/>
        <v>0</v>
      </c>
      <c r="DO29" s="237">
        <f t="shared" si="69"/>
        <v>0</v>
      </c>
      <c r="DP29" s="375">
        <f t="shared" si="40"/>
        <v>0</v>
      </c>
      <c r="DQ29" s="375">
        <f t="shared" si="41"/>
        <v>0</v>
      </c>
      <c r="DR29" s="375">
        <f t="shared" si="42"/>
        <v>0</v>
      </c>
      <c r="DS29" s="458">
        <f t="shared" si="43"/>
        <v>0</v>
      </c>
      <c r="DT29" s="237">
        <f t="shared" si="44"/>
        <v>0</v>
      </c>
      <c r="DU29" s="375">
        <f t="shared" si="45"/>
        <v>0</v>
      </c>
      <c r="DV29" s="375">
        <f t="shared" si="46"/>
        <v>0</v>
      </c>
      <c r="DW29" s="459">
        <f t="shared" si="47"/>
        <v>0</v>
      </c>
      <c r="DX29" s="237">
        <f t="shared" si="48"/>
        <v>0</v>
      </c>
      <c r="DY29" s="237">
        <f t="shared" si="49"/>
        <v>0</v>
      </c>
      <c r="DZ29" s="375">
        <f t="shared" si="50"/>
        <v>0</v>
      </c>
      <c r="EA29" s="375">
        <f t="shared" si="51"/>
        <v>0</v>
      </c>
      <c r="EB29" s="375">
        <f t="shared" si="52"/>
        <v>0</v>
      </c>
      <c r="EC29" s="458">
        <f t="shared" si="53"/>
        <v>0</v>
      </c>
      <c r="ED29" s="375">
        <f t="shared" si="54"/>
        <v>0</v>
      </c>
      <c r="EE29" s="375">
        <f t="shared" si="55"/>
        <v>0</v>
      </c>
      <c r="EF29" s="375">
        <f t="shared" si="56"/>
        <v>0</v>
      </c>
      <c r="EG29" s="459">
        <f t="shared" si="57"/>
        <v>0</v>
      </c>
      <c r="EH29" s="375">
        <f t="shared" si="58"/>
        <v>0</v>
      </c>
      <c r="EI29" s="375">
        <f t="shared" si="59"/>
        <v>0</v>
      </c>
      <c r="EJ29" s="375">
        <f t="shared" si="60"/>
        <v>0</v>
      </c>
      <c r="EK29" s="237">
        <f t="shared" si="61"/>
        <v>0</v>
      </c>
      <c r="EL29" s="375">
        <f t="shared" si="62"/>
        <v>0</v>
      </c>
      <c r="EM29" s="458">
        <f t="shared" si="63"/>
        <v>0</v>
      </c>
      <c r="EN29" s="375">
        <f t="shared" si="64"/>
        <v>0</v>
      </c>
      <c r="EO29" s="375">
        <f t="shared" si="65"/>
        <v>0</v>
      </c>
      <c r="EP29" s="375">
        <f t="shared" si="66"/>
        <v>0</v>
      </c>
      <c r="EQ29" s="459">
        <f t="shared" si="67"/>
        <v>0</v>
      </c>
      <c r="ER29" s="375">
        <f t="shared" si="70"/>
        <v>0</v>
      </c>
      <c r="ES29" s="341">
        <f t="shared" si="71"/>
        <v>0</v>
      </c>
      <c r="ET29" s="228"/>
      <c r="EV29" s="347"/>
    </row>
    <row r="30" spans="2:152">
      <c r="B30" s="410">
        <v>20</v>
      </c>
      <c r="C30" s="411" t="s">
        <v>310</v>
      </c>
      <c r="D30" s="412">
        <f>+①入力・結果!L39</f>
        <v>0</v>
      </c>
      <c r="E30" s="735" t="s">
        <v>97</v>
      </c>
      <c r="F30" s="736" t="s">
        <v>46</v>
      </c>
      <c r="G30" s="421">
        <v>3.3040827402272101E-3</v>
      </c>
      <c r="H30" s="422">
        <v>2.0369215905934822E-3</v>
      </c>
      <c r="I30" s="423">
        <v>2.4378399097675762E-3</v>
      </c>
      <c r="J30" s="423">
        <v>2.5706518318751146E-3</v>
      </c>
      <c r="K30" s="586">
        <v>2.5787685024496101E-3</v>
      </c>
      <c r="L30" s="640">
        <v>2.2941032464917199E-3</v>
      </c>
      <c r="M30" s="423">
        <v>2.277971316724069E-3</v>
      </c>
      <c r="N30" s="586">
        <v>2.1456692913385828E-3</v>
      </c>
      <c r="O30" s="423">
        <v>2.1035416718397093E-3</v>
      </c>
      <c r="P30" s="641">
        <v>2.0994685859635175E-3</v>
      </c>
      <c r="Q30" s="586">
        <v>2.321416727465676E-3</v>
      </c>
      <c r="R30" s="423">
        <v>2.5046876159801716E-3</v>
      </c>
      <c r="S30" s="586">
        <v>2.4090529941207333E-3</v>
      </c>
      <c r="T30" s="586">
        <v>2.5642556588031588E-3</v>
      </c>
      <c r="U30" s="586">
        <v>2.6653504442250742E-3</v>
      </c>
      <c r="V30" s="436">
        <v>1.536005896000622E-3</v>
      </c>
      <c r="W30" s="423">
        <v>1.0996610028492398E-3</v>
      </c>
      <c r="X30" s="586">
        <v>6.9549493158068613E-4</v>
      </c>
      <c r="Y30" s="586">
        <v>1.1323166834079079E-3</v>
      </c>
      <c r="Z30" s="437">
        <v>1.5634192080156816E-3</v>
      </c>
      <c r="AA30" s="586">
        <v>1.6674258897951817E-3</v>
      </c>
      <c r="AB30" s="586">
        <v>1.1823334914308002E-3</v>
      </c>
      <c r="AC30" s="586">
        <v>1.534485543530932E-3</v>
      </c>
      <c r="AD30" s="586">
        <v>1.5191426406379678E-3</v>
      </c>
      <c r="AE30" s="586">
        <v>1.8150358623027865E-3</v>
      </c>
      <c r="AF30" s="640">
        <v>1.3154225821370416E-3</v>
      </c>
      <c r="AG30" s="586">
        <v>1.6186785142508681E-3</v>
      </c>
      <c r="AH30" s="586">
        <v>1.6027396470513625E-3</v>
      </c>
      <c r="AI30" s="423">
        <v>3.9673024394787622E-3</v>
      </c>
      <c r="AJ30" s="437">
        <v>3.937053525277282E-3</v>
      </c>
      <c r="AK30" s="423">
        <v>5.4861088433087925E-3</v>
      </c>
      <c r="AL30" s="423">
        <v>5.5513836349982805E-3</v>
      </c>
      <c r="AM30" s="423">
        <v>5.4421583758779875E-3</v>
      </c>
      <c r="AN30" s="586">
        <v>3.8875831563190727E-3</v>
      </c>
      <c r="AO30" s="769">
        <v>2.7288581264852852E-3</v>
      </c>
      <c r="AP30" s="770">
        <v>2.6477020969044797E-3</v>
      </c>
      <c r="AQ30" s="586">
        <v>8.9109942282464567E-3</v>
      </c>
      <c r="AR30" s="769">
        <v>3.2953139904791898E-3</v>
      </c>
      <c r="AS30" s="586">
        <v>9.0985149550303276E-3</v>
      </c>
      <c r="AT30" s="771">
        <v>3.3408153677506915E-3</v>
      </c>
      <c r="AU30" s="423">
        <v>6.0006776843226249E-3</v>
      </c>
      <c r="AV30" s="423">
        <v>6.0848231858585304E-3</v>
      </c>
      <c r="AW30" s="586">
        <v>5.658657958862774E-3</v>
      </c>
      <c r="AX30" s="586">
        <v>7.5246963180034977E-3</v>
      </c>
      <c r="AY30" s="586">
        <v>5.697404515720616E-3</v>
      </c>
      <c r="AZ30" s="640">
        <v>1.887638210977189E-2</v>
      </c>
      <c r="BA30" s="423">
        <v>5.1319370936035082E-3</v>
      </c>
      <c r="BB30" s="586">
        <v>4.9517883437039849E-3</v>
      </c>
      <c r="BC30" s="586">
        <v>5.8344137803296907E-3</v>
      </c>
      <c r="BD30" s="641">
        <v>3.278634233577851E-3</v>
      </c>
      <c r="BE30" s="423">
        <v>2.4325073224563238E-3</v>
      </c>
      <c r="BF30" s="423">
        <v>1.458498659883954E-3</v>
      </c>
      <c r="BG30" s="586">
        <v>1.0137133469470508E-3</v>
      </c>
      <c r="BH30" s="586">
        <v>1.9671030010315295E-3</v>
      </c>
      <c r="BI30" s="586">
        <v>5.9830408769387493E-3</v>
      </c>
      <c r="BJ30" s="640">
        <v>1.4075187969924813E-3</v>
      </c>
      <c r="BK30" s="586">
        <v>4.8929193206687033E-3</v>
      </c>
      <c r="BL30" s="586">
        <v>2.1303454618630986E-3</v>
      </c>
      <c r="BM30" s="586">
        <v>4.2037713834697417E-4</v>
      </c>
      <c r="BN30" s="641">
        <v>2.3664767537207219E-3</v>
      </c>
      <c r="BO30" s="586">
        <v>1.2508539183544876E-3</v>
      </c>
      <c r="BP30" s="586">
        <v>6.6464730109612328E-4</v>
      </c>
      <c r="BQ30" s="586">
        <v>1.5646987385005006E-3</v>
      </c>
      <c r="BR30" s="423">
        <v>4.0128643876673484E-3</v>
      </c>
      <c r="BS30" s="586">
        <v>3.5448555464153981E-3</v>
      </c>
      <c r="BT30" s="640">
        <v>2.7804142841651629E-3</v>
      </c>
      <c r="BU30" s="586">
        <v>2.8525117789564803E-3</v>
      </c>
      <c r="BV30" s="586">
        <v>2.9803189760209642E-3</v>
      </c>
      <c r="BW30" s="586">
        <v>6.1851164852971905E-3</v>
      </c>
      <c r="BX30" s="641">
        <v>4.1988048587676277E-3</v>
      </c>
      <c r="BY30" s="586">
        <v>6.4550030983694211E-3</v>
      </c>
      <c r="BZ30" s="424">
        <f t="shared" si="68"/>
        <v>0</v>
      </c>
      <c r="CA30" s="425">
        <f t="shared" si="0"/>
        <v>0</v>
      </c>
      <c r="CB30" s="425">
        <f t="shared" si="1"/>
        <v>0</v>
      </c>
      <c r="CC30" s="425">
        <f t="shared" si="2"/>
        <v>0</v>
      </c>
      <c r="CD30" s="426">
        <f t="shared" si="3"/>
        <v>0</v>
      </c>
      <c r="CE30" s="462">
        <f t="shared" si="4"/>
        <v>0</v>
      </c>
      <c r="CF30" s="425">
        <f t="shared" si="5"/>
        <v>0</v>
      </c>
      <c r="CG30" s="426">
        <f t="shared" si="6"/>
        <v>0</v>
      </c>
      <c r="CH30" s="425">
        <f t="shared" si="7"/>
        <v>0</v>
      </c>
      <c r="CI30" s="463">
        <f t="shared" si="8"/>
        <v>0</v>
      </c>
      <c r="CJ30" s="426">
        <f t="shared" si="9"/>
        <v>0</v>
      </c>
      <c r="CK30" s="425">
        <f t="shared" si="10"/>
        <v>0</v>
      </c>
      <c r="CL30" s="426">
        <f t="shared" si="11"/>
        <v>0</v>
      </c>
      <c r="CM30" s="426">
        <f t="shared" si="12"/>
        <v>0</v>
      </c>
      <c r="CN30" s="426">
        <f t="shared" si="13"/>
        <v>0</v>
      </c>
      <c r="CO30" s="474">
        <f t="shared" si="14"/>
        <v>0</v>
      </c>
      <c r="CP30" s="425">
        <f t="shared" si="15"/>
        <v>0</v>
      </c>
      <c r="CQ30" s="426">
        <f t="shared" si="16"/>
        <v>0</v>
      </c>
      <c r="CR30" s="426">
        <f t="shared" si="17"/>
        <v>0</v>
      </c>
      <c r="CS30" s="475">
        <f t="shared" si="18"/>
        <v>0</v>
      </c>
      <c r="CT30" s="426">
        <f t="shared" si="19"/>
        <v>0</v>
      </c>
      <c r="CU30" s="426">
        <f t="shared" si="20"/>
        <v>0</v>
      </c>
      <c r="CV30" s="426">
        <f t="shared" si="21"/>
        <v>0</v>
      </c>
      <c r="CW30" s="426">
        <f t="shared" si="22"/>
        <v>0</v>
      </c>
      <c r="CX30" s="426">
        <f t="shared" si="23"/>
        <v>0</v>
      </c>
      <c r="CY30" s="462">
        <f t="shared" si="24"/>
        <v>0</v>
      </c>
      <c r="CZ30" s="426">
        <f t="shared" si="25"/>
        <v>0</v>
      </c>
      <c r="DA30" s="426">
        <f t="shared" si="26"/>
        <v>0</v>
      </c>
      <c r="DB30" s="425">
        <f t="shared" si="27"/>
        <v>0</v>
      </c>
      <c r="DC30" s="475">
        <f t="shared" si="28"/>
        <v>0</v>
      </c>
      <c r="DD30" s="425">
        <f t="shared" si="29"/>
        <v>0</v>
      </c>
      <c r="DE30" s="425">
        <f t="shared" si="30"/>
        <v>0</v>
      </c>
      <c r="DF30" s="425">
        <f t="shared" si="31"/>
        <v>0</v>
      </c>
      <c r="DG30" s="426">
        <f t="shared" si="32"/>
        <v>0</v>
      </c>
      <c r="DH30" s="426">
        <f t="shared" si="33"/>
        <v>0</v>
      </c>
      <c r="DI30" s="462">
        <f t="shared" si="34"/>
        <v>0</v>
      </c>
      <c r="DJ30" s="426">
        <f t="shared" si="35"/>
        <v>0</v>
      </c>
      <c r="DK30" s="426">
        <f t="shared" si="36"/>
        <v>0</v>
      </c>
      <c r="DL30" s="426">
        <f t="shared" si="37"/>
        <v>0</v>
      </c>
      <c r="DM30" s="463">
        <f t="shared" si="38"/>
        <v>0</v>
      </c>
      <c r="DN30" s="425">
        <f t="shared" si="39"/>
        <v>0</v>
      </c>
      <c r="DO30" s="425">
        <f t="shared" si="69"/>
        <v>0</v>
      </c>
      <c r="DP30" s="426">
        <f t="shared" si="40"/>
        <v>0</v>
      </c>
      <c r="DQ30" s="426">
        <f t="shared" si="41"/>
        <v>0</v>
      </c>
      <c r="DR30" s="426">
        <f t="shared" si="42"/>
        <v>0</v>
      </c>
      <c r="DS30" s="462">
        <f t="shared" si="43"/>
        <v>0</v>
      </c>
      <c r="DT30" s="425">
        <f t="shared" si="44"/>
        <v>0</v>
      </c>
      <c r="DU30" s="426">
        <f t="shared" si="45"/>
        <v>0</v>
      </c>
      <c r="DV30" s="426">
        <f t="shared" si="46"/>
        <v>0</v>
      </c>
      <c r="DW30" s="463">
        <f t="shared" si="47"/>
        <v>0</v>
      </c>
      <c r="DX30" s="425">
        <f t="shared" si="48"/>
        <v>0</v>
      </c>
      <c r="DY30" s="425">
        <f t="shared" si="49"/>
        <v>0</v>
      </c>
      <c r="DZ30" s="426">
        <f t="shared" si="50"/>
        <v>0</v>
      </c>
      <c r="EA30" s="426">
        <f t="shared" si="51"/>
        <v>0</v>
      </c>
      <c r="EB30" s="426">
        <f t="shared" si="52"/>
        <v>0</v>
      </c>
      <c r="EC30" s="462">
        <f t="shared" si="53"/>
        <v>0</v>
      </c>
      <c r="ED30" s="426">
        <f t="shared" si="54"/>
        <v>0</v>
      </c>
      <c r="EE30" s="426">
        <f t="shared" si="55"/>
        <v>0</v>
      </c>
      <c r="EF30" s="426">
        <f t="shared" si="56"/>
        <v>0</v>
      </c>
      <c r="EG30" s="463">
        <f t="shared" si="57"/>
        <v>0</v>
      </c>
      <c r="EH30" s="426">
        <f t="shared" si="58"/>
        <v>0</v>
      </c>
      <c r="EI30" s="426">
        <f t="shared" si="59"/>
        <v>0</v>
      </c>
      <c r="EJ30" s="426">
        <f t="shared" si="60"/>
        <v>0</v>
      </c>
      <c r="EK30" s="425">
        <f t="shared" si="61"/>
        <v>0</v>
      </c>
      <c r="EL30" s="426">
        <f t="shared" si="62"/>
        <v>0</v>
      </c>
      <c r="EM30" s="462">
        <f t="shared" si="63"/>
        <v>0</v>
      </c>
      <c r="EN30" s="426">
        <f t="shared" si="64"/>
        <v>0</v>
      </c>
      <c r="EO30" s="426">
        <f t="shared" si="65"/>
        <v>0</v>
      </c>
      <c r="EP30" s="426">
        <f t="shared" si="66"/>
        <v>0</v>
      </c>
      <c r="EQ30" s="463">
        <f t="shared" si="67"/>
        <v>0</v>
      </c>
      <c r="ER30" s="426">
        <f t="shared" si="70"/>
        <v>0</v>
      </c>
      <c r="ES30" s="427">
        <f t="shared" si="71"/>
        <v>0</v>
      </c>
      <c r="ET30" s="228"/>
      <c r="EV30" s="347"/>
    </row>
    <row r="31" spans="2:152">
      <c r="B31" s="14">
        <v>21</v>
      </c>
      <c r="C31" s="402" t="s">
        <v>140</v>
      </c>
      <c r="D31" s="232">
        <f>+①入力・結果!L41</f>
        <v>0</v>
      </c>
      <c r="E31" s="731" t="s">
        <v>98</v>
      </c>
      <c r="F31" s="732" t="s">
        <v>48</v>
      </c>
      <c r="G31" s="73">
        <v>3.0999249893095019E-3</v>
      </c>
      <c r="H31" s="79">
        <v>3.424404276520859E-3</v>
      </c>
      <c r="I31" s="80">
        <v>4.9279517514079756E-3</v>
      </c>
      <c r="J31" s="80">
        <v>3.897915636279955E-3</v>
      </c>
      <c r="K31" s="560">
        <v>3.8851884794455856E-3</v>
      </c>
      <c r="L31" s="627">
        <v>4.3315512244430582E-3</v>
      </c>
      <c r="M31" s="80">
        <v>6.1678285779490638E-3</v>
      </c>
      <c r="N31" s="560">
        <v>7.3129921259842516E-3</v>
      </c>
      <c r="O31" s="80">
        <v>6.5104870352599448E-3</v>
      </c>
      <c r="P31" s="628">
        <v>6.5161394477648692E-3</v>
      </c>
      <c r="Q31" s="560">
        <v>6.2081315911653515E-3</v>
      </c>
      <c r="R31" s="80">
        <v>5.6916210276286953E-3</v>
      </c>
      <c r="S31" s="560">
        <v>5.5496508765084957E-3</v>
      </c>
      <c r="T31" s="560">
        <v>5.7800501328741137E-3</v>
      </c>
      <c r="U31" s="560">
        <v>5.485827104780708E-3</v>
      </c>
      <c r="V31" s="432">
        <v>1.5458407594235663E-3</v>
      </c>
      <c r="W31" s="80">
        <v>1.5728011979285819E-3</v>
      </c>
      <c r="X31" s="560">
        <v>1.703962582372681E-3</v>
      </c>
      <c r="Y31" s="560">
        <v>1.5622036624684784E-3</v>
      </c>
      <c r="Z31" s="433">
        <v>1.5441469733282072E-3</v>
      </c>
      <c r="AA31" s="560">
        <v>2.1831246185978152E-3</v>
      </c>
      <c r="AB31" s="560">
        <v>1.2298986318906599E-3</v>
      </c>
      <c r="AC31" s="560">
        <v>1.7896947181392344E-3</v>
      </c>
      <c r="AD31" s="560">
        <v>2.4392884205968316E-3</v>
      </c>
      <c r="AE31" s="560">
        <v>1.7858082316698914E-3</v>
      </c>
      <c r="AF31" s="627">
        <v>1.2897290894984378E-3</v>
      </c>
      <c r="AG31" s="560">
        <v>1.4192392418143737E-3</v>
      </c>
      <c r="AH31" s="560">
        <v>1.6892184049857888E-3</v>
      </c>
      <c r="AI31" s="80">
        <v>2.7867306002395103E-3</v>
      </c>
      <c r="AJ31" s="433">
        <v>2.126289806792532E-3</v>
      </c>
      <c r="AK31" s="80">
        <v>2.1667331947393467E-3</v>
      </c>
      <c r="AL31" s="80">
        <v>2.2143186950878096E-3</v>
      </c>
      <c r="AM31" s="80">
        <v>2.3162092241368641E-3</v>
      </c>
      <c r="AN31" s="560">
        <v>2.516339605336722E-3</v>
      </c>
      <c r="AO31" s="763">
        <v>2.1867008828127116E-3</v>
      </c>
      <c r="AP31" s="764">
        <v>1.6580614380258204E-3</v>
      </c>
      <c r="AQ31" s="560">
        <v>2.485967876633844E-3</v>
      </c>
      <c r="AR31" s="763">
        <v>1.3738081871665321E-3</v>
      </c>
      <c r="AS31" s="560">
        <v>1.1503869483371679E-3</v>
      </c>
      <c r="AT31" s="765">
        <v>1.409406483269823E-3</v>
      </c>
      <c r="AU31" s="80">
        <v>1.7951957856714832E-3</v>
      </c>
      <c r="AV31" s="80">
        <v>1.7347284394767437E-3</v>
      </c>
      <c r="AW31" s="560">
        <v>1.7198210492695228E-3</v>
      </c>
      <c r="AX31" s="560">
        <v>1.8717209434229805E-3</v>
      </c>
      <c r="AY31" s="560">
        <v>1.5615108672715763E-3</v>
      </c>
      <c r="AZ31" s="627">
        <v>2.2910648470963243E-3</v>
      </c>
      <c r="BA31" s="80">
        <v>2.4194767881445638E-3</v>
      </c>
      <c r="BB31" s="560">
        <v>2.3393340616539209E-3</v>
      </c>
      <c r="BC31" s="560">
        <v>2.7319874050750139E-3</v>
      </c>
      <c r="BD31" s="628">
        <v>5.5747821143327099E-4</v>
      </c>
      <c r="BE31" s="80">
        <v>1.9382440341536335E-3</v>
      </c>
      <c r="BF31" s="80">
        <v>2.2812733619233042E-3</v>
      </c>
      <c r="BG31" s="560">
        <v>2.2531608000183933E-3</v>
      </c>
      <c r="BH31" s="560">
        <v>2.6947711843399412E-3</v>
      </c>
      <c r="BI31" s="560">
        <v>2.0086947788283569E-3</v>
      </c>
      <c r="BJ31" s="627">
        <v>2.1082706766917293E-3</v>
      </c>
      <c r="BK31" s="560">
        <v>1.6291086049096998E-3</v>
      </c>
      <c r="BL31" s="560">
        <v>2.1351945031268236E-3</v>
      </c>
      <c r="BM31" s="560">
        <v>1.3297644172200202E-3</v>
      </c>
      <c r="BN31" s="628">
        <v>2.6298906832192583E-3</v>
      </c>
      <c r="BO31" s="560">
        <v>7.4552141268509364E-4</v>
      </c>
      <c r="BP31" s="560">
        <v>2.0297425775862876E-3</v>
      </c>
      <c r="BQ31" s="560">
        <v>2.8309648699227597E-3</v>
      </c>
      <c r="BR31" s="80">
        <v>3.7815090908733104E-3</v>
      </c>
      <c r="BS31" s="560">
        <v>3.4710164072874615E-3</v>
      </c>
      <c r="BT31" s="627">
        <v>2.7475171826434894E-3</v>
      </c>
      <c r="BU31" s="560">
        <v>2.5446031755253329E-3</v>
      </c>
      <c r="BV31" s="560">
        <v>6.0061326907821866E-3</v>
      </c>
      <c r="BW31" s="560">
        <v>2.0773889175089194E-3</v>
      </c>
      <c r="BX31" s="628">
        <v>4.1376027472947814E-3</v>
      </c>
      <c r="BY31" s="560">
        <v>2.6833829865181517E-3</v>
      </c>
      <c r="BZ31" s="236">
        <f t="shared" si="68"/>
        <v>0</v>
      </c>
      <c r="CA31" s="237">
        <f t="shared" si="0"/>
        <v>0</v>
      </c>
      <c r="CB31" s="237">
        <f t="shared" si="1"/>
        <v>0</v>
      </c>
      <c r="CC31" s="237">
        <f t="shared" si="2"/>
        <v>0</v>
      </c>
      <c r="CD31" s="375">
        <f t="shared" si="3"/>
        <v>0</v>
      </c>
      <c r="CE31" s="458">
        <f t="shared" si="4"/>
        <v>0</v>
      </c>
      <c r="CF31" s="237">
        <f t="shared" si="5"/>
        <v>0</v>
      </c>
      <c r="CG31" s="375">
        <f t="shared" si="6"/>
        <v>0</v>
      </c>
      <c r="CH31" s="237">
        <f t="shared" si="7"/>
        <v>0</v>
      </c>
      <c r="CI31" s="459">
        <f t="shared" si="8"/>
        <v>0</v>
      </c>
      <c r="CJ31" s="375">
        <f t="shared" si="9"/>
        <v>0</v>
      </c>
      <c r="CK31" s="237">
        <f t="shared" si="10"/>
        <v>0</v>
      </c>
      <c r="CL31" s="375">
        <f t="shared" si="11"/>
        <v>0</v>
      </c>
      <c r="CM31" s="375">
        <f t="shared" si="12"/>
        <v>0</v>
      </c>
      <c r="CN31" s="375">
        <f t="shared" si="13"/>
        <v>0</v>
      </c>
      <c r="CO31" s="470">
        <f t="shared" si="14"/>
        <v>0</v>
      </c>
      <c r="CP31" s="237">
        <f t="shared" si="15"/>
        <v>0</v>
      </c>
      <c r="CQ31" s="375">
        <f t="shared" si="16"/>
        <v>0</v>
      </c>
      <c r="CR31" s="375">
        <f t="shared" si="17"/>
        <v>0</v>
      </c>
      <c r="CS31" s="471">
        <f t="shared" si="18"/>
        <v>0</v>
      </c>
      <c r="CT31" s="375">
        <f t="shared" si="19"/>
        <v>0</v>
      </c>
      <c r="CU31" s="375">
        <f t="shared" si="20"/>
        <v>0</v>
      </c>
      <c r="CV31" s="375">
        <f t="shared" si="21"/>
        <v>0</v>
      </c>
      <c r="CW31" s="375">
        <f t="shared" si="22"/>
        <v>0</v>
      </c>
      <c r="CX31" s="375">
        <f t="shared" si="23"/>
        <v>0</v>
      </c>
      <c r="CY31" s="458">
        <f t="shared" si="24"/>
        <v>0</v>
      </c>
      <c r="CZ31" s="375">
        <f t="shared" si="25"/>
        <v>0</v>
      </c>
      <c r="DA31" s="375">
        <f t="shared" si="26"/>
        <v>0</v>
      </c>
      <c r="DB31" s="237">
        <f t="shared" si="27"/>
        <v>0</v>
      </c>
      <c r="DC31" s="471">
        <f t="shared" si="28"/>
        <v>0</v>
      </c>
      <c r="DD31" s="237">
        <f t="shared" si="29"/>
        <v>0</v>
      </c>
      <c r="DE31" s="237">
        <f t="shared" si="30"/>
        <v>0</v>
      </c>
      <c r="DF31" s="237">
        <f t="shared" si="31"/>
        <v>0</v>
      </c>
      <c r="DG31" s="375">
        <f t="shared" si="32"/>
        <v>0</v>
      </c>
      <c r="DH31" s="375">
        <f t="shared" si="33"/>
        <v>0</v>
      </c>
      <c r="DI31" s="458">
        <f t="shared" si="34"/>
        <v>0</v>
      </c>
      <c r="DJ31" s="375">
        <f t="shared" si="35"/>
        <v>0</v>
      </c>
      <c r="DK31" s="375">
        <f t="shared" si="36"/>
        <v>0</v>
      </c>
      <c r="DL31" s="375">
        <f t="shared" si="37"/>
        <v>0</v>
      </c>
      <c r="DM31" s="459">
        <f t="shared" si="38"/>
        <v>0</v>
      </c>
      <c r="DN31" s="237">
        <f t="shared" si="39"/>
        <v>0</v>
      </c>
      <c r="DO31" s="237">
        <f t="shared" si="69"/>
        <v>0</v>
      </c>
      <c r="DP31" s="375">
        <f t="shared" si="40"/>
        <v>0</v>
      </c>
      <c r="DQ31" s="375">
        <f t="shared" si="41"/>
        <v>0</v>
      </c>
      <c r="DR31" s="375">
        <f t="shared" si="42"/>
        <v>0</v>
      </c>
      <c r="DS31" s="458">
        <f t="shared" si="43"/>
        <v>0</v>
      </c>
      <c r="DT31" s="237">
        <f t="shared" si="44"/>
        <v>0</v>
      </c>
      <c r="DU31" s="375">
        <f t="shared" si="45"/>
        <v>0</v>
      </c>
      <c r="DV31" s="375">
        <f t="shared" si="46"/>
        <v>0</v>
      </c>
      <c r="DW31" s="459">
        <f t="shared" si="47"/>
        <v>0</v>
      </c>
      <c r="DX31" s="237">
        <f t="shared" si="48"/>
        <v>0</v>
      </c>
      <c r="DY31" s="237">
        <f t="shared" si="49"/>
        <v>0</v>
      </c>
      <c r="DZ31" s="375">
        <f t="shared" si="50"/>
        <v>0</v>
      </c>
      <c r="EA31" s="375">
        <f t="shared" si="51"/>
        <v>0</v>
      </c>
      <c r="EB31" s="375">
        <f t="shared" si="52"/>
        <v>0</v>
      </c>
      <c r="EC31" s="458">
        <f t="shared" si="53"/>
        <v>0</v>
      </c>
      <c r="ED31" s="375">
        <f t="shared" si="54"/>
        <v>0</v>
      </c>
      <c r="EE31" s="375">
        <f t="shared" si="55"/>
        <v>0</v>
      </c>
      <c r="EF31" s="375">
        <f t="shared" si="56"/>
        <v>0</v>
      </c>
      <c r="EG31" s="459">
        <f t="shared" si="57"/>
        <v>0</v>
      </c>
      <c r="EH31" s="375">
        <f t="shared" si="58"/>
        <v>0</v>
      </c>
      <c r="EI31" s="375">
        <f t="shared" si="59"/>
        <v>0</v>
      </c>
      <c r="EJ31" s="375">
        <f t="shared" si="60"/>
        <v>0</v>
      </c>
      <c r="EK31" s="237">
        <f t="shared" si="61"/>
        <v>0</v>
      </c>
      <c r="EL31" s="375">
        <f t="shared" si="62"/>
        <v>0</v>
      </c>
      <c r="EM31" s="458">
        <f t="shared" si="63"/>
        <v>0</v>
      </c>
      <c r="EN31" s="375">
        <f t="shared" si="64"/>
        <v>0</v>
      </c>
      <c r="EO31" s="375">
        <f t="shared" si="65"/>
        <v>0</v>
      </c>
      <c r="EP31" s="375">
        <f t="shared" si="66"/>
        <v>0</v>
      </c>
      <c r="EQ31" s="459">
        <f t="shared" si="67"/>
        <v>0</v>
      </c>
      <c r="ER31" s="375">
        <f t="shared" si="70"/>
        <v>0</v>
      </c>
      <c r="ES31" s="236">
        <f t="shared" si="71"/>
        <v>0</v>
      </c>
      <c r="ET31" s="228"/>
      <c r="EV31" s="347"/>
    </row>
    <row r="32" spans="2:152">
      <c r="B32" s="14">
        <v>22</v>
      </c>
      <c r="C32" s="402" t="s">
        <v>141</v>
      </c>
      <c r="D32" s="232">
        <f>+①入力・結果!L43</f>
        <v>0</v>
      </c>
      <c r="E32" s="731" t="s">
        <v>99</v>
      </c>
      <c r="F32" s="732" t="s">
        <v>493</v>
      </c>
      <c r="G32" s="73">
        <v>7.8603796907124714E-4</v>
      </c>
      <c r="H32" s="79">
        <v>9.0152216961302933E-4</v>
      </c>
      <c r="I32" s="80">
        <v>9.9267473446012339E-4</v>
      </c>
      <c r="J32" s="80">
        <v>6.5378072034768934E-4</v>
      </c>
      <c r="K32" s="560">
        <v>6.4782113646833178E-4</v>
      </c>
      <c r="L32" s="627">
        <v>8.5683374266558212E-4</v>
      </c>
      <c r="M32" s="80">
        <v>1.4006088142270957E-3</v>
      </c>
      <c r="N32" s="560">
        <v>1.6141732283464568E-3</v>
      </c>
      <c r="O32" s="80">
        <v>1.4820462560074239E-3</v>
      </c>
      <c r="P32" s="628">
        <v>1.4780100132698517E-3</v>
      </c>
      <c r="Q32" s="560">
        <v>1.697950520660609E-3</v>
      </c>
      <c r="R32" s="80">
        <v>1.2860688248525942E-3</v>
      </c>
      <c r="S32" s="560">
        <v>1.4958831680770628E-3</v>
      </c>
      <c r="T32" s="560">
        <v>1.1553815325408023E-3</v>
      </c>
      <c r="U32" s="560">
        <v>1.3820335636722605E-3</v>
      </c>
      <c r="V32" s="432">
        <v>7.8763425741095372E-4</v>
      </c>
      <c r="W32" s="80">
        <v>5.8622590104610774E-4</v>
      </c>
      <c r="X32" s="560">
        <v>4.8684645210648027E-4</v>
      </c>
      <c r="Y32" s="560">
        <v>5.9425552987784746E-4</v>
      </c>
      <c r="Z32" s="433">
        <v>8.0028771159852078E-4</v>
      </c>
      <c r="AA32" s="560">
        <v>1.2118920126861887E-3</v>
      </c>
      <c r="AB32" s="560">
        <v>6.1698782196503829E-4</v>
      </c>
      <c r="AC32" s="560">
        <v>6.9778711032143434E-4</v>
      </c>
      <c r="AD32" s="560">
        <v>1.083727251951551E-3</v>
      </c>
      <c r="AE32" s="560">
        <v>9.3945955605734298E-4</v>
      </c>
      <c r="AF32" s="627">
        <v>6.6087032704867691E-4</v>
      </c>
      <c r="AG32" s="560">
        <v>7.7609937838601841E-4</v>
      </c>
      <c r="AH32" s="560">
        <v>8.5325707828633689E-4</v>
      </c>
      <c r="AI32" s="80">
        <v>5.1608303381443169E-4</v>
      </c>
      <c r="AJ32" s="433">
        <v>5.2424365603932776E-4</v>
      </c>
      <c r="AK32" s="80">
        <v>6.1492230482835283E-4</v>
      </c>
      <c r="AL32" s="80">
        <v>6.3065728884936214E-4</v>
      </c>
      <c r="AM32" s="80">
        <v>6.524990245991727E-4</v>
      </c>
      <c r="AN32" s="560">
        <v>6.999803467056502E-4</v>
      </c>
      <c r="AO32" s="763">
        <v>6.6866060052950694E-4</v>
      </c>
      <c r="AP32" s="764">
        <v>4.5821071079346035E-4</v>
      </c>
      <c r="AQ32" s="560">
        <v>7.4508412211610957E-4</v>
      </c>
      <c r="AR32" s="763">
        <v>2.624384410700186E-4</v>
      </c>
      <c r="AS32" s="560">
        <v>2.0916126333403055E-4</v>
      </c>
      <c r="AT32" s="765">
        <v>2.6100120060552277E-4</v>
      </c>
      <c r="AU32" s="80">
        <v>5.4081211953283176E-4</v>
      </c>
      <c r="AV32" s="80">
        <v>5.2819963566125652E-4</v>
      </c>
      <c r="AW32" s="560">
        <v>5.2153014935640721E-4</v>
      </c>
      <c r="AX32" s="560">
        <v>5.9554757290731196E-4</v>
      </c>
      <c r="AY32" s="560">
        <v>5.0643595695294371E-4</v>
      </c>
      <c r="AZ32" s="627">
        <v>5.4786333300129494E-4</v>
      </c>
      <c r="BA32" s="80">
        <v>6.710267654619689E-4</v>
      </c>
      <c r="BB32" s="560">
        <v>6.7686315489478936E-4</v>
      </c>
      <c r="BC32" s="560">
        <v>6.4826819781441006E-4</v>
      </c>
      <c r="BD32" s="628">
        <v>8.2793793777218453E-5</v>
      </c>
      <c r="BE32" s="80">
        <v>4.6892676498042052E-4</v>
      </c>
      <c r="BF32" s="80">
        <v>5.0025199028827559E-4</v>
      </c>
      <c r="BG32" s="560">
        <v>4.7236951837120299E-4</v>
      </c>
      <c r="BH32" s="560">
        <v>5.2775934174016648E-4</v>
      </c>
      <c r="BI32" s="560">
        <v>5.3086933440463723E-4</v>
      </c>
      <c r="BJ32" s="627">
        <v>5.5338345864661652E-4</v>
      </c>
      <c r="BK32" s="560">
        <v>3.9504135698454094E-4</v>
      </c>
      <c r="BL32" s="560">
        <v>5.6572148076789418E-4</v>
      </c>
      <c r="BM32" s="560">
        <v>3.6890238671265078E-4</v>
      </c>
      <c r="BN32" s="628">
        <v>1.9543614124084956E-4</v>
      </c>
      <c r="BO32" s="560">
        <v>1.9339886019445943E-4</v>
      </c>
      <c r="BP32" s="560">
        <v>7.1757003701478409E-4</v>
      </c>
      <c r="BQ32" s="560">
        <v>2.165708849977514E-4</v>
      </c>
      <c r="BR32" s="80">
        <v>5.0379122576734684E-4</v>
      </c>
      <c r="BS32" s="560">
        <v>5.785988792603164E-4</v>
      </c>
      <c r="BT32" s="627">
        <v>3.7039699491069658E-4</v>
      </c>
      <c r="BU32" s="560">
        <v>3.5612825264772349E-3</v>
      </c>
      <c r="BV32" s="560">
        <v>2.2333780836127125E-4</v>
      </c>
      <c r="BW32" s="560">
        <v>3.2616202198124686E-4</v>
      </c>
      <c r="BX32" s="628">
        <v>5.0899756041583436E-4</v>
      </c>
      <c r="BY32" s="560">
        <v>1.0692647899375009E-3</v>
      </c>
      <c r="BZ32" s="236">
        <f t="shared" si="68"/>
        <v>0</v>
      </c>
      <c r="CA32" s="237">
        <f t="shared" si="0"/>
        <v>0</v>
      </c>
      <c r="CB32" s="237">
        <f t="shared" si="1"/>
        <v>0</v>
      </c>
      <c r="CC32" s="237">
        <f t="shared" si="2"/>
        <v>0</v>
      </c>
      <c r="CD32" s="375">
        <f t="shared" si="3"/>
        <v>0</v>
      </c>
      <c r="CE32" s="458">
        <f t="shared" si="4"/>
        <v>0</v>
      </c>
      <c r="CF32" s="237">
        <f t="shared" si="5"/>
        <v>0</v>
      </c>
      <c r="CG32" s="375">
        <f t="shared" si="6"/>
        <v>0</v>
      </c>
      <c r="CH32" s="237">
        <f t="shared" si="7"/>
        <v>0</v>
      </c>
      <c r="CI32" s="459">
        <f t="shared" si="8"/>
        <v>0</v>
      </c>
      <c r="CJ32" s="375">
        <f t="shared" si="9"/>
        <v>0</v>
      </c>
      <c r="CK32" s="237">
        <f t="shared" si="10"/>
        <v>0</v>
      </c>
      <c r="CL32" s="375">
        <f t="shared" si="11"/>
        <v>0</v>
      </c>
      <c r="CM32" s="375">
        <f t="shared" si="12"/>
        <v>0</v>
      </c>
      <c r="CN32" s="375">
        <f t="shared" si="13"/>
        <v>0</v>
      </c>
      <c r="CO32" s="470">
        <f t="shared" si="14"/>
        <v>0</v>
      </c>
      <c r="CP32" s="237">
        <f t="shared" si="15"/>
        <v>0</v>
      </c>
      <c r="CQ32" s="375">
        <f t="shared" si="16"/>
        <v>0</v>
      </c>
      <c r="CR32" s="375">
        <f t="shared" si="17"/>
        <v>0</v>
      </c>
      <c r="CS32" s="471">
        <f t="shared" si="18"/>
        <v>0</v>
      </c>
      <c r="CT32" s="375">
        <f t="shared" si="19"/>
        <v>0</v>
      </c>
      <c r="CU32" s="375">
        <f t="shared" si="20"/>
        <v>0</v>
      </c>
      <c r="CV32" s="375">
        <f t="shared" si="21"/>
        <v>0</v>
      </c>
      <c r="CW32" s="375">
        <f t="shared" si="22"/>
        <v>0</v>
      </c>
      <c r="CX32" s="375">
        <f t="shared" si="23"/>
        <v>0</v>
      </c>
      <c r="CY32" s="458">
        <f t="shared" si="24"/>
        <v>0</v>
      </c>
      <c r="CZ32" s="375">
        <f t="shared" si="25"/>
        <v>0</v>
      </c>
      <c r="DA32" s="375">
        <f t="shared" si="26"/>
        <v>0</v>
      </c>
      <c r="DB32" s="237">
        <f t="shared" si="27"/>
        <v>0</v>
      </c>
      <c r="DC32" s="471">
        <f t="shared" si="28"/>
        <v>0</v>
      </c>
      <c r="DD32" s="237">
        <f t="shared" si="29"/>
        <v>0</v>
      </c>
      <c r="DE32" s="237">
        <f t="shared" si="30"/>
        <v>0</v>
      </c>
      <c r="DF32" s="237">
        <f t="shared" si="31"/>
        <v>0</v>
      </c>
      <c r="DG32" s="375">
        <f t="shared" si="32"/>
        <v>0</v>
      </c>
      <c r="DH32" s="375">
        <f t="shared" si="33"/>
        <v>0</v>
      </c>
      <c r="DI32" s="458">
        <f t="shared" si="34"/>
        <v>0</v>
      </c>
      <c r="DJ32" s="375">
        <f t="shared" si="35"/>
        <v>0</v>
      </c>
      <c r="DK32" s="375">
        <f t="shared" si="36"/>
        <v>0</v>
      </c>
      <c r="DL32" s="375">
        <f t="shared" si="37"/>
        <v>0</v>
      </c>
      <c r="DM32" s="459">
        <f t="shared" si="38"/>
        <v>0</v>
      </c>
      <c r="DN32" s="237">
        <f t="shared" si="39"/>
        <v>0</v>
      </c>
      <c r="DO32" s="237">
        <f t="shared" si="69"/>
        <v>0</v>
      </c>
      <c r="DP32" s="375">
        <f t="shared" si="40"/>
        <v>0</v>
      </c>
      <c r="DQ32" s="375">
        <f t="shared" si="41"/>
        <v>0</v>
      </c>
      <c r="DR32" s="375">
        <f t="shared" si="42"/>
        <v>0</v>
      </c>
      <c r="DS32" s="458">
        <f t="shared" si="43"/>
        <v>0</v>
      </c>
      <c r="DT32" s="237">
        <f t="shared" si="44"/>
        <v>0</v>
      </c>
      <c r="DU32" s="375">
        <f t="shared" si="45"/>
        <v>0</v>
      </c>
      <c r="DV32" s="375">
        <f t="shared" si="46"/>
        <v>0</v>
      </c>
      <c r="DW32" s="459">
        <f t="shared" si="47"/>
        <v>0</v>
      </c>
      <c r="DX32" s="237">
        <f t="shared" si="48"/>
        <v>0</v>
      </c>
      <c r="DY32" s="237">
        <f t="shared" si="49"/>
        <v>0</v>
      </c>
      <c r="DZ32" s="375">
        <f t="shared" si="50"/>
        <v>0</v>
      </c>
      <c r="EA32" s="375">
        <f t="shared" si="51"/>
        <v>0</v>
      </c>
      <c r="EB32" s="375">
        <f t="shared" si="52"/>
        <v>0</v>
      </c>
      <c r="EC32" s="458">
        <f t="shared" si="53"/>
        <v>0</v>
      </c>
      <c r="ED32" s="375">
        <f t="shared" si="54"/>
        <v>0</v>
      </c>
      <c r="EE32" s="375">
        <f t="shared" si="55"/>
        <v>0</v>
      </c>
      <c r="EF32" s="375">
        <f t="shared" si="56"/>
        <v>0</v>
      </c>
      <c r="EG32" s="459">
        <f t="shared" si="57"/>
        <v>0</v>
      </c>
      <c r="EH32" s="375">
        <f t="shared" si="58"/>
        <v>0</v>
      </c>
      <c r="EI32" s="375">
        <f t="shared" si="59"/>
        <v>0</v>
      </c>
      <c r="EJ32" s="375">
        <f t="shared" si="60"/>
        <v>0</v>
      </c>
      <c r="EK32" s="237">
        <f t="shared" si="61"/>
        <v>0</v>
      </c>
      <c r="EL32" s="375">
        <f t="shared" si="62"/>
        <v>0</v>
      </c>
      <c r="EM32" s="458">
        <f t="shared" si="63"/>
        <v>0</v>
      </c>
      <c r="EN32" s="375">
        <f t="shared" si="64"/>
        <v>0</v>
      </c>
      <c r="EO32" s="375">
        <f t="shared" si="65"/>
        <v>0</v>
      </c>
      <c r="EP32" s="375">
        <f t="shared" si="66"/>
        <v>0</v>
      </c>
      <c r="EQ32" s="459">
        <f t="shared" si="67"/>
        <v>0</v>
      </c>
      <c r="ER32" s="375">
        <f t="shared" si="70"/>
        <v>0</v>
      </c>
      <c r="ES32" s="236">
        <f t="shared" si="71"/>
        <v>0</v>
      </c>
      <c r="ET32" s="228"/>
      <c r="EV32" s="347"/>
    </row>
    <row r="33" spans="2:152">
      <c r="B33" s="14">
        <v>23</v>
      </c>
      <c r="C33" s="402" t="s">
        <v>142</v>
      </c>
      <c r="D33" s="232">
        <f>+①入力・結果!L46</f>
        <v>0</v>
      </c>
      <c r="E33" s="731" t="s">
        <v>100</v>
      </c>
      <c r="F33" s="732" t="s">
        <v>265</v>
      </c>
      <c r="G33" s="73">
        <v>6.7276673341420414E-4</v>
      </c>
      <c r="H33" s="79">
        <v>6.4937058941815255E-4</v>
      </c>
      <c r="I33" s="80">
        <v>6.974920603547715E-4</v>
      </c>
      <c r="J33" s="80">
        <v>8.098234409266281E-4</v>
      </c>
      <c r="K33" s="560">
        <v>8.0577824004728288E-4</v>
      </c>
      <c r="L33" s="627">
        <v>9.4765022230294794E-4</v>
      </c>
      <c r="M33" s="80">
        <v>5.622763396447237E-4</v>
      </c>
      <c r="N33" s="560">
        <v>5.6102362204724413E-4</v>
      </c>
      <c r="O33" s="80">
        <v>5.1267894467011083E-4</v>
      </c>
      <c r="P33" s="628">
        <v>5.0192823269432541E-4</v>
      </c>
      <c r="Q33" s="560">
        <v>1.0877495522982027E-3</v>
      </c>
      <c r="R33" s="80">
        <v>6.3093213364788503E-4</v>
      </c>
      <c r="S33" s="560">
        <v>4.2883665863929288E-4</v>
      </c>
      <c r="T33" s="560">
        <v>7.5681156596621002E-4</v>
      </c>
      <c r="U33" s="560">
        <v>4.3717388238612327E-4</v>
      </c>
      <c r="V33" s="432">
        <v>5.8924662180124914E-4</v>
      </c>
      <c r="W33" s="80">
        <v>1.5637023480232098E-3</v>
      </c>
      <c r="X33" s="560">
        <v>1.9647731817154382E-3</v>
      </c>
      <c r="Y33" s="560">
        <v>1.5312967554771957E-3</v>
      </c>
      <c r="Z33" s="433">
        <v>5.2802656563224852E-4</v>
      </c>
      <c r="AA33" s="560">
        <v>7.0478826269693249E-4</v>
      </c>
      <c r="AB33" s="560">
        <v>4.2944526815187688E-4</v>
      </c>
      <c r="AC33" s="560">
        <v>6.5256016798578582E-4</v>
      </c>
      <c r="AD33" s="560">
        <v>8.4557187360925681E-4</v>
      </c>
      <c r="AE33" s="560">
        <v>6.070996420032785E-4</v>
      </c>
      <c r="AF33" s="627">
        <v>4.4394985641128457E-4</v>
      </c>
      <c r="AG33" s="560">
        <v>4.7741128954344978E-4</v>
      </c>
      <c r="AH33" s="560">
        <v>6.9183006347540836E-4</v>
      </c>
      <c r="AI33" s="80">
        <v>5.6368673700956285E-4</v>
      </c>
      <c r="AJ33" s="433">
        <v>4.9207044724189862E-4</v>
      </c>
      <c r="AK33" s="80">
        <v>6.2459239005509411E-4</v>
      </c>
      <c r="AL33" s="80">
        <v>6.4110295822988991E-4</v>
      </c>
      <c r="AM33" s="80">
        <v>6.7400552230051358E-4</v>
      </c>
      <c r="AN33" s="560">
        <v>6.4793052605317879E-4</v>
      </c>
      <c r="AO33" s="763">
        <v>6.2348083022345914E-4</v>
      </c>
      <c r="AP33" s="764">
        <v>4.2986778022891642E-4</v>
      </c>
      <c r="AQ33" s="560">
        <v>8.7926988818441362E-4</v>
      </c>
      <c r="AR33" s="763">
        <v>2.761308814736717E-4</v>
      </c>
      <c r="AS33" s="560">
        <v>2.0916126333403055E-4</v>
      </c>
      <c r="AT33" s="765">
        <v>5.2200240121104554E-4</v>
      </c>
      <c r="AU33" s="80">
        <v>5.0575948215570387E-4</v>
      </c>
      <c r="AV33" s="80">
        <v>4.9066725253801293E-4</v>
      </c>
      <c r="AW33" s="560">
        <v>4.8579360807288468E-4</v>
      </c>
      <c r="AX33" s="560">
        <v>5.3882875643994897E-4</v>
      </c>
      <c r="AY33" s="560">
        <v>4.5016529506928323E-4</v>
      </c>
      <c r="AZ33" s="627">
        <v>5.976690905468672E-4</v>
      </c>
      <c r="BA33" s="80">
        <v>6.6157568425827913E-4</v>
      </c>
      <c r="BB33" s="560">
        <v>6.5311357051251601E-4</v>
      </c>
      <c r="BC33" s="560">
        <v>6.9457306908686793E-4</v>
      </c>
      <c r="BD33" s="628">
        <v>6.6235035021774765E-5</v>
      </c>
      <c r="BE33" s="80">
        <v>3.8608035538696716E-4</v>
      </c>
      <c r="BF33" s="80">
        <v>3.9460871283609323E-4</v>
      </c>
      <c r="BG33" s="560">
        <v>3.7413337959489091E-4</v>
      </c>
      <c r="BH33" s="560">
        <v>4.2780492095604406E-4</v>
      </c>
      <c r="BI33" s="560">
        <v>4.3043459546321936E-4</v>
      </c>
      <c r="BJ33" s="627">
        <v>4.2105263157894739E-4</v>
      </c>
      <c r="BK33" s="560">
        <v>3.4889493298280693E-4</v>
      </c>
      <c r="BL33" s="560">
        <v>4.6065892005385669E-4</v>
      </c>
      <c r="BM33" s="560">
        <v>4.1179801307458694E-4</v>
      </c>
      <c r="BN33" s="628">
        <v>2.1667920007137668E-4</v>
      </c>
      <c r="BO33" s="560">
        <v>2.3395023410620092E-4</v>
      </c>
      <c r="BP33" s="560">
        <v>5.0899219545300306E-4</v>
      </c>
      <c r="BQ33" s="560">
        <v>1.7201323880204177E-4</v>
      </c>
      <c r="BR33" s="80">
        <v>6.7155763981682466E-4</v>
      </c>
      <c r="BS33" s="560">
        <v>6.3282449705739496E-4</v>
      </c>
      <c r="BT33" s="627">
        <v>5.4219296952388147E-4</v>
      </c>
      <c r="BU33" s="560">
        <v>6.8553236235613987E-4</v>
      </c>
      <c r="BV33" s="560">
        <v>4.9713341787082971E-4</v>
      </c>
      <c r="BW33" s="560">
        <v>5.4945142578258948E-4</v>
      </c>
      <c r="BX33" s="628">
        <v>8.534294433157944E-4</v>
      </c>
      <c r="BY33" s="560">
        <v>1.0612483101928739E-3</v>
      </c>
      <c r="BZ33" s="236">
        <f t="shared" si="68"/>
        <v>0</v>
      </c>
      <c r="CA33" s="237">
        <f t="shared" si="0"/>
        <v>0</v>
      </c>
      <c r="CB33" s="237">
        <f t="shared" si="1"/>
        <v>0</v>
      </c>
      <c r="CC33" s="237">
        <f t="shared" si="2"/>
        <v>0</v>
      </c>
      <c r="CD33" s="375">
        <f t="shared" si="3"/>
        <v>0</v>
      </c>
      <c r="CE33" s="458">
        <f t="shared" si="4"/>
        <v>0</v>
      </c>
      <c r="CF33" s="237">
        <f t="shared" si="5"/>
        <v>0</v>
      </c>
      <c r="CG33" s="375">
        <f t="shared" si="6"/>
        <v>0</v>
      </c>
      <c r="CH33" s="237">
        <f t="shared" si="7"/>
        <v>0</v>
      </c>
      <c r="CI33" s="459">
        <f t="shared" si="8"/>
        <v>0</v>
      </c>
      <c r="CJ33" s="375">
        <f t="shared" si="9"/>
        <v>0</v>
      </c>
      <c r="CK33" s="237">
        <f t="shared" si="10"/>
        <v>0</v>
      </c>
      <c r="CL33" s="375">
        <f t="shared" si="11"/>
        <v>0</v>
      </c>
      <c r="CM33" s="375">
        <f t="shared" si="12"/>
        <v>0</v>
      </c>
      <c r="CN33" s="375">
        <f t="shared" si="13"/>
        <v>0</v>
      </c>
      <c r="CO33" s="470">
        <f t="shared" si="14"/>
        <v>0</v>
      </c>
      <c r="CP33" s="237">
        <f t="shared" si="15"/>
        <v>0</v>
      </c>
      <c r="CQ33" s="375">
        <f t="shared" si="16"/>
        <v>0</v>
      </c>
      <c r="CR33" s="375">
        <f t="shared" si="17"/>
        <v>0</v>
      </c>
      <c r="CS33" s="471">
        <f t="shared" si="18"/>
        <v>0</v>
      </c>
      <c r="CT33" s="375">
        <f t="shared" si="19"/>
        <v>0</v>
      </c>
      <c r="CU33" s="375">
        <f t="shared" si="20"/>
        <v>0</v>
      </c>
      <c r="CV33" s="375">
        <f t="shared" si="21"/>
        <v>0</v>
      </c>
      <c r="CW33" s="375">
        <f t="shared" si="22"/>
        <v>0</v>
      </c>
      <c r="CX33" s="375">
        <f t="shared" si="23"/>
        <v>0</v>
      </c>
      <c r="CY33" s="458">
        <f t="shared" si="24"/>
        <v>0</v>
      </c>
      <c r="CZ33" s="375">
        <f t="shared" si="25"/>
        <v>0</v>
      </c>
      <c r="DA33" s="375">
        <f t="shared" si="26"/>
        <v>0</v>
      </c>
      <c r="DB33" s="237">
        <f t="shared" si="27"/>
        <v>0</v>
      </c>
      <c r="DC33" s="471">
        <f t="shared" si="28"/>
        <v>0</v>
      </c>
      <c r="DD33" s="237">
        <f t="shared" si="29"/>
        <v>0</v>
      </c>
      <c r="DE33" s="237">
        <f t="shared" si="30"/>
        <v>0</v>
      </c>
      <c r="DF33" s="237">
        <f t="shared" si="31"/>
        <v>0</v>
      </c>
      <c r="DG33" s="375">
        <f t="shared" si="32"/>
        <v>0</v>
      </c>
      <c r="DH33" s="375">
        <f t="shared" si="33"/>
        <v>0</v>
      </c>
      <c r="DI33" s="458">
        <f t="shared" si="34"/>
        <v>0</v>
      </c>
      <c r="DJ33" s="375">
        <f t="shared" si="35"/>
        <v>0</v>
      </c>
      <c r="DK33" s="375">
        <f t="shared" si="36"/>
        <v>0</v>
      </c>
      <c r="DL33" s="375">
        <f t="shared" si="37"/>
        <v>0</v>
      </c>
      <c r="DM33" s="459">
        <f t="shared" si="38"/>
        <v>0</v>
      </c>
      <c r="DN33" s="237">
        <f t="shared" si="39"/>
        <v>0</v>
      </c>
      <c r="DO33" s="237">
        <f t="shared" si="69"/>
        <v>0</v>
      </c>
      <c r="DP33" s="375">
        <f t="shared" si="40"/>
        <v>0</v>
      </c>
      <c r="DQ33" s="375">
        <f t="shared" si="41"/>
        <v>0</v>
      </c>
      <c r="DR33" s="375">
        <f t="shared" si="42"/>
        <v>0</v>
      </c>
      <c r="DS33" s="458">
        <f t="shared" si="43"/>
        <v>0</v>
      </c>
      <c r="DT33" s="237">
        <f t="shared" si="44"/>
        <v>0</v>
      </c>
      <c r="DU33" s="375">
        <f t="shared" si="45"/>
        <v>0</v>
      </c>
      <c r="DV33" s="375">
        <f t="shared" si="46"/>
        <v>0</v>
      </c>
      <c r="DW33" s="459">
        <f t="shared" si="47"/>
        <v>0</v>
      </c>
      <c r="DX33" s="237">
        <f t="shared" si="48"/>
        <v>0</v>
      </c>
      <c r="DY33" s="237">
        <f t="shared" si="49"/>
        <v>0</v>
      </c>
      <c r="DZ33" s="375">
        <f t="shared" si="50"/>
        <v>0</v>
      </c>
      <c r="EA33" s="375">
        <f t="shared" si="51"/>
        <v>0</v>
      </c>
      <c r="EB33" s="375">
        <f t="shared" si="52"/>
        <v>0</v>
      </c>
      <c r="EC33" s="458">
        <f t="shared" si="53"/>
        <v>0</v>
      </c>
      <c r="ED33" s="375">
        <f t="shared" si="54"/>
        <v>0</v>
      </c>
      <c r="EE33" s="375">
        <f t="shared" si="55"/>
        <v>0</v>
      </c>
      <c r="EF33" s="375">
        <f t="shared" si="56"/>
        <v>0</v>
      </c>
      <c r="EG33" s="459">
        <f t="shared" si="57"/>
        <v>0</v>
      </c>
      <c r="EH33" s="375">
        <f t="shared" si="58"/>
        <v>0</v>
      </c>
      <c r="EI33" s="375">
        <f t="shared" si="59"/>
        <v>0</v>
      </c>
      <c r="EJ33" s="375">
        <f t="shared" si="60"/>
        <v>0</v>
      </c>
      <c r="EK33" s="237">
        <f t="shared" si="61"/>
        <v>0</v>
      </c>
      <c r="EL33" s="375">
        <f t="shared" si="62"/>
        <v>0</v>
      </c>
      <c r="EM33" s="458">
        <f t="shared" si="63"/>
        <v>0</v>
      </c>
      <c r="EN33" s="375">
        <f t="shared" si="64"/>
        <v>0</v>
      </c>
      <c r="EO33" s="375">
        <f t="shared" si="65"/>
        <v>0</v>
      </c>
      <c r="EP33" s="375">
        <f t="shared" si="66"/>
        <v>0</v>
      </c>
      <c r="EQ33" s="459">
        <f t="shared" si="67"/>
        <v>0</v>
      </c>
      <c r="ER33" s="375">
        <f t="shared" si="70"/>
        <v>0</v>
      </c>
      <c r="ES33" s="236">
        <f t="shared" si="71"/>
        <v>0</v>
      </c>
      <c r="ET33" s="228"/>
      <c r="EV33" s="347"/>
    </row>
    <row r="34" spans="2:152">
      <c r="B34" s="14">
        <v>24</v>
      </c>
      <c r="C34" s="402" t="s">
        <v>143</v>
      </c>
      <c r="D34" s="232">
        <f>+①入力・結果!L48</f>
        <v>0</v>
      </c>
      <c r="E34" s="731" t="s">
        <v>101</v>
      </c>
      <c r="F34" s="732" t="s">
        <v>266</v>
      </c>
      <c r="G34" s="73">
        <v>2.0191402835725782E-3</v>
      </c>
      <c r="H34" s="79">
        <v>4.2792671317819236E-4</v>
      </c>
      <c r="I34" s="80">
        <v>4.9018772818620025E-4</v>
      </c>
      <c r="J34" s="80">
        <v>4.1847820518897211E-4</v>
      </c>
      <c r="K34" s="560">
        <v>4.1418832589227509E-4</v>
      </c>
      <c r="L34" s="627">
        <v>5.6464159078883989E-4</v>
      </c>
      <c r="M34" s="80">
        <v>5.765060373219221E-4</v>
      </c>
      <c r="N34" s="560">
        <v>5.7086614173228341E-4</v>
      </c>
      <c r="O34" s="80">
        <v>5.5357641034180054E-4</v>
      </c>
      <c r="P34" s="628">
        <v>5.4978996634551356E-4</v>
      </c>
      <c r="Q34" s="560">
        <v>7.561185912316774E-4</v>
      </c>
      <c r="R34" s="80">
        <v>6.0543666635469679E-4</v>
      </c>
      <c r="S34" s="560">
        <v>3.4895532026530697E-4</v>
      </c>
      <c r="T34" s="560">
        <v>7.6519148641981515E-4</v>
      </c>
      <c r="U34" s="560">
        <v>6.4870963192779582E-4</v>
      </c>
      <c r="V34" s="432">
        <v>3.5013650483091565E-4</v>
      </c>
      <c r="W34" s="80">
        <v>3.2235925379032088E-4</v>
      </c>
      <c r="X34" s="560">
        <v>5.5639594526454893E-4</v>
      </c>
      <c r="Y34" s="560">
        <v>3.0344963227804976E-4</v>
      </c>
      <c r="Z34" s="433">
        <v>3.5188160706918633E-4</v>
      </c>
      <c r="AA34" s="560">
        <v>3.3520417372171179E-4</v>
      </c>
      <c r="AB34" s="560">
        <v>2.5005673841754853E-4</v>
      </c>
      <c r="AC34" s="560">
        <v>7.0424810208366984E-4</v>
      </c>
      <c r="AD34" s="560">
        <v>5.725351519744043E-4</v>
      </c>
      <c r="AE34" s="560">
        <v>3.9206778806126448E-4</v>
      </c>
      <c r="AF34" s="627">
        <v>2.9947661091880775E-4</v>
      </c>
      <c r="AG34" s="560">
        <v>3.0057136809126072E-4</v>
      </c>
      <c r="AH34" s="560">
        <v>8.417265772284135E-4</v>
      </c>
      <c r="AI34" s="80">
        <v>5.0462379185972749E-3</v>
      </c>
      <c r="AJ34" s="433">
        <v>4.6388214349349114E-3</v>
      </c>
      <c r="AK34" s="80">
        <v>4.2763970340421878E-3</v>
      </c>
      <c r="AL34" s="80">
        <v>4.1694542186712751E-3</v>
      </c>
      <c r="AM34" s="80">
        <v>4.9164665311216271E-3</v>
      </c>
      <c r="AN34" s="560">
        <v>6.9944190028510735E-3</v>
      </c>
      <c r="AO34" s="763">
        <v>3.3884827729535822E-3</v>
      </c>
      <c r="AP34" s="764">
        <v>1.5895660224948393E-3</v>
      </c>
      <c r="AQ34" s="560">
        <v>2.4483016966848465E-3</v>
      </c>
      <c r="AR34" s="763">
        <v>7.5856119836238411E-3</v>
      </c>
      <c r="AS34" s="560">
        <v>5.8565153733528552E-3</v>
      </c>
      <c r="AT34" s="765">
        <v>2.923213446781855E-3</v>
      </c>
      <c r="AU34" s="80">
        <v>1.0966467979415756E-3</v>
      </c>
      <c r="AV34" s="80">
        <v>8.5866769194152277E-4</v>
      </c>
      <c r="AW34" s="560">
        <v>1.3959586438875996E-4</v>
      </c>
      <c r="AX34" s="560">
        <v>3.1668005860944369E-3</v>
      </c>
      <c r="AY34" s="560">
        <v>4.023352324681719E-3</v>
      </c>
      <c r="AZ34" s="627">
        <v>9.5627054487498753E-3</v>
      </c>
      <c r="BA34" s="80">
        <v>3.5536065325873279E-3</v>
      </c>
      <c r="BB34" s="560">
        <v>3.6218116182966799E-3</v>
      </c>
      <c r="BC34" s="560">
        <v>3.2876458603445084E-3</v>
      </c>
      <c r="BD34" s="628">
        <v>7.8930083400948273E-3</v>
      </c>
      <c r="BE34" s="80">
        <v>4.1350814730091627E-3</v>
      </c>
      <c r="BF34" s="80">
        <v>5.6935512236287967E-3</v>
      </c>
      <c r="BG34" s="560">
        <v>8.1703205633320026E-3</v>
      </c>
      <c r="BH34" s="560">
        <v>1.2754184092054024E-3</v>
      </c>
      <c r="BI34" s="560">
        <v>1.4491298047261719E-3</v>
      </c>
      <c r="BJ34" s="627">
        <v>2.7789473684210527E-3</v>
      </c>
      <c r="BK34" s="560">
        <v>5.3501884312313402E-3</v>
      </c>
      <c r="BL34" s="560">
        <v>2.1901503041157045E-3</v>
      </c>
      <c r="BM34" s="560">
        <v>2.8568487157049466E-3</v>
      </c>
      <c r="BN34" s="628">
        <v>2.0775711536255527E-3</v>
      </c>
      <c r="BO34" s="560">
        <v>1.4941621618249365E-3</v>
      </c>
      <c r="BP34" s="560">
        <v>1.702866855735735E-3</v>
      </c>
      <c r="BQ34" s="560">
        <v>9.6037270916706219E-3</v>
      </c>
      <c r="BR34" s="80">
        <v>5.6599025478847658E-3</v>
      </c>
      <c r="BS34" s="560">
        <v>7.5673580240646372E-3</v>
      </c>
      <c r="BT34" s="627">
        <v>4.7408378526234219E-3</v>
      </c>
      <c r="BU34" s="560">
        <v>5.1647311028356641E-3</v>
      </c>
      <c r="BV34" s="560">
        <v>2.8537608846162434E-3</v>
      </c>
      <c r="BW34" s="560">
        <v>3.4976690181167452E-3</v>
      </c>
      <c r="BX34" s="628">
        <v>6.896457927798509E-3</v>
      </c>
      <c r="BY34" s="560">
        <v>2.0041199361567552E-6</v>
      </c>
      <c r="BZ34" s="236">
        <f t="shared" si="68"/>
        <v>0</v>
      </c>
      <c r="CA34" s="237">
        <f t="shared" si="0"/>
        <v>0</v>
      </c>
      <c r="CB34" s="237">
        <f t="shared" si="1"/>
        <v>0</v>
      </c>
      <c r="CC34" s="237">
        <f t="shared" si="2"/>
        <v>0</v>
      </c>
      <c r="CD34" s="375">
        <f t="shared" si="3"/>
        <v>0</v>
      </c>
      <c r="CE34" s="458">
        <f t="shared" si="4"/>
        <v>0</v>
      </c>
      <c r="CF34" s="237">
        <f t="shared" si="5"/>
        <v>0</v>
      </c>
      <c r="CG34" s="375">
        <f t="shared" si="6"/>
        <v>0</v>
      </c>
      <c r="CH34" s="237">
        <f t="shared" si="7"/>
        <v>0</v>
      </c>
      <c r="CI34" s="459">
        <f t="shared" si="8"/>
        <v>0</v>
      </c>
      <c r="CJ34" s="375">
        <f t="shared" si="9"/>
        <v>0</v>
      </c>
      <c r="CK34" s="237">
        <f t="shared" si="10"/>
        <v>0</v>
      </c>
      <c r="CL34" s="375">
        <f t="shared" si="11"/>
        <v>0</v>
      </c>
      <c r="CM34" s="375">
        <f t="shared" si="12"/>
        <v>0</v>
      </c>
      <c r="CN34" s="375">
        <f t="shared" si="13"/>
        <v>0</v>
      </c>
      <c r="CO34" s="470">
        <f t="shared" si="14"/>
        <v>0</v>
      </c>
      <c r="CP34" s="237">
        <f t="shared" si="15"/>
        <v>0</v>
      </c>
      <c r="CQ34" s="375">
        <f t="shared" si="16"/>
        <v>0</v>
      </c>
      <c r="CR34" s="375">
        <f t="shared" si="17"/>
        <v>0</v>
      </c>
      <c r="CS34" s="471">
        <f t="shared" si="18"/>
        <v>0</v>
      </c>
      <c r="CT34" s="375">
        <f t="shared" si="19"/>
        <v>0</v>
      </c>
      <c r="CU34" s="375">
        <f t="shared" si="20"/>
        <v>0</v>
      </c>
      <c r="CV34" s="375">
        <f t="shared" si="21"/>
        <v>0</v>
      </c>
      <c r="CW34" s="375">
        <f t="shared" si="22"/>
        <v>0</v>
      </c>
      <c r="CX34" s="375">
        <f t="shared" si="23"/>
        <v>0</v>
      </c>
      <c r="CY34" s="458">
        <f t="shared" si="24"/>
        <v>0</v>
      </c>
      <c r="CZ34" s="375">
        <f t="shared" si="25"/>
        <v>0</v>
      </c>
      <c r="DA34" s="375">
        <f t="shared" si="26"/>
        <v>0</v>
      </c>
      <c r="DB34" s="237">
        <f t="shared" si="27"/>
        <v>0</v>
      </c>
      <c r="DC34" s="471">
        <f t="shared" si="28"/>
        <v>0</v>
      </c>
      <c r="DD34" s="237">
        <f t="shared" si="29"/>
        <v>0</v>
      </c>
      <c r="DE34" s="237">
        <f t="shared" si="30"/>
        <v>0</v>
      </c>
      <c r="DF34" s="237">
        <f t="shared" si="31"/>
        <v>0</v>
      </c>
      <c r="DG34" s="375">
        <f t="shared" si="32"/>
        <v>0</v>
      </c>
      <c r="DH34" s="375">
        <f t="shared" si="33"/>
        <v>0</v>
      </c>
      <c r="DI34" s="458">
        <f t="shared" si="34"/>
        <v>0</v>
      </c>
      <c r="DJ34" s="375">
        <f t="shared" si="35"/>
        <v>0</v>
      </c>
      <c r="DK34" s="375">
        <f t="shared" si="36"/>
        <v>0</v>
      </c>
      <c r="DL34" s="375">
        <f t="shared" si="37"/>
        <v>0</v>
      </c>
      <c r="DM34" s="459">
        <f t="shared" si="38"/>
        <v>0</v>
      </c>
      <c r="DN34" s="237">
        <f t="shared" si="39"/>
        <v>0</v>
      </c>
      <c r="DO34" s="237">
        <f t="shared" si="69"/>
        <v>0</v>
      </c>
      <c r="DP34" s="375">
        <f t="shared" si="40"/>
        <v>0</v>
      </c>
      <c r="DQ34" s="375">
        <f t="shared" si="41"/>
        <v>0</v>
      </c>
      <c r="DR34" s="375">
        <f t="shared" si="42"/>
        <v>0</v>
      </c>
      <c r="DS34" s="458">
        <f t="shared" si="43"/>
        <v>0</v>
      </c>
      <c r="DT34" s="237">
        <f t="shared" si="44"/>
        <v>0</v>
      </c>
      <c r="DU34" s="375">
        <f t="shared" si="45"/>
        <v>0</v>
      </c>
      <c r="DV34" s="375">
        <f t="shared" si="46"/>
        <v>0</v>
      </c>
      <c r="DW34" s="459">
        <f t="shared" si="47"/>
        <v>0</v>
      </c>
      <c r="DX34" s="237">
        <f t="shared" si="48"/>
        <v>0</v>
      </c>
      <c r="DY34" s="237">
        <f t="shared" si="49"/>
        <v>0</v>
      </c>
      <c r="DZ34" s="375">
        <f t="shared" si="50"/>
        <v>0</v>
      </c>
      <c r="EA34" s="375">
        <f t="shared" si="51"/>
        <v>0</v>
      </c>
      <c r="EB34" s="375">
        <f t="shared" si="52"/>
        <v>0</v>
      </c>
      <c r="EC34" s="458">
        <f t="shared" si="53"/>
        <v>0</v>
      </c>
      <c r="ED34" s="375">
        <f t="shared" si="54"/>
        <v>0</v>
      </c>
      <c r="EE34" s="375">
        <f t="shared" si="55"/>
        <v>0</v>
      </c>
      <c r="EF34" s="375">
        <f t="shared" si="56"/>
        <v>0</v>
      </c>
      <c r="EG34" s="459">
        <f t="shared" si="57"/>
        <v>0</v>
      </c>
      <c r="EH34" s="375">
        <f t="shared" si="58"/>
        <v>0</v>
      </c>
      <c r="EI34" s="375">
        <f t="shared" si="59"/>
        <v>0</v>
      </c>
      <c r="EJ34" s="375">
        <f t="shared" si="60"/>
        <v>0</v>
      </c>
      <c r="EK34" s="237">
        <f t="shared" si="61"/>
        <v>0</v>
      </c>
      <c r="EL34" s="375">
        <f t="shared" si="62"/>
        <v>0</v>
      </c>
      <c r="EM34" s="458">
        <f t="shared" si="63"/>
        <v>0</v>
      </c>
      <c r="EN34" s="375">
        <f t="shared" si="64"/>
        <v>0</v>
      </c>
      <c r="EO34" s="375">
        <f t="shared" si="65"/>
        <v>0</v>
      </c>
      <c r="EP34" s="375">
        <f t="shared" si="66"/>
        <v>0</v>
      </c>
      <c r="EQ34" s="459">
        <f t="shared" si="67"/>
        <v>0</v>
      </c>
      <c r="ER34" s="375">
        <f t="shared" si="70"/>
        <v>0</v>
      </c>
      <c r="ES34" s="236">
        <f t="shared" si="71"/>
        <v>0</v>
      </c>
      <c r="ET34" s="228"/>
      <c r="EV34" s="347"/>
    </row>
    <row r="35" spans="2:152">
      <c r="B35" s="14">
        <v>25</v>
      </c>
      <c r="C35" s="402" t="s">
        <v>144</v>
      </c>
      <c r="D35" s="232">
        <f>+①入力・結果!L49</f>
        <v>0</v>
      </c>
      <c r="E35" s="731" t="s">
        <v>102</v>
      </c>
      <c r="F35" s="732" t="s">
        <v>52</v>
      </c>
      <c r="G35" s="73">
        <v>5.4818482582333551E-2</v>
      </c>
      <c r="H35" s="79">
        <v>5.9757294369139596E-2</v>
      </c>
      <c r="I35" s="80">
        <v>6.3801705626987365E-2</v>
      </c>
      <c r="J35" s="80">
        <v>6.4825505171420134E-2</v>
      </c>
      <c r="K35" s="560">
        <v>6.4496446544615935E-2</v>
      </c>
      <c r="L35" s="627">
        <v>7.6037084712032785E-2</v>
      </c>
      <c r="M35" s="80">
        <v>6.2569335895943781E-2</v>
      </c>
      <c r="N35" s="560">
        <v>5.6594488188976375E-2</v>
      </c>
      <c r="O35" s="80">
        <v>5.5855957178405941E-2</v>
      </c>
      <c r="P35" s="628">
        <v>5.5285758108782036E-2</v>
      </c>
      <c r="Q35" s="560">
        <v>8.6356702261723151E-2</v>
      </c>
      <c r="R35" s="80">
        <v>7.1548349410538337E-2</v>
      </c>
      <c r="S35" s="560">
        <v>5.0183979335118194E-2</v>
      </c>
      <c r="T35" s="560">
        <v>8.4855598258233536E-2</v>
      </c>
      <c r="U35" s="560">
        <v>6.7677337470032434E-2</v>
      </c>
      <c r="V35" s="432">
        <v>5.4704122744012949E-2</v>
      </c>
      <c r="W35" s="80">
        <v>6.2167242060603541E-2</v>
      </c>
      <c r="X35" s="560">
        <v>6.181211204423348E-2</v>
      </c>
      <c r="Y35" s="560">
        <v>6.2195935741730643E-2</v>
      </c>
      <c r="Z35" s="433">
        <v>5.4235253228997589E-2</v>
      </c>
      <c r="AA35" s="560">
        <v>5.5626702880177403E-2</v>
      </c>
      <c r="AB35" s="560">
        <v>5.0723465786394466E-2</v>
      </c>
      <c r="AC35" s="560">
        <v>5.7005330318203845E-2</v>
      </c>
      <c r="AD35" s="560">
        <v>5.7192172145443171E-2</v>
      </c>
      <c r="AE35" s="560">
        <v>6.7419793118479635E-2</v>
      </c>
      <c r="AF35" s="627">
        <v>4.6370014935922112E-2</v>
      </c>
      <c r="AG35" s="560">
        <v>5.1921820558516595E-2</v>
      </c>
      <c r="AH35" s="560">
        <v>4.5510887675623946E-2</v>
      </c>
      <c r="AI35" s="80">
        <v>4.0171538226804263E-2</v>
      </c>
      <c r="AJ35" s="433">
        <v>4.0829761753305958E-2</v>
      </c>
      <c r="AK35" s="80">
        <v>4.2751446787423313E-2</v>
      </c>
      <c r="AL35" s="80">
        <v>4.2641670615075289E-2</v>
      </c>
      <c r="AM35" s="80">
        <v>4.0862548524035439E-2</v>
      </c>
      <c r="AN35" s="560">
        <v>4.8149673746339688E-2</v>
      </c>
      <c r="AO35" s="763">
        <v>4.3309327815377385E-2</v>
      </c>
      <c r="AP35" s="764">
        <v>3.5294034285498342E-2</v>
      </c>
      <c r="AQ35" s="560">
        <v>3.204862233004166E-2</v>
      </c>
      <c r="AR35" s="763">
        <v>4.2245742792071161E-2</v>
      </c>
      <c r="AS35" s="560">
        <v>5.3859025308512866E-2</v>
      </c>
      <c r="AT35" s="765">
        <v>4.5675210105966486E-2</v>
      </c>
      <c r="AU35" s="80">
        <v>4.9960023301657989E-2</v>
      </c>
      <c r="AV35" s="80">
        <v>5.0647662464870603E-2</v>
      </c>
      <c r="AW35" s="560">
        <v>5.0246693811547817E-2</v>
      </c>
      <c r="AX35" s="560">
        <v>5.0224511981849976E-2</v>
      </c>
      <c r="AY35" s="560">
        <v>5.907012731237251E-2</v>
      </c>
      <c r="AZ35" s="627">
        <v>4.0940332702460405E-2</v>
      </c>
      <c r="BA35" s="80">
        <v>4.2860653258732798E-2</v>
      </c>
      <c r="BB35" s="560">
        <v>4.3829857977485391E-2</v>
      </c>
      <c r="BC35" s="560">
        <v>3.9081311353954436E-2</v>
      </c>
      <c r="BD35" s="628">
        <v>4.6463877067775002E-2</v>
      </c>
      <c r="BE35" s="80">
        <v>3.808823464355332E-2</v>
      </c>
      <c r="BF35" s="80">
        <v>3.6805496433296524E-2</v>
      </c>
      <c r="BG35" s="560">
        <v>3.2629028988021461E-2</v>
      </c>
      <c r="BH35" s="560">
        <v>3.8330521282295277E-2</v>
      </c>
      <c r="BI35" s="560">
        <v>3.6945636110592997E-2</v>
      </c>
      <c r="BJ35" s="627">
        <v>4.7648120300751877E-2</v>
      </c>
      <c r="BK35" s="560">
        <v>3.843367849926236E-2</v>
      </c>
      <c r="BL35" s="560">
        <v>3.5968571747222712E-2</v>
      </c>
      <c r="BM35" s="560">
        <v>3.914654861790292E-2</v>
      </c>
      <c r="BN35" s="628">
        <v>2.9948464339277142E-2</v>
      </c>
      <c r="BO35" s="560">
        <v>3.6592935950664575E-2</v>
      </c>
      <c r="BP35" s="560">
        <v>4.6109711944661499E-2</v>
      </c>
      <c r="BQ35" s="560">
        <v>4.2396082243052635E-2</v>
      </c>
      <c r="BR35" s="80">
        <v>3.9180099459408396E-2</v>
      </c>
      <c r="BS35" s="560">
        <v>3.7488361682563233E-2</v>
      </c>
      <c r="BT35" s="627">
        <v>2.3397149648914824E-2</v>
      </c>
      <c r="BU35" s="560">
        <v>2.4452590789466041E-2</v>
      </c>
      <c r="BV35" s="560">
        <v>4.371465368991282E-2</v>
      </c>
      <c r="BW35" s="560">
        <v>3.5854696015400589E-2</v>
      </c>
      <c r="BX35" s="628">
        <v>4.4997492413488265E-2</v>
      </c>
      <c r="BY35" s="560">
        <v>7.5376153270817259E-2</v>
      </c>
      <c r="BZ35" s="236">
        <f t="shared" si="68"/>
        <v>0</v>
      </c>
      <c r="CA35" s="237">
        <f t="shared" si="0"/>
        <v>0</v>
      </c>
      <c r="CB35" s="237">
        <f t="shared" si="1"/>
        <v>0</v>
      </c>
      <c r="CC35" s="237">
        <f t="shared" si="2"/>
        <v>0</v>
      </c>
      <c r="CD35" s="375">
        <f t="shared" si="3"/>
        <v>0</v>
      </c>
      <c r="CE35" s="458">
        <f t="shared" si="4"/>
        <v>0</v>
      </c>
      <c r="CF35" s="237">
        <f t="shared" si="5"/>
        <v>0</v>
      </c>
      <c r="CG35" s="375">
        <f t="shared" si="6"/>
        <v>0</v>
      </c>
      <c r="CH35" s="237">
        <f t="shared" si="7"/>
        <v>0</v>
      </c>
      <c r="CI35" s="459">
        <f t="shared" si="8"/>
        <v>0</v>
      </c>
      <c r="CJ35" s="375">
        <f t="shared" si="9"/>
        <v>0</v>
      </c>
      <c r="CK35" s="237">
        <f t="shared" si="10"/>
        <v>0</v>
      </c>
      <c r="CL35" s="375">
        <f t="shared" si="11"/>
        <v>0</v>
      </c>
      <c r="CM35" s="375">
        <f t="shared" si="12"/>
        <v>0</v>
      </c>
      <c r="CN35" s="375">
        <f t="shared" si="13"/>
        <v>0</v>
      </c>
      <c r="CO35" s="470">
        <f t="shared" si="14"/>
        <v>0</v>
      </c>
      <c r="CP35" s="237">
        <f t="shared" si="15"/>
        <v>0</v>
      </c>
      <c r="CQ35" s="375">
        <f t="shared" si="16"/>
        <v>0</v>
      </c>
      <c r="CR35" s="375">
        <f t="shared" si="17"/>
        <v>0</v>
      </c>
      <c r="CS35" s="471">
        <f t="shared" si="18"/>
        <v>0</v>
      </c>
      <c r="CT35" s="375">
        <f t="shared" si="19"/>
        <v>0</v>
      </c>
      <c r="CU35" s="375">
        <f t="shared" si="20"/>
        <v>0</v>
      </c>
      <c r="CV35" s="375">
        <f t="shared" si="21"/>
        <v>0</v>
      </c>
      <c r="CW35" s="375">
        <f t="shared" si="22"/>
        <v>0</v>
      </c>
      <c r="CX35" s="375">
        <f t="shared" si="23"/>
        <v>0</v>
      </c>
      <c r="CY35" s="458">
        <f t="shared" si="24"/>
        <v>0</v>
      </c>
      <c r="CZ35" s="375">
        <f t="shared" si="25"/>
        <v>0</v>
      </c>
      <c r="DA35" s="375">
        <f t="shared" si="26"/>
        <v>0</v>
      </c>
      <c r="DB35" s="237">
        <f t="shared" si="27"/>
        <v>0</v>
      </c>
      <c r="DC35" s="471">
        <f t="shared" si="28"/>
        <v>0</v>
      </c>
      <c r="DD35" s="237">
        <f t="shared" si="29"/>
        <v>0</v>
      </c>
      <c r="DE35" s="237">
        <f t="shared" si="30"/>
        <v>0</v>
      </c>
      <c r="DF35" s="237">
        <f t="shared" si="31"/>
        <v>0</v>
      </c>
      <c r="DG35" s="375">
        <f t="shared" si="32"/>
        <v>0</v>
      </c>
      <c r="DH35" s="375">
        <f t="shared" si="33"/>
        <v>0</v>
      </c>
      <c r="DI35" s="458">
        <f t="shared" si="34"/>
        <v>0</v>
      </c>
      <c r="DJ35" s="375">
        <f t="shared" si="35"/>
        <v>0</v>
      </c>
      <c r="DK35" s="375">
        <f t="shared" si="36"/>
        <v>0</v>
      </c>
      <c r="DL35" s="375">
        <f t="shared" si="37"/>
        <v>0</v>
      </c>
      <c r="DM35" s="459">
        <f t="shared" si="38"/>
        <v>0</v>
      </c>
      <c r="DN35" s="237">
        <f t="shared" si="39"/>
        <v>0</v>
      </c>
      <c r="DO35" s="237">
        <f t="shared" si="69"/>
        <v>0</v>
      </c>
      <c r="DP35" s="375">
        <f t="shared" si="40"/>
        <v>0</v>
      </c>
      <c r="DQ35" s="375">
        <f t="shared" si="41"/>
        <v>0</v>
      </c>
      <c r="DR35" s="375">
        <f t="shared" si="42"/>
        <v>0</v>
      </c>
      <c r="DS35" s="458">
        <f t="shared" si="43"/>
        <v>0</v>
      </c>
      <c r="DT35" s="237">
        <f t="shared" si="44"/>
        <v>0</v>
      </c>
      <c r="DU35" s="375">
        <f t="shared" si="45"/>
        <v>0</v>
      </c>
      <c r="DV35" s="375">
        <f t="shared" si="46"/>
        <v>0</v>
      </c>
      <c r="DW35" s="459">
        <f t="shared" si="47"/>
        <v>0</v>
      </c>
      <c r="DX35" s="237">
        <f t="shared" si="48"/>
        <v>0</v>
      </c>
      <c r="DY35" s="237">
        <f t="shared" si="49"/>
        <v>0</v>
      </c>
      <c r="DZ35" s="375">
        <f t="shared" si="50"/>
        <v>0</v>
      </c>
      <c r="EA35" s="375">
        <f t="shared" si="51"/>
        <v>0</v>
      </c>
      <c r="EB35" s="375">
        <f t="shared" si="52"/>
        <v>0</v>
      </c>
      <c r="EC35" s="458">
        <f t="shared" si="53"/>
        <v>0</v>
      </c>
      <c r="ED35" s="375">
        <f t="shared" si="54"/>
        <v>0</v>
      </c>
      <c r="EE35" s="375">
        <f t="shared" si="55"/>
        <v>0</v>
      </c>
      <c r="EF35" s="375">
        <f t="shared" si="56"/>
        <v>0</v>
      </c>
      <c r="EG35" s="459">
        <f t="shared" si="57"/>
        <v>0</v>
      </c>
      <c r="EH35" s="375">
        <f t="shared" si="58"/>
        <v>0</v>
      </c>
      <c r="EI35" s="375">
        <f t="shared" si="59"/>
        <v>0</v>
      </c>
      <c r="EJ35" s="375">
        <f t="shared" si="60"/>
        <v>0</v>
      </c>
      <c r="EK35" s="237">
        <f t="shared" si="61"/>
        <v>0</v>
      </c>
      <c r="EL35" s="375">
        <f t="shared" si="62"/>
        <v>0</v>
      </c>
      <c r="EM35" s="458">
        <f t="shared" si="63"/>
        <v>0</v>
      </c>
      <c r="EN35" s="375">
        <f t="shared" si="64"/>
        <v>0</v>
      </c>
      <c r="EO35" s="375">
        <f t="shared" si="65"/>
        <v>0</v>
      </c>
      <c r="EP35" s="375">
        <f t="shared" si="66"/>
        <v>0</v>
      </c>
      <c r="EQ35" s="459">
        <f t="shared" si="67"/>
        <v>0</v>
      </c>
      <c r="ER35" s="375">
        <f t="shared" si="70"/>
        <v>0</v>
      </c>
      <c r="ES35" s="236">
        <f t="shared" si="71"/>
        <v>0</v>
      </c>
      <c r="ET35" s="228"/>
      <c r="EV35" s="347"/>
    </row>
    <row r="36" spans="2:152">
      <c r="B36" s="404">
        <v>26</v>
      </c>
      <c r="C36" s="405" t="s">
        <v>145</v>
      </c>
      <c r="D36" s="406">
        <f>+①入力・結果!L51</f>
        <v>0</v>
      </c>
      <c r="E36" s="733" t="s">
        <v>103</v>
      </c>
      <c r="F36" s="734" t="s">
        <v>494</v>
      </c>
      <c r="G36" s="414">
        <v>1.2811568311489737E-2</v>
      </c>
      <c r="H36" s="415">
        <v>1.1880568141026992E-2</v>
      </c>
      <c r="I36" s="416">
        <v>1.1026733280376741E-2</v>
      </c>
      <c r="J36" s="416">
        <v>1.2109748245448219E-2</v>
      </c>
      <c r="K36" s="576">
        <v>1.2052022702712099E-2</v>
      </c>
      <c r="L36" s="634">
        <v>1.4076554343791707E-2</v>
      </c>
      <c r="M36" s="416">
        <v>9.7230846623645104E-3</v>
      </c>
      <c r="N36" s="576">
        <v>9.1535433070866149E-3</v>
      </c>
      <c r="O36" s="416">
        <v>9.1968175929212324E-3</v>
      </c>
      <c r="P36" s="635">
        <v>9.1760614951360824E-3</v>
      </c>
      <c r="Q36" s="576">
        <v>1.0307090269947602E-2</v>
      </c>
      <c r="R36" s="416">
        <v>1.0414091570682149E-2</v>
      </c>
      <c r="S36" s="576">
        <v>1.0500612143308804E-2</v>
      </c>
      <c r="T36" s="576">
        <v>1.0360200405797647E-2</v>
      </c>
      <c r="U36" s="576">
        <v>1.0830630376533635E-2</v>
      </c>
      <c r="V36" s="434">
        <v>1.2947367191694703E-2</v>
      </c>
      <c r="W36" s="416">
        <v>1.3747062371316265E-2</v>
      </c>
      <c r="X36" s="576">
        <v>1.4431519830299236E-2</v>
      </c>
      <c r="Y36" s="576">
        <v>1.3691759797138301E-2</v>
      </c>
      <c r="Z36" s="435">
        <v>1.2897126444478489E-2</v>
      </c>
      <c r="AA36" s="576">
        <v>1.4645843897994792E-2</v>
      </c>
      <c r="AB36" s="576">
        <v>9.8283170230201687E-3</v>
      </c>
      <c r="AC36" s="576">
        <v>1.2989823937974479E-2</v>
      </c>
      <c r="AD36" s="576">
        <v>1.300833543824198E-2</v>
      </c>
      <c r="AE36" s="576">
        <v>1.4306090119641218E-2</v>
      </c>
      <c r="AF36" s="634">
        <v>1.1326618205650715E-2</v>
      </c>
      <c r="AG36" s="576">
        <v>1.3347553347180458E-2</v>
      </c>
      <c r="AH36" s="576">
        <v>1.2297279378275383E-2</v>
      </c>
      <c r="AI36" s="416">
        <v>1.6356779645795076E-2</v>
      </c>
      <c r="AJ36" s="435">
        <v>1.7356874540980585E-2</v>
      </c>
      <c r="AK36" s="416">
        <v>1.6714821577416009E-2</v>
      </c>
      <c r="AL36" s="416">
        <v>1.6401333063269255E-2</v>
      </c>
      <c r="AM36" s="416">
        <v>1.6072454984972843E-2</v>
      </c>
      <c r="AN36" s="576">
        <v>1.5727122533354513E-2</v>
      </c>
      <c r="AO36" s="766">
        <v>2.347540865102242E-2</v>
      </c>
      <c r="AP36" s="767">
        <v>1.7818255681576623E-2</v>
      </c>
      <c r="AQ36" s="576">
        <v>1.5433717234101783E-2</v>
      </c>
      <c r="AR36" s="766">
        <v>1.6428646410983162E-2</v>
      </c>
      <c r="AS36" s="576">
        <v>2.4053545283413511E-2</v>
      </c>
      <c r="AT36" s="768">
        <v>1.9418489325050897E-2</v>
      </c>
      <c r="AU36" s="416">
        <v>1.7754160831515327E-2</v>
      </c>
      <c r="AV36" s="416">
        <v>1.7680498722983551E-2</v>
      </c>
      <c r="AW36" s="576">
        <v>1.5858090194563131E-2</v>
      </c>
      <c r="AX36" s="576">
        <v>2.817979864820154E-2</v>
      </c>
      <c r="AY36" s="576">
        <v>2.6179925441373004E-2</v>
      </c>
      <c r="AZ36" s="634">
        <v>1.3547166052395657E-2</v>
      </c>
      <c r="BA36" s="416">
        <v>1.8514668078028127E-2</v>
      </c>
      <c r="BB36" s="576">
        <v>1.8762171661995914E-2</v>
      </c>
      <c r="BC36" s="576">
        <v>1.754954621226153E-2</v>
      </c>
      <c r="BD36" s="635">
        <v>2.7316432360230278E-2</v>
      </c>
      <c r="BE36" s="416">
        <v>1.7893617971075342E-2</v>
      </c>
      <c r="BF36" s="416">
        <v>1.8184936635783615E-2</v>
      </c>
      <c r="BG36" s="576">
        <v>1.7059646057282121E-2</v>
      </c>
      <c r="BH36" s="576">
        <v>1.7128189545567222E-2</v>
      </c>
      <c r="BI36" s="576">
        <v>1.8451296325523336E-2</v>
      </c>
      <c r="BJ36" s="634">
        <v>2.2162406015037595E-2</v>
      </c>
      <c r="BK36" s="576">
        <v>1.7403494542835768E-2</v>
      </c>
      <c r="BL36" s="576">
        <v>1.5350448293864831E-2</v>
      </c>
      <c r="BM36" s="576">
        <v>1.769873543693485E-2</v>
      </c>
      <c r="BN36" s="635">
        <v>1.344685623972367E-2</v>
      </c>
      <c r="BO36" s="576">
        <v>2.6398944416543713E-2</v>
      </c>
      <c r="BP36" s="576">
        <v>1.8124480501084915E-2</v>
      </c>
      <c r="BQ36" s="576">
        <v>1.8787783329637466E-2</v>
      </c>
      <c r="BR36" s="416">
        <v>1.4850402540996994E-2</v>
      </c>
      <c r="BS36" s="576">
        <v>1.5699470088803104E-2</v>
      </c>
      <c r="BT36" s="634">
        <v>1.754512081155931E-2</v>
      </c>
      <c r="BU36" s="576">
        <v>4.4768749019630627E-2</v>
      </c>
      <c r="BV36" s="576">
        <v>1.5821415779726056E-2</v>
      </c>
      <c r="BW36" s="576">
        <v>1.0050415557529717E-2</v>
      </c>
      <c r="BX36" s="635">
        <v>1.3494385556301692E-2</v>
      </c>
      <c r="BY36" s="576">
        <v>6.8014486313330525E-3</v>
      </c>
      <c r="BZ36" s="417">
        <f t="shared" si="68"/>
        <v>0</v>
      </c>
      <c r="CA36" s="418">
        <f t="shared" si="0"/>
        <v>0</v>
      </c>
      <c r="CB36" s="418">
        <f t="shared" si="1"/>
        <v>0</v>
      </c>
      <c r="CC36" s="418">
        <f t="shared" si="2"/>
        <v>0</v>
      </c>
      <c r="CD36" s="419">
        <f t="shared" si="3"/>
        <v>0</v>
      </c>
      <c r="CE36" s="460">
        <f t="shared" si="4"/>
        <v>0</v>
      </c>
      <c r="CF36" s="418">
        <f t="shared" si="5"/>
        <v>0</v>
      </c>
      <c r="CG36" s="419">
        <f t="shared" si="6"/>
        <v>0</v>
      </c>
      <c r="CH36" s="418">
        <f t="shared" si="7"/>
        <v>0</v>
      </c>
      <c r="CI36" s="461">
        <f t="shared" si="8"/>
        <v>0</v>
      </c>
      <c r="CJ36" s="419">
        <f t="shared" si="9"/>
        <v>0</v>
      </c>
      <c r="CK36" s="418">
        <f t="shared" si="10"/>
        <v>0</v>
      </c>
      <c r="CL36" s="419">
        <f t="shared" si="11"/>
        <v>0</v>
      </c>
      <c r="CM36" s="419">
        <f t="shared" si="12"/>
        <v>0</v>
      </c>
      <c r="CN36" s="419">
        <f t="shared" si="13"/>
        <v>0</v>
      </c>
      <c r="CO36" s="472">
        <f t="shared" si="14"/>
        <v>0</v>
      </c>
      <c r="CP36" s="418">
        <f t="shared" si="15"/>
        <v>0</v>
      </c>
      <c r="CQ36" s="419">
        <f t="shared" si="16"/>
        <v>0</v>
      </c>
      <c r="CR36" s="419">
        <f t="shared" si="17"/>
        <v>0</v>
      </c>
      <c r="CS36" s="473">
        <f t="shared" si="18"/>
        <v>0</v>
      </c>
      <c r="CT36" s="419">
        <f t="shared" si="19"/>
        <v>0</v>
      </c>
      <c r="CU36" s="419">
        <f t="shared" si="20"/>
        <v>0</v>
      </c>
      <c r="CV36" s="419">
        <f t="shared" si="21"/>
        <v>0</v>
      </c>
      <c r="CW36" s="419">
        <f t="shared" si="22"/>
        <v>0</v>
      </c>
      <c r="CX36" s="419">
        <f t="shared" si="23"/>
        <v>0</v>
      </c>
      <c r="CY36" s="460">
        <f t="shared" si="24"/>
        <v>0</v>
      </c>
      <c r="CZ36" s="419">
        <f t="shared" si="25"/>
        <v>0</v>
      </c>
      <c r="DA36" s="419">
        <f t="shared" si="26"/>
        <v>0</v>
      </c>
      <c r="DB36" s="418">
        <f t="shared" si="27"/>
        <v>0</v>
      </c>
      <c r="DC36" s="473">
        <f t="shared" si="28"/>
        <v>0</v>
      </c>
      <c r="DD36" s="418">
        <f t="shared" si="29"/>
        <v>0</v>
      </c>
      <c r="DE36" s="418">
        <f t="shared" si="30"/>
        <v>0</v>
      </c>
      <c r="DF36" s="418">
        <f t="shared" si="31"/>
        <v>0</v>
      </c>
      <c r="DG36" s="419">
        <f t="shared" si="32"/>
        <v>0</v>
      </c>
      <c r="DH36" s="419">
        <f t="shared" si="33"/>
        <v>0</v>
      </c>
      <c r="DI36" s="460">
        <f t="shared" si="34"/>
        <v>0</v>
      </c>
      <c r="DJ36" s="419">
        <f t="shared" si="35"/>
        <v>0</v>
      </c>
      <c r="DK36" s="419">
        <f t="shared" si="36"/>
        <v>0</v>
      </c>
      <c r="DL36" s="419">
        <f t="shared" si="37"/>
        <v>0</v>
      </c>
      <c r="DM36" s="461">
        <f t="shared" si="38"/>
        <v>0</v>
      </c>
      <c r="DN36" s="418">
        <f t="shared" si="39"/>
        <v>0</v>
      </c>
      <c r="DO36" s="418">
        <f t="shared" si="69"/>
        <v>0</v>
      </c>
      <c r="DP36" s="419">
        <f t="shared" si="40"/>
        <v>0</v>
      </c>
      <c r="DQ36" s="419">
        <f t="shared" si="41"/>
        <v>0</v>
      </c>
      <c r="DR36" s="419">
        <f t="shared" si="42"/>
        <v>0</v>
      </c>
      <c r="DS36" s="460">
        <f t="shared" si="43"/>
        <v>0</v>
      </c>
      <c r="DT36" s="418">
        <f t="shared" si="44"/>
        <v>0</v>
      </c>
      <c r="DU36" s="419">
        <f t="shared" si="45"/>
        <v>0</v>
      </c>
      <c r="DV36" s="419">
        <f t="shared" si="46"/>
        <v>0</v>
      </c>
      <c r="DW36" s="461">
        <f t="shared" si="47"/>
        <v>0</v>
      </c>
      <c r="DX36" s="418">
        <f t="shared" si="48"/>
        <v>0</v>
      </c>
      <c r="DY36" s="418">
        <f t="shared" si="49"/>
        <v>0</v>
      </c>
      <c r="DZ36" s="419">
        <f t="shared" si="50"/>
        <v>0</v>
      </c>
      <c r="EA36" s="419">
        <f t="shared" si="51"/>
        <v>0</v>
      </c>
      <c r="EB36" s="419">
        <f t="shared" si="52"/>
        <v>0</v>
      </c>
      <c r="EC36" s="460">
        <f t="shared" si="53"/>
        <v>0</v>
      </c>
      <c r="ED36" s="419">
        <f t="shared" si="54"/>
        <v>0</v>
      </c>
      <c r="EE36" s="419">
        <f t="shared" si="55"/>
        <v>0</v>
      </c>
      <c r="EF36" s="419">
        <f t="shared" si="56"/>
        <v>0</v>
      </c>
      <c r="EG36" s="461">
        <f t="shared" si="57"/>
        <v>0</v>
      </c>
      <c r="EH36" s="419">
        <f t="shared" si="58"/>
        <v>0</v>
      </c>
      <c r="EI36" s="419">
        <f t="shared" si="59"/>
        <v>0</v>
      </c>
      <c r="EJ36" s="419">
        <f t="shared" si="60"/>
        <v>0</v>
      </c>
      <c r="EK36" s="418">
        <f t="shared" si="61"/>
        <v>0</v>
      </c>
      <c r="EL36" s="419">
        <f t="shared" si="62"/>
        <v>0</v>
      </c>
      <c r="EM36" s="460">
        <f t="shared" si="63"/>
        <v>0</v>
      </c>
      <c r="EN36" s="419">
        <f t="shared" si="64"/>
        <v>0</v>
      </c>
      <c r="EO36" s="419">
        <f t="shared" si="65"/>
        <v>0</v>
      </c>
      <c r="EP36" s="419">
        <f t="shared" si="66"/>
        <v>0</v>
      </c>
      <c r="EQ36" s="461">
        <f t="shared" si="67"/>
        <v>0</v>
      </c>
      <c r="ER36" s="419">
        <f t="shared" si="70"/>
        <v>0</v>
      </c>
      <c r="ES36" s="420">
        <f t="shared" si="71"/>
        <v>0</v>
      </c>
      <c r="ET36" s="228"/>
      <c r="EV36" s="347"/>
    </row>
    <row r="37" spans="2:152">
      <c r="B37" s="14">
        <v>27</v>
      </c>
      <c r="C37" s="402" t="s">
        <v>146</v>
      </c>
      <c r="D37" s="232">
        <f>+①入力・結果!L53</f>
        <v>0</v>
      </c>
      <c r="E37" s="731" t="s">
        <v>104</v>
      </c>
      <c r="F37" s="732" t="s">
        <v>55</v>
      </c>
      <c r="G37" s="73">
        <v>4.6970284099905578E-3</v>
      </c>
      <c r="H37" s="79">
        <v>7.0554280204758561E-3</v>
      </c>
      <c r="I37" s="80">
        <v>8.9943390727709547E-3</v>
      </c>
      <c r="J37" s="80">
        <v>6.2271853664802902E-3</v>
      </c>
      <c r="K37" s="560">
        <v>6.0716717319944258E-3</v>
      </c>
      <c r="L37" s="627">
        <v>1.1525795828759604E-2</v>
      </c>
      <c r="M37" s="80">
        <v>1.2325222044268183E-2</v>
      </c>
      <c r="N37" s="560">
        <v>1.2982283464566929E-2</v>
      </c>
      <c r="O37" s="80">
        <v>1.2154093860657465E-2</v>
      </c>
      <c r="P37" s="628">
        <v>1.2017510946821646E-2</v>
      </c>
      <c r="Q37" s="560">
        <v>1.9460104795383695E-2</v>
      </c>
      <c r="R37" s="80">
        <v>1.2482451695771302E-2</v>
      </c>
      <c r="S37" s="560">
        <v>1.1975473906550606E-2</v>
      </c>
      <c r="T37" s="560">
        <v>1.2798233512768381E-2</v>
      </c>
      <c r="U37" s="560">
        <v>1.4426738118742068E-2</v>
      </c>
      <c r="V37" s="432">
        <v>4.632912186041194E-3</v>
      </c>
      <c r="W37" s="80">
        <v>6.9242247779880625E-3</v>
      </c>
      <c r="X37" s="560">
        <v>6.1029680246205203E-3</v>
      </c>
      <c r="Y37" s="560">
        <v>6.990580417664702E-3</v>
      </c>
      <c r="Z37" s="433">
        <v>4.4889607659766009E-3</v>
      </c>
      <c r="AA37" s="560">
        <v>6.5751587922335776E-3</v>
      </c>
      <c r="AB37" s="560">
        <v>3.5048713498850963E-3</v>
      </c>
      <c r="AC37" s="560">
        <v>4.0284283637538366E-3</v>
      </c>
      <c r="AD37" s="560">
        <v>5.7915057915057912E-3</v>
      </c>
      <c r="AE37" s="560">
        <v>5.2050234781381502E-3</v>
      </c>
      <c r="AF37" s="627">
        <v>3.7487226964520236E-3</v>
      </c>
      <c r="AG37" s="560">
        <v>4.349998408629035E-3</v>
      </c>
      <c r="AH37" s="560">
        <v>6.34177558185791E-3</v>
      </c>
      <c r="AI37" s="80">
        <v>2.0080910591117268E-3</v>
      </c>
      <c r="AJ37" s="433">
        <v>1.6212357549851733E-3</v>
      </c>
      <c r="AK37" s="80">
        <v>1.541189648760311E-3</v>
      </c>
      <c r="AL37" s="80">
        <v>1.5786017851322544E-3</v>
      </c>
      <c r="AM37" s="80">
        <v>1.6499135783707936E-3</v>
      </c>
      <c r="AN37" s="560">
        <v>1.8334100619482607E-3</v>
      </c>
      <c r="AO37" s="763">
        <v>2.2860963774860169E-3</v>
      </c>
      <c r="AP37" s="764">
        <v>1.3061367168493998E-3</v>
      </c>
      <c r="AQ37" s="560">
        <v>1.8279867956497917E-3</v>
      </c>
      <c r="AR37" s="763">
        <v>2.8525917507610715E-4</v>
      </c>
      <c r="AS37" s="560">
        <v>3.137418950010458E-4</v>
      </c>
      <c r="AT37" s="765">
        <v>3.1320144072662732E-4</v>
      </c>
      <c r="AU37" s="80">
        <v>1.2852633704946929E-3</v>
      </c>
      <c r="AV37" s="80">
        <v>1.2468074588745778E-3</v>
      </c>
      <c r="AW37" s="560">
        <v>1.1279345842611806E-3</v>
      </c>
      <c r="AX37" s="560">
        <v>1.8244552630335114E-3</v>
      </c>
      <c r="AY37" s="560">
        <v>1.7584581838643878E-3</v>
      </c>
      <c r="AZ37" s="627">
        <v>1.6933957565494571E-3</v>
      </c>
      <c r="BA37" s="80">
        <v>1.6822924542567669E-3</v>
      </c>
      <c r="BB37" s="560">
        <v>1.7099700755236783E-3</v>
      </c>
      <c r="BC37" s="560">
        <v>1.5743656232635674E-3</v>
      </c>
      <c r="BD37" s="628">
        <v>2.7597931259072819E-4</v>
      </c>
      <c r="BE37" s="80">
        <v>1.9010435832439517E-3</v>
      </c>
      <c r="BF37" s="80">
        <v>3.8839440239772953E-3</v>
      </c>
      <c r="BG37" s="560">
        <v>1.837224808178263E-3</v>
      </c>
      <c r="BH37" s="560">
        <v>2.5748258793989939E-3</v>
      </c>
      <c r="BI37" s="560">
        <v>4.8782587485831529E-4</v>
      </c>
      <c r="BJ37" s="627">
        <v>1.1470676691729324E-2</v>
      </c>
      <c r="BK37" s="560">
        <v>4.768463813512512E-4</v>
      </c>
      <c r="BL37" s="560">
        <v>2.7429410081803328E-3</v>
      </c>
      <c r="BM37" s="560">
        <v>1.0123367821416927E-3</v>
      </c>
      <c r="BN37" s="628">
        <v>3.0590004715959059E-4</v>
      </c>
      <c r="BO37" s="560">
        <v>8.5469818860132074E-4</v>
      </c>
      <c r="BP37" s="560">
        <v>5.6191493137166388E-4</v>
      </c>
      <c r="BQ37" s="560">
        <v>7.0256009583002607E-4</v>
      </c>
      <c r="BR37" s="80">
        <v>2.5907857371980942E-3</v>
      </c>
      <c r="BS37" s="560">
        <v>3.6827270640058425E-3</v>
      </c>
      <c r="BT37" s="627">
        <v>1.1087541623971508E-3</v>
      </c>
      <c r="BU37" s="560">
        <v>1.1561096619395919E-3</v>
      </c>
      <c r="BV37" s="560">
        <v>1.0736758342701114E-3</v>
      </c>
      <c r="BW37" s="560">
        <v>3.2839491601926031E-3</v>
      </c>
      <c r="BX37" s="628">
        <v>2.7727956614503201E-3</v>
      </c>
      <c r="BY37" s="560">
        <v>2.7926743270365664E-3</v>
      </c>
      <c r="BZ37" s="236">
        <f t="shared" si="68"/>
        <v>0</v>
      </c>
      <c r="CA37" s="237">
        <f t="shared" si="0"/>
        <v>0</v>
      </c>
      <c r="CB37" s="237">
        <f t="shared" si="1"/>
        <v>0</v>
      </c>
      <c r="CC37" s="237">
        <f t="shared" si="2"/>
        <v>0</v>
      </c>
      <c r="CD37" s="375">
        <f t="shared" si="3"/>
        <v>0</v>
      </c>
      <c r="CE37" s="458">
        <f t="shared" si="4"/>
        <v>0</v>
      </c>
      <c r="CF37" s="237">
        <f t="shared" si="5"/>
        <v>0</v>
      </c>
      <c r="CG37" s="375">
        <f t="shared" si="6"/>
        <v>0</v>
      </c>
      <c r="CH37" s="237">
        <f t="shared" si="7"/>
        <v>0</v>
      </c>
      <c r="CI37" s="459">
        <f t="shared" si="8"/>
        <v>0</v>
      </c>
      <c r="CJ37" s="375">
        <f t="shared" si="9"/>
        <v>0</v>
      </c>
      <c r="CK37" s="237">
        <f t="shared" si="10"/>
        <v>0</v>
      </c>
      <c r="CL37" s="375">
        <f t="shared" si="11"/>
        <v>0</v>
      </c>
      <c r="CM37" s="375">
        <f t="shared" si="12"/>
        <v>0</v>
      </c>
      <c r="CN37" s="375">
        <f t="shared" si="13"/>
        <v>0</v>
      </c>
      <c r="CO37" s="470">
        <f t="shared" si="14"/>
        <v>0</v>
      </c>
      <c r="CP37" s="237">
        <f t="shared" si="15"/>
        <v>0</v>
      </c>
      <c r="CQ37" s="375">
        <f t="shared" si="16"/>
        <v>0</v>
      </c>
      <c r="CR37" s="375">
        <f t="shared" si="17"/>
        <v>0</v>
      </c>
      <c r="CS37" s="471">
        <f t="shared" si="18"/>
        <v>0</v>
      </c>
      <c r="CT37" s="375">
        <f t="shared" si="19"/>
        <v>0</v>
      </c>
      <c r="CU37" s="375">
        <f t="shared" si="20"/>
        <v>0</v>
      </c>
      <c r="CV37" s="375">
        <f t="shared" si="21"/>
        <v>0</v>
      </c>
      <c r="CW37" s="375">
        <f t="shared" si="22"/>
        <v>0</v>
      </c>
      <c r="CX37" s="375">
        <f t="shared" si="23"/>
        <v>0</v>
      </c>
      <c r="CY37" s="458">
        <f t="shared" si="24"/>
        <v>0</v>
      </c>
      <c r="CZ37" s="375">
        <f t="shared" si="25"/>
        <v>0</v>
      </c>
      <c r="DA37" s="375">
        <f t="shared" si="26"/>
        <v>0</v>
      </c>
      <c r="DB37" s="237">
        <f t="shared" si="27"/>
        <v>0</v>
      </c>
      <c r="DC37" s="471">
        <f t="shared" si="28"/>
        <v>0</v>
      </c>
      <c r="DD37" s="237">
        <f t="shared" si="29"/>
        <v>0</v>
      </c>
      <c r="DE37" s="237">
        <f t="shared" si="30"/>
        <v>0</v>
      </c>
      <c r="DF37" s="237">
        <f t="shared" si="31"/>
        <v>0</v>
      </c>
      <c r="DG37" s="375">
        <f t="shared" si="32"/>
        <v>0</v>
      </c>
      <c r="DH37" s="375">
        <f t="shared" si="33"/>
        <v>0</v>
      </c>
      <c r="DI37" s="458">
        <f t="shared" si="34"/>
        <v>0</v>
      </c>
      <c r="DJ37" s="375">
        <f t="shared" si="35"/>
        <v>0</v>
      </c>
      <c r="DK37" s="375">
        <f t="shared" si="36"/>
        <v>0</v>
      </c>
      <c r="DL37" s="375">
        <f t="shared" si="37"/>
        <v>0</v>
      </c>
      <c r="DM37" s="459">
        <f t="shared" si="38"/>
        <v>0</v>
      </c>
      <c r="DN37" s="237">
        <f t="shared" si="39"/>
        <v>0</v>
      </c>
      <c r="DO37" s="237">
        <f t="shared" si="69"/>
        <v>0</v>
      </c>
      <c r="DP37" s="375">
        <f t="shared" si="40"/>
        <v>0</v>
      </c>
      <c r="DQ37" s="375">
        <f t="shared" si="41"/>
        <v>0</v>
      </c>
      <c r="DR37" s="375">
        <f t="shared" si="42"/>
        <v>0</v>
      </c>
      <c r="DS37" s="458">
        <f t="shared" si="43"/>
        <v>0</v>
      </c>
      <c r="DT37" s="237">
        <f t="shared" si="44"/>
        <v>0</v>
      </c>
      <c r="DU37" s="375">
        <f t="shared" si="45"/>
        <v>0</v>
      </c>
      <c r="DV37" s="375">
        <f t="shared" si="46"/>
        <v>0</v>
      </c>
      <c r="DW37" s="459">
        <f t="shared" si="47"/>
        <v>0</v>
      </c>
      <c r="DX37" s="237">
        <f t="shared" si="48"/>
        <v>0</v>
      </c>
      <c r="DY37" s="237">
        <f t="shared" si="49"/>
        <v>0</v>
      </c>
      <c r="DZ37" s="375">
        <f t="shared" si="50"/>
        <v>0</v>
      </c>
      <c r="EA37" s="375">
        <f t="shared" si="51"/>
        <v>0</v>
      </c>
      <c r="EB37" s="375">
        <f t="shared" si="52"/>
        <v>0</v>
      </c>
      <c r="EC37" s="458">
        <f t="shared" si="53"/>
        <v>0</v>
      </c>
      <c r="ED37" s="375">
        <f t="shared" si="54"/>
        <v>0</v>
      </c>
      <c r="EE37" s="375">
        <f t="shared" si="55"/>
        <v>0</v>
      </c>
      <c r="EF37" s="375">
        <f t="shared" si="56"/>
        <v>0</v>
      </c>
      <c r="EG37" s="459">
        <f t="shared" si="57"/>
        <v>0</v>
      </c>
      <c r="EH37" s="375">
        <f t="shared" si="58"/>
        <v>0</v>
      </c>
      <c r="EI37" s="375">
        <f t="shared" si="59"/>
        <v>0</v>
      </c>
      <c r="EJ37" s="375">
        <f t="shared" si="60"/>
        <v>0</v>
      </c>
      <c r="EK37" s="237">
        <f t="shared" si="61"/>
        <v>0</v>
      </c>
      <c r="EL37" s="375">
        <f t="shared" si="62"/>
        <v>0</v>
      </c>
      <c r="EM37" s="458">
        <f t="shared" si="63"/>
        <v>0</v>
      </c>
      <c r="EN37" s="375">
        <f t="shared" si="64"/>
        <v>0</v>
      </c>
      <c r="EO37" s="375">
        <f t="shared" si="65"/>
        <v>0</v>
      </c>
      <c r="EP37" s="375">
        <f t="shared" si="66"/>
        <v>0</v>
      </c>
      <c r="EQ37" s="459">
        <f t="shared" si="67"/>
        <v>0</v>
      </c>
      <c r="ER37" s="375">
        <f t="shared" si="70"/>
        <v>0</v>
      </c>
      <c r="ES37" s="341">
        <f t="shared" si="71"/>
        <v>0</v>
      </c>
      <c r="ET37" s="228"/>
      <c r="EV37" s="347"/>
    </row>
    <row r="38" spans="2:152">
      <c r="B38" s="14">
        <v>28</v>
      </c>
      <c r="C38" s="402" t="s">
        <v>147</v>
      </c>
      <c r="D38" s="232">
        <f>+①入力・結果!L56</f>
        <v>0</v>
      </c>
      <c r="E38" s="731" t="s">
        <v>105</v>
      </c>
      <c r="F38" s="732" t="s">
        <v>495</v>
      </c>
      <c r="G38" s="73">
        <v>4.3740373717019929E-2</v>
      </c>
      <c r="H38" s="79">
        <v>4.2393881057893039E-2</v>
      </c>
      <c r="I38" s="80">
        <v>4.3244876720338464E-2</v>
      </c>
      <c r="J38" s="80">
        <v>3.9340666590634309E-2</v>
      </c>
      <c r="K38" s="560">
        <v>3.8947029902334299E-2</v>
      </c>
      <c r="L38" s="627">
        <v>5.2752529041530771E-2</v>
      </c>
      <c r="M38" s="80">
        <v>4.7944459186110081E-2</v>
      </c>
      <c r="N38" s="560">
        <v>4.6781496062992124E-2</v>
      </c>
      <c r="O38" s="80">
        <v>4.4249110358402996E-2</v>
      </c>
      <c r="P38" s="628">
        <v>4.4029819100005974E-2</v>
      </c>
      <c r="Q38" s="560">
        <v>5.5979306228029449E-2</v>
      </c>
      <c r="R38" s="80">
        <v>5.2837258236810937E-2</v>
      </c>
      <c r="S38" s="560">
        <v>5.1697520483256869E-2</v>
      </c>
      <c r="T38" s="560">
        <v>5.3547167953508203E-2</v>
      </c>
      <c r="U38" s="560">
        <v>4.9880129741926384E-2</v>
      </c>
      <c r="V38" s="432">
        <v>4.133062936057099E-2</v>
      </c>
      <c r="W38" s="80">
        <v>3.4998076243162861E-2</v>
      </c>
      <c r="X38" s="560">
        <v>3.8982490915097458E-2</v>
      </c>
      <c r="Y38" s="560">
        <v>3.467614478481066E-2</v>
      </c>
      <c r="Z38" s="433">
        <v>4.1728471198951851E-2</v>
      </c>
      <c r="AA38" s="560">
        <v>5.0787729808246022E-2</v>
      </c>
      <c r="AB38" s="560">
        <v>3.405799957327274E-2</v>
      </c>
      <c r="AC38" s="560">
        <v>4.1402035212405104E-2</v>
      </c>
      <c r="AD38" s="560">
        <v>4.3227606779008651E-2</v>
      </c>
      <c r="AE38" s="560">
        <v>4.2973385319545684E-2</v>
      </c>
      <c r="AF38" s="627">
        <v>4.2675206453531421E-2</v>
      </c>
      <c r="AG38" s="560">
        <v>4.1392971262853615E-2</v>
      </c>
      <c r="AH38" s="560">
        <v>4.1711587577038162E-2</v>
      </c>
      <c r="AI38" s="80">
        <v>4.5272790321980651E-2</v>
      </c>
      <c r="AJ38" s="433">
        <v>4.7213693962885182E-2</v>
      </c>
      <c r="AK38" s="80">
        <v>5.0062031218839738E-2</v>
      </c>
      <c r="AL38" s="80">
        <v>5.0719110890736503E-2</v>
      </c>
      <c r="AM38" s="80">
        <v>5.3840908320843671E-2</v>
      </c>
      <c r="AN38" s="560">
        <v>4.0379891897906972E-2</v>
      </c>
      <c r="AO38" s="763">
        <v>6.1715566238061244E-2</v>
      </c>
      <c r="AP38" s="764">
        <v>9.6998956035390868E-2</v>
      </c>
      <c r="AQ38" s="560">
        <v>6.1723098255173067E-2</v>
      </c>
      <c r="AR38" s="763">
        <v>4.8325186331293159E-2</v>
      </c>
      <c r="AS38" s="560">
        <v>5.3754444676845849E-2</v>
      </c>
      <c r="AT38" s="765">
        <v>4.7606618990447359E-2</v>
      </c>
      <c r="AU38" s="80">
        <v>3.7877713032403657E-2</v>
      </c>
      <c r="AV38" s="80">
        <v>3.5631962943637345E-2</v>
      </c>
      <c r="AW38" s="560">
        <v>3.3667172189823576E-2</v>
      </c>
      <c r="AX38" s="560">
        <v>4.3768020040648482E-2</v>
      </c>
      <c r="AY38" s="560">
        <v>4.925089681367377E-2</v>
      </c>
      <c r="AZ38" s="627">
        <v>3.2174519374439686E-2</v>
      </c>
      <c r="BA38" s="80">
        <v>6.1063435657039165E-2</v>
      </c>
      <c r="BB38" s="560">
        <v>6.2223911081556074E-2</v>
      </c>
      <c r="BC38" s="560">
        <v>5.6538247823671048E-2</v>
      </c>
      <c r="BD38" s="628">
        <v>2.7840793054152661E-2</v>
      </c>
      <c r="BE38" s="80">
        <v>4.4296085024546267E-2</v>
      </c>
      <c r="BF38" s="80">
        <v>5.1126374838505607E-2</v>
      </c>
      <c r="BG38" s="560">
        <v>4.460547739628249E-2</v>
      </c>
      <c r="BH38" s="560">
        <v>2.0614599742517413E-2</v>
      </c>
      <c r="BI38" s="560">
        <v>6.9156491671090572E-2</v>
      </c>
      <c r="BJ38" s="627">
        <v>8.9064661654135333E-2</v>
      </c>
      <c r="BK38" s="560">
        <v>2.9620410703173616E-2</v>
      </c>
      <c r="BL38" s="560">
        <v>5.4459582432893311E-2</v>
      </c>
      <c r="BM38" s="560">
        <v>8.8313515553954114E-2</v>
      </c>
      <c r="BN38" s="628">
        <v>2.6541077702860589E-2</v>
      </c>
      <c r="BO38" s="560">
        <v>7.3323122705338126E-2</v>
      </c>
      <c r="BP38" s="560">
        <v>3.4105590197464064E-2</v>
      </c>
      <c r="BQ38" s="560">
        <v>4.3630225420240774E-2</v>
      </c>
      <c r="BR38" s="80">
        <v>4.2349334936543956E-2</v>
      </c>
      <c r="BS38" s="560">
        <v>3.633174079231704E-2</v>
      </c>
      <c r="BT38" s="627">
        <v>3.2141686597842681E-2</v>
      </c>
      <c r="BU38" s="560">
        <v>3.4892435324669291E-2</v>
      </c>
      <c r="BV38" s="560">
        <v>4.2469752202565735E-2</v>
      </c>
      <c r="BW38" s="560">
        <v>5.0297533130565286E-2</v>
      </c>
      <c r="BX38" s="628">
        <v>4.5742798126535367E-2</v>
      </c>
      <c r="BY38" s="560">
        <v>4.4835235955728726E-2</v>
      </c>
      <c r="BZ38" s="236">
        <f t="shared" si="68"/>
        <v>0</v>
      </c>
      <c r="CA38" s="237">
        <f t="shared" si="0"/>
        <v>0</v>
      </c>
      <c r="CB38" s="237">
        <f t="shared" si="1"/>
        <v>0</v>
      </c>
      <c r="CC38" s="237">
        <f t="shared" si="2"/>
        <v>0</v>
      </c>
      <c r="CD38" s="375">
        <f t="shared" si="3"/>
        <v>0</v>
      </c>
      <c r="CE38" s="458">
        <f t="shared" si="4"/>
        <v>0</v>
      </c>
      <c r="CF38" s="237">
        <f t="shared" si="5"/>
        <v>0</v>
      </c>
      <c r="CG38" s="375">
        <f t="shared" si="6"/>
        <v>0</v>
      </c>
      <c r="CH38" s="237">
        <f t="shared" si="7"/>
        <v>0</v>
      </c>
      <c r="CI38" s="459">
        <f t="shared" si="8"/>
        <v>0</v>
      </c>
      <c r="CJ38" s="375">
        <f t="shared" si="9"/>
        <v>0</v>
      </c>
      <c r="CK38" s="237">
        <f t="shared" si="10"/>
        <v>0</v>
      </c>
      <c r="CL38" s="375">
        <f t="shared" si="11"/>
        <v>0</v>
      </c>
      <c r="CM38" s="375">
        <f t="shared" si="12"/>
        <v>0</v>
      </c>
      <c r="CN38" s="375">
        <f t="shared" si="13"/>
        <v>0</v>
      </c>
      <c r="CO38" s="470">
        <f t="shared" si="14"/>
        <v>0</v>
      </c>
      <c r="CP38" s="237">
        <f t="shared" si="15"/>
        <v>0</v>
      </c>
      <c r="CQ38" s="375">
        <f t="shared" si="16"/>
        <v>0</v>
      </c>
      <c r="CR38" s="375">
        <f t="shared" si="17"/>
        <v>0</v>
      </c>
      <c r="CS38" s="471">
        <f t="shared" si="18"/>
        <v>0</v>
      </c>
      <c r="CT38" s="375">
        <f t="shared" si="19"/>
        <v>0</v>
      </c>
      <c r="CU38" s="375">
        <f t="shared" si="20"/>
        <v>0</v>
      </c>
      <c r="CV38" s="375">
        <f t="shared" si="21"/>
        <v>0</v>
      </c>
      <c r="CW38" s="375">
        <f t="shared" si="22"/>
        <v>0</v>
      </c>
      <c r="CX38" s="375">
        <f t="shared" si="23"/>
        <v>0</v>
      </c>
      <c r="CY38" s="458">
        <f t="shared" si="24"/>
        <v>0</v>
      </c>
      <c r="CZ38" s="375">
        <f t="shared" si="25"/>
        <v>0</v>
      </c>
      <c r="DA38" s="375">
        <f t="shared" si="26"/>
        <v>0</v>
      </c>
      <c r="DB38" s="237">
        <f t="shared" si="27"/>
        <v>0</v>
      </c>
      <c r="DC38" s="471">
        <f t="shared" si="28"/>
        <v>0</v>
      </c>
      <c r="DD38" s="237">
        <f t="shared" si="29"/>
        <v>0</v>
      </c>
      <c r="DE38" s="237">
        <f t="shared" si="30"/>
        <v>0</v>
      </c>
      <c r="DF38" s="237">
        <f t="shared" si="31"/>
        <v>0</v>
      </c>
      <c r="DG38" s="375">
        <f t="shared" si="32"/>
        <v>0</v>
      </c>
      <c r="DH38" s="375">
        <f t="shared" si="33"/>
        <v>0</v>
      </c>
      <c r="DI38" s="458">
        <f t="shared" si="34"/>
        <v>0</v>
      </c>
      <c r="DJ38" s="375">
        <f t="shared" si="35"/>
        <v>0</v>
      </c>
      <c r="DK38" s="375">
        <f t="shared" si="36"/>
        <v>0</v>
      </c>
      <c r="DL38" s="375">
        <f t="shared" si="37"/>
        <v>0</v>
      </c>
      <c r="DM38" s="459">
        <f t="shared" si="38"/>
        <v>0</v>
      </c>
      <c r="DN38" s="237">
        <f t="shared" si="39"/>
        <v>0</v>
      </c>
      <c r="DO38" s="237">
        <f t="shared" si="69"/>
        <v>0</v>
      </c>
      <c r="DP38" s="375">
        <f t="shared" si="40"/>
        <v>0</v>
      </c>
      <c r="DQ38" s="375">
        <f t="shared" si="41"/>
        <v>0</v>
      </c>
      <c r="DR38" s="375">
        <f t="shared" si="42"/>
        <v>0</v>
      </c>
      <c r="DS38" s="458">
        <f t="shared" si="43"/>
        <v>0</v>
      </c>
      <c r="DT38" s="237">
        <f t="shared" si="44"/>
        <v>0</v>
      </c>
      <c r="DU38" s="375">
        <f t="shared" si="45"/>
        <v>0</v>
      </c>
      <c r="DV38" s="375">
        <f t="shared" si="46"/>
        <v>0</v>
      </c>
      <c r="DW38" s="459">
        <f t="shared" si="47"/>
        <v>0</v>
      </c>
      <c r="DX38" s="237">
        <f t="shared" si="48"/>
        <v>0</v>
      </c>
      <c r="DY38" s="237">
        <f t="shared" si="49"/>
        <v>0</v>
      </c>
      <c r="DZ38" s="375">
        <f t="shared" si="50"/>
        <v>0</v>
      </c>
      <c r="EA38" s="375">
        <f t="shared" si="51"/>
        <v>0</v>
      </c>
      <c r="EB38" s="375">
        <f t="shared" si="52"/>
        <v>0</v>
      </c>
      <c r="EC38" s="458">
        <f t="shared" si="53"/>
        <v>0</v>
      </c>
      <c r="ED38" s="375">
        <f t="shared" si="54"/>
        <v>0</v>
      </c>
      <c r="EE38" s="375">
        <f t="shared" si="55"/>
        <v>0</v>
      </c>
      <c r="EF38" s="375">
        <f t="shared" si="56"/>
        <v>0</v>
      </c>
      <c r="EG38" s="459">
        <f t="shared" si="57"/>
        <v>0</v>
      </c>
      <c r="EH38" s="375">
        <f t="shared" si="58"/>
        <v>0</v>
      </c>
      <c r="EI38" s="375">
        <f t="shared" si="59"/>
        <v>0</v>
      </c>
      <c r="EJ38" s="375">
        <f t="shared" si="60"/>
        <v>0</v>
      </c>
      <c r="EK38" s="237">
        <f t="shared" si="61"/>
        <v>0</v>
      </c>
      <c r="EL38" s="375">
        <f t="shared" si="62"/>
        <v>0</v>
      </c>
      <c r="EM38" s="458">
        <f t="shared" si="63"/>
        <v>0</v>
      </c>
      <c r="EN38" s="375">
        <f t="shared" si="64"/>
        <v>0</v>
      </c>
      <c r="EO38" s="375">
        <f t="shared" si="65"/>
        <v>0</v>
      </c>
      <c r="EP38" s="375">
        <f t="shared" si="66"/>
        <v>0</v>
      </c>
      <c r="EQ38" s="459">
        <f t="shared" si="67"/>
        <v>0</v>
      </c>
      <c r="ER38" s="375">
        <f t="shared" si="70"/>
        <v>0</v>
      </c>
      <c r="ES38" s="341">
        <f t="shared" si="71"/>
        <v>0</v>
      </c>
      <c r="ET38" s="228"/>
      <c r="EV38" s="347"/>
    </row>
    <row r="39" spans="2:152">
      <c r="B39" s="3">
        <v>29</v>
      </c>
      <c r="C39" s="400" t="s">
        <v>211</v>
      </c>
      <c r="D39" s="231">
        <f>①入力・結果!L59</f>
        <v>0</v>
      </c>
      <c r="E39" s="731" t="s">
        <v>106</v>
      </c>
      <c r="F39" s="732" t="s">
        <v>405</v>
      </c>
      <c r="G39" s="73">
        <v>6.7260046692181512E-3</v>
      </c>
      <c r="H39" s="79">
        <v>4.4437702488529787E-3</v>
      </c>
      <c r="I39" s="80">
        <v>3.6418777381652194E-3</v>
      </c>
      <c r="J39" s="80">
        <v>2.948374290419371E-3</v>
      </c>
      <c r="K39" s="560">
        <v>2.6309186833817656E-3</v>
      </c>
      <c r="L39" s="627">
        <v>1.3764619478950319E-2</v>
      </c>
      <c r="M39" s="80">
        <v>4.4766628892466036E-3</v>
      </c>
      <c r="N39" s="560">
        <v>3.700787401574803E-3</v>
      </c>
      <c r="O39" s="80">
        <v>3.6912397141656648E-3</v>
      </c>
      <c r="P39" s="628">
        <v>3.5814464113495298E-3</v>
      </c>
      <c r="Q39" s="560">
        <v>9.5642369171585855E-3</v>
      </c>
      <c r="R39" s="80">
        <v>5.4950800202672829E-3</v>
      </c>
      <c r="S39" s="560">
        <v>3.9049361621977963E-3</v>
      </c>
      <c r="T39" s="560">
        <v>6.4855346860619922E-3</v>
      </c>
      <c r="U39" s="560">
        <v>6.5858130023974054E-3</v>
      </c>
      <c r="V39" s="432">
        <v>5.4456714461029506E-3</v>
      </c>
      <c r="W39" s="80">
        <v>8.6465070815048978E-3</v>
      </c>
      <c r="X39" s="560">
        <v>8.6762992714690592E-3</v>
      </c>
      <c r="Y39" s="560">
        <v>8.6440999416983345E-3</v>
      </c>
      <c r="Z39" s="433">
        <v>5.2445793573461024E-3</v>
      </c>
      <c r="AA39" s="560">
        <v>6.6868935168074807E-3</v>
      </c>
      <c r="AB39" s="560">
        <v>3.947906658168362E-3</v>
      </c>
      <c r="AC39" s="560">
        <v>4.9071232434178651E-3</v>
      </c>
      <c r="AD39" s="560">
        <v>5.9478704338517419E-3</v>
      </c>
      <c r="AE39" s="560">
        <v>5.854294415768891E-3</v>
      </c>
      <c r="AF39" s="627">
        <v>4.4041173611350966E-3</v>
      </c>
      <c r="AG39" s="560">
        <v>5.1873043625975468E-3</v>
      </c>
      <c r="AH39" s="560">
        <v>1.1847589837016368E-2</v>
      </c>
      <c r="AI39" s="80">
        <v>9.6942733137664119E-3</v>
      </c>
      <c r="AJ39" s="433">
        <v>9.2974857372245829E-3</v>
      </c>
      <c r="AK39" s="80">
        <v>9.9381526713055602E-3</v>
      </c>
      <c r="AL39" s="80">
        <v>1.0112713669023417E-2</v>
      </c>
      <c r="AM39" s="80">
        <v>1.0665396836475344E-2</v>
      </c>
      <c r="AN39" s="560">
        <v>1.0693097206629712E-2</v>
      </c>
      <c r="AO39" s="763">
        <v>1.0129304502615909E-2</v>
      </c>
      <c r="AP39" s="764">
        <v>7.5037908669630081E-3</v>
      </c>
      <c r="AQ39" s="560">
        <v>1.1048549940352074E-2</v>
      </c>
      <c r="AR39" s="763">
        <v>1.2190836106052516E-2</v>
      </c>
      <c r="AS39" s="560">
        <v>1.0144321271700481E-2</v>
      </c>
      <c r="AT39" s="765">
        <v>1.179725426736963E-2</v>
      </c>
      <c r="AU39" s="80">
        <v>7.839271973413409E-3</v>
      </c>
      <c r="AV39" s="80">
        <v>7.6382976775693666E-3</v>
      </c>
      <c r="AW39" s="560">
        <v>7.509140737200176E-3</v>
      </c>
      <c r="AX39" s="560">
        <v>8.366025428936049E-3</v>
      </c>
      <c r="AY39" s="560">
        <v>7.596539354294155E-3</v>
      </c>
      <c r="AZ39" s="627">
        <v>9.7121227213865929E-3</v>
      </c>
      <c r="BA39" s="80">
        <v>9.914184182670498E-3</v>
      </c>
      <c r="BB39" s="560">
        <v>9.6779556357763745E-3</v>
      </c>
      <c r="BC39" s="560">
        <v>1.0835339877755141E-2</v>
      </c>
      <c r="BD39" s="628">
        <v>4.0348175500764466E-3</v>
      </c>
      <c r="BE39" s="80">
        <v>9.7507408922236586E-3</v>
      </c>
      <c r="BF39" s="80">
        <v>1.2979830212610203E-2</v>
      </c>
      <c r="BG39" s="560">
        <v>1.2493755734795867E-2</v>
      </c>
      <c r="BH39" s="560">
        <v>1.1602709164620932E-2</v>
      </c>
      <c r="BI39" s="560">
        <v>1.2898690044047806E-2</v>
      </c>
      <c r="BJ39" s="627">
        <v>1.5431578947368421E-2</v>
      </c>
      <c r="BK39" s="560">
        <v>8.4797550044398446E-3</v>
      </c>
      <c r="BL39" s="560">
        <v>1.2227665720026055E-2</v>
      </c>
      <c r="BM39" s="560">
        <v>6.9576705959060415E-3</v>
      </c>
      <c r="BN39" s="628">
        <v>4.4270534602818528E-3</v>
      </c>
      <c r="BO39" s="560">
        <v>4.7663461028570001E-3</v>
      </c>
      <c r="BP39" s="560">
        <v>7.0511762856333452E-3</v>
      </c>
      <c r="BQ39" s="560">
        <v>2.7739725317654567E-3</v>
      </c>
      <c r="BR39" s="80">
        <v>1.0291928319954659E-2</v>
      </c>
      <c r="BS39" s="560">
        <v>8.5013077603781489E-3</v>
      </c>
      <c r="BT39" s="627">
        <v>8.9675061925747583E-3</v>
      </c>
      <c r="BU39" s="560">
        <v>1.0666418790558244E-2</v>
      </c>
      <c r="BV39" s="560">
        <v>7.5562625162230099E-3</v>
      </c>
      <c r="BW39" s="560">
        <v>9.5352550044737628E-3</v>
      </c>
      <c r="BX39" s="628">
        <v>1.3142133403602424E-2</v>
      </c>
      <c r="BY39" s="560">
        <v>7.5719659427874531E-3</v>
      </c>
      <c r="BZ39" s="236">
        <f t="shared" si="68"/>
        <v>0</v>
      </c>
      <c r="CA39" s="237">
        <f t="shared" si="0"/>
        <v>0</v>
      </c>
      <c r="CB39" s="237">
        <f t="shared" si="1"/>
        <v>0</v>
      </c>
      <c r="CC39" s="237">
        <f t="shared" si="2"/>
        <v>0</v>
      </c>
      <c r="CD39" s="375">
        <f t="shared" si="3"/>
        <v>0</v>
      </c>
      <c r="CE39" s="458">
        <f t="shared" si="4"/>
        <v>0</v>
      </c>
      <c r="CF39" s="237">
        <f t="shared" si="5"/>
        <v>0</v>
      </c>
      <c r="CG39" s="375">
        <f t="shared" si="6"/>
        <v>0</v>
      </c>
      <c r="CH39" s="237">
        <f t="shared" si="7"/>
        <v>0</v>
      </c>
      <c r="CI39" s="459">
        <f t="shared" si="8"/>
        <v>0</v>
      </c>
      <c r="CJ39" s="375">
        <f t="shared" si="9"/>
        <v>0</v>
      </c>
      <c r="CK39" s="237">
        <f t="shared" si="10"/>
        <v>0</v>
      </c>
      <c r="CL39" s="375">
        <f t="shared" si="11"/>
        <v>0</v>
      </c>
      <c r="CM39" s="375">
        <f t="shared" si="12"/>
        <v>0</v>
      </c>
      <c r="CN39" s="375">
        <f t="shared" si="13"/>
        <v>0</v>
      </c>
      <c r="CO39" s="470">
        <f t="shared" si="14"/>
        <v>0</v>
      </c>
      <c r="CP39" s="237">
        <f t="shared" si="15"/>
        <v>0</v>
      </c>
      <c r="CQ39" s="375">
        <f t="shared" si="16"/>
        <v>0</v>
      </c>
      <c r="CR39" s="375">
        <f t="shared" si="17"/>
        <v>0</v>
      </c>
      <c r="CS39" s="471">
        <f t="shared" si="18"/>
        <v>0</v>
      </c>
      <c r="CT39" s="375">
        <f t="shared" si="19"/>
        <v>0</v>
      </c>
      <c r="CU39" s="375">
        <f t="shared" si="20"/>
        <v>0</v>
      </c>
      <c r="CV39" s="375">
        <f t="shared" si="21"/>
        <v>0</v>
      </c>
      <c r="CW39" s="375">
        <f t="shared" si="22"/>
        <v>0</v>
      </c>
      <c r="CX39" s="375">
        <f t="shared" si="23"/>
        <v>0</v>
      </c>
      <c r="CY39" s="458">
        <f t="shared" si="24"/>
        <v>0</v>
      </c>
      <c r="CZ39" s="375">
        <f t="shared" si="25"/>
        <v>0</v>
      </c>
      <c r="DA39" s="375">
        <f t="shared" si="26"/>
        <v>0</v>
      </c>
      <c r="DB39" s="237">
        <f t="shared" si="27"/>
        <v>0</v>
      </c>
      <c r="DC39" s="471">
        <f t="shared" si="28"/>
        <v>0</v>
      </c>
      <c r="DD39" s="237">
        <f t="shared" si="29"/>
        <v>0</v>
      </c>
      <c r="DE39" s="237">
        <f t="shared" si="30"/>
        <v>0</v>
      </c>
      <c r="DF39" s="237">
        <f t="shared" si="31"/>
        <v>0</v>
      </c>
      <c r="DG39" s="375">
        <f t="shared" si="32"/>
        <v>0</v>
      </c>
      <c r="DH39" s="375">
        <f t="shared" si="33"/>
        <v>0</v>
      </c>
      <c r="DI39" s="458">
        <f t="shared" si="34"/>
        <v>0</v>
      </c>
      <c r="DJ39" s="375">
        <f t="shared" si="35"/>
        <v>0</v>
      </c>
      <c r="DK39" s="375">
        <f t="shared" si="36"/>
        <v>0</v>
      </c>
      <c r="DL39" s="375">
        <f t="shared" si="37"/>
        <v>0</v>
      </c>
      <c r="DM39" s="459">
        <f t="shared" si="38"/>
        <v>0</v>
      </c>
      <c r="DN39" s="237">
        <f t="shared" si="39"/>
        <v>0</v>
      </c>
      <c r="DO39" s="237">
        <f t="shared" si="69"/>
        <v>0</v>
      </c>
      <c r="DP39" s="375">
        <f t="shared" si="40"/>
        <v>0</v>
      </c>
      <c r="DQ39" s="375">
        <f t="shared" si="41"/>
        <v>0</v>
      </c>
      <c r="DR39" s="375">
        <f t="shared" si="42"/>
        <v>0</v>
      </c>
      <c r="DS39" s="458">
        <f t="shared" si="43"/>
        <v>0</v>
      </c>
      <c r="DT39" s="237">
        <f t="shared" si="44"/>
        <v>0</v>
      </c>
      <c r="DU39" s="375">
        <f t="shared" si="45"/>
        <v>0</v>
      </c>
      <c r="DV39" s="375">
        <f t="shared" si="46"/>
        <v>0</v>
      </c>
      <c r="DW39" s="459">
        <f t="shared" si="47"/>
        <v>0</v>
      </c>
      <c r="DX39" s="237">
        <f t="shared" si="48"/>
        <v>0</v>
      </c>
      <c r="DY39" s="237">
        <f t="shared" si="49"/>
        <v>0</v>
      </c>
      <c r="DZ39" s="375">
        <f t="shared" si="50"/>
        <v>0</v>
      </c>
      <c r="EA39" s="375">
        <f t="shared" si="51"/>
        <v>0</v>
      </c>
      <c r="EB39" s="375">
        <f t="shared" si="52"/>
        <v>0</v>
      </c>
      <c r="EC39" s="458">
        <f t="shared" si="53"/>
        <v>0</v>
      </c>
      <c r="ED39" s="375">
        <f t="shared" si="54"/>
        <v>0</v>
      </c>
      <c r="EE39" s="375">
        <f t="shared" si="55"/>
        <v>0</v>
      </c>
      <c r="EF39" s="375">
        <f t="shared" si="56"/>
        <v>0</v>
      </c>
      <c r="EG39" s="459">
        <f t="shared" si="57"/>
        <v>0</v>
      </c>
      <c r="EH39" s="375">
        <f t="shared" si="58"/>
        <v>0</v>
      </c>
      <c r="EI39" s="375">
        <f t="shared" si="59"/>
        <v>0</v>
      </c>
      <c r="EJ39" s="375">
        <f t="shared" si="60"/>
        <v>0</v>
      </c>
      <c r="EK39" s="237">
        <f t="shared" si="61"/>
        <v>0</v>
      </c>
      <c r="EL39" s="375">
        <f t="shared" si="62"/>
        <v>0</v>
      </c>
      <c r="EM39" s="458">
        <f t="shared" si="63"/>
        <v>0</v>
      </c>
      <c r="EN39" s="375">
        <f t="shared" si="64"/>
        <v>0</v>
      </c>
      <c r="EO39" s="375">
        <f t="shared" si="65"/>
        <v>0</v>
      </c>
      <c r="EP39" s="375">
        <f t="shared" si="66"/>
        <v>0</v>
      </c>
      <c r="EQ39" s="459">
        <f t="shared" si="67"/>
        <v>0</v>
      </c>
      <c r="ER39" s="375">
        <f t="shared" si="70"/>
        <v>0</v>
      </c>
      <c r="ES39" s="341">
        <f t="shared" si="71"/>
        <v>0</v>
      </c>
      <c r="ET39" s="228"/>
      <c r="EV39" s="347"/>
    </row>
    <row r="40" spans="2:152">
      <c r="B40" s="410">
        <v>30</v>
      </c>
      <c r="C40" s="413" t="s">
        <v>212</v>
      </c>
      <c r="D40" s="412">
        <f>①入力・結果!L60</f>
        <v>0</v>
      </c>
      <c r="E40" s="735" t="s">
        <v>107</v>
      </c>
      <c r="F40" s="736" t="s">
        <v>59</v>
      </c>
      <c r="G40" s="421">
        <v>0</v>
      </c>
      <c r="H40" s="422">
        <v>0</v>
      </c>
      <c r="I40" s="423">
        <v>0</v>
      </c>
      <c r="J40" s="423">
        <v>0</v>
      </c>
      <c r="K40" s="586">
        <v>0</v>
      </c>
      <c r="L40" s="640">
        <v>0</v>
      </c>
      <c r="M40" s="423">
        <v>0</v>
      </c>
      <c r="N40" s="586">
        <v>0</v>
      </c>
      <c r="O40" s="423">
        <v>0</v>
      </c>
      <c r="P40" s="641">
        <v>0</v>
      </c>
      <c r="Q40" s="586">
        <v>0</v>
      </c>
      <c r="R40" s="423">
        <v>0</v>
      </c>
      <c r="S40" s="586">
        <v>0</v>
      </c>
      <c r="T40" s="586">
        <v>0</v>
      </c>
      <c r="U40" s="586">
        <v>0</v>
      </c>
      <c r="V40" s="436">
        <v>0</v>
      </c>
      <c r="W40" s="423">
        <v>0</v>
      </c>
      <c r="X40" s="586">
        <v>0</v>
      </c>
      <c r="Y40" s="586">
        <v>0</v>
      </c>
      <c r="Z40" s="437">
        <v>0</v>
      </c>
      <c r="AA40" s="586">
        <v>0</v>
      </c>
      <c r="AB40" s="586">
        <v>0</v>
      </c>
      <c r="AC40" s="586">
        <v>0</v>
      </c>
      <c r="AD40" s="586">
        <v>0</v>
      </c>
      <c r="AE40" s="586">
        <v>0</v>
      </c>
      <c r="AF40" s="640">
        <v>0</v>
      </c>
      <c r="AG40" s="586">
        <v>0</v>
      </c>
      <c r="AH40" s="586">
        <v>0</v>
      </c>
      <c r="AI40" s="423">
        <v>0</v>
      </c>
      <c r="AJ40" s="437">
        <v>0</v>
      </c>
      <c r="AK40" s="423">
        <v>0</v>
      </c>
      <c r="AL40" s="423">
        <v>0</v>
      </c>
      <c r="AM40" s="423">
        <v>0</v>
      </c>
      <c r="AN40" s="586">
        <v>0</v>
      </c>
      <c r="AO40" s="769">
        <v>0</v>
      </c>
      <c r="AP40" s="770">
        <v>0</v>
      </c>
      <c r="AQ40" s="586">
        <v>0</v>
      </c>
      <c r="AR40" s="769">
        <v>0</v>
      </c>
      <c r="AS40" s="586">
        <v>0</v>
      </c>
      <c r="AT40" s="771">
        <v>0</v>
      </c>
      <c r="AU40" s="423">
        <v>0</v>
      </c>
      <c r="AV40" s="423">
        <v>0</v>
      </c>
      <c r="AW40" s="586">
        <v>0</v>
      </c>
      <c r="AX40" s="586">
        <v>0</v>
      </c>
      <c r="AY40" s="586">
        <v>0</v>
      </c>
      <c r="AZ40" s="640">
        <v>0</v>
      </c>
      <c r="BA40" s="423">
        <v>0</v>
      </c>
      <c r="BB40" s="586">
        <v>0</v>
      </c>
      <c r="BC40" s="586">
        <v>0</v>
      </c>
      <c r="BD40" s="641">
        <v>0</v>
      </c>
      <c r="BE40" s="423">
        <v>0</v>
      </c>
      <c r="BF40" s="423">
        <v>0</v>
      </c>
      <c r="BG40" s="586">
        <v>0</v>
      </c>
      <c r="BH40" s="586">
        <v>0</v>
      </c>
      <c r="BI40" s="586">
        <v>0</v>
      </c>
      <c r="BJ40" s="640">
        <v>0</v>
      </c>
      <c r="BK40" s="586">
        <v>0</v>
      </c>
      <c r="BL40" s="586">
        <v>0</v>
      </c>
      <c r="BM40" s="586">
        <v>0</v>
      </c>
      <c r="BN40" s="641">
        <v>0</v>
      </c>
      <c r="BO40" s="586">
        <v>0</v>
      </c>
      <c r="BP40" s="586">
        <v>0</v>
      </c>
      <c r="BQ40" s="586">
        <v>0</v>
      </c>
      <c r="BR40" s="423">
        <v>0</v>
      </c>
      <c r="BS40" s="586">
        <v>0</v>
      </c>
      <c r="BT40" s="640">
        <v>0</v>
      </c>
      <c r="BU40" s="586">
        <v>0</v>
      </c>
      <c r="BV40" s="586">
        <v>0</v>
      </c>
      <c r="BW40" s="586">
        <v>0</v>
      </c>
      <c r="BX40" s="641">
        <v>0</v>
      </c>
      <c r="BY40" s="586">
        <v>0</v>
      </c>
      <c r="BZ40" s="424">
        <f t="shared" si="68"/>
        <v>0</v>
      </c>
      <c r="CA40" s="425">
        <f t="shared" si="0"/>
        <v>0</v>
      </c>
      <c r="CB40" s="425">
        <f t="shared" si="1"/>
        <v>0</v>
      </c>
      <c r="CC40" s="425">
        <f t="shared" si="2"/>
        <v>0</v>
      </c>
      <c r="CD40" s="426">
        <f t="shared" si="3"/>
        <v>0</v>
      </c>
      <c r="CE40" s="462">
        <f t="shared" si="4"/>
        <v>0</v>
      </c>
      <c r="CF40" s="425">
        <f t="shared" si="5"/>
        <v>0</v>
      </c>
      <c r="CG40" s="426">
        <f t="shared" si="6"/>
        <v>0</v>
      </c>
      <c r="CH40" s="425">
        <f t="shared" si="7"/>
        <v>0</v>
      </c>
      <c r="CI40" s="463">
        <f t="shared" si="8"/>
        <v>0</v>
      </c>
      <c r="CJ40" s="426">
        <f t="shared" si="9"/>
        <v>0</v>
      </c>
      <c r="CK40" s="425">
        <f t="shared" si="10"/>
        <v>0</v>
      </c>
      <c r="CL40" s="426">
        <f t="shared" si="11"/>
        <v>0</v>
      </c>
      <c r="CM40" s="426">
        <f t="shared" si="12"/>
        <v>0</v>
      </c>
      <c r="CN40" s="426">
        <f t="shared" si="13"/>
        <v>0</v>
      </c>
      <c r="CO40" s="474">
        <f t="shared" si="14"/>
        <v>0</v>
      </c>
      <c r="CP40" s="425">
        <f t="shared" si="15"/>
        <v>0</v>
      </c>
      <c r="CQ40" s="426">
        <f t="shared" si="16"/>
        <v>0</v>
      </c>
      <c r="CR40" s="426">
        <f t="shared" si="17"/>
        <v>0</v>
      </c>
      <c r="CS40" s="475">
        <f t="shared" si="18"/>
        <v>0</v>
      </c>
      <c r="CT40" s="426">
        <f t="shared" si="19"/>
        <v>0</v>
      </c>
      <c r="CU40" s="426">
        <f t="shared" si="20"/>
        <v>0</v>
      </c>
      <c r="CV40" s="426">
        <f t="shared" si="21"/>
        <v>0</v>
      </c>
      <c r="CW40" s="426">
        <f t="shared" si="22"/>
        <v>0</v>
      </c>
      <c r="CX40" s="426">
        <f t="shared" si="23"/>
        <v>0</v>
      </c>
      <c r="CY40" s="462">
        <f t="shared" si="24"/>
        <v>0</v>
      </c>
      <c r="CZ40" s="426">
        <f t="shared" si="25"/>
        <v>0</v>
      </c>
      <c r="DA40" s="426">
        <f t="shared" si="26"/>
        <v>0</v>
      </c>
      <c r="DB40" s="425">
        <f t="shared" si="27"/>
        <v>0</v>
      </c>
      <c r="DC40" s="475">
        <f t="shared" si="28"/>
        <v>0</v>
      </c>
      <c r="DD40" s="425">
        <f t="shared" si="29"/>
        <v>0</v>
      </c>
      <c r="DE40" s="425">
        <f t="shared" si="30"/>
        <v>0</v>
      </c>
      <c r="DF40" s="425">
        <f t="shared" si="31"/>
        <v>0</v>
      </c>
      <c r="DG40" s="426">
        <f t="shared" si="32"/>
        <v>0</v>
      </c>
      <c r="DH40" s="426">
        <f t="shared" si="33"/>
        <v>0</v>
      </c>
      <c r="DI40" s="462">
        <f t="shared" si="34"/>
        <v>0</v>
      </c>
      <c r="DJ40" s="426">
        <f t="shared" si="35"/>
        <v>0</v>
      </c>
      <c r="DK40" s="426">
        <f t="shared" si="36"/>
        <v>0</v>
      </c>
      <c r="DL40" s="426">
        <f t="shared" si="37"/>
        <v>0</v>
      </c>
      <c r="DM40" s="463">
        <f t="shared" si="38"/>
        <v>0</v>
      </c>
      <c r="DN40" s="425">
        <f t="shared" si="39"/>
        <v>0</v>
      </c>
      <c r="DO40" s="425">
        <f t="shared" si="69"/>
        <v>0</v>
      </c>
      <c r="DP40" s="426">
        <f t="shared" si="40"/>
        <v>0</v>
      </c>
      <c r="DQ40" s="426">
        <f t="shared" si="41"/>
        <v>0</v>
      </c>
      <c r="DR40" s="426">
        <f t="shared" si="42"/>
        <v>0</v>
      </c>
      <c r="DS40" s="462">
        <f t="shared" si="43"/>
        <v>0</v>
      </c>
      <c r="DT40" s="425">
        <f t="shared" si="44"/>
        <v>0</v>
      </c>
      <c r="DU40" s="426">
        <f t="shared" si="45"/>
        <v>0</v>
      </c>
      <c r="DV40" s="426">
        <f t="shared" si="46"/>
        <v>0</v>
      </c>
      <c r="DW40" s="463">
        <f t="shared" si="47"/>
        <v>0</v>
      </c>
      <c r="DX40" s="425">
        <f t="shared" si="48"/>
        <v>0</v>
      </c>
      <c r="DY40" s="425">
        <f t="shared" si="49"/>
        <v>0</v>
      </c>
      <c r="DZ40" s="426">
        <f t="shared" si="50"/>
        <v>0</v>
      </c>
      <c r="EA40" s="426">
        <f t="shared" si="51"/>
        <v>0</v>
      </c>
      <c r="EB40" s="426">
        <f t="shared" si="52"/>
        <v>0</v>
      </c>
      <c r="EC40" s="462">
        <f t="shared" si="53"/>
        <v>0</v>
      </c>
      <c r="ED40" s="426">
        <f t="shared" si="54"/>
        <v>0</v>
      </c>
      <c r="EE40" s="426">
        <f t="shared" si="55"/>
        <v>0</v>
      </c>
      <c r="EF40" s="426">
        <f t="shared" si="56"/>
        <v>0</v>
      </c>
      <c r="EG40" s="463">
        <f t="shared" si="57"/>
        <v>0</v>
      </c>
      <c r="EH40" s="426">
        <f t="shared" si="58"/>
        <v>0</v>
      </c>
      <c r="EI40" s="426">
        <f t="shared" si="59"/>
        <v>0</v>
      </c>
      <c r="EJ40" s="426">
        <f t="shared" si="60"/>
        <v>0</v>
      </c>
      <c r="EK40" s="425">
        <f t="shared" si="61"/>
        <v>0</v>
      </c>
      <c r="EL40" s="426">
        <f t="shared" si="62"/>
        <v>0</v>
      </c>
      <c r="EM40" s="462">
        <f t="shared" si="63"/>
        <v>0</v>
      </c>
      <c r="EN40" s="426">
        <f t="shared" si="64"/>
        <v>0</v>
      </c>
      <c r="EO40" s="426">
        <f t="shared" si="65"/>
        <v>0</v>
      </c>
      <c r="EP40" s="426">
        <f t="shared" si="66"/>
        <v>0</v>
      </c>
      <c r="EQ40" s="463">
        <f t="shared" si="67"/>
        <v>0</v>
      </c>
      <c r="ER40" s="426">
        <f t="shared" si="70"/>
        <v>0</v>
      </c>
      <c r="ES40" s="427">
        <f t="shared" si="71"/>
        <v>0</v>
      </c>
      <c r="ET40" s="228"/>
      <c r="EV40" s="347"/>
    </row>
    <row r="41" spans="2:152">
      <c r="B41" s="3">
        <v>31</v>
      </c>
      <c r="C41" s="400" t="s">
        <v>213</v>
      </c>
      <c r="D41" s="231">
        <f>①入力・結果!L61</f>
        <v>0</v>
      </c>
      <c r="E41" s="731" t="s">
        <v>108</v>
      </c>
      <c r="F41" s="732" t="s">
        <v>496</v>
      </c>
      <c r="G41" s="73">
        <v>1.6444631184078727E-4</v>
      </c>
      <c r="H41" s="79">
        <v>2.1519303105225191E-4</v>
      </c>
      <c r="I41" s="80">
        <v>1.9900231945935818E-4</v>
      </c>
      <c r="J41" s="80">
        <v>2.0152703451392523E-4</v>
      </c>
      <c r="K41" s="560">
        <v>2.0002491619755647E-4</v>
      </c>
      <c r="L41" s="627">
        <v>2.5270672594745282E-4</v>
      </c>
      <c r="M41" s="80">
        <v>1.9596326515456026E-4</v>
      </c>
      <c r="N41" s="560">
        <v>2.3622047244094488E-4</v>
      </c>
      <c r="O41" s="80">
        <v>2.0959951156740997E-4</v>
      </c>
      <c r="P41" s="628">
        <v>2.0930208912747563E-4</v>
      </c>
      <c r="Q41" s="560">
        <v>2.2550905352523712E-4</v>
      </c>
      <c r="R41" s="80">
        <v>1.7685463388186239E-4</v>
      </c>
      <c r="S41" s="560">
        <v>2.1273661693282567E-4</v>
      </c>
      <c r="T41" s="560">
        <v>1.5450478336334392E-4</v>
      </c>
      <c r="U41" s="560">
        <v>1.833309829361162E-4</v>
      </c>
      <c r="V41" s="432">
        <v>2.3542204318672934E-4</v>
      </c>
      <c r="W41" s="80">
        <v>1.0008734895909157E-4</v>
      </c>
      <c r="X41" s="560">
        <v>8.6936866447585767E-5</v>
      </c>
      <c r="Y41" s="560">
        <v>1.0114987742601659E-4</v>
      </c>
      <c r="Z41" s="433">
        <v>2.4392442801477363E-4</v>
      </c>
      <c r="AA41" s="560">
        <v>3.7817906778859789E-4</v>
      </c>
      <c r="AB41" s="560">
        <v>1.9026056183943911E-4</v>
      </c>
      <c r="AC41" s="560">
        <v>2.132127281537716E-4</v>
      </c>
      <c r="AD41" s="560">
        <v>3.3919099339660088E-4</v>
      </c>
      <c r="AE41" s="560">
        <v>2.8643078020237212E-4</v>
      </c>
      <c r="AF41" s="627">
        <v>2.0007227874322596E-4</v>
      </c>
      <c r="AG41" s="560">
        <v>2.3540990608651372E-4</v>
      </c>
      <c r="AH41" s="560">
        <v>2.5367102327431641E-4</v>
      </c>
      <c r="AI41" s="80">
        <v>1.4227127377596402E-4</v>
      </c>
      <c r="AJ41" s="433">
        <v>1.288561509704142E-4</v>
      </c>
      <c r="AK41" s="80">
        <v>1.8103667752358311E-4</v>
      </c>
      <c r="AL41" s="80">
        <v>1.7724995230083005E-4</v>
      </c>
      <c r="AM41" s="80">
        <v>1.7306643904946962E-4</v>
      </c>
      <c r="AN41" s="560">
        <v>1.6871321177007979E-4</v>
      </c>
      <c r="AO41" s="763">
        <v>2.6204266777507702E-4</v>
      </c>
      <c r="AP41" s="764">
        <v>1.9840051395180757E-4</v>
      </c>
      <c r="AQ41" s="560">
        <v>1.6420100321516159E-4</v>
      </c>
      <c r="AR41" s="763">
        <v>1.7800172524749087E-4</v>
      </c>
      <c r="AS41" s="560">
        <v>3.137418950010458E-4</v>
      </c>
      <c r="AT41" s="765">
        <v>2.0880096048441822E-4</v>
      </c>
      <c r="AU41" s="80">
        <v>1.944586787826386E-4</v>
      </c>
      <c r="AV41" s="80">
        <v>1.9406988346652753E-4</v>
      </c>
      <c r="AW41" s="560">
        <v>1.7421563875717242E-4</v>
      </c>
      <c r="AX41" s="560">
        <v>3.025003544926029E-4</v>
      </c>
      <c r="AY41" s="560">
        <v>2.9542097488921711E-4</v>
      </c>
      <c r="AZ41" s="627">
        <v>1.494172726367168E-4</v>
      </c>
      <c r="BA41" s="80">
        <v>1.9847270527748373E-4</v>
      </c>
      <c r="BB41" s="560">
        <v>2.0187146724932314E-4</v>
      </c>
      <c r="BC41" s="560">
        <v>1.8521948508983145E-4</v>
      </c>
      <c r="BD41" s="628">
        <v>3.0909683010161556E-4</v>
      </c>
      <c r="BE41" s="80">
        <v>7.5406319411517014E-5</v>
      </c>
      <c r="BF41" s="80">
        <v>8.0786035698727742E-5</v>
      </c>
      <c r="BG41" s="560">
        <v>7.6289767347561551E-5</v>
      </c>
      <c r="BH41" s="560">
        <v>7.596535979593306E-5</v>
      </c>
      <c r="BI41" s="560">
        <v>8.6086919092643872E-5</v>
      </c>
      <c r="BJ41" s="627">
        <v>9.6240601503759399E-5</v>
      </c>
      <c r="BK41" s="560">
        <v>6.7821259517699946E-5</v>
      </c>
      <c r="BL41" s="560">
        <v>6.78865776921473E-5</v>
      </c>
      <c r="BM41" s="560">
        <v>7.721212745148504E-5</v>
      </c>
      <c r="BN41" s="628">
        <v>5.5231952959370527E-5</v>
      </c>
      <c r="BO41" s="560">
        <v>1.1229611237097644E-4</v>
      </c>
      <c r="BP41" s="560">
        <v>7.4714450708697702E-5</v>
      </c>
      <c r="BQ41" s="560">
        <v>6.3209684138099684E-5</v>
      </c>
      <c r="BR41" s="80">
        <v>1.6247759014615849E-4</v>
      </c>
      <c r="BS41" s="560">
        <v>1.0787436731972001E-4</v>
      </c>
      <c r="BT41" s="627">
        <v>1.5108298476620516E-4</v>
      </c>
      <c r="BU41" s="560">
        <v>1.6266869615230438E-4</v>
      </c>
      <c r="BV41" s="560">
        <v>2.101029752731959E-4</v>
      </c>
      <c r="BW41" s="560">
        <v>1.3477110443723894E-4</v>
      </c>
      <c r="BX41" s="635">
        <v>1.9006655729622671E-4</v>
      </c>
      <c r="BY41" s="560">
        <v>2.6320775161525387E-5</v>
      </c>
      <c r="BZ41" s="236">
        <f>+$D$11*G41</f>
        <v>0</v>
      </c>
      <c r="CA41" s="237">
        <f t="shared" si="0"/>
        <v>0</v>
      </c>
      <c r="CB41" s="237">
        <f t="shared" si="1"/>
        <v>0</v>
      </c>
      <c r="CC41" s="237">
        <f t="shared" si="2"/>
        <v>0</v>
      </c>
      <c r="CD41" s="375">
        <f t="shared" si="3"/>
        <v>0</v>
      </c>
      <c r="CE41" s="458">
        <f t="shared" si="4"/>
        <v>0</v>
      </c>
      <c r="CF41" s="237">
        <f t="shared" si="5"/>
        <v>0</v>
      </c>
      <c r="CG41" s="375">
        <f t="shared" si="6"/>
        <v>0</v>
      </c>
      <c r="CH41" s="237">
        <f t="shared" si="7"/>
        <v>0</v>
      </c>
      <c r="CI41" s="459">
        <f t="shared" si="8"/>
        <v>0</v>
      </c>
      <c r="CJ41" s="375">
        <f t="shared" si="9"/>
        <v>0</v>
      </c>
      <c r="CK41" s="237">
        <f t="shared" si="10"/>
        <v>0</v>
      </c>
      <c r="CL41" s="375">
        <f t="shared" si="11"/>
        <v>0</v>
      </c>
      <c r="CM41" s="375">
        <f t="shared" si="12"/>
        <v>0</v>
      </c>
      <c r="CN41" s="375">
        <f t="shared" si="13"/>
        <v>0</v>
      </c>
      <c r="CO41" s="470">
        <f t="shared" si="14"/>
        <v>0</v>
      </c>
      <c r="CP41" s="237">
        <f t="shared" si="15"/>
        <v>0</v>
      </c>
      <c r="CQ41" s="375">
        <f t="shared" si="16"/>
        <v>0</v>
      </c>
      <c r="CR41" s="375">
        <f t="shared" si="17"/>
        <v>0</v>
      </c>
      <c r="CS41" s="471">
        <f t="shared" si="18"/>
        <v>0</v>
      </c>
      <c r="CT41" s="375">
        <f t="shared" si="19"/>
        <v>0</v>
      </c>
      <c r="CU41" s="375">
        <f t="shared" si="20"/>
        <v>0</v>
      </c>
      <c r="CV41" s="375">
        <f t="shared" si="21"/>
        <v>0</v>
      </c>
      <c r="CW41" s="375">
        <f t="shared" si="22"/>
        <v>0</v>
      </c>
      <c r="CX41" s="375">
        <f t="shared" si="23"/>
        <v>0</v>
      </c>
      <c r="CY41" s="458">
        <f t="shared" si="24"/>
        <v>0</v>
      </c>
      <c r="CZ41" s="375">
        <f t="shared" si="25"/>
        <v>0</v>
      </c>
      <c r="DA41" s="375">
        <f t="shared" si="26"/>
        <v>0</v>
      </c>
      <c r="DB41" s="237">
        <f t="shared" si="27"/>
        <v>0</v>
      </c>
      <c r="DC41" s="471">
        <f t="shared" si="28"/>
        <v>0</v>
      </c>
      <c r="DD41" s="237">
        <f t="shared" si="29"/>
        <v>0</v>
      </c>
      <c r="DE41" s="237">
        <f t="shared" si="30"/>
        <v>0</v>
      </c>
      <c r="DF41" s="237">
        <f t="shared" si="31"/>
        <v>0</v>
      </c>
      <c r="DG41" s="375">
        <f t="shared" si="32"/>
        <v>0</v>
      </c>
      <c r="DH41" s="375">
        <f t="shared" si="33"/>
        <v>0</v>
      </c>
      <c r="DI41" s="458">
        <f t="shared" si="34"/>
        <v>0</v>
      </c>
      <c r="DJ41" s="375">
        <f t="shared" si="35"/>
        <v>0</v>
      </c>
      <c r="DK41" s="375">
        <f t="shared" si="36"/>
        <v>0</v>
      </c>
      <c r="DL41" s="375">
        <f t="shared" si="37"/>
        <v>0</v>
      </c>
      <c r="DM41" s="459">
        <f t="shared" si="38"/>
        <v>0</v>
      </c>
      <c r="DN41" s="237">
        <f t="shared" si="39"/>
        <v>0</v>
      </c>
      <c r="DO41" s="237">
        <f t="shared" si="69"/>
        <v>0</v>
      </c>
      <c r="DP41" s="375">
        <f t="shared" si="40"/>
        <v>0</v>
      </c>
      <c r="DQ41" s="375">
        <f t="shared" si="41"/>
        <v>0</v>
      </c>
      <c r="DR41" s="375">
        <f t="shared" si="42"/>
        <v>0</v>
      </c>
      <c r="DS41" s="458">
        <f t="shared" si="43"/>
        <v>0</v>
      </c>
      <c r="DT41" s="237">
        <f t="shared" si="44"/>
        <v>0</v>
      </c>
      <c r="DU41" s="375">
        <f t="shared" si="45"/>
        <v>0</v>
      </c>
      <c r="DV41" s="375">
        <f t="shared" si="46"/>
        <v>0</v>
      </c>
      <c r="DW41" s="459">
        <f t="shared" si="47"/>
        <v>0</v>
      </c>
      <c r="DX41" s="237">
        <f t="shared" si="48"/>
        <v>0</v>
      </c>
      <c r="DY41" s="237">
        <f t="shared" si="49"/>
        <v>0</v>
      </c>
      <c r="DZ41" s="375">
        <f t="shared" si="50"/>
        <v>0</v>
      </c>
      <c r="EA41" s="375">
        <f t="shared" si="51"/>
        <v>0</v>
      </c>
      <c r="EB41" s="375">
        <f t="shared" si="52"/>
        <v>0</v>
      </c>
      <c r="EC41" s="458">
        <f t="shared" si="53"/>
        <v>0</v>
      </c>
      <c r="ED41" s="375">
        <f t="shared" si="54"/>
        <v>0</v>
      </c>
      <c r="EE41" s="375">
        <f t="shared" si="55"/>
        <v>0</v>
      </c>
      <c r="EF41" s="375">
        <f t="shared" si="56"/>
        <v>0</v>
      </c>
      <c r="EG41" s="459">
        <f t="shared" si="57"/>
        <v>0</v>
      </c>
      <c r="EH41" s="375">
        <f t="shared" si="58"/>
        <v>0</v>
      </c>
      <c r="EI41" s="375">
        <f t="shared" si="59"/>
        <v>0</v>
      </c>
      <c r="EJ41" s="375">
        <f t="shared" si="60"/>
        <v>0</v>
      </c>
      <c r="EK41" s="237">
        <f t="shared" si="61"/>
        <v>0</v>
      </c>
      <c r="EL41" s="375">
        <f t="shared" si="62"/>
        <v>0</v>
      </c>
      <c r="EM41" s="458">
        <f t="shared" si="63"/>
        <v>0</v>
      </c>
      <c r="EN41" s="375">
        <f t="shared" si="64"/>
        <v>0</v>
      </c>
      <c r="EO41" s="375">
        <f t="shared" si="65"/>
        <v>0</v>
      </c>
      <c r="EP41" s="375">
        <f t="shared" si="66"/>
        <v>0</v>
      </c>
      <c r="EQ41" s="459">
        <f t="shared" si="67"/>
        <v>0</v>
      </c>
      <c r="ER41" s="375">
        <f t="shared" si="70"/>
        <v>0</v>
      </c>
      <c r="ES41" s="236">
        <f t="shared" si="71"/>
        <v>0</v>
      </c>
      <c r="ET41" s="228"/>
      <c r="EV41" s="347"/>
    </row>
    <row r="42" spans="2:152">
      <c r="B42" s="3">
        <v>32</v>
      </c>
      <c r="C42" s="400" t="s">
        <v>214</v>
      </c>
      <c r="D42" s="231">
        <f>①入力・結果!L62</f>
        <v>0</v>
      </c>
      <c r="E42" s="731" t="s">
        <v>109</v>
      </c>
      <c r="F42" s="732" t="s">
        <v>497</v>
      </c>
      <c r="G42" s="73">
        <v>1.2076197868257047E-6</v>
      </c>
      <c r="H42" s="79">
        <v>7.5146772748405429E-7</v>
      </c>
      <c r="I42" s="80">
        <v>5.5346751394753507E-7</v>
      </c>
      <c r="J42" s="80">
        <v>4.5033974193055919E-7</v>
      </c>
      <c r="K42" s="560">
        <v>4.6355716384138232E-7</v>
      </c>
      <c r="L42" s="627">
        <v>0</v>
      </c>
      <c r="M42" s="80">
        <v>6.7760465129515998E-7</v>
      </c>
      <c r="N42" s="560">
        <v>0</v>
      </c>
      <c r="O42" s="80">
        <v>7.3031188699445982E-7</v>
      </c>
      <c r="P42" s="628">
        <v>7.4396477178012666E-7</v>
      </c>
      <c r="Q42" s="560">
        <v>0</v>
      </c>
      <c r="R42" s="80">
        <v>6.454548681819795E-7</v>
      </c>
      <c r="S42" s="560">
        <v>8.4085619341037823E-7</v>
      </c>
      <c r="T42" s="560">
        <v>5.2374502835031835E-7</v>
      </c>
      <c r="U42" s="560">
        <v>0</v>
      </c>
      <c r="V42" s="432">
        <v>9.9885331639278118E-7</v>
      </c>
      <c r="W42" s="80">
        <v>9.0988499053719611E-6</v>
      </c>
      <c r="X42" s="560">
        <v>1.7387373289517154E-5</v>
      </c>
      <c r="Y42" s="560">
        <v>8.4291564521680493E-6</v>
      </c>
      <c r="Z42" s="433">
        <v>4.8997206832562495E-7</v>
      </c>
      <c r="AA42" s="560">
        <v>0</v>
      </c>
      <c r="AB42" s="560">
        <v>0</v>
      </c>
      <c r="AC42" s="560">
        <v>0</v>
      </c>
      <c r="AD42" s="560">
        <v>0</v>
      </c>
      <c r="AE42" s="560">
        <v>4.175375804699302E-7</v>
      </c>
      <c r="AF42" s="627">
        <v>4.2120479735415996E-7</v>
      </c>
      <c r="AG42" s="560">
        <v>7.533116994768439E-7</v>
      </c>
      <c r="AH42" s="560">
        <v>0</v>
      </c>
      <c r="AI42" s="80">
        <v>1.8648873416649302E-6</v>
      </c>
      <c r="AJ42" s="433">
        <v>1.7964735876737087E-6</v>
      </c>
      <c r="AK42" s="80">
        <v>6.3410394929451179E-7</v>
      </c>
      <c r="AL42" s="80">
        <v>6.5285433628298363E-7</v>
      </c>
      <c r="AM42" s="80">
        <v>6.0867446324549683E-7</v>
      </c>
      <c r="AN42" s="560">
        <v>8.9741070090467972E-7</v>
      </c>
      <c r="AO42" s="763">
        <v>0</v>
      </c>
      <c r="AP42" s="764">
        <v>0</v>
      </c>
      <c r="AQ42" s="560">
        <v>5.8853406170308812E-7</v>
      </c>
      <c r="AR42" s="763">
        <v>0</v>
      </c>
      <c r="AS42" s="560">
        <v>0</v>
      </c>
      <c r="AT42" s="765">
        <v>0</v>
      </c>
      <c r="AU42" s="80">
        <v>8.3458660421733301E-7</v>
      </c>
      <c r="AV42" s="80">
        <v>9.1542397861569587E-7</v>
      </c>
      <c r="AW42" s="560">
        <v>1.1167669151100798E-6</v>
      </c>
      <c r="AX42" s="560">
        <v>0</v>
      </c>
      <c r="AY42" s="560">
        <v>0</v>
      </c>
      <c r="AZ42" s="627">
        <v>0</v>
      </c>
      <c r="BA42" s="80">
        <v>0</v>
      </c>
      <c r="BB42" s="560">
        <v>0</v>
      </c>
      <c r="BC42" s="560">
        <v>0</v>
      </c>
      <c r="BD42" s="628">
        <v>0</v>
      </c>
      <c r="BE42" s="80">
        <v>8.0433407372284818E-7</v>
      </c>
      <c r="BF42" s="80">
        <v>6.2143104383636727E-7</v>
      </c>
      <c r="BG42" s="560">
        <v>1.0450653061309802E-6</v>
      </c>
      <c r="BH42" s="560">
        <v>0</v>
      </c>
      <c r="BI42" s="560">
        <v>0</v>
      </c>
      <c r="BJ42" s="627">
        <v>0</v>
      </c>
      <c r="BK42" s="560">
        <v>1.3983764849010299E-6</v>
      </c>
      <c r="BL42" s="560">
        <v>0</v>
      </c>
      <c r="BM42" s="560">
        <v>0</v>
      </c>
      <c r="BN42" s="628">
        <v>0</v>
      </c>
      <c r="BO42" s="560">
        <v>0</v>
      </c>
      <c r="BP42" s="560">
        <v>1.556551056431202E-6</v>
      </c>
      <c r="BQ42" s="560">
        <v>1.4507140621858945E-5</v>
      </c>
      <c r="BR42" s="80">
        <v>1.9679344756536986E-6</v>
      </c>
      <c r="BS42" s="560">
        <v>2.8843413721850269E-6</v>
      </c>
      <c r="BT42" s="627">
        <v>3.6552335024081898E-6</v>
      </c>
      <c r="BU42" s="560">
        <v>1.7428788873461184E-5</v>
      </c>
      <c r="BV42" s="560">
        <v>8.2717706800470826E-7</v>
      </c>
      <c r="BW42" s="560">
        <v>7.9746215643336644E-7</v>
      </c>
      <c r="BX42" s="628">
        <v>1.0200351912140969E-6</v>
      </c>
      <c r="BY42" s="560">
        <v>1.2024719616940533E-6</v>
      </c>
      <c r="BZ42" s="236">
        <f t="shared" ref="BZ42:BZ47" si="72">+$D$11*G42</f>
        <v>0</v>
      </c>
      <c r="CA42" s="237">
        <f t="shared" ref="CA42:CA44" si="73">$D$12*H42</f>
        <v>0</v>
      </c>
      <c r="CB42" s="237">
        <f t="shared" ref="CB42:CB44" si="74">$D$13*I42</f>
        <v>0</v>
      </c>
      <c r="CC42" s="237">
        <f t="shared" ref="CC42:CC44" si="75">+$D$14*J42</f>
        <v>0</v>
      </c>
      <c r="CD42" s="375">
        <f t="shared" ref="CD42:CD44" si="76">+$D$15*K42</f>
        <v>0</v>
      </c>
      <c r="CE42" s="458">
        <f t="shared" ref="CE42:CE44" si="77">+$D$16*L42</f>
        <v>0</v>
      </c>
      <c r="CF42" s="237">
        <f t="shared" ref="CF42:CF44" si="78">+$D$17*M42</f>
        <v>0</v>
      </c>
      <c r="CG42" s="375">
        <f t="shared" ref="CG42:CG44" si="79">+$D$18*N42</f>
        <v>0</v>
      </c>
      <c r="CH42" s="237">
        <f t="shared" ref="CH42:CH44" si="80">+$D$19*O42</f>
        <v>0</v>
      </c>
      <c r="CI42" s="459">
        <f t="shared" ref="CI42:CI44" si="81">+$D$20*P42</f>
        <v>0</v>
      </c>
      <c r="CJ42" s="375">
        <f t="shared" ref="CJ42:CJ44" si="82">+$D$21*Q42</f>
        <v>0</v>
      </c>
      <c r="CK42" s="237">
        <f t="shared" ref="CK42:CK44" si="83">+$D$22*R42</f>
        <v>0</v>
      </c>
      <c r="CL42" s="375">
        <f t="shared" ref="CL42:CL44" si="84">+$D$23*S42</f>
        <v>0</v>
      </c>
      <c r="CM42" s="375">
        <f t="shared" ref="CM42:CM44" si="85">+$D$24*T42</f>
        <v>0</v>
      </c>
      <c r="CN42" s="375">
        <f t="shared" ref="CN42:CN44" si="86">+$D$25*U42</f>
        <v>0</v>
      </c>
      <c r="CO42" s="470">
        <f t="shared" ref="CO42:CO44" si="87">+$D$26*V42</f>
        <v>0</v>
      </c>
      <c r="CP42" s="237">
        <f t="shared" ref="CP42:CP44" si="88">+$D$27*W42</f>
        <v>0</v>
      </c>
      <c r="CQ42" s="375">
        <f t="shared" ref="CQ42:CQ44" si="89">+$D$28*X42</f>
        <v>0</v>
      </c>
      <c r="CR42" s="375">
        <f t="shared" ref="CR42:CR44" si="90">+$D$29*Y42</f>
        <v>0</v>
      </c>
      <c r="CS42" s="471">
        <f t="shared" ref="CS42:CS44" si="91">+$D$30*Z42</f>
        <v>0</v>
      </c>
      <c r="CT42" s="375">
        <f t="shared" ref="CT42:CT44" si="92">+$D$31*AA42</f>
        <v>0</v>
      </c>
      <c r="CU42" s="375">
        <f t="shared" ref="CU42:CU44" si="93">+$D$32*AB42</f>
        <v>0</v>
      </c>
      <c r="CV42" s="375">
        <f t="shared" ref="CV42:CV44" si="94">+$D$33*AC42</f>
        <v>0</v>
      </c>
      <c r="CW42" s="375">
        <f t="shared" ref="CW42:CW44" si="95">+$D$34*AD42</f>
        <v>0</v>
      </c>
      <c r="CX42" s="375">
        <f t="shared" ref="CX42:CX44" si="96">+$D$35*AE42</f>
        <v>0</v>
      </c>
      <c r="CY42" s="458">
        <f t="shared" ref="CY42:CY44" si="97">+$D$36*AF42</f>
        <v>0</v>
      </c>
      <c r="CZ42" s="375">
        <f t="shared" ref="CZ42:CZ44" si="98">+$D$37*AG42</f>
        <v>0</v>
      </c>
      <c r="DA42" s="375">
        <f t="shared" ref="DA42:DA44" si="99">+$D$38*AH42</f>
        <v>0</v>
      </c>
      <c r="DB42" s="237">
        <f t="shared" ref="DB42:DB44" si="100">+$D$39*AI42</f>
        <v>0</v>
      </c>
      <c r="DC42" s="471">
        <f t="shared" ref="DC42:DC44" si="101">+$D$40*AJ42</f>
        <v>0</v>
      </c>
      <c r="DD42" s="237">
        <f t="shared" ref="DD42:DD44" si="102">+$D$41*AK42</f>
        <v>0</v>
      </c>
      <c r="DE42" s="237">
        <f t="shared" ref="DE42:DE44" si="103">+$D$42*AL42</f>
        <v>0</v>
      </c>
      <c r="DF42" s="237">
        <f t="shared" ref="DF42:DF44" si="104">+$D$43*AM42</f>
        <v>0</v>
      </c>
      <c r="DG42" s="375">
        <f t="shared" ref="DG42:DG44" si="105">+$D$44*AN42</f>
        <v>0</v>
      </c>
      <c r="DH42" s="375">
        <f t="shared" ref="DH42:DH44" si="106">+$D$45*AO42</f>
        <v>0</v>
      </c>
      <c r="DI42" s="458">
        <f t="shared" ref="DI42:DI44" si="107">+$D$46*AP42</f>
        <v>0</v>
      </c>
      <c r="DJ42" s="375">
        <f t="shared" ref="DJ42:DJ44" si="108">+$D$47*AQ42</f>
        <v>0</v>
      </c>
      <c r="DK42" s="375">
        <f t="shared" ref="DK42:DK44" si="109">+$D$48*AR42</f>
        <v>0</v>
      </c>
      <c r="DL42" s="375">
        <f t="shared" ref="DL42:DL44" si="110">+$D$49*AS42</f>
        <v>0</v>
      </c>
      <c r="DM42" s="459">
        <f t="shared" ref="DM42:DM44" si="111">+$D$50*AT42</f>
        <v>0</v>
      </c>
      <c r="DN42" s="237">
        <f t="shared" ref="DN42:DN44" si="112">+$D$51*AU42</f>
        <v>0</v>
      </c>
      <c r="DO42" s="237">
        <f t="shared" ref="DO42:DO44" si="113">+$D$52*AV42</f>
        <v>0</v>
      </c>
      <c r="DP42" s="375">
        <f t="shared" ref="DP42:DP44" si="114">$D$53*AW42</f>
        <v>0</v>
      </c>
      <c r="DQ42" s="375">
        <f t="shared" ref="DQ42:DQ44" si="115">+$D$54*AX42</f>
        <v>0</v>
      </c>
      <c r="DR42" s="375">
        <f t="shared" ref="DR42:DR44" si="116">+$D$55*AY42</f>
        <v>0</v>
      </c>
      <c r="DS42" s="458">
        <f t="shared" ref="DS42:DS44" si="117">+$D$56*AZ42</f>
        <v>0</v>
      </c>
      <c r="DT42" s="237">
        <f t="shared" ref="DT42:DT44" si="118">+$D$57*BA42</f>
        <v>0</v>
      </c>
      <c r="DU42" s="375">
        <f t="shared" ref="DU42:DU44" si="119">+$D$58*BB42</f>
        <v>0</v>
      </c>
      <c r="DV42" s="375">
        <f t="shared" ref="DV42:DV44" si="120">+$D$59*BC42</f>
        <v>0</v>
      </c>
      <c r="DW42" s="459">
        <f t="shared" ref="DW42:DW44" si="121">+$D$60*BD42</f>
        <v>0</v>
      </c>
      <c r="DX42" s="237">
        <f t="shared" ref="DX42:DX44" si="122">+$D$61*BE42</f>
        <v>0</v>
      </c>
      <c r="DY42" s="237">
        <f t="shared" ref="DY42:DY44" si="123">+$D$62*BF42</f>
        <v>0</v>
      </c>
      <c r="DZ42" s="375">
        <f t="shared" ref="DZ42:DZ44" si="124">+$D$63*BG42</f>
        <v>0</v>
      </c>
      <c r="EA42" s="375">
        <f t="shared" ref="EA42:EA44" si="125">+$D$64*BH42</f>
        <v>0</v>
      </c>
      <c r="EB42" s="375">
        <f t="shared" ref="EB42:EB44" si="126">+$D$65*BI42</f>
        <v>0</v>
      </c>
      <c r="EC42" s="458">
        <f t="shared" ref="EC42:EC44" si="127">+$D$66*BJ42</f>
        <v>0</v>
      </c>
      <c r="ED42" s="375">
        <f t="shared" ref="ED42:ED44" si="128">+$D$67*BK42</f>
        <v>0</v>
      </c>
      <c r="EE42" s="375">
        <f t="shared" ref="EE42:EE44" si="129">+$D$68*BL42</f>
        <v>0</v>
      </c>
      <c r="EF42" s="375">
        <f t="shared" ref="EF42:EF44" si="130">+$D$69*BM42</f>
        <v>0</v>
      </c>
      <c r="EG42" s="459">
        <f t="shared" ref="EG42:EG44" si="131">+$D$70*BN42</f>
        <v>0</v>
      </c>
      <c r="EH42" s="375">
        <f t="shared" ref="EH42:EH44" si="132">+$D$71*BO42</f>
        <v>0</v>
      </c>
      <c r="EI42" s="375">
        <f t="shared" ref="EI42:EI44" si="133">+$D$72*BP42</f>
        <v>0</v>
      </c>
      <c r="EJ42" s="375">
        <f t="shared" ref="EJ42:EJ44" si="134">+$D$73*BQ42</f>
        <v>0</v>
      </c>
      <c r="EK42" s="237">
        <f t="shared" ref="EK42:EK44" si="135">+$D$74*BR42</f>
        <v>0</v>
      </c>
      <c r="EL42" s="375">
        <f t="shared" ref="EL42:EL44" si="136">+$D$75*BS42</f>
        <v>0</v>
      </c>
      <c r="EM42" s="458">
        <f t="shared" ref="EM42:EM44" si="137">+$D$76*BT42</f>
        <v>0</v>
      </c>
      <c r="EN42" s="375">
        <f t="shared" ref="EN42:EN44" si="138">+$D$77*BU42</f>
        <v>0</v>
      </c>
      <c r="EO42" s="375">
        <f t="shared" ref="EO42:EO44" si="139">+$D$78*BV42</f>
        <v>0</v>
      </c>
      <c r="EP42" s="375">
        <f t="shared" ref="EP42:EP44" si="140">+$D$79*BW42</f>
        <v>0</v>
      </c>
      <c r="EQ42" s="459">
        <f t="shared" ref="EQ42:EQ44" si="141">+$D$80*BX42</f>
        <v>0</v>
      </c>
      <c r="ER42" s="375">
        <f t="shared" si="70"/>
        <v>0</v>
      </c>
      <c r="ES42" s="236">
        <f t="shared" si="71"/>
        <v>0</v>
      </c>
      <c r="ET42" s="228"/>
      <c r="EV42" s="347"/>
    </row>
    <row r="43" spans="2:152">
      <c r="B43" s="3">
        <v>33</v>
      </c>
      <c r="C43" s="400" t="s">
        <v>215</v>
      </c>
      <c r="D43" s="231">
        <f>①入力・結果!L63</f>
        <v>0</v>
      </c>
      <c r="E43" s="731" t="s">
        <v>110</v>
      </c>
      <c r="F43" s="732" t="s">
        <v>532</v>
      </c>
      <c r="G43" s="73">
        <v>9.8391259675025314E-4</v>
      </c>
      <c r="H43" s="79">
        <v>6.6846470122104284E-4</v>
      </c>
      <c r="I43" s="80">
        <v>2.2446182510094478E-4</v>
      </c>
      <c r="J43" s="80">
        <v>8.9279853837733356E-5</v>
      </c>
      <c r="K43" s="560">
        <v>8.8771196875624711E-5</v>
      </c>
      <c r="L43" s="627">
        <v>1.0661065000908165E-4</v>
      </c>
      <c r="M43" s="80">
        <v>3.8718329775005441E-4</v>
      </c>
      <c r="N43" s="560">
        <v>3.5433070866141734E-4</v>
      </c>
      <c r="O43" s="80">
        <v>3.6150438406225765E-4</v>
      </c>
      <c r="P43" s="628">
        <v>3.6032693779884136E-4</v>
      </c>
      <c r="Q43" s="560">
        <v>4.2448763016515224E-4</v>
      </c>
      <c r="R43" s="80">
        <v>4.2115930148874163E-4</v>
      </c>
      <c r="S43" s="560">
        <v>4.1622381573813721E-4</v>
      </c>
      <c r="T43" s="560">
        <v>4.2423347296375788E-4</v>
      </c>
      <c r="U43" s="560">
        <v>4.3717388238612327E-4</v>
      </c>
      <c r="V43" s="432">
        <v>1.2232111382286981E-3</v>
      </c>
      <c r="W43" s="80">
        <v>2.894734105609051E-3</v>
      </c>
      <c r="X43" s="560">
        <v>3.0601776989550187E-3</v>
      </c>
      <c r="Y43" s="560">
        <v>2.881366647232778E-3</v>
      </c>
      <c r="Z43" s="433">
        <v>1.1181979219304639E-3</v>
      </c>
      <c r="AA43" s="560">
        <v>1.2462719279396977E-3</v>
      </c>
      <c r="AB43" s="560">
        <v>8.4394149215922631E-4</v>
      </c>
      <c r="AC43" s="560">
        <v>1.1371345501534486E-3</v>
      </c>
      <c r="AD43" s="560">
        <v>1.0981609112450234E-3</v>
      </c>
      <c r="AE43" s="560">
        <v>1.2413392267371026E-3</v>
      </c>
      <c r="AF43" s="627">
        <v>9.8140717783519265E-4</v>
      </c>
      <c r="AG43" s="560">
        <v>1.1617949685181624E-3</v>
      </c>
      <c r="AH43" s="560">
        <v>1.0953976005027299E-3</v>
      </c>
      <c r="AI43" s="80">
        <v>1.0961611490375759E-3</v>
      </c>
      <c r="AJ43" s="433">
        <v>1.041138101947263E-3</v>
      </c>
      <c r="AK43" s="80">
        <v>6.9117330473101788E-4</v>
      </c>
      <c r="AL43" s="80">
        <v>6.9904378057500469E-4</v>
      </c>
      <c r="AM43" s="80">
        <v>7.472493493777217E-4</v>
      </c>
      <c r="AN43" s="560">
        <v>7.4933793525540761E-4</v>
      </c>
      <c r="AO43" s="763">
        <v>7.0480441677434513E-4</v>
      </c>
      <c r="AP43" s="764">
        <v>5.3851568072633483E-4</v>
      </c>
      <c r="AQ43" s="560">
        <v>7.7863056363318558E-4</v>
      </c>
      <c r="AR43" s="763">
        <v>8.2611057102040632E-4</v>
      </c>
      <c r="AS43" s="560">
        <v>7.320644216691069E-4</v>
      </c>
      <c r="AT43" s="765">
        <v>7.8300360181656837E-4</v>
      </c>
      <c r="AU43" s="80">
        <v>5.007519625303998E-4</v>
      </c>
      <c r="AV43" s="80">
        <v>4.8609013264493448E-4</v>
      </c>
      <c r="AW43" s="560">
        <v>4.7239240509156373E-4</v>
      </c>
      <c r="AX43" s="560">
        <v>5.3882875643994897E-4</v>
      </c>
      <c r="AY43" s="560">
        <v>5.7677428430751921E-4</v>
      </c>
      <c r="AZ43" s="627">
        <v>4.9805757545572267E-4</v>
      </c>
      <c r="BA43" s="80">
        <v>6.5212460305458947E-4</v>
      </c>
      <c r="BB43" s="560">
        <v>6.6498836270365274E-4</v>
      </c>
      <c r="BC43" s="560">
        <v>6.0196332654195218E-4</v>
      </c>
      <c r="BD43" s="628">
        <v>4.2500814138972143E-4</v>
      </c>
      <c r="BE43" s="80">
        <v>6.332119995383122E-4</v>
      </c>
      <c r="BF43" s="80">
        <v>6.3883111306378552E-4</v>
      </c>
      <c r="BG43" s="560">
        <v>6.7615725306674414E-4</v>
      </c>
      <c r="BH43" s="560">
        <v>4.7978121976378771E-4</v>
      </c>
      <c r="BI43" s="560">
        <v>7.4608663213624686E-4</v>
      </c>
      <c r="BJ43" s="627">
        <v>6.2857142857142853E-4</v>
      </c>
      <c r="BK43" s="560">
        <v>7.7050544318046747E-4</v>
      </c>
      <c r="BL43" s="560">
        <v>6.5785326477866548E-4</v>
      </c>
      <c r="BM43" s="560">
        <v>4.6327276470891027E-4</v>
      </c>
      <c r="BN43" s="628">
        <v>4.1211534131222621E-4</v>
      </c>
      <c r="BO43" s="560">
        <v>3.9927506620791625E-4</v>
      </c>
      <c r="BP43" s="560">
        <v>5.1833150179159029E-4</v>
      </c>
      <c r="BQ43" s="560">
        <v>5.4308517142259097E-3</v>
      </c>
      <c r="BR43" s="80">
        <v>1.1790387427260223E-3</v>
      </c>
      <c r="BS43" s="560">
        <v>5.007216622113207E-4</v>
      </c>
      <c r="BT43" s="627">
        <v>6.3113698474914738E-4</v>
      </c>
      <c r="BU43" s="560">
        <v>5.1705406991268174E-4</v>
      </c>
      <c r="BV43" s="560">
        <v>1.216777467034926E-3</v>
      </c>
      <c r="BW43" s="560">
        <v>1.107674935285946E-3</v>
      </c>
      <c r="BX43" s="628">
        <v>1.7854015963550743E-3</v>
      </c>
      <c r="BY43" s="560">
        <v>1.9121976350850321E-3</v>
      </c>
      <c r="BZ43" s="236">
        <f t="shared" si="72"/>
        <v>0</v>
      </c>
      <c r="CA43" s="237">
        <f t="shared" si="73"/>
        <v>0</v>
      </c>
      <c r="CB43" s="237">
        <f t="shared" si="74"/>
        <v>0</v>
      </c>
      <c r="CC43" s="237">
        <f t="shared" si="75"/>
        <v>0</v>
      </c>
      <c r="CD43" s="375">
        <f t="shared" si="76"/>
        <v>0</v>
      </c>
      <c r="CE43" s="458">
        <f t="shared" si="77"/>
        <v>0</v>
      </c>
      <c r="CF43" s="237">
        <f t="shared" si="78"/>
        <v>0</v>
      </c>
      <c r="CG43" s="375">
        <f t="shared" si="79"/>
        <v>0</v>
      </c>
      <c r="CH43" s="237">
        <f t="shared" si="80"/>
        <v>0</v>
      </c>
      <c r="CI43" s="459">
        <f t="shared" si="81"/>
        <v>0</v>
      </c>
      <c r="CJ43" s="375">
        <f t="shared" si="82"/>
        <v>0</v>
      </c>
      <c r="CK43" s="237">
        <f t="shared" si="83"/>
        <v>0</v>
      </c>
      <c r="CL43" s="375">
        <f t="shared" si="84"/>
        <v>0</v>
      </c>
      <c r="CM43" s="375">
        <f t="shared" si="85"/>
        <v>0</v>
      </c>
      <c r="CN43" s="375">
        <f t="shared" si="86"/>
        <v>0</v>
      </c>
      <c r="CO43" s="470">
        <f t="shared" si="87"/>
        <v>0</v>
      </c>
      <c r="CP43" s="237">
        <f t="shared" si="88"/>
        <v>0</v>
      </c>
      <c r="CQ43" s="375">
        <f t="shared" si="89"/>
        <v>0</v>
      </c>
      <c r="CR43" s="375">
        <f t="shared" si="90"/>
        <v>0</v>
      </c>
      <c r="CS43" s="471">
        <f t="shared" si="91"/>
        <v>0</v>
      </c>
      <c r="CT43" s="375">
        <f t="shared" si="92"/>
        <v>0</v>
      </c>
      <c r="CU43" s="375">
        <f t="shared" si="93"/>
        <v>0</v>
      </c>
      <c r="CV43" s="375">
        <f t="shared" si="94"/>
        <v>0</v>
      </c>
      <c r="CW43" s="375">
        <f t="shared" si="95"/>
        <v>0</v>
      </c>
      <c r="CX43" s="375">
        <f t="shared" si="96"/>
        <v>0</v>
      </c>
      <c r="CY43" s="458">
        <f t="shared" si="97"/>
        <v>0</v>
      </c>
      <c r="CZ43" s="375">
        <f t="shared" si="98"/>
        <v>0</v>
      </c>
      <c r="DA43" s="375">
        <f t="shared" si="99"/>
        <v>0</v>
      </c>
      <c r="DB43" s="237">
        <f t="shared" si="100"/>
        <v>0</v>
      </c>
      <c r="DC43" s="471">
        <f t="shared" si="101"/>
        <v>0</v>
      </c>
      <c r="DD43" s="237">
        <f t="shared" si="102"/>
        <v>0</v>
      </c>
      <c r="DE43" s="237">
        <f t="shared" si="103"/>
        <v>0</v>
      </c>
      <c r="DF43" s="237">
        <f t="shared" si="104"/>
        <v>0</v>
      </c>
      <c r="DG43" s="375">
        <f t="shared" si="105"/>
        <v>0</v>
      </c>
      <c r="DH43" s="375">
        <f t="shared" si="106"/>
        <v>0</v>
      </c>
      <c r="DI43" s="458">
        <f t="shared" si="107"/>
        <v>0</v>
      </c>
      <c r="DJ43" s="375">
        <f t="shared" si="108"/>
        <v>0</v>
      </c>
      <c r="DK43" s="375">
        <f t="shared" si="109"/>
        <v>0</v>
      </c>
      <c r="DL43" s="375">
        <f t="shared" si="110"/>
        <v>0</v>
      </c>
      <c r="DM43" s="459">
        <f t="shared" si="111"/>
        <v>0</v>
      </c>
      <c r="DN43" s="237">
        <f t="shared" si="112"/>
        <v>0</v>
      </c>
      <c r="DO43" s="237">
        <f t="shared" si="113"/>
        <v>0</v>
      </c>
      <c r="DP43" s="375">
        <f t="shared" si="114"/>
        <v>0</v>
      </c>
      <c r="DQ43" s="375">
        <f t="shared" si="115"/>
        <v>0</v>
      </c>
      <c r="DR43" s="375">
        <f t="shared" si="116"/>
        <v>0</v>
      </c>
      <c r="DS43" s="458">
        <f t="shared" si="117"/>
        <v>0</v>
      </c>
      <c r="DT43" s="237">
        <f t="shared" si="118"/>
        <v>0</v>
      </c>
      <c r="DU43" s="375">
        <f t="shared" si="119"/>
        <v>0</v>
      </c>
      <c r="DV43" s="375">
        <f t="shared" si="120"/>
        <v>0</v>
      </c>
      <c r="DW43" s="459">
        <f t="shared" si="121"/>
        <v>0</v>
      </c>
      <c r="DX43" s="237">
        <f t="shared" si="122"/>
        <v>0</v>
      </c>
      <c r="DY43" s="237">
        <f t="shared" si="123"/>
        <v>0</v>
      </c>
      <c r="DZ43" s="375">
        <f t="shared" si="124"/>
        <v>0</v>
      </c>
      <c r="EA43" s="375">
        <f t="shared" si="125"/>
        <v>0</v>
      </c>
      <c r="EB43" s="375">
        <f t="shared" si="126"/>
        <v>0</v>
      </c>
      <c r="EC43" s="458">
        <f t="shared" si="127"/>
        <v>0</v>
      </c>
      <c r="ED43" s="375">
        <f t="shared" si="128"/>
        <v>0</v>
      </c>
      <c r="EE43" s="375">
        <f t="shared" si="129"/>
        <v>0</v>
      </c>
      <c r="EF43" s="375">
        <f t="shared" si="130"/>
        <v>0</v>
      </c>
      <c r="EG43" s="459">
        <f t="shared" si="131"/>
        <v>0</v>
      </c>
      <c r="EH43" s="375">
        <f t="shared" si="132"/>
        <v>0</v>
      </c>
      <c r="EI43" s="375">
        <f t="shared" si="133"/>
        <v>0</v>
      </c>
      <c r="EJ43" s="375">
        <f t="shared" si="134"/>
        <v>0</v>
      </c>
      <c r="EK43" s="237">
        <f t="shared" si="135"/>
        <v>0</v>
      </c>
      <c r="EL43" s="375">
        <f t="shared" si="136"/>
        <v>0</v>
      </c>
      <c r="EM43" s="458">
        <f t="shared" si="137"/>
        <v>0</v>
      </c>
      <c r="EN43" s="375">
        <f t="shared" si="138"/>
        <v>0</v>
      </c>
      <c r="EO43" s="375">
        <f t="shared" si="139"/>
        <v>0</v>
      </c>
      <c r="EP43" s="375">
        <f t="shared" si="140"/>
        <v>0</v>
      </c>
      <c r="EQ43" s="459">
        <f t="shared" si="141"/>
        <v>0</v>
      </c>
      <c r="ER43" s="375">
        <f t="shared" si="70"/>
        <v>0</v>
      </c>
      <c r="ES43" s="236">
        <f t="shared" si="71"/>
        <v>0</v>
      </c>
      <c r="ET43" s="228"/>
      <c r="EU43" s="230"/>
      <c r="EV43" s="347"/>
    </row>
    <row r="44" spans="2:152">
      <c r="B44" s="14">
        <v>34</v>
      </c>
      <c r="C44" s="402" t="s">
        <v>153</v>
      </c>
      <c r="D44" s="232">
        <f>①入力・結果!L64</f>
        <v>0</v>
      </c>
      <c r="E44" s="731" t="s">
        <v>422</v>
      </c>
      <c r="F44" s="732" t="s">
        <v>498</v>
      </c>
      <c r="G44" s="73">
        <v>9.5677615501875674E-2</v>
      </c>
      <c r="H44" s="79">
        <v>8.5378518222460481E-2</v>
      </c>
      <c r="I44" s="80">
        <v>7.4619351179872825E-2</v>
      </c>
      <c r="J44" s="80">
        <v>5.6199247414740271E-2</v>
      </c>
      <c r="K44" s="560">
        <v>5.6470881367030074E-2</v>
      </c>
      <c r="L44" s="627">
        <v>4.6944222887332285E-2</v>
      </c>
      <c r="M44" s="80">
        <v>9.6792029851466344E-2</v>
      </c>
      <c r="N44" s="560">
        <v>7.0659448818897644E-2</v>
      </c>
      <c r="O44" s="80">
        <v>0.11094752124842436</v>
      </c>
      <c r="P44" s="628">
        <v>0.11196198637602112</v>
      </c>
      <c r="Q44" s="560">
        <v>5.6682363865490484E-2</v>
      </c>
      <c r="R44" s="80">
        <v>7.7752784330937616E-2</v>
      </c>
      <c r="S44" s="560">
        <v>0.14308849843264407</v>
      </c>
      <c r="T44" s="560">
        <v>3.7057055735898424E-2</v>
      </c>
      <c r="U44" s="560">
        <v>0.14617120293329572</v>
      </c>
      <c r="V44" s="432">
        <v>9.882124551783783E-2</v>
      </c>
      <c r="W44" s="80">
        <v>7.1904311295052301E-2</v>
      </c>
      <c r="X44" s="560">
        <v>8.2729122111522613E-2</v>
      </c>
      <c r="Y44" s="560">
        <v>7.1029691703602765E-2</v>
      </c>
      <c r="Z44" s="433">
        <v>0.100512298462239</v>
      </c>
      <c r="AA44" s="560">
        <v>7.8652651121214986E-2</v>
      </c>
      <c r="AB44" s="560">
        <v>5.8537738861942856E-2</v>
      </c>
      <c r="AC44" s="560">
        <v>9.5842351801001452E-2</v>
      </c>
      <c r="AD44" s="560">
        <v>0.10289635429822346</v>
      </c>
      <c r="AE44" s="560">
        <v>0.10121653749445719</v>
      </c>
      <c r="AF44" s="627">
        <v>7.0409857540113432E-2</v>
      </c>
      <c r="AG44" s="560">
        <v>0.11935376402548679</v>
      </c>
      <c r="AH44" s="560">
        <v>0.11566245611203035</v>
      </c>
      <c r="AI44" s="80">
        <v>0.13298835534898276</v>
      </c>
      <c r="AJ44" s="433">
        <v>0.15772107199825186</v>
      </c>
      <c r="AK44" s="80">
        <v>0.14124776438726377</v>
      </c>
      <c r="AL44" s="80">
        <v>0.14166726919681452</v>
      </c>
      <c r="AM44" s="80">
        <v>0.15336324089123737</v>
      </c>
      <c r="AN44" s="560">
        <v>0.1518100325131897</v>
      </c>
      <c r="AO44" s="763">
        <v>0.13217793600737335</v>
      </c>
      <c r="AP44" s="764">
        <v>0.13976371443552693</v>
      </c>
      <c r="AQ44" s="560">
        <v>0.15763825989311045</v>
      </c>
      <c r="AR44" s="763">
        <v>0.16365661185126359</v>
      </c>
      <c r="AS44" s="560">
        <v>0.12852959631876176</v>
      </c>
      <c r="AT44" s="765">
        <v>0.15477371195907502</v>
      </c>
      <c r="AU44" s="80">
        <v>9.3556323746158812E-2</v>
      </c>
      <c r="AV44" s="80">
        <v>9.4686879228114501E-2</v>
      </c>
      <c r="AW44" s="560">
        <v>9.8628386874861806E-2</v>
      </c>
      <c r="AX44" s="560">
        <v>8.9228151439239969E-2</v>
      </c>
      <c r="AY44" s="560">
        <v>5.7874375747344727E-2</v>
      </c>
      <c r="AZ44" s="627">
        <v>7.7995816316366179E-2</v>
      </c>
      <c r="BA44" s="80">
        <v>8.1884167548767581E-2</v>
      </c>
      <c r="BB44" s="560">
        <v>8.0463591887141972E-2</v>
      </c>
      <c r="BC44" s="560">
        <v>8.7423596962400443E-2</v>
      </c>
      <c r="BD44" s="628">
        <v>0.12706087551677125</v>
      </c>
      <c r="BE44" s="80">
        <v>0.18445089520371571</v>
      </c>
      <c r="BF44" s="80">
        <v>0.23008297968728347</v>
      </c>
      <c r="BG44" s="560">
        <v>0.22833736380186398</v>
      </c>
      <c r="BH44" s="560">
        <v>0.23900301462533086</v>
      </c>
      <c r="BI44" s="560">
        <v>0.18221731207942954</v>
      </c>
      <c r="BJ44" s="627">
        <v>0.23843007518796994</v>
      </c>
      <c r="BK44" s="560">
        <v>0.18004656593694721</v>
      </c>
      <c r="BL44" s="560">
        <v>0.11058076967215633</v>
      </c>
      <c r="BM44" s="560">
        <v>4.397659614625693E-2</v>
      </c>
      <c r="BN44" s="628">
        <v>0.17029710542080376</v>
      </c>
      <c r="BO44" s="560">
        <v>0.31378029265614621</v>
      </c>
      <c r="BP44" s="560">
        <v>0.11723164281511597</v>
      </c>
      <c r="BQ44" s="560">
        <v>0.12765662012637791</v>
      </c>
      <c r="BR44" s="80">
        <v>9.5735092404363301E-2</v>
      </c>
      <c r="BS44" s="560">
        <v>9.8783500182867245E-2</v>
      </c>
      <c r="BT44" s="627">
        <v>8.4248258585838898E-2</v>
      </c>
      <c r="BU44" s="560">
        <v>8.795147825177628E-2</v>
      </c>
      <c r="BV44" s="560">
        <v>8.4076758723202569E-2</v>
      </c>
      <c r="BW44" s="560">
        <v>7.9268535811633054E-2</v>
      </c>
      <c r="BX44" s="628">
        <v>0.10941237472692808</v>
      </c>
      <c r="BY44" s="560">
        <v>3.4385220176624424E-2</v>
      </c>
      <c r="BZ44" s="236">
        <f t="shared" si="72"/>
        <v>0</v>
      </c>
      <c r="CA44" s="237">
        <f t="shared" si="73"/>
        <v>0</v>
      </c>
      <c r="CB44" s="237">
        <f t="shared" si="74"/>
        <v>0</v>
      </c>
      <c r="CC44" s="237">
        <f t="shared" si="75"/>
        <v>0</v>
      </c>
      <c r="CD44" s="375">
        <f t="shared" si="76"/>
        <v>0</v>
      </c>
      <c r="CE44" s="458">
        <f t="shared" si="77"/>
        <v>0</v>
      </c>
      <c r="CF44" s="237">
        <f t="shared" si="78"/>
        <v>0</v>
      </c>
      <c r="CG44" s="375">
        <f t="shared" si="79"/>
        <v>0</v>
      </c>
      <c r="CH44" s="237">
        <f t="shared" si="80"/>
        <v>0</v>
      </c>
      <c r="CI44" s="459">
        <f t="shared" si="81"/>
        <v>0</v>
      </c>
      <c r="CJ44" s="375">
        <f t="shared" si="82"/>
        <v>0</v>
      </c>
      <c r="CK44" s="237">
        <f t="shared" si="83"/>
        <v>0</v>
      </c>
      <c r="CL44" s="375">
        <f t="shared" si="84"/>
        <v>0</v>
      </c>
      <c r="CM44" s="375">
        <f t="shared" si="85"/>
        <v>0</v>
      </c>
      <c r="CN44" s="375">
        <f t="shared" si="86"/>
        <v>0</v>
      </c>
      <c r="CO44" s="470">
        <f t="shared" si="87"/>
        <v>0</v>
      </c>
      <c r="CP44" s="237">
        <f t="shared" si="88"/>
        <v>0</v>
      </c>
      <c r="CQ44" s="375">
        <f t="shared" si="89"/>
        <v>0</v>
      </c>
      <c r="CR44" s="375">
        <f t="shared" si="90"/>
        <v>0</v>
      </c>
      <c r="CS44" s="471">
        <f t="shared" si="91"/>
        <v>0</v>
      </c>
      <c r="CT44" s="375">
        <f t="shared" si="92"/>
        <v>0</v>
      </c>
      <c r="CU44" s="375">
        <f t="shared" si="93"/>
        <v>0</v>
      </c>
      <c r="CV44" s="375">
        <f t="shared" si="94"/>
        <v>0</v>
      </c>
      <c r="CW44" s="375">
        <f t="shared" si="95"/>
        <v>0</v>
      </c>
      <c r="CX44" s="375">
        <f t="shared" si="96"/>
        <v>0</v>
      </c>
      <c r="CY44" s="458">
        <f t="shared" si="97"/>
        <v>0</v>
      </c>
      <c r="CZ44" s="375">
        <f t="shared" si="98"/>
        <v>0</v>
      </c>
      <c r="DA44" s="375">
        <f t="shared" si="99"/>
        <v>0</v>
      </c>
      <c r="DB44" s="237">
        <f t="shared" si="100"/>
        <v>0</v>
      </c>
      <c r="DC44" s="471">
        <f t="shared" si="101"/>
        <v>0</v>
      </c>
      <c r="DD44" s="237">
        <f t="shared" si="102"/>
        <v>0</v>
      </c>
      <c r="DE44" s="237">
        <f t="shared" si="103"/>
        <v>0</v>
      </c>
      <c r="DF44" s="237">
        <f t="shared" si="104"/>
        <v>0</v>
      </c>
      <c r="DG44" s="375">
        <f t="shared" si="105"/>
        <v>0</v>
      </c>
      <c r="DH44" s="375">
        <f t="shared" si="106"/>
        <v>0</v>
      </c>
      <c r="DI44" s="458">
        <f t="shared" si="107"/>
        <v>0</v>
      </c>
      <c r="DJ44" s="375">
        <f t="shared" si="108"/>
        <v>0</v>
      </c>
      <c r="DK44" s="375">
        <f t="shared" si="109"/>
        <v>0</v>
      </c>
      <c r="DL44" s="375">
        <f t="shared" si="110"/>
        <v>0</v>
      </c>
      <c r="DM44" s="459">
        <f t="shared" si="111"/>
        <v>0</v>
      </c>
      <c r="DN44" s="237">
        <f t="shared" si="112"/>
        <v>0</v>
      </c>
      <c r="DO44" s="237">
        <f t="shared" si="113"/>
        <v>0</v>
      </c>
      <c r="DP44" s="375">
        <f t="shared" si="114"/>
        <v>0</v>
      </c>
      <c r="DQ44" s="375">
        <f t="shared" si="115"/>
        <v>0</v>
      </c>
      <c r="DR44" s="375">
        <f t="shared" si="116"/>
        <v>0</v>
      </c>
      <c r="DS44" s="458">
        <f t="shared" si="117"/>
        <v>0</v>
      </c>
      <c r="DT44" s="237">
        <f t="shared" si="118"/>
        <v>0</v>
      </c>
      <c r="DU44" s="375">
        <f t="shared" si="119"/>
        <v>0</v>
      </c>
      <c r="DV44" s="375">
        <f t="shared" si="120"/>
        <v>0</v>
      </c>
      <c r="DW44" s="459">
        <f t="shared" si="121"/>
        <v>0</v>
      </c>
      <c r="DX44" s="237">
        <f t="shared" si="122"/>
        <v>0</v>
      </c>
      <c r="DY44" s="237">
        <f t="shared" si="123"/>
        <v>0</v>
      </c>
      <c r="DZ44" s="375">
        <f t="shared" si="124"/>
        <v>0</v>
      </c>
      <c r="EA44" s="375">
        <f t="shared" si="125"/>
        <v>0</v>
      </c>
      <c r="EB44" s="375">
        <f t="shared" si="126"/>
        <v>0</v>
      </c>
      <c r="EC44" s="458">
        <f t="shared" si="127"/>
        <v>0</v>
      </c>
      <c r="ED44" s="375">
        <f t="shared" si="128"/>
        <v>0</v>
      </c>
      <c r="EE44" s="375">
        <f t="shared" si="129"/>
        <v>0</v>
      </c>
      <c r="EF44" s="375">
        <f t="shared" si="130"/>
        <v>0</v>
      </c>
      <c r="EG44" s="459">
        <f t="shared" si="131"/>
        <v>0</v>
      </c>
      <c r="EH44" s="375">
        <f t="shared" si="132"/>
        <v>0</v>
      </c>
      <c r="EI44" s="375">
        <f t="shared" si="133"/>
        <v>0</v>
      </c>
      <c r="EJ44" s="375">
        <f t="shared" si="134"/>
        <v>0</v>
      </c>
      <c r="EK44" s="237">
        <f t="shared" si="135"/>
        <v>0</v>
      </c>
      <c r="EL44" s="375">
        <f t="shared" si="136"/>
        <v>0</v>
      </c>
      <c r="EM44" s="458">
        <f t="shared" si="137"/>
        <v>0</v>
      </c>
      <c r="EN44" s="375">
        <f t="shared" si="138"/>
        <v>0</v>
      </c>
      <c r="EO44" s="375">
        <f t="shared" si="139"/>
        <v>0</v>
      </c>
      <c r="EP44" s="375">
        <f t="shared" si="140"/>
        <v>0</v>
      </c>
      <c r="EQ44" s="459">
        <f t="shared" si="141"/>
        <v>0</v>
      </c>
      <c r="ER44" s="375">
        <f t="shared" si="70"/>
        <v>0</v>
      </c>
      <c r="ES44" s="236">
        <f>SUM(CD44:CE44,CG44,CI44:CJ44,CL44:CN44,CQ44:CR44,CT44:DA44,DG44:DM44,DP44:DS44,DU44:DW44,DZ44:EJ44,EL44:ER44)</f>
        <v>0</v>
      </c>
      <c r="ET44" s="228"/>
      <c r="EV44" s="347"/>
    </row>
    <row r="45" spans="2:152">
      <c r="B45" s="14">
        <v>35</v>
      </c>
      <c r="C45" s="402" t="s">
        <v>154</v>
      </c>
      <c r="D45" s="232">
        <f>①入力・結果!L65</f>
        <v>0</v>
      </c>
      <c r="E45" s="731" t="s">
        <v>423</v>
      </c>
      <c r="F45" s="732" t="s">
        <v>499</v>
      </c>
      <c r="G45" s="73">
        <v>2.6075836527414745E-4</v>
      </c>
      <c r="H45" s="79">
        <v>1.9808006144000139E-4</v>
      </c>
      <c r="I45" s="80">
        <v>1.5859919094118812E-4</v>
      </c>
      <c r="J45" s="80">
        <v>1.2722097709538298E-4</v>
      </c>
      <c r="K45" s="560">
        <v>1.2643521643773703E-4</v>
      </c>
      <c r="L45" s="627">
        <v>1.5399316112422906E-4</v>
      </c>
      <c r="M45" s="80">
        <v>1.9636982794533737E-4</v>
      </c>
      <c r="N45" s="560">
        <v>1.8700787401574803E-4</v>
      </c>
      <c r="O45" s="80">
        <v>1.8355172093127424E-4</v>
      </c>
      <c r="P45" s="628">
        <v>1.832633221151712E-4</v>
      </c>
      <c r="Q45" s="560">
        <v>1.9897857663991509E-4</v>
      </c>
      <c r="R45" s="80">
        <v>2.1332283393414423E-4</v>
      </c>
      <c r="S45" s="560">
        <v>2.1105490454600493E-4</v>
      </c>
      <c r="T45" s="560">
        <v>2.1473546162363054E-4</v>
      </c>
      <c r="U45" s="560">
        <v>2.1153574954167254E-4</v>
      </c>
      <c r="V45" s="432">
        <v>2.4740828298344268E-4</v>
      </c>
      <c r="W45" s="80">
        <v>2.0277436931971798E-4</v>
      </c>
      <c r="X45" s="560">
        <v>2.2603585276372297E-4</v>
      </c>
      <c r="Y45" s="560">
        <v>2.008948954433385E-4</v>
      </c>
      <c r="Z45" s="433">
        <v>2.5021240289161914E-4</v>
      </c>
      <c r="AA45" s="560">
        <v>2.8363430084144843E-4</v>
      </c>
      <c r="AB45" s="560">
        <v>1.8890155782630026E-4</v>
      </c>
      <c r="AC45" s="560">
        <v>2.5520917460830237E-4</v>
      </c>
      <c r="AD45" s="560">
        <v>2.4657501293015311E-4</v>
      </c>
      <c r="AE45" s="560">
        <v>2.7766249101250358E-4</v>
      </c>
      <c r="AF45" s="627">
        <v>2.1944769942151734E-4</v>
      </c>
      <c r="AG45" s="560">
        <v>2.5970420839464191E-4</v>
      </c>
      <c r="AH45" s="560">
        <v>2.4790577274535466E-4</v>
      </c>
      <c r="AI45" s="80">
        <v>4.0531854091606996E-4</v>
      </c>
      <c r="AJ45" s="433">
        <v>4.0657463604669983E-4</v>
      </c>
      <c r="AK45" s="80">
        <v>4.1882565850902503E-4</v>
      </c>
      <c r="AL45" s="80">
        <v>4.1080859110606744E-4</v>
      </c>
      <c r="AM45" s="80">
        <v>4.0497140954600394E-4</v>
      </c>
      <c r="AN45" s="560">
        <v>4.0293740470620119E-4</v>
      </c>
      <c r="AO45" s="763">
        <v>6.0540892210104004E-4</v>
      </c>
      <c r="AP45" s="764">
        <v>4.3931542375043103E-4</v>
      </c>
      <c r="AQ45" s="560">
        <v>3.9255221915595977E-4</v>
      </c>
      <c r="AR45" s="763">
        <v>3.7426003769985258E-4</v>
      </c>
      <c r="AS45" s="560">
        <v>5.229031583350763E-4</v>
      </c>
      <c r="AT45" s="765">
        <v>4.6980216108994099E-4</v>
      </c>
      <c r="AU45" s="80">
        <v>4.3481962079723049E-4</v>
      </c>
      <c r="AV45" s="80">
        <v>4.3116469392799275E-4</v>
      </c>
      <c r="AW45" s="560">
        <v>3.8863488645830775E-4</v>
      </c>
      <c r="AX45" s="560">
        <v>6.8062579760835656E-4</v>
      </c>
      <c r="AY45" s="560">
        <v>6.3304494619117959E-4</v>
      </c>
      <c r="AZ45" s="627">
        <v>2.988345452734336E-4</v>
      </c>
      <c r="BA45" s="80">
        <v>4.7255406018448508E-4</v>
      </c>
      <c r="BB45" s="560">
        <v>4.749916876454662E-4</v>
      </c>
      <c r="BC45" s="560">
        <v>4.630487127245786E-4</v>
      </c>
      <c r="BD45" s="628">
        <v>6.8994828147682049E-4</v>
      </c>
      <c r="BE45" s="80">
        <v>4.5444875165340926E-4</v>
      </c>
      <c r="BF45" s="80">
        <v>3.2252271175107464E-4</v>
      </c>
      <c r="BG45" s="560">
        <v>3.0829426530863913E-4</v>
      </c>
      <c r="BH45" s="560">
        <v>2.7987237819554283E-4</v>
      </c>
      <c r="BI45" s="560">
        <v>4.4478241531199336E-4</v>
      </c>
      <c r="BJ45" s="627">
        <v>3.6992481203007517E-4</v>
      </c>
      <c r="BK45" s="560">
        <v>7.5582249008900666E-4</v>
      </c>
      <c r="BL45" s="560">
        <v>2.5699918697741478E-4</v>
      </c>
      <c r="BM45" s="560">
        <v>3.9463976252981247E-4</v>
      </c>
      <c r="BN45" s="628">
        <v>5.6506536489202156E-4</v>
      </c>
      <c r="BO45" s="560">
        <v>4.4606511302915645E-4</v>
      </c>
      <c r="BP45" s="560">
        <v>2.7862263910118518E-4</v>
      </c>
      <c r="BQ45" s="560">
        <v>7.9789273420224197E-5</v>
      </c>
      <c r="BR45" s="80">
        <v>4.0342656750900823E-4</v>
      </c>
      <c r="BS45" s="560">
        <v>2.4978396283122334E-4</v>
      </c>
      <c r="BT45" s="627">
        <v>3.8989157359020692E-4</v>
      </c>
      <c r="BU45" s="560">
        <v>1.7428788873461183E-4</v>
      </c>
      <c r="BV45" s="560">
        <v>6.8490261230789843E-4</v>
      </c>
      <c r="BW45" s="560">
        <v>3.4849096236138114E-4</v>
      </c>
      <c r="BX45" s="641">
        <v>4.1889445185858912E-4</v>
      </c>
      <c r="BY45" s="560">
        <v>1.1236432442052209E-4</v>
      </c>
      <c r="BZ45" s="236">
        <f t="shared" si="72"/>
        <v>0</v>
      </c>
      <c r="CA45" s="237">
        <f t="shared" si="0"/>
        <v>0</v>
      </c>
      <c r="CB45" s="237">
        <f t="shared" si="1"/>
        <v>0</v>
      </c>
      <c r="CC45" s="237">
        <f t="shared" si="2"/>
        <v>0</v>
      </c>
      <c r="CD45" s="375">
        <f t="shared" si="3"/>
        <v>0</v>
      </c>
      <c r="CE45" s="458">
        <f t="shared" si="4"/>
        <v>0</v>
      </c>
      <c r="CF45" s="237">
        <f t="shared" si="5"/>
        <v>0</v>
      </c>
      <c r="CG45" s="375">
        <f t="shared" si="6"/>
        <v>0</v>
      </c>
      <c r="CH45" s="237">
        <f t="shared" si="7"/>
        <v>0</v>
      </c>
      <c r="CI45" s="459">
        <f t="shared" si="8"/>
        <v>0</v>
      </c>
      <c r="CJ45" s="375">
        <f t="shared" si="9"/>
        <v>0</v>
      </c>
      <c r="CK45" s="237">
        <f t="shared" si="10"/>
        <v>0</v>
      </c>
      <c r="CL45" s="375">
        <f t="shared" si="11"/>
        <v>0</v>
      </c>
      <c r="CM45" s="375">
        <f t="shared" si="12"/>
        <v>0</v>
      </c>
      <c r="CN45" s="375">
        <f t="shared" si="13"/>
        <v>0</v>
      </c>
      <c r="CO45" s="470">
        <f t="shared" si="14"/>
        <v>0</v>
      </c>
      <c r="CP45" s="237">
        <f t="shared" si="15"/>
        <v>0</v>
      </c>
      <c r="CQ45" s="375">
        <f t="shared" si="16"/>
        <v>0</v>
      </c>
      <c r="CR45" s="375">
        <f t="shared" si="17"/>
        <v>0</v>
      </c>
      <c r="CS45" s="471">
        <f t="shared" si="18"/>
        <v>0</v>
      </c>
      <c r="CT45" s="375">
        <f t="shared" si="19"/>
        <v>0</v>
      </c>
      <c r="CU45" s="375">
        <f t="shared" si="20"/>
        <v>0</v>
      </c>
      <c r="CV45" s="375">
        <f t="shared" si="21"/>
        <v>0</v>
      </c>
      <c r="CW45" s="375">
        <f t="shared" si="22"/>
        <v>0</v>
      </c>
      <c r="CX45" s="375">
        <f t="shared" si="23"/>
        <v>0</v>
      </c>
      <c r="CY45" s="458">
        <f t="shared" si="24"/>
        <v>0</v>
      </c>
      <c r="CZ45" s="375">
        <f t="shared" si="25"/>
        <v>0</v>
      </c>
      <c r="DA45" s="375">
        <f t="shared" si="26"/>
        <v>0</v>
      </c>
      <c r="DB45" s="237">
        <f t="shared" si="27"/>
        <v>0</v>
      </c>
      <c r="DC45" s="471">
        <f t="shared" si="28"/>
        <v>0</v>
      </c>
      <c r="DD45" s="237">
        <f t="shared" si="29"/>
        <v>0</v>
      </c>
      <c r="DE45" s="237">
        <f t="shared" si="30"/>
        <v>0</v>
      </c>
      <c r="DF45" s="237">
        <f t="shared" si="31"/>
        <v>0</v>
      </c>
      <c r="DG45" s="375">
        <f t="shared" si="32"/>
        <v>0</v>
      </c>
      <c r="DH45" s="375">
        <f t="shared" si="33"/>
        <v>0</v>
      </c>
      <c r="DI45" s="458">
        <f t="shared" si="34"/>
        <v>0</v>
      </c>
      <c r="DJ45" s="375">
        <f t="shared" si="35"/>
        <v>0</v>
      </c>
      <c r="DK45" s="375">
        <f t="shared" si="36"/>
        <v>0</v>
      </c>
      <c r="DL45" s="375">
        <f t="shared" si="37"/>
        <v>0</v>
      </c>
      <c r="DM45" s="459">
        <f t="shared" si="38"/>
        <v>0</v>
      </c>
      <c r="DN45" s="237">
        <f t="shared" si="39"/>
        <v>0</v>
      </c>
      <c r="DO45" s="237">
        <f t="shared" si="69"/>
        <v>0</v>
      </c>
      <c r="DP45" s="375">
        <f t="shared" si="40"/>
        <v>0</v>
      </c>
      <c r="DQ45" s="375">
        <f t="shared" si="41"/>
        <v>0</v>
      </c>
      <c r="DR45" s="375">
        <f t="shared" si="42"/>
        <v>0</v>
      </c>
      <c r="DS45" s="458">
        <f t="shared" si="43"/>
        <v>0</v>
      </c>
      <c r="DT45" s="237">
        <f t="shared" si="44"/>
        <v>0</v>
      </c>
      <c r="DU45" s="375">
        <f t="shared" si="45"/>
        <v>0</v>
      </c>
      <c r="DV45" s="375">
        <f t="shared" si="46"/>
        <v>0</v>
      </c>
      <c r="DW45" s="459">
        <f t="shared" si="47"/>
        <v>0</v>
      </c>
      <c r="DX45" s="237">
        <f t="shared" si="48"/>
        <v>0</v>
      </c>
      <c r="DY45" s="237">
        <f t="shared" si="49"/>
        <v>0</v>
      </c>
      <c r="DZ45" s="375">
        <f t="shared" si="50"/>
        <v>0</v>
      </c>
      <c r="EA45" s="375">
        <f t="shared" si="51"/>
        <v>0</v>
      </c>
      <c r="EB45" s="375">
        <f t="shared" si="52"/>
        <v>0</v>
      </c>
      <c r="EC45" s="458">
        <f t="shared" si="53"/>
        <v>0</v>
      </c>
      <c r="ED45" s="375">
        <f t="shared" si="54"/>
        <v>0</v>
      </c>
      <c r="EE45" s="375">
        <f t="shared" si="55"/>
        <v>0</v>
      </c>
      <c r="EF45" s="375">
        <f t="shared" si="56"/>
        <v>0</v>
      </c>
      <c r="EG45" s="459">
        <f t="shared" si="57"/>
        <v>0</v>
      </c>
      <c r="EH45" s="375">
        <f t="shared" si="58"/>
        <v>0</v>
      </c>
      <c r="EI45" s="375">
        <f t="shared" si="59"/>
        <v>0</v>
      </c>
      <c r="EJ45" s="375">
        <f t="shared" si="60"/>
        <v>0</v>
      </c>
      <c r="EK45" s="237">
        <f t="shared" si="61"/>
        <v>0</v>
      </c>
      <c r="EL45" s="375">
        <f t="shared" si="62"/>
        <v>0</v>
      </c>
      <c r="EM45" s="458">
        <f t="shared" si="63"/>
        <v>0</v>
      </c>
      <c r="EN45" s="375">
        <f t="shared" si="64"/>
        <v>0</v>
      </c>
      <c r="EO45" s="375">
        <f t="shared" si="65"/>
        <v>0</v>
      </c>
      <c r="EP45" s="375">
        <f t="shared" si="66"/>
        <v>0</v>
      </c>
      <c r="EQ45" s="463">
        <f t="shared" si="67"/>
        <v>0</v>
      </c>
      <c r="ER45" s="375">
        <f t="shared" si="70"/>
        <v>0</v>
      </c>
      <c r="ES45" s="341">
        <f t="shared" si="71"/>
        <v>0</v>
      </c>
      <c r="ET45" s="228"/>
      <c r="EV45" s="347"/>
    </row>
    <row r="46" spans="2:152">
      <c r="B46" s="404">
        <v>36</v>
      </c>
      <c r="C46" s="405" t="s">
        <v>155</v>
      </c>
      <c r="D46" s="406">
        <f>①入力・結果!L66</f>
        <v>0</v>
      </c>
      <c r="E46" s="733" t="s">
        <v>424</v>
      </c>
      <c r="F46" s="734" t="s">
        <v>66</v>
      </c>
      <c r="G46" s="414">
        <v>9.3720046325695158E-4</v>
      </c>
      <c r="H46" s="415">
        <v>6.3891835648132887E-4</v>
      </c>
      <c r="I46" s="416">
        <v>8.2091531596507178E-4</v>
      </c>
      <c r="J46" s="416">
        <v>1.270858751728038E-3</v>
      </c>
      <c r="K46" s="576">
        <v>1.2246021375779718E-3</v>
      </c>
      <c r="L46" s="634">
        <v>2.8468992095017731E-3</v>
      </c>
      <c r="M46" s="416">
        <v>2.7930863726386492E-4</v>
      </c>
      <c r="N46" s="576">
        <v>2.952755905511811E-4</v>
      </c>
      <c r="O46" s="416">
        <v>2.7021539818795014E-4</v>
      </c>
      <c r="P46" s="635">
        <v>2.6633938829728537E-4</v>
      </c>
      <c r="Q46" s="576">
        <v>4.7754858393579626E-4</v>
      </c>
      <c r="R46" s="416">
        <v>2.8948650837961785E-4</v>
      </c>
      <c r="S46" s="576">
        <v>2.6823312569791062E-4</v>
      </c>
      <c r="T46" s="576">
        <v>3.0272462638648401E-4</v>
      </c>
      <c r="U46" s="576">
        <v>3.3845719926667609E-4</v>
      </c>
      <c r="V46" s="434">
        <v>4.1152756635382578E-4</v>
      </c>
      <c r="W46" s="416">
        <v>2.2578146122330138E-3</v>
      </c>
      <c r="X46" s="576">
        <v>1.9473858084259211E-3</v>
      </c>
      <c r="Y46" s="576">
        <v>2.2828965391288466E-3</v>
      </c>
      <c r="Z46" s="435">
        <v>2.9553481921173948E-4</v>
      </c>
      <c r="AA46" s="576">
        <v>4.469388982956157E-4</v>
      </c>
      <c r="AB46" s="576">
        <v>2.2967167822046579E-4</v>
      </c>
      <c r="AC46" s="576">
        <v>2.5843967048942013E-4</v>
      </c>
      <c r="AD46" s="576">
        <v>4.1617050962845353E-4</v>
      </c>
      <c r="AE46" s="576">
        <v>3.4405096630722249E-4</v>
      </c>
      <c r="AF46" s="634">
        <v>2.417715536812878E-4</v>
      </c>
      <c r="AG46" s="576">
        <v>2.8192690352920881E-4</v>
      </c>
      <c r="AH46" s="576">
        <v>4.4392429073005369E-4</v>
      </c>
      <c r="AI46" s="416">
        <v>1.7005318756850394E-3</v>
      </c>
      <c r="AJ46" s="435">
        <v>2.5200441540544692E-3</v>
      </c>
      <c r="AK46" s="416">
        <v>3.0451256904995691E-3</v>
      </c>
      <c r="AL46" s="416">
        <v>3.1072602135388608E-3</v>
      </c>
      <c r="AM46" s="416">
        <v>3.298204024839599E-3</v>
      </c>
      <c r="AN46" s="576">
        <v>3.1530524976285924E-3</v>
      </c>
      <c r="AO46" s="766">
        <v>2.9818648401991523E-3</v>
      </c>
      <c r="AP46" s="767">
        <v>2.1989390296325339E-3</v>
      </c>
      <c r="AQ46" s="576">
        <v>3.2122189087754548E-3</v>
      </c>
      <c r="AR46" s="766">
        <v>5.4085139594429914E-3</v>
      </c>
      <c r="AS46" s="576">
        <v>4.4969671616816569E-3</v>
      </c>
      <c r="AT46" s="768">
        <v>5.0634232917471421E-3</v>
      </c>
      <c r="AU46" s="416">
        <v>2.3218199329326206E-3</v>
      </c>
      <c r="AV46" s="416">
        <v>2.2693360429883102E-3</v>
      </c>
      <c r="AW46" s="576">
        <v>2.2435847324561503E-3</v>
      </c>
      <c r="AX46" s="576">
        <v>2.4861747884860801E-3</v>
      </c>
      <c r="AY46" s="576">
        <v>2.0398114932826897E-3</v>
      </c>
      <c r="AZ46" s="634">
        <v>3.0879569678254806E-3</v>
      </c>
      <c r="BA46" s="416">
        <v>2.8636776047179799E-3</v>
      </c>
      <c r="BB46" s="576">
        <v>2.7312022039614305E-3</v>
      </c>
      <c r="BC46" s="576">
        <v>3.3802556028894241E-3</v>
      </c>
      <c r="BD46" s="635">
        <v>9.4384924906029048E-4</v>
      </c>
      <c r="BE46" s="416">
        <v>2.2893358573336567E-3</v>
      </c>
      <c r="BF46" s="416">
        <v>2.3894023635508323E-3</v>
      </c>
      <c r="BG46" s="576">
        <v>2.4350021632851839E-3</v>
      </c>
      <c r="BH46" s="576">
        <v>2.9346617942218349E-3</v>
      </c>
      <c r="BI46" s="576">
        <v>3.2282594659741454E-3</v>
      </c>
      <c r="BJ46" s="634">
        <v>1.6721804511278195E-3</v>
      </c>
      <c r="BK46" s="576">
        <v>2.1961502695370676E-3</v>
      </c>
      <c r="BL46" s="576">
        <v>2.4503821852689361E-3</v>
      </c>
      <c r="BM46" s="576">
        <v>1.7672998061117689E-3</v>
      </c>
      <c r="BN46" s="635">
        <v>1.2151029651061515E-3</v>
      </c>
      <c r="BO46" s="576">
        <v>9.7011363742704657E-4</v>
      </c>
      <c r="BP46" s="576">
        <v>3.2376261973769004E-3</v>
      </c>
      <c r="BQ46" s="576">
        <v>2.7667189614545275E-4</v>
      </c>
      <c r="BR46" s="416">
        <v>4.6615447892046989E-4</v>
      </c>
      <c r="BS46" s="576">
        <v>1.3492948939081556E-3</v>
      </c>
      <c r="BT46" s="634">
        <v>3.9963886292996209E-4</v>
      </c>
      <c r="BU46" s="576">
        <v>4.2991012554537583E-4</v>
      </c>
      <c r="BV46" s="576">
        <v>1.9355943391310173E-4</v>
      </c>
      <c r="BW46" s="576">
        <v>1.7623913657177398E-4</v>
      </c>
      <c r="BX46" s="635">
        <v>2.0196696786039118E-4</v>
      </c>
      <c r="BY46" s="576">
        <v>2.5786343178550251E-5</v>
      </c>
      <c r="BZ46" s="417">
        <f t="shared" si="72"/>
        <v>0</v>
      </c>
      <c r="CA46" s="418">
        <f>$D$12*H46</f>
        <v>0</v>
      </c>
      <c r="CB46" s="418">
        <f>$D$13*I46</f>
        <v>0</v>
      </c>
      <c r="CC46" s="418">
        <f>+$D$14*J46</f>
        <v>0</v>
      </c>
      <c r="CD46" s="419">
        <f>+$D$15*K46</f>
        <v>0</v>
      </c>
      <c r="CE46" s="460">
        <f>+$D$16*L46</f>
        <v>0</v>
      </c>
      <c r="CF46" s="418">
        <f>+$D$17*M46</f>
        <v>0</v>
      </c>
      <c r="CG46" s="419">
        <f>+$D$18*N46</f>
        <v>0</v>
      </c>
      <c r="CH46" s="418">
        <f>+$D$19*O46</f>
        <v>0</v>
      </c>
      <c r="CI46" s="461">
        <f>+$D$20*P46</f>
        <v>0</v>
      </c>
      <c r="CJ46" s="419">
        <f>+$D$21*Q46</f>
        <v>0</v>
      </c>
      <c r="CK46" s="418">
        <f>+$D$22*R46</f>
        <v>0</v>
      </c>
      <c r="CL46" s="419">
        <f>+$D$23*S46</f>
        <v>0</v>
      </c>
      <c r="CM46" s="419">
        <f>+$D$24*T46</f>
        <v>0</v>
      </c>
      <c r="CN46" s="419">
        <f>+$D$25*U46</f>
        <v>0</v>
      </c>
      <c r="CO46" s="472">
        <f>+$D$26*V46</f>
        <v>0</v>
      </c>
      <c r="CP46" s="418">
        <f>+$D$27*W46</f>
        <v>0</v>
      </c>
      <c r="CQ46" s="419">
        <f>+$D$28*X46</f>
        <v>0</v>
      </c>
      <c r="CR46" s="419">
        <f>+$D$29*Y46</f>
        <v>0</v>
      </c>
      <c r="CS46" s="473">
        <f>+$D$30*Z46</f>
        <v>0</v>
      </c>
      <c r="CT46" s="419">
        <f>+$D$31*AA46</f>
        <v>0</v>
      </c>
      <c r="CU46" s="419">
        <f>+$D$32*AB46</f>
        <v>0</v>
      </c>
      <c r="CV46" s="419">
        <f>+$D$33*AC46</f>
        <v>0</v>
      </c>
      <c r="CW46" s="419">
        <f>+$D$34*AD46</f>
        <v>0</v>
      </c>
      <c r="CX46" s="419">
        <f>+$D$35*AE46</f>
        <v>0</v>
      </c>
      <c r="CY46" s="460">
        <f>+$D$36*AF46</f>
        <v>0</v>
      </c>
      <c r="CZ46" s="419">
        <f>+$D$37*AG46</f>
        <v>0</v>
      </c>
      <c r="DA46" s="419">
        <f>+$D$38*AH46</f>
        <v>0</v>
      </c>
      <c r="DB46" s="418">
        <f>+$D$39*AI46</f>
        <v>0</v>
      </c>
      <c r="DC46" s="473">
        <f>+$D$40*AJ46</f>
        <v>0</v>
      </c>
      <c r="DD46" s="418">
        <f>+$D$41*AK46</f>
        <v>0</v>
      </c>
      <c r="DE46" s="418">
        <f>+$D$42*AL46</f>
        <v>0</v>
      </c>
      <c r="DF46" s="418">
        <f>+$D$43*AM46</f>
        <v>0</v>
      </c>
      <c r="DG46" s="419">
        <f>+$D$44*AN46</f>
        <v>0</v>
      </c>
      <c r="DH46" s="419">
        <f>+$D$45*AO46</f>
        <v>0</v>
      </c>
      <c r="DI46" s="460">
        <f>+$D$46*AP46</f>
        <v>0</v>
      </c>
      <c r="DJ46" s="419">
        <f>+$D$47*AQ46</f>
        <v>0</v>
      </c>
      <c r="DK46" s="419">
        <f>+$D$48*AR46</f>
        <v>0</v>
      </c>
      <c r="DL46" s="419">
        <f>+$D$49*AS46</f>
        <v>0</v>
      </c>
      <c r="DM46" s="461">
        <f>+$D$50*AT46</f>
        <v>0</v>
      </c>
      <c r="DN46" s="418">
        <f>+$D$51*AU46</f>
        <v>0</v>
      </c>
      <c r="DO46" s="418">
        <f>+$D$52*AV46</f>
        <v>0</v>
      </c>
      <c r="DP46" s="419">
        <f>$D$53*AW46</f>
        <v>0</v>
      </c>
      <c r="DQ46" s="419">
        <f>+$D$54*AX46</f>
        <v>0</v>
      </c>
      <c r="DR46" s="419">
        <f>+$D$55*AY46</f>
        <v>0</v>
      </c>
      <c r="DS46" s="460">
        <f>+$D$56*AZ46</f>
        <v>0</v>
      </c>
      <c r="DT46" s="418">
        <f>+$D$57*BA46</f>
        <v>0</v>
      </c>
      <c r="DU46" s="419">
        <f>+$D$58*BB46</f>
        <v>0</v>
      </c>
      <c r="DV46" s="419">
        <f>+$D$59*BC46</f>
        <v>0</v>
      </c>
      <c r="DW46" s="461">
        <f>+$D$60*BD46</f>
        <v>0</v>
      </c>
      <c r="DX46" s="418">
        <f>+$D$61*BE46</f>
        <v>0</v>
      </c>
      <c r="DY46" s="418">
        <f>+$D$62*BF46</f>
        <v>0</v>
      </c>
      <c r="DZ46" s="419">
        <f>+$D$63*BG46</f>
        <v>0</v>
      </c>
      <c r="EA46" s="419">
        <f>+$D$64*BH46</f>
        <v>0</v>
      </c>
      <c r="EB46" s="419">
        <f>+$D$65*BI46</f>
        <v>0</v>
      </c>
      <c r="EC46" s="460">
        <f>+$D$66*BJ46</f>
        <v>0</v>
      </c>
      <c r="ED46" s="419">
        <f>+$D$67*BK46</f>
        <v>0</v>
      </c>
      <c r="EE46" s="419">
        <f>+$D$68*BL46</f>
        <v>0</v>
      </c>
      <c r="EF46" s="419">
        <f>+$D$69*BM46</f>
        <v>0</v>
      </c>
      <c r="EG46" s="461">
        <f>+$D$70*BN46</f>
        <v>0</v>
      </c>
      <c r="EH46" s="419">
        <f>+$D$71*BO46</f>
        <v>0</v>
      </c>
      <c r="EI46" s="419">
        <f>+$D$72*BP46</f>
        <v>0</v>
      </c>
      <c r="EJ46" s="419">
        <f>+$D$73*BQ46</f>
        <v>0</v>
      </c>
      <c r="EK46" s="418">
        <f>+$D$74*BR46</f>
        <v>0</v>
      </c>
      <c r="EL46" s="419">
        <f>+$D$75*BS46</f>
        <v>0</v>
      </c>
      <c r="EM46" s="460">
        <f>+$D$76*BT46</f>
        <v>0</v>
      </c>
      <c r="EN46" s="419">
        <f>+$D$77*BU46</f>
        <v>0</v>
      </c>
      <c r="EO46" s="419">
        <f>+$D$78*BV46</f>
        <v>0</v>
      </c>
      <c r="EP46" s="419">
        <f>+$D$79*BW46</f>
        <v>0</v>
      </c>
      <c r="EQ46" s="461">
        <f>+$D$80*BX46</f>
        <v>0</v>
      </c>
      <c r="ER46" s="419">
        <f t="shared" si="70"/>
        <v>0</v>
      </c>
      <c r="ES46" s="420">
        <f t="shared" si="71"/>
        <v>0</v>
      </c>
      <c r="ET46" s="228"/>
    </row>
    <row r="47" spans="2:152" ht="12" thickBot="1">
      <c r="B47" s="14">
        <v>37</v>
      </c>
      <c r="C47" s="402" t="s">
        <v>156</v>
      </c>
      <c r="D47" s="232">
        <f>①入力・結果!L67</f>
        <v>0</v>
      </c>
      <c r="E47" s="731" t="s">
        <v>425</v>
      </c>
      <c r="F47" s="737" t="s">
        <v>67</v>
      </c>
      <c r="G47" s="73">
        <v>1.3756627054229077E-2</v>
      </c>
      <c r="H47" s="79">
        <v>1.698105286845308E-2</v>
      </c>
      <c r="I47" s="80">
        <v>1.5634657815942164E-2</v>
      </c>
      <c r="J47" s="80">
        <v>1.911996183821027E-2</v>
      </c>
      <c r="K47" s="560">
        <v>1.9265319839956888E-2</v>
      </c>
      <c r="L47" s="627">
        <v>1.4167370823429072E-2</v>
      </c>
      <c r="M47" s="80">
        <v>1.1439321723164891E-2</v>
      </c>
      <c r="N47" s="560">
        <v>1.1840551181102362E-2</v>
      </c>
      <c r="O47" s="80">
        <v>1.2631717834751843E-2</v>
      </c>
      <c r="P47" s="628">
        <v>1.2653352838436395E-2</v>
      </c>
      <c r="Q47" s="560">
        <v>1.1474431252901771E-2</v>
      </c>
      <c r="R47" s="80">
        <v>9.8957913115320199E-3</v>
      </c>
      <c r="S47" s="560">
        <v>1.6235251382367581E-2</v>
      </c>
      <c r="T47" s="560">
        <v>5.9471247969178648E-3</v>
      </c>
      <c r="U47" s="560">
        <v>9.2370610633197014E-3</v>
      </c>
      <c r="V47" s="432">
        <v>1.8663266877317147E-2</v>
      </c>
      <c r="W47" s="80">
        <v>4.557223966890585E-3</v>
      </c>
      <c r="X47" s="560">
        <v>3.9469337367203936E-3</v>
      </c>
      <c r="Y47" s="560">
        <v>4.6065340011098386E-3</v>
      </c>
      <c r="Z47" s="433">
        <v>1.9549477216135498E-2</v>
      </c>
      <c r="AA47" s="560">
        <v>4.1917711672840724E-2</v>
      </c>
      <c r="AB47" s="560">
        <v>1.4537265928546287E-2</v>
      </c>
      <c r="AC47" s="560">
        <v>3.0450654175415925E-2</v>
      </c>
      <c r="AD47" s="560">
        <v>2.3815537834229423E-2</v>
      </c>
      <c r="AE47" s="560">
        <v>1.9513201285681719E-2</v>
      </c>
      <c r="AF47" s="627">
        <v>1.8425603860257728E-2</v>
      </c>
      <c r="AG47" s="560">
        <v>1.803993192322172E-2</v>
      </c>
      <c r="AH47" s="560">
        <v>4.8001475904135414E-2</v>
      </c>
      <c r="AI47" s="80">
        <v>6.7552108633024818E-3</v>
      </c>
      <c r="AJ47" s="433">
        <v>5.1047613572651925E-3</v>
      </c>
      <c r="AK47" s="80">
        <v>5.9960869445289033E-3</v>
      </c>
      <c r="AL47" s="80">
        <v>6.1611495850865871E-3</v>
      </c>
      <c r="AM47" s="80">
        <v>5.4827366734276871E-3</v>
      </c>
      <c r="AN47" s="560">
        <v>5.7847093780315651E-3</v>
      </c>
      <c r="AO47" s="763">
        <v>4.1384669600339754E-3</v>
      </c>
      <c r="AP47" s="764">
        <v>5.2835946394070663E-3</v>
      </c>
      <c r="AQ47" s="560">
        <v>6.4756402809190783E-3</v>
      </c>
      <c r="AR47" s="763">
        <v>8.4893130502649487E-4</v>
      </c>
      <c r="AS47" s="560">
        <v>2.0916126333403055E-4</v>
      </c>
      <c r="AT47" s="765">
        <v>3.079814167145169E-3</v>
      </c>
      <c r="AU47" s="80">
        <v>8.9517759168351134E-3</v>
      </c>
      <c r="AV47" s="80">
        <v>9.3126081344574747E-3</v>
      </c>
      <c r="AW47" s="560">
        <v>1.0554564114705364E-2</v>
      </c>
      <c r="AX47" s="560">
        <v>3.9230514723259443E-3</v>
      </c>
      <c r="AY47" s="560">
        <v>3.0104804107758316E-3</v>
      </c>
      <c r="AZ47" s="627">
        <v>4.6319354517382208E-3</v>
      </c>
      <c r="BA47" s="80">
        <v>5.2264479056404051E-3</v>
      </c>
      <c r="BB47" s="560">
        <v>5.2367833562912648E-3</v>
      </c>
      <c r="BC47" s="560">
        <v>5.1861455825152804E-3</v>
      </c>
      <c r="BD47" s="628">
        <v>4.1396896888609231E-4</v>
      </c>
      <c r="BE47" s="80">
        <v>4.9534913930221608E-3</v>
      </c>
      <c r="BF47" s="80">
        <v>3.4713138108699473E-3</v>
      </c>
      <c r="BG47" s="560">
        <v>2.5645902612454253E-3</v>
      </c>
      <c r="BH47" s="560">
        <v>6.3491048082074571E-3</v>
      </c>
      <c r="BI47" s="560">
        <v>4.7204327302466393E-3</v>
      </c>
      <c r="BJ47" s="627">
        <v>3.6541353383458645E-3</v>
      </c>
      <c r="BK47" s="560">
        <v>5.6557336931822152E-3</v>
      </c>
      <c r="BL47" s="560">
        <v>1.0470696435469768E-2</v>
      </c>
      <c r="BM47" s="560">
        <v>5.2847411677905323E-3</v>
      </c>
      <c r="BN47" s="628">
        <v>2.0733225418594473E-3</v>
      </c>
      <c r="BO47" s="560">
        <v>7.2992473041134692E-4</v>
      </c>
      <c r="BP47" s="560">
        <v>4.8922399703632677E-3</v>
      </c>
      <c r="BQ47" s="560">
        <v>5.802856248743578E-5</v>
      </c>
      <c r="BR47" s="80">
        <v>9.2411743058603123E-3</v>
      </c>
      <c r="BS47" s="560">
        <v>1.0119423270173948E-2</v>
      </c>
      <c r="BT47" s="627">
        <v>1.2934652953855114E-2</v>
      </c>
      <c r="BU47" s="560">
        <v>1.369902805454049E-2</v>
      </c>
      <c r="BV47" s="560">
        <v>8.9517102299469537E-3</v>
      </c>
      <c r="BW47" s="560">
        <v>9.1126000615640787E-3</v>
      </c>
      <c r="BX47" s="628">
        <v>7.6057223974227107E-3</v>
      </c>
      <c r="BY47" s="560">
        <v>2.0205403588336664E-2</v>
      </c>
      <c r="BZ47" s="236">
        <f t="shared" si="72"/>
        <v>0</v>
      </c>
      <c r="CA47" s="237">
        <f>$D$12*H47</f>
        <v>0</v>
      </c>
      <c r="CB47" s="237">
        <f>$D$13*I47</f>
        <v>0</v>
      </c>
      <c r="CC47" s="237">
        <f>+$D$14*J47</f>
        <v>0</v>
      </c>
      <c r="CD47" s="375">
        <f>+$D$15*K47</f>
        <v>0</v>
      </c>
      <c r="CE47" s="458">
        <f>+$D$16*L47</f>
        <v>0</v>
      </c>
      <c r="CF47" s="237">
        <f>+$D$17*M47</f>
        <v>0</v>
      </c>
      <c r="CG47" s="375">
        <f>+$D$18*N47</f>
        <v>0</v>
      </c>
      <c r="CH47" s="237">
        <f>+$D$19*O47</f>
        <v>0</v>
      </c>
      <c r="CI47" s="459">
        <f>+$D$20*P47</f>
        <v>0</v>
      </c>
      <c r="CJ47" s="375">
        <f>+$D$21*Q47</f>
        <v>0</v>
      </c>
      <c r="CK47" s="237">
        <f>+$D$22*R47</f>
        <v>0</v>
      </c>
      <c r="CL47" s="375">
        <f>+$D$23*S47</f>
        <v>0</v>
      </c>
      <c r="CM47" s="375">
        <f>+$D$24*T47</f>
        <v>0</v>
      </c>
      <c r="CN47" s="375">
        <f>+$D$25*U47</f>
        <v>0</v>
      </c>
      <c r="CO47" s="470">
        <f>+$D$26*V47</f>
        <v>0</v>
      </c>
      <c r="CP47" s="237">
        <f>+$D$27*W47</f>
        <v>0</v>
      </c>
      <c r="CQ47" s="375">
        <f>+$D$28*X47</f>
        <v>0</v>
      </c>
      <c r="CR47" s="375">
        <f>+$D$29*Y47</f>
        <v>0</v>
      </c>
      <c r="CS47" s="471">
        <f>+$D$30*Z47</f>
        <v>0</v>
      </c>
      <c r="CT47" s="375">
        <f>+$D$31*AA47</f>
        <v>0</v>
      </c>
      <c r="CU47" s="375">
        <f>+$D$32*AB47</f>
        <v>0</v>
      </c>
      <c r="CV47" s="375">
        <f>+$D$33*AC47</f>
        <v>0</v>
      </c>
      <c r="CW47" s="375">
        <f>+$D$34*AD47</f>
        <v>0</v>
      </c>
      <c r="CX47" s="375">
        <f>+$D$35*AE47</f>
        <v>0</v>
      </c>
      <c r="CY47" s="458">
        <f>+$D$36*AF47</f>
        <v>0</v>
      </c>
      <c r="CZ47" s="375">
        <f>+$D$37*AG47</f>
        <v>0</v>
      </c>
      <c r="DA47" s="375">
        <f>+$D$38*AH47</f>
        <v>0</v>
      </c>
      <c r="DB47" s="237">
        <f>+$D$39*AI47</f>
        <v>0</v>
      </c>
      <c r="DC47" s="471">
        <f>+$D$40*AJ47</f>
        <v>0</v>
      </c>
      <c r="DD47" s="237">
        <f>+$D$41*AK47</f>
        <v>0</v>
      </c>
      <c r="DE47" s="237">
        <f>+$D$42*AL47</f>
        <v>0</v>
      </c>
      <c r="DF47" s="237">
        <f>+$D$43*AM47</f>
        <v>0</v>
      </c>
      <c r="DG47" s="375">
        <f>+$D$44*AN47</f>
        <v>0</v>
      </c>
      <c r="DH47" s="375">
        <f>+$D$45*AO47</f>
        <v>0</v>
      </c>
      <c r="DI47" s="458">
        <f>+$D$46*AP47</f>
        <v>0</v>
      </c>
      <c r="DJ47" s="375">
        <f>+$D$47*AQ47</f>
        <v>0</v>
      </c>
      <c r="DK47" s="375">
        <f>+$D$48*AR47</f>
        <v>0</v>
      </c>
      <c r="DL47" s="375">
        <f>+$D$49*AS47</f>
        <v>0</v>
      </c>
      <c r="DM47" s="459">
        <f>+$D$50*AT47</f>
        <v>0</v>
      </c>
      <c r="DN47" s="237">
        <f>+$D$51*AU47</f>
        <v>0</v>
      </c>
      <c r="DO47" s="237">
        <f>+$D$52*AV47</f>
        <v>0</v>
      </c>
      <c r="DP47" s="375">
        <f>$D$53*AW47</f>
        <v>0</v>
      </c>
      <c r="DQ47" s="375">
        <f>+$D$54*AX47</f>
        <v>0</v>
      </c>
      <c r="DR47" s="375">
        <f>+$D$55*AY47</f>
        <v>0</v>
      </c>
      <c r="DS47" s="458">
        <f>+$D$56*AZ47</f>
        <v>0</v>
      </c>
      <c r="DT47" s="237">
        <f>+$D$57*BA47</f>
        <v>0</v>
      </c>
      <c r="DU47" s="375">
        <f>+$D$58*BB47</f>
        <v>0</v>
      </c>
      <c r="DV47" s="375">
        <f>+$D$59*BC47</f>
        <v>0</v>
      </c>
      <c r="DW47" s="459">
        <f>+$D$60*BD47</f>
        <v>0</v>
      </c>
      <c r="DX47" s="237">
        <f>+$D$61*BE47</f>
        <v>0</v>
      </c>
      <c r="DY47" s="237">
        <f>+$D$62*BF47</f>
        <v>0</v>
      </c>
      <c r="DZ47" s="375">
        <f>+$D$63*BG47</f>
        <v>0</v>
      </c>
      <c r="EA47" s="375">
        <f>+$D$64*BH47</f>
        <v>0</v>
      </c>
      <c r="EB47" s="375">
        <f>+$D$65*BI47</f>
        <v>0</v>
      </c>
      <c r="EC47" s="458">
        <f>+$D$66*BJ47</f>
        <v>0</v>
      </c>
      <c r="ED47" s="375">
        <f>+$D$67*BK47</f>
        <v>0</v>
      </c>
      <c r="EE47" s="375">
        <f>+$D$68*BL47</f>
        <v>0</v>
      </c>
      <c r="EF47" s="375">
        <f>+$D$69*BM47</f>
        <v>0</v>
      </c>
      <c r="EG47" s="459">
        <f>+$D$70*BN47</f>
        <v>0</v>
      </c>
      <c r="EH47" s="375">
        <f>+$D$71*BO47</f>
        <v>0</v>
      </c>
      <c r="EI47" s="375">
        <f>+$D$72*BP47</f>
        <v>0</v>
      </c>
      <c r="EJ47" s="375">
        <f>+$D$73*BQ47</f>
        <v>0</v>
      </c>
      <c r="EK47" s="237">
        <f>+$D$74*BR47</f>
        <v>0</v>
      </c>
      <c r="EL47" s="375">
        <f>+$D$75*BS47</f>
        <v>0</v>
      </c>
      <c r="EM47" s="458">
        <f>+$D$76*BT47</f>
        <v>0</v>
      </c>
      <c r="EN47" s="375">
        <f>+$D$77*BU47</f>
        <v>0</v>
      </c>
      <c r="EO47" s="375">
        <f>+$D$78*BV47</f>
        <v>0</v>
      </c>
      <c r="EP47" s="375">
        <f>+$D$79*BW47</f>
        <v>0</v>
      </c>
      <c r="EQ47" s="459">
        <f>+$D$80*BX47</f>
        <v>0</v>
      </c>
      <c r="ER47" s="375">
        <f t="shared" si="70"/>
        <v>0</v>
      </c>
      <c r="ES47" s="341">
        <f t="shared" si="71"/>
        <v>0</v>
      </c>
      <c r="ET47" s="228"/>
    </row>
    <row r="48" spans="2:152" ht="12" thickBot="1">
      <c r="B48" s="14">
        <v>38</v>
      </c>
      <c r="C48" s="402" t="s">
        <v>157</v>
      </c>
      <c r="D48" s="232">
        <f>①入力・結果!L68</f>
        <v>0</v>
      </c>
      <c r="E48" s="738"/>
      <c r="F48" s="739" t="s">
        <v>75</v>
      </c>
      <c r="G48" s="342"/>
      <c r="H48" s="343"/>
      <c r="I48" s="343"/>
      <c r="J48" s="343"/>
      <c r="K48" s="748"/>
      <c r="L48" s="749"/>
      <c r="M48" s="343"/>
      <c r="N48" s="748"/>
      <c r="O48" s="343"/>
      <c r="P48" s="753"/>
      <c r="Q48" s="748"/>
      <c r="R48" s="343"/>
      <c r="S48" s="748"/>
      <c r="T48" s="748"/>
      <c r="U48" s="748"/>
      <c r="V48" s="438"/>
      <c r="W48" s="343"/>
      <c r="X48" s="748"/>
      <c r="Y48" s="748"/>
      <c r="Z48" s="439"/>
      <c r="AA48" s="748"/>
      <c r="AB48" s="748"/>
      <c r="AC48" s="748"/>
      <c r="AD48" s="748"/>
      <c r="AE48" s="748"/>
      <c r="AF48" s="749"/>
      <c r="AG48" s="748"/>
      <c r="AH48" s="748"/>
      <c r="AI48" s="343"/>
      <c r="AJ48" s="439"/>
      <c r="AK48" s="343"/>
      <c r="AL48" s="343"/>
      <c r="AM48" s="343"/>
      <c r="AN48" s="748"/>
      <c r="AO48" s="748"/>
      <c r="AP48" s="749"/>
      <c r="AQ48" s="748"/>
      <c r="AR48" s="748"/>
      <c r="AS48" s="748"/>
      <c r="AT48" s="753"/>
      <c r="AU48" s="343"/>
      <c r="AV48" s="343"/>
      <c r="AW48" s="748"/>
      <c r="AX48" s="748"/>
      <c r="AY48" s="748"/>
      <c r="AZ48" s="749"/>
      <c r="BA48" s="343"/>
      <c r="BB48" s="748"/>
      <c r="BC48" s="748"/>
      <c r="BD48" s="753"/>
      <c r="BE48" s="343"/>
      <c r="BF48" s="343"/>
      <c r="BG48" s="748"/>
      <c r="BH48" s="748"/>
      <c r="BI48" s="748"/>
      <c r="BJ48" s="749"/>
      <c r="BK48" s="748"/>
      <c r="BL48" s="748"/>
      <c r="BM48" s="748"/>
      <c r="BN48" s="753"/>
      <c r="BO48" s="748"/>
      <c r="BP48" s="748"/>
      <c r="BQ48" s="748"/>
      <c r="BR48" s="343"/>
      <c r="BS48" s="748"/>
      <c r="BT48" s="749"/>
      <c r="BU48" s="748"/>
      <c r="BV48" s="748"/>
      <c r="BW48" s="748"/>
      <c r="BX48" s="753"/>
      <c r="BY48" s="830"/>
      <c r="BZ48" s="344">
        <f t="shared" ref="BZ48:DE48" si="142">SUM(BZ11:BZ47)</f>
        <v>0</v>
      </c>
      <c r="CA48" s="345">
        <f t="shared" si="142"/>
        <v>0</v>
      </c>
      <c r="CB48" s="345">
        <f t="shared" si="142"/>
        <v>0</v>
      </c>
      <c r="CC48" s="345">
        <f t="shared" si="142"/>
        <v>0</v>
      </c>
      <c r="CD48" s="376">
        <f t="shared" si="142"/>
        <v>0</v>
      </c>
      <c r="CE48" s="464">
        <f t="shared" si="142"/>
        <v>0</v>
      </c>
      <c r="CF48" s="345">
        <f t="shared" si="142"/>
        <v>0</v>
      </c>
      <c r="CG48" s="376">
        <f t="shared" si="142"/>
        <v>0</v>
      </c>
      <c r="CH48" s="345">
        <f t="shared" si="142"/>
        <v>0</v>
      </c>
      <c r="CI48" s="465">
        <f t="shared" si="142"/>
        <v>0</v>
      </c>
      <c r="CJ48" s="376">
        <f t="shared" si="142"/>
        <v>0</v>
      </c>
      <c r="CK48" s="345">
        <f t="shared" si="142"/>
        <v>0</v>
      </c>
      <c r="CL48" s="376">
        <f t="shared" si="142"/>
        <v>0</v>
      </c>
      <c r="CM48" s="376">
        <f t="shared" si="142"/>
        <v>0</v>
      </c>
      <c r="CN48" s="376">
        <f t="shared" si="142"/>
        <v>0</v>
      </c>
      <c r="CO48" s="476">
        <f t="shared" si="142"/>
        <v>0</v>
      </c>
      <c r="CP48" s="345">
        <f t="shared" si="142"/>
        <v>0</v>
      </c>
      <c r="CQ48" s="376">
        <f t="shared" si="142"/>
        <v>0</v>
      </c>
      <c r="CR48" s="376">
        <f t="shared" si="142"/>
        <v>0</v>
      </c>
      <c r="CS48" s="477">
        <f t="shared" si="142"/>
        <v>0</v>
      </c>
      <c r="CT48" s="376">
        <f t="shared" si="142"/>
        <v>0</v>
      </c>
      <c r="CU48" s="376">
        <f t="shared" si="142"/>
        <v>0</v>
      </c>
      <c r="CV48" s="376">
        <f t="shared" si="142"/>
        <v>0</v>
      </c>
      <c r="CW48" s="376">
        <f t="shared" si="142"/>
        <v>0</v>
      </c>
      <c r="CX48" s="376">
        <f t="shared" si="142"/>
        <v>0</v>
      </c>
      <c r="CY48" s="464">
        <f t="shared" si="142"/>
        <v>0</v>
      </c>
      <c r="CZ48" s="376">
        <f t="shared" si="142"/>
        <v>0</v>
      </c>
      <c r="DA48" s="376">
        <f t="shared" si="142"/>
        <v>0</v>
      </c>
      <c r="DB48" s="345">
        <f t="shared" si="142"/>
        <v>0</v>
      </c>
      <c r="DC48" s="477">
        <f t="shared" si="142"/>
        <v>0</v>
      </c>
      <c r="DD48" s="345">
        <f t="shared" si="142"/>
        <v>0</v>
      </c>
      <c r="DE48" s="345">
        <f t="shared" si="142"/>
        <v>0</v>
      </c>
      <c r="DF48" s="345">
        <f t="shared" ref="DF48:EK48" si="143">SUM(DF11:DF47)</f>
        <v>0</v>
      </c>
      <c r="DG48" s="376">
        <f t="shared" si="143"/>
        <v>0</v>
      </c>
      <c r="DH48" s="376">
        <f t="shared" si="143"/>
        <v>0</v>
      </c>
      <c r="DI48" s="464">
        <f t="shared" si="143"/>
        <v>0</v>
      </c>
      <c r="DJ48" s="376">
        <f t="shared" si="143"/>
        <v>0</v>
      </c>
      <c r="DK48" s="376">
        <f t="shared" si="143"/>
        <v>0</v>
      </c>
      <c r="DL48" s="376">
        <f t="shared" si="143"/>
        <v>0</v>
      </c>
      <c r="DM48" s="465">
        <f t="shared" si="143"/>
        <v>0</v>
      </c>
      <c r="DN48" s="345">
        <f t="shared" si="143"/>
        <v>0</v>
      </c>
      <c r="DO48" s="345">
        <f t="shared" si="143"/>
        <v>0</v>
      </c>
      <c r="DP48" s="376">
        <f t="shared" si="143"/>
        <v>0</v>
      </c>
      <c r="DQ48" s="376">
        <f t="shared" si="143"/>
        <v>0</v>
      </c>
      <c r="DR48" s="376">
        <f t="shared" si="143"/>
        <v>0</v>
      </c>
      <c r="DS48" s="464">
        <f t="shared" si="143"/>
        <v>0</v>
      </c>
      <c r="DT48" s="345">
        <f t="shared" si="143"/>
        <v>0</v>
      </c>
      <c r="DU48" s="376">
        <f t="shared" si="143"/>
        <v>0</v>
      </c>
      <c r="DV48" s="376">
        <f t="shared" si="143"/>
        <v>0</v>
      </c>
      <c r="DW48" s="465">
        <f t="shared" si="143"/>
        <v>0</v>
      </c>
      <c r="DX48" s="345">
        <f t="shared" si="143"/>
        <v>0</v>
      </c>
      <c r="DY48" s="345">
        <f t="shared" si="143"/>
        <v>0</v>
      </c>
      <c r="DZ48" s="376">
        <f t="shared" si="143"/>
        <v>0</v>
      </c>
      <c r="EA48" s="376">
        <f t="shared" si="143"/>
        <v>0</v>
      </c>
      <c r="EB48" s="376">
        <f t="shared" si="143"/>
        <v>0</v>
      </c>
      <c r="EC48" s="464">
        <f t="shared" si="143"/>
        <v>0</v>
      </c>
      <c r="ED48" s="376">
        <f t="shared" si="143"/>
        <v>0</v>
      </c>
      <c r="EE48" s="376">
        <f t="shared" si="143"/>
        <v>0</v>
      </c>
      <c r="EF48" s="376">
        <f t="shared" si="143"/>
        <v>0</v>
      </c>
      <c r="EG48" s="465">
        <f t="shared" si="143"/>
        <v>0</v>
      </c>
      <c r="EH48" s="376">
        <f t="shared" si="143"/>
        <v>0</v>
      </c>
      <c r="EI48" s="376">
        <f t="shared" si="143"/>
        <v>0</v>
      </c>
      <c r="EJ48" s="376">
        <f t="shared" si="143"/>
        <v>0</v>
      </c>
      <c r="EK48" s="345">
        <f t="shared" si="143"/>
        <v>0</v>
      </c>
      <c r="EL48" s="376">
        <f t="shared" ref="EL48:EQ48" si="144">SUM(EL11:EL47)</f>
        <v>0</v>
      </c>
      <c r="EM48" s="464">
        <f t="shared" si="144"/>
        <v>0</v>
      </c>
      <c r="EN48" s="376">
        <f t="shared" si="144"/>
        <v>0</v>
      </c>
      <c r="EO48" s="376">
        <f t="shared" si="144"/>
        <v>0</v>
      </c>
      <c r="EP48" s="376">
        <f t="shared" si="144"/>
        <v>0</v>
      </c>
      <c r="EQ48" s="465">
        <f t="shared" si="144"/>
        <v>0</v>
      </c>
      <c r="ER48" s="376">
        <f t="shared" si="70"/>
        <v>0</v>
      </c>
      <c r="ES48" s="346">
        <f t="shared" si="71"/>
        <v>0</v>
      </c>
    </row>
    <row r="49" spans="2:149">
      <c r="B49" s="14">
        <v>39</v>
      </c>
      <c r="C49" s="402" t="s">
        <v>158</v>
      </c>
      <c r="D49" s="232">
        <f>①入力・結果!L69</f>
        <v>0</v>
      </c>
      <c r="E49" s="740"/>
      <c r="F49" s="555" t="s">
        <v>312</v>
      </c>
      <c r="G49" s="73">
        <v>0.3511798769099404</v>
      </c>
      <c r="H49" s="79">
        <v>0.33550622503910277</v>
      </c>
      <c r="I49" s="80">
        <v>0.34196771353407024</v>
      </c>
      <c r="J49" s="80">
        <v>0.35762131899331506</v>
      </c>
      <c r="K49" s="560">
        <v>0.36022158032431617</v>
      </c>
      <c r="L49" s="627">
        <v>0.26902605248402817</v>
      </c>
      <c r="M49" s="80">
        <v>0.32312512891428491</v>
      </c>
      <c r="N49" s="560">
        <v>0.33984251968503937</v>
      </c>
      <c r="O49" s="80">
        <v>0.36731839699462054</v>
      </c>
      <c r="P49" s="628">
        <v>0.36899065555447819</v>
      </c>
      <c r="Q49" s="560">
        <v>0.27786694965842013</v>
      </c>
      <c r="R49" s="80">
        <v>0.2649314688293708</v>
      </c>
      <c r="S49" s="560">
        <v>0.29764543448721226</v>
      </c>
      <c r="T49" s="560">
        <v>0.24455488481275592</v>
      </c>
      <c r="U49" s="560">
        <v>0.28196305175574671</v>
      </c>
      <c r="V49" s="432">
        <v>0.32743310679340115</v>
      </c>
      <c r="W49" s="80">
        <v>0.39292603414928351</v>
      </c>
      <c r="X49" s="560">
        <v>0.3823657260097717</v>
      </c>
      <c r="Y49" s="560">
        <v>0.39377928253829997</v>
      </c>
      <c r="Z49" s="433">
        <v>0.32331852202212125</v>
      </c>
      <c r="AA49" s="560">
        <v>0.27890706249409097</v>
      </c>
      <c r="AB49" s="560">
        <v>0.41762601024960827</v>
      </c>
      <c r="AC49" s="560">
        <v>0.27704409626877724</v>
      </c>
      <c r="AD49" s="560">
        <v>0.33070159612215688</v>
      </c>
      <c r="AE49" s="560">
        <v>0.22807656303105561</v>
      </c>
      <c r="AF49" s="627">
        <v>0.38988190259891786</v>
      </c>
      <c r="AG49" s="560">
        <v>0.32725140855163209</v>
      </c>
      <c r="AH49" s="560">
        <v>0.28381751829025731</v>
      </c>
      <c r="AI49" s="80">
        <v>0.37803445389178925</v>
      </c>
      <c r="AJ49" s="433">
        <v>0.33975839390035156</v>
      </c>
      <c r="AK49" s="80">
        <v>0.34340707856579639</v>
      </c>
      <c r="AL49" s="80">
        <v>0.34199023623697372</v>
      </c>
      <c r="AM49" s="80">
        <v>0.34421332173335067</v>
      </c>
      <c r="AN49" s="560">
        <v>0.31771569490548918</v>
      </c>
      <c r="AO49" s="763">
        <v>0.23854918721593218</v>
      </c>
      <c r="AP49" s="764">
        <v>0.3176840991435711</v>
      </c>
      <c r="AQ49" s="560">
        <v>0.39260459868745134</v>
      </c>
      <c r="AR49" s="763">
        <v>0.34696872190197126</v>
      </c>
      <c r="AS49" s="560">
        <v>0.26563480443421877</v>
      </c>
      <c r="AT49" s="765">
        <v>0.30766821527379024</v>
      </c>
      <c r="AU49" s="80">
        <v>0.33284565656093568</v>
      </c>
      <c r="AV49" s="80">
        <v>0.3296176274041322</v>
      </c>
      <c r="AW49" s="560">
        <v>0.33304893002561864</v>
      </c>
      <c r="AX49" s="560">
        <v>0.34451009122276316</v>
      </c>
      <c r="AY49" s="560">
        <v>0.22202996412745304</v>
      </c>
      <c r="AZ49" s="627">
        <v>0.4790317760733141</v>
      </c>
      <c r="BA49" s="80">
        <v>0.36617269015575382</v>
      </c>
      <c r="BB49" s="560">
        <v>0.35775186434237399</v>
      </c>
      <c r="BC49" s="560">
        <v>0.3990090757547694</v>
      </c>
      <c r="BD49" s="628">
        <v>0.39132210649489713</v>
      </c>
      <c r="BE49" s="80">
        <v>0.3265835628701696</v>
      </c>
      <c r="BF49" s="80">
        <v>0.30106656210053634</v>
      </c>
      <c r="BG49" s="560">
        <v>0.31052756986784102</v>
      </c>
      <c r="BH49" s="560">
        <v>0.32624723126254429</v>
      </c>
      <c r="BI49" s="560">
        <v>0.29829117465601102</v>
      </c>
      <c r="BJ49" s="627">
        <v>0.25547969924812031</v>
      </c>
      <c r="BK49" s="560">
        <v>0.32940855666571112</v>
      </c>
      <c r="BL49" s="560">
        <v>0.27999495699708571</v>
      </c>
      <c r="BM49" s="560">
        <v>0.33216657229628865</v>
      </c>
      <c r="BN49" s="628">
        <v>0.43983328447429804</v>
      </c>
      <c r="BO49" s="560">
        <v>0.27895290113886972</v>
      </c>
      <c r="BP49" s="560">
        <v>0.4103379894963935</v>
      </c>
      <c r="BQ49" s="560">
        <v>0.38380091229190028</v>
      </c>
      <c r="BR49" s="80">
        <v>0.43568716336020874</v>
      </c>
      <c r="BS49" s="560">
        <v>0.45608705634503183</v>
      </c>
      <c r="BT49" s="627">
        <v>0.47564213314553555</v>
      </c>
      <c r="BU49" s="560">
        <v>0.48334679223140786</v>
      </c>
      <c r="BV49" s="560">
        <v>0.34318997527567746</v>
      </c>
      <c r="BW49" s="560">
        <v>0.55657037045307012</v>
      </c>
      <c r="BX49" s="628">
        <v>0.39620444905349234</v>
      </c>
      <c r="BY49" s="560">
        <v>0.33937673473281471</v>
      </c>
      <c r="BZ49" s="236">
        <f>+$D$11*G49</f>
        <v>0</v>
      </c>
      <c r="CA49" s="237">
        <f>$D$12*H49</f>
        <v>0</v>
      </c>
      <c r="CB49" s="237">
        <f>$D$13*I49</f>
        <v>0</v>
      </c>
      <c r="CC49" s="237">
        <f>+$D$14*J49</f>
        <v>0</v>
      </c>
      <c r="CD49" s="375">
        <f>+$D$15*K49</f>
        <v>0</v>
      </c>
      <c r="CE49" s="458">
        <f>+$D$16*L49</f>
        <v>0</v>
      </c>
      <c r="CF49" s="237">
        <f>+$D$17*M49</f>
        <v>0</v>
      </c>
      <c r="CG49" s="375">
        <f>+$D$18*N49</f>
        <v>0</v>
      </c>
      <c r="CH49" s="237">
        <f>+$D$19*O49</f>
        <v>0</v>
      </c>
      <c r="CI49" s="459">
        <f>+$D$20*P49</f>
        <v>0</v>
      </c>
      <c r="CJ49" s="375">
        <f>+$D$21*Q49</f>
        <v>0</v>
      </c>
      <c r="CK49" s="237">
        <f>+$D$22*R49</f>
        <v>0</v>
      </c>
      <c r="CL49" s="375">
        <f>+$D$23*S49</f>
        <v>0</v>
      </c>
      <c r="CM49" s="375">
        <f>+$D$24*T49</f>
        <v>0</v>
      </c>
      <c r="CN49" s="375">
        <f>+$D$25*U49</f>
        <v>0</v>
      </c>
      <c r="CO49" s="470">
        <f>+$D$26*V49</f>
        <v>0</v>
      </c>
      <c r="CP49" s="237">
        <f>+$D$27*W49</f>
        <v>0</v>
      </c>
      <c r="CQ49" s="375">
        <f>+$D$28*X49</f>
        <v>0</v>
      </c>
      <c r="CR49" s="375">
        <f>+$D$29*Y49</f>
        <v>0</v>
      </c>
      <c r="CS49" s="471">
        <f>+$D$30*Z49</f>
        <v>0</v>
      </c>
      <c r="CT49" s="375">
        <f>+$D$31*AA49</f>
        <v>0</v>
      </c>
      <c r="CU49" s="375">
        <f>+$D$32*AB49</f>
        <v>0</v>
      </c>
      <c r="CV49" s="375">
        <f>+$D$33*AC49</f>
        <v>0</v>
      </c>
      <c r="CW49" s="375">
        <f>+$D$34*AD49</f>
        <v>0</v>
      </c>
      <c r="CX49" s="375">
        <f>+$D$35*AE49</f>
        <v>0</v>
      </c>
      <c r="CY49" s="458">
        <f>+$D$36*AF49</f>
        <v>0</v>
      </c>
      <c r="CZ49" s="375">
        <f>+$D$37*AG49</f>
        <v>0</v>
      </c>
      <c r="DA49" s="375">
        <f>+$D$38*AH49</f>
        <v>0</v>
      </c>
      <c r="DB49" s="237">
        <f>+$D$39*AI49</f>
        <v>0</v>
      </c>
      <c r="DC49" s="471">
        <f>+$D$40*AJ49</f>
        <v>0</v>
      </c>
      <c r="DD49" s="237">
        <f>+$D$41*AK49</f>
        <v>0</v>
      </c>
      <c r="DE49" s="237">
        <f>+$D$42*AL49</f>
        <v>0</v>
      </c>
      <c r="DF49" s="237">
        <f>+$D$43*AM49</f>
        <v>0</v>
      </c>
      <c r="DG49" s="375">
        <f>+$D$44*AN49</f>
        <v>0</v>
      </c>
      <c r="DH49" s="375">
        <f>+$D$45*AO49</f>
        <v>0</v>
      </c>
      <c r="DI49" s="458">
        <f>+$D$46*AP49</f>
        <v>0</v>
      </c>
      <c r="DJ49" s="375">
        <f>+$D$47*AQ49</f>
        <v>0</v>
      </c>
      <c r="DK49" s="375">
        <f>+$D$48*AR49</f>
        <v>0</v>
      </c>
      <c r="DL49" s="375">
        <f>+$D$49*AS49</f>
        <v>0</v>
      </c>
      <c r="DM49" s="459">
        <f>+$D$50*AT49</f>
        <v>0</v>
      </c>
      <c r="DN49" s="237">
        <f>+$D$51*AU49</f>
        <v>0</v>
      </c>
      <c r="DO49" s="237">
        <f>+$D$52*AV49</f>
        <v>0</v>
      </c>
      <c r="DP49" s="375">
        <f>$D$53*AW49</f>
        <v>0</v>
      </c>
      <c r="DQ49" s="375">
        <f>+$D$54*AX49</f>
        <v>0</v>
      </c>
      <c r="DR49" s="375">
        <f>+$D$55*AY49</f>
        <v>0</v>
      </c>
      <c r="DS49" s="458">
        <f>+$D$56*AZ49</f>
        <v>0</v>
      </c>
      <c r="DT49" s="237">
        <f>+$D$57*BA49</f>
        <v>0</v>
      </c>
      <c r="DU49" s="375">
        <f>+$D$58*BB49</f>
        <v>0</v>
      </c>
      <c r="DV49" s="375">
        <f>+$D$59*BC49</f>
        <v>0</v>
      </c>
      <c r="DW49" s="459">
        <f>+$D$60*BD49</f>
        <v>0</v>
      </c>
      <c r="DX49" s="237">
        <f>+$D$61*BE49</f>
        <v>0</v>
      </c>
      <c r="DY49" s="237">
        <f>+$D$62*BF49</f>
        <v>0</v>
      </c>
      <c r="DZ49" s="375">
        <f>+$D$63*BG49</f>
        <v>0</v>
      </c>
      <c r="EA49" s="375">
        <f>+$D$64*BH49</f>
        <v>0</v>
      </c>
      <c r="EB49" s="375">
        <f>+$D$65*BI49</f>
        <v>0</v>
      </c>
      <c r="EC49" s="458">
        <f>+$D$66*BJ49</f>
        <v>0</v>
      </c>
      <c r="ED49" s="375">
        <f>+$D$67*BK49</f>
        <v>0</v>
      </c>
      <c r="EE49" s="375">
        <f>+$D$68*BL49</f>
        <v>0</v>
      </c>
      <c r="EF49" s="375">
        <f>+$D$69*BM49</f>
        <v>0</v>
      </c>
      <c r="EG49" s="459">
        <f>+$D$70*BN49</f>
        <v>0</v>
      </c>
      <c r="EH49" s="375">
        <f>+$D$71*BO49</f>
        <v>0</v>
      </c>
      <c r="EI49" s="375">
        <f>+$D$72*BP49</f>
        <v>0</v>
      </c>
      <c r="EJ49" s="375">
        <f>+$D$73*BQ49</f>
        <v>0</v>
      </c>
      <c r="EK49" s="237">
        <f>+$D$74*BR49</f>
        <v>0</v>
      </c>
      <c r="EL49" s="375">
        <f>+$D$75*BS49</f>
        <v>0</v>
      </c>
      <c r="EM49" s="458">
        <f>+$D$76*BT49</f>
        <v>0</v>
      </c>
      <c r="EN49" s="375">
        <f>+$D$77*BU49</f>
        <v>0</v>
      </c>
      <c r="EO49" s="375">
        <f>+$D$78*BV49</f>
        <v>0</v>
      </c>
      <c r="EP49" s="375">
        <f>+$D$79*BW49</f>
        <v>0</v>
      </c>
      <c r="EQ49" s="459">
        <f>+$D$80*BX49</f>
        <v>0</v>
      </c>
      <c r="ER49" s="375">
        <f t="shared" si="70"/>
        <v>0</v>
      </c>
      <c r="ES49" s="818">
        <f t="shared" si="71"/>
        <v>0</v>
      </c>
    </row>
    <row r="50" spans="2:149" ht="12" thickBot="1">
      <c r="B50" s="407">
        <v>40</v>
      </c>
      <c r="C50" s="408" t="s">
        <v>159</v>
      </c>
      <c r="D50" s="409">
        <f>①入力・結果!L70</f>
        <v>0</v>
      </c>
      <c r="E50" s="741"/>
      <c r="F50" s="557" t="s">
        <v>313</v>
      </c>
      <c r="G50" s="74">
        <v>0.47088380564189114</v>
      </c>
      <c r="H50" s="81">
        <v>0.4576700107777551</v>
      </c>
      <c r="I50" s="82">
        <v>0.46132378236993188</v>
      </c>
      <c r="J50" s="82">
        <v>0.48305669901194337</v>
      </c>
      <c r="K50" s="653">
        <v>0.48583966137149182</v>
      </c>
      <c r="L50" s="654">
        <v>0.38823650190714609</v>
      </c>
      <c r="M50" s="82">
        <v>0.43516339894082262</v>
      </c>
      <c r="N50" s="653">
        <v>0.48054133858267717</v>
      </c>
      <c r="O50" s="82">
        <v>0.47177855775087307</v>
      </c>
      <c r="P50" s="655">
        <v>0.47328732489859138</v>
      </c>
      <c r="Q50" s="653">
        <v>0.39107249452808912</v>
      </c>
      <c r="R50" s="82">
        <v>0.38651225234703529</v>
      </c>
      <c r="S50" s="653">
        <v>0.39574055886666037</v>
      </c>
      <c r="T50" s="653">
        <v>0.38076420684576651</v>
      </c>
      <c r="U50" s="653">
        <v>0.37495416725426595</v>
      </c>
      <c r="V50" s="440">
        <v>0.45310491248354579</v>
      </c>
      <c r="W50" s="82">
        <v>0.49942157311315849</v>
      </c>
      <c r="X50" s="653">
        <v>0.47488393928329248</v>
      </c>
      <c r="Y50" s="653">
        <v>0.50140415697899032</v>
      </c>
      <c r="Z50" s="441">
        <v>0.45019507421280269</v>
      </c>
      <c r="AA50" s="653">
        <v>0.41151899060568814</v>
      </c>
      <c r="AB50" s="653">
        <v>0.5490267492759906</v>
      </c>
      <c r="AC50" s="653">
        <v>0.45182038442900985</v>
      </c>
      <c r="AD50" s="653">
        <v>0.46147295493089885</v>
      </c>
      <c r="AE50" s="653">
        <v>0.40070872828908966</v>
      </c>
      <c r="AF50" s="654">
        <v>0.49241325919005685</v>
      </c>
      <c r="AG50" s="653">
        <v>0.43863419315702951</v>
      </c>
      <c r="AH50" s="653">
        <v>0.45925409188656291</v>
      </c>
      <c r="AI50" s="82">
        <v>0.49760342346202985</v>
      </c>
      <c r="AJ50" s="441">
        <v>0.49027830152241336</v>
      </c>
      <c r="AK50" s="82">
        <v>0.48718951496437762</v>
      </c>
      <c r="AL50" s="82">
        <v>0.4873221400369287</v>
      </c>
      <c r="AM50" s="82">
        <v>0.49192075951211089</v>
      </c>
      <c r="AN50" s="653">
        <v>0.49951943656966552</v>
      </c>
      <c r="AO50" s="772">
        <v>0.34808302234591437</v>
      </c>
      <c r="AP50" s="773">
        <v>0.42283164771626836</v>
      </c>
      <c r="AQ50" s="653">
        <v>0.50845340899527236</v>
      </c>
      <c r="AR50" s="772">
        <v>0.49789821039803922</v>
      </c>
      <c r="AS50" s="653">
        <v>0.36205814683120685</v>
      </c>
      <c r="AT50" s="774">
        <v>0.42751996659184632</v>
      </c>
      <c r="AU50" s="82">
        <v>0.46840588951074863</v>
      </c>
      <c r="AV50" s="82">
        <v>0.46570821776105603</v>
      </c>
      <c r="AW50" s="653">
        <v>0.48139466319426605</v>
      </c>
      <c r="AX50" s="653">
        <v>0.41520064281325331</v>
      </c>
      <c r="AY50" s="653">
        <v>0.31358233101216854</v>
      </c>
      <c r="AZ50" s="654">
        <v>0.57082378722980376</v>
      </c>
      <c r="BA50" s="82">
        <v>0.4962573718433389</v>
      </c>
      <c r="BB50" s="653">
        <v>0.49039329311737045</v>
      </c>
      <c r="BC50" s="653">
        <v>0.51912391183552509</v>
      </c>
      <c r="BD50" s="655">
        <v>0.48270437647993908</v>
      </c>
      <c r="BE50" s="82">
        <v>0.49057300357244976</v>
      </c>
      <c r="BF50" s="82">
        <v>0.45666170971837367</v>
      </c>
      <c r="BG50" s="653">
        <v>0.48488208528150922</v>
      </c>
      <c r="BH50" s="653">
        <v>0.46377651790783403</v>
      </c>
      <c r="BI50" s="653">
        <v>0.45968980013486949</v>
      </c>
      <c r="BJ50" s="654">
        <v>0.36946165413533832</v>
      </c>
      <c r="BK50" s="653">
        <v>0.48456891548911712</v>
      </c>
      <c r="BL50" s="653">
        <v>0.54079255963108497</v>
      </c>
      <c r="BM50" s="653">
        <v>0.48294469895849418</v>
      </c>
      <c r="BN50" s="655">
        <v>0.59842546447948131</v>
      </c>
      <c r="BO50" s="653">
        <v>0.37349063107295816</v>
      </c>
      <c r="BP50" s="653">
        <v>0.56081289322371064</v>
      </c>
      <c r="BQ50" s="653">
        <v>0.50894986953935684</v>
      </c>
      <c r="BR50" s="82">
        <v>0.50863677243002514</v>
      </c>
      <c r="BS50" s="653">
        <v>0.52037325684829172</v>
      </c>
      <c r="BT50" s="654">
        <v>0.59218194290281589</v>
      </c>
      <c r="BU50" s="653">
        <v>0.58513672884871226</v>
      </c>
      <c r="BV50" s="653">
        <v>0.40089384753968588</v>
      </c>
      <c r="BW50" s="653">
        <v>0.6173465563191699</v>
      </c>
      <c r="BX50" s="655">
        <v>0.47186521935006759</v>
      </c>
      <c r="BY50" s="653">
        <v>0.44982632296633268</v>
      </c>
      <c r="BZ50" s="238">
        <f>+$D$11*G50</f>
        <v>0</v>
      </c>
      <c r="CA50" s="239">
        <f>$D$12*H50</f>
        <v>0</v>
      </c>
      <c r="CB50" s="239">
        <f>$D$13*I50</f>
        <v>0</v>
      </c>
      <c r="CC50" s="239">
        <f>+$D$14*J50</f>
        <v>0</v>
      </c>
      <c r="CD50" s="377">
        <f>+$D$15*K50</f>
        <v>0</v>
      </c>
      <c r="CE50" s="466">
        <f>+$D$16*L50</f>
        <v>0</v>
      </c>
      <c r="CF50" s="239">
        <f>+$D$17*M50</f>
        <v>0</v>
      </c>
      <c r="CG50" s="377">
        <f>+$D$18*N50</f>
        <v>0</v>
      </c>
      <c r="CH50" s="239">
        <f>+$D$19*O50</f>
        <v>0</v>
      </c>
      <c r="CI50" s="467">
        <f>+$D$20*P50</f>
        <v>0</v>
      </c>
      <c r="CJ50" s="377">
        <f>+$D$21*Q50</f>
        <v>0</v>
      </c>
      <c r="CK50" s="239">
        <f>+$D$22*R50</f>
        <v>0</v>
      </c>
      <c r="CL50" s="377">
        <f>+$D$23*S50</f>
        <v>0</v>
      </c>
      <c r="CM50" s="377">
        <f>+$D$24*T50</f>
        <v>0</v>
      </c>
      <c r="CN50" s="377">
        <f>+$D$25*U50</f>
        <v>0</v>
      </c>
      <c r="CO50" s="478">
        <f>+$D$26*V50</f>
        <v>0</v>
      </c>
      <c r="CP50" s="239">
        <f>+$D$27*W50</f>
        <v>0</v>
      </c>
      <c r="CQ50" s="377">
        <f>+$D$28*X50</f>
        <v>0</v>
      </c>
      <c r="CR50" s="377">
        <f>+$D$29*Y50</f>
        <v>0</v>
      </c>
      <c r="CS50" s="479">
        <f>+$D$30*Z50</f>
        <v>0</v>
      </c>
      <c r="CT50" s="377">
        <f>+$D$31*AA50</f>
        <v>0</v>
      </c>
      <c r="CU50" s="377">
        <f>+$D$32*AB50</f>
        <v>0</v>
      </c>
      <c r="CV50" s="377">
        <f>+$D$33*AC50</f>
        <v>0</v>
      </c>
      <c r="CW50" s="377">
        <f>+$D$34*AD50</f>
        <v>0</v>
      </c>
      <c r="CX50" s="377">
        <f>+$D$35*AE50</f>
        <v>0</v>
      </c>
      <c r="CY50" s="466">
        <f>+$D$36*AF50</f>
        <v>0</v>
      </c>
      <c r="CZ50" s="377">
        <f>+$D$37*AG50</f>
        <v>0</v>
      </c>
      <c r="DA50" s="377">
        <f>+$D$38*AH50</f>
        <v>0</v>
      </c>
      <c r="DB50" s="239">
        <f>+$D$39*AI50</f>
        <v>0</v>
      </c>
      <c r="DC50" s="479">
        <f>+$D$40*AJ50</f>
        <v>0</v>
      </c>
      <c r="DD50" s="239">
        <f>+$D$41*AK50</f>
        <v>0</v>
      </c>
      <c r="DE50" s="239">
        <f>+$D$42*AL50</f>
        <v>0</v>
      </c>
      <c r="DF50" s="239">
        <f>+$D$43*AM50</f>
        <v>0</v>
      </c>
      <c r="DG50" s="377">
        <f>+$D$44*AN50</f>
        <v>0</v>
      </c>
      <c r="DH50" s="377">
        <f>+$D$45*AO50</f>
        <v>0</v>
      </c>
      <c r="DI50" s="466">
        <f>+$D$46*AP50</f>
        <v>0</v>
      </c>
      <c r="DJ50" s="377">
        <f>+$D$47*AQ50</f>
        <v>0</v>
      </c>
      <c r="DK50" s="377">
        <f>+$D$48*AR50</f>
        <v>0</v>
      </c>
      <c r="DL50" s="377">
        <f>+$D$49*AS50</f>
        <v>0</v>
      </c>
      <c r="DM50" s="467">
        <f>+$D$50*AT50</f>
        <v>0</v>
      </c>
      <c r="DN50" s="239">
        <f>+$D$51*AU50</f>
        <v>0</v>
      </c>
      <c r="DO50" s="239">
        <f>+$D$52*AV50</f>
        <v>0</v>
      </c>
      <c r="DP50" s="377">
        <f>$D$53*AW50</f>
        <v>0</v>
      </c>
      <c r="DQ50" s="377">
        <f>+$D$54*AX50</f>
        <v>0</v>
      </c>
      <c r="DR50" s="377">
        <f>+$D$55*AY50</f>
        <v>0</v>
      </c>
      <c r="DS50" s="466">
        <f>+$D$56*AZ50</f>
        <v>0</v>
      </c>
      <c r="DT50" s="239">
        <f>+$D$57*BA50</f>
        <v>0</v>
      </c>
      <c r="DU50" s="377">
        <f>+$D$58*BB50</f>
        <v>0</v>
      </c>
      <c r="DV50" s="377">
        <f>+$D$59*BC50</f>
        <v>0</v>
      </c>
      <c r="DW50" s="467">
        <f>+$D$60*BD50</f>
        <v>0</v>
      </c>
      <c r="DX50" s="239">
        <f>+$D$61*BE50</f>
        <v>0</v>
      </c>
      <c r="DY50" s="239">
        <f>+$D$62*BF50</f>
        <v>0</v>
      </c>
      <c r="DZ50" s="377">
        <f>+$D$63*BG50</f>
        <v>0</v>
      </c>
      <c r="EA50" s="377">
        <f>+$D$64*BH50</f>
        <v>0</v>
      </c>
      <c r="EB50" s="377">
        <f>+$D$65*BI50</f>
        <v>0</v>
      </c>
      <c r="EC50" s="466">
        <f>+$D$66*BJ50</f>
        <v>0</v>
      </c>
      <c r="ED50" s="377">
        <f>+$D$67*BK50</f>
        <v>0</v>
      </c>
      <c r="EE50" s="377">
        <f>+$D$68*BL50</f>
        <v>0</v>
      </c>
      <c r="EF50" s="377">
        <f>+$D$69*BM50</f>
        <v>0</v>
      </c>
      <c r="EG50" s="467">
        <f>+$D$70*BN50</f>
        <v>0</v>
      </c>
      <c r="EH50" s="377">
        <f>+$D$71*BO50</f>
        <v>0</v>
      </c>
      <c r="EI50" s="377">
        <f>+$D$72*BP50</f>
        <v>0</v>
      </c>
      <c r="EJ50" s="377">
        <f>+$D$73*BQ50</f>
        <v>0</v>
      </c>
      <c r="EK50" s="239">
        <f>+$D$74*BR50</f>
        <v>0</v>
      </c>
      <c r="EL50" s="377">
        <f>+$D$75*BS50</f>
        <v>0</v>
      </c>
      <c r="EM50" s="466">
        <f>+$D$76*BT50</f>
        <v>0</v>
      </c>
      <c r="EN50" s="377">
        <f>+$D$77*BU50</f>
        <v>0</v>
      </c>
      <c r="EO50" s="377">
        <f>+$D$78*BV50</f>
        <v>0</v>
      </c>
      <c r="EP50" s="377">
        <f>+$D$79*BW50</f>
        <v>0</v>
      </c>
      <c r="EQ50" s="467">
        <f>+$D$80*BX50</f>
        <v>0</v>
      </c>
      <c r="ER50" s="377">
        <f t="shared" si="70"/>
        <v>0</v>
      </c>
      <c r="ES50" s="819">
        <f>SUM(CD50:CE50,CG50,CI50:CJ50,CL50:CN50,CQ50:CR50,CT50:DA50,DG50:DM50,DP50:DS50,DU50:DW50,DZ50:EJ50,EL50:ER50)</f>
        <v>0</v>
      </c>
    </row>
    <row r="51" spans="2:149">
      <c r="B51" s="3">
        <v>41</v>
      </c>
      <c r="C51" s="400" t="s">
        <v>388</v>
      </c>
      <c r="D51" s="231">
        <f>①入力・結果!L71</f>
        <v>0</v>
      </c>
      <c r="G51" s="16"/>
      <c r="H51" s="15"/>
      <c r="I51" s="16"/>
      <c r="J51" s="16"/>
      <c r="K51" s="16"/>
      <c r="L51" s="16"/>
      <c r="M51" s="16"/>
      <c r="N51" s="16"/>
      <c r="O51" s="16"/>
      <c r="P51" s="16"/>
      <c r="Q51" s="16"/>
      <c r="R51" s="16"/>
      <c r="S51" s="16"/>
      <c r="T51" s="16"/>
      <c r="U51" s="16"/>
      <c r="V51" s="16"/>
      <c r="W51" s="16"/>
      <c r="X51" s="16"/>
      <c r="Y51" s="16"/>
      <c r="Z51" s="80"/>
      <c r="AA51" s="16"/>
      <c r="AB51" s="16"/>
      <c r="AC51" s="16"/>
      <c r="AD51" s="16"/>
      <c r="AE51" s="16"/>
      <c r="AF51" s="16"/>
      <c r="AG51" s="16"/>
      <c r="AH51" s="16"/>
      <c r="AI51" s="80"/>
      <c r="AJ51" s="80"/>
      <c r="AK51" s="80"/>
      <c r="AL51" s="80"/>
      <c r="AM51" s="80"/>
      <c r="AN51" s="16"/>
      <c r="AO51" s="15"/>
      <c r="AP51" s="15"/>
      <c r="AQ51" s="16"/>
      <c r="AR51" s="15"/>
      <c r="AS51" s="16"/>
      <c r="AT51" s="15"/>
      <c r="AU51" s="80"/>
      <c r="AV51" s="80"/>
      <c r="AW51" s="16"/>
      <c r="AX51" s="16"/>
      <c r="AY51" s="16"/>
      <c r="AZ51" s="16"/>
      <c r="BA51" s="80"/>
      <c r="BB51" s="16"/>
      <c r="BC51" s="16"/>
      <c r="BD51" s="16"/>
      <c r="BE51" s="80"/>
      <c r="BF51" s="80"/>
      <c r="BG51" s="16"/>
      <c r="BH51" s="16"/>
      <c r="BI51" s="16"/>
      <c r="BJ51" s="16"/>
      <c r="BK51" s="16"/>
      <c r="BL51" s="16"/>
      <c r="BM51" s="16"/>
      <c r="BN51" s="16"/>
      <c r="BO51" s="16"/>
      <c r="BP51" s="16"/>
      <c r="BQ51" s="16"/>
      <c r="BR51" s="16"/>
      <c r="BS51" s="16"/>
      <c r="BT51" s="16"/>
      <c r="BU51" s="16"/>
      <c r="BV51" s="16"/>
      <c r="BW51" s="16"/>
      <c r="BX51" s="16"/>
      <c r="BY51" s="16"/>
      <c r="BZ51" s="46"/>
      <c r="CA51" s="11"/>
      <c r="CB51" s="16"/>
      <c r="CC51" s="16"/>
      <c r="CD51" s="16"/>
      <c r="CE51" s="16"/>
      <c r="CF51" s="16"/>
      <c r="CG51" s="16"/>
      <c r="CH51" s="16"/>
      <c r="CI51" s="16"/>
      <c r="CJ51" s="16"/>
      <c r="CK51" s="16"/>
      <c r="CL51" s="16"/>
      <c r="CM51" s="16"/>
      <c r="CN51" s="16"/>
      <c r="CO51" s="16"/>
      <c r="CP51" s="16"/>
      <c r="CQ51" s="16"/>
      <c r="CR51" s="16"/>
      <c r="CS51" s="80"/>
      <c r="CT51" s="16"/>
      <c r="CU51" s="16"/>
      <c r="CV51" s="16"/>
      <c r="CW51" s="16"/>
      <c r="CX51" s="16"/>
      <c r="CY51" s="16"/>
      <c r="CZ51" s="16"/>
      <c r="DA51" s="16"/>
      <c r="DB51" s="80"/>
      <c r="DC51" s="80"/>
      <c r="DD51" s="80"/>
      <c r="DE51" s="80"/>
      <c r="DF51" s="80"/>
      <c r="DG51" s="16"/>
      <c r="DH51" s="15"/>
      <c r="DI51" s="15"/>
      <c r="DJ51" s="16"/>
      <c r="DK51" s="15"/>
      <c r="DL51" s="16"/>
      <c r="DM51" s="15"/>
      <c r="DN51" s="80"/>
      <c r="DO51" s="80"/>
      <c r="DP51" s="16"/>
      <c r="DQ51" s="16"/>
      <c r="DR51" s="16"/>
      <c r="DS51" s="16"/>
      <c r="DT51" s="80"/>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row>
    <row r="52" spans="2:149">
      <c r="B52" s="3">
        <v>42</v>
      </c>
      <c r="C52" s="400" t="s">
        <v>389</v>
      </c>
      <c r="D52" s="231">
        <f>①入力・結果!L72</f>
        <v>0</v>
      </c>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90"/>
      <c r="CA52" s="51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510"/>
      <c r="DI52" s="510"/>
      <c r="DJ52" s="90"/>
      <c r="DK52" s="510"/>
      <c r="DL52" s="90"/>
      <c r="DM52" s="51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16"/>
    </row>
    <row r="53" spans="2:149" ht="33.75">
      <c r="B53" s="793">
        <v>43</v>
      </c>
      <c r="C53" s="791" t="s">
        <v>484</v>
      </c>
      <c r="D53" s="232">
        <f>①入力・結果!L73</f>
        <v>0</v>
      </c>
      <c r="G53" s="16"/>
      <c r="H53" s="15"/>
      <c r="I53" s="16"/>
      <c r="J53" s="16"/>
      <c r="K53" s="16"/>
      <c r="L53" s="16"/>
      <c r="M53" s="16"/>
      <c r="N53" s="16"/>
      <c r="O53" s="16"/>
      <c r="P53" s="16"/>
      <c r="Q53" s="16"/>
      <c r="R53" s="16"/>
      <c r="S53" s="16"/>
      <c r="T53" s="16"/>
      <c r="U53" s="16"/>
      <c r="V53" s="16"/>
      <c r="W53" s="16"/>
      <c r="X53" s="16"/>
      <c r="Y53" s="16"/>
      <c r="Z53" s="80"/>
      <c r="AA53" s="16"/>
      <c r="AB53" s="16"/>
      <c r="AC53" s="16"/>
      <c r="AD53" s="16"/>
      <c r="AE53" s="16"/>
      <c r="AF53" s="16"/>
      <c r="AG53" s="16"/>
      <c r="AH53" s="16"/>
      <c r="AI53" s="80"/>
      <c r="AJ53" s="80"/>
      <c r="AK53" s="80"/>
      <c r="AL53" s="80"/>
      <c r="AM53" s="80"/>
      <c r="AN53" s="16"/>
      <c r="AO53" s="15"/>
      <c r="AP53" s="15"/>
      <c r="AQ53" s="16"/>
      <c r="AR53" s="15"/>
      <c r="AS53" s="16"/>
      <c r="AT53" s="15"/>
      <c r="AU53" s="80"/>
      <c r="AV53" s="80"/>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46"/>
      <c r="CA53" s="11"/>
      <c r="CB53" s="16"/>
      <c r="CC53" s="16"/>
      <c r="CD53" s="16"/>
      <c r="CE53" s="16"/>
      <c r="CF53" s="16"/>
      <c r="CG53" s="16"/>
      <c r="CH53" s="16"/>
      <c r="CI53" s="16"/>
      <c r="CJ53" s="16"/>
      <c r="CK53" s="16"/>
      <c r="CL53" s="16"/>
      <c r="CM53" s="16"/>
      <c r="CN53" s="16"/>
      <c r="CO53" s="16"/>
      <c r="CP53" s="16"/>
      <c r="CQ53" s="16"/>
      <c r="CR53" s="16"/>
      <c r="CS53" s="80"/>
      <c r="CT53" s="16"/>
      <c r="CU53" s="16"/>
      <c r="CV53" s="16"/>
      <c r="CW53" s="16"/>
      <c r="CX53" s="16"/>
      <c r="CY53" s="16"/>
      <c r="CZ53" s="16"/>
      <c r="DA53" s="16"/>
      <c r="DB53" s="80"/>
      <c r="DC53" s="80"/>
      <c r="DD53" s="80"/>
      <c r="DE53" s="80"/>
      <c r="DF53" s="80"/>
      <c r="DG53" s="16"/>
      <c r="DH53" s="15"/>
      <c r="DI53" s="15"/>
      <c r="DJ53" s="16"/>
      <c r="DK53" s="15"/>
      <c r="DL53" s="16"/>
      <c r="DM53" s="15"/>
      <c r="DN53" s="80"/>
      <c r="DO53" s="80"/>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row>
    <row r="54" spans="2:149">
      <c r="B54" s="14">
        <v>44</v>
      </c>
      <c r="C54" s="402" t="s">
        <v>468</v>
      </c>
      <c r="D54" s="232">
        <f>①入力・結果!L74</f>
        <v>0</v>
      </c>
      <c r="G54" s="16"/>
      <c r="H54" s="15"/>
      <c r="I54" s="16"/>
      <c r="J54" s="16"/>
      <c r="K54" s="16"/>
      <c r="L54" s="16"/>
      <c r="M54" s="16"/>
      <c r="N54" s="16"/>
      <c r="O54" s="16"/>
      <c r="P54" s="16"/>
      <c r="Q54" s="16"/>
      <c r="R54" s="16"/>
      <c r="S54" s="16"/>
      <c r="T54" s="16"/>
      <c r="U54" s="16"/>
      <c r="V54" s="16"/>
      <c r="W54" s="16"/>
      <c r="X54" s="16"/>
      <c r="Y54" s="16"/>
      <c r="Z54" s="80"/>
      <c r="AA54" s="16"/>
      <c r="AB54" s="16"/>
      <c r="AC54" s="16"/>
      <c r="AD54" s="16"/>
      <c r="AE54" s="16"/>
      <c r="AF54" s="16"/>
      <c r="AG54" s="16"/>
      <c r="AH54" s="16"/>
      <c r="AI54" s="80"/>
      <c r="AJ54" s="80"/>
      <c r="AK54" s="80"/>
      <c r="AL54" s="80"/>
      <c r="AM54" s="80"/>
      <c r="AN54" s="16"/>
      <c r="AO54" s="15"/>
      <c r="AP54" s="15"/>
      <c r="AQ54" s="16"/>
      <c r="AR54" s="15"/>
      <c r="AS54" s="16"/>
      <c r="AT54" s="15"/>
      <c r="AU54" s="80"/>
      <c r="AV54" s="80"/>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46"/>
      <c r="CA54" s="11"/>
      <c r="CB54" s="16"/>
      <c r="CC54" s="16"/>
      <c r="CD54" s="16"/>
      <c r="CE54" s="16"/>
      <c r="CF54" s="16"/>
      <c r="CG54" s="16"/>
      <c r="CH54" s="16"/>
      <c r="CI54" s="16"/>
      <c r="CJ54" s="16"/>
      <c r="CK54" s="16"/>
      <c r="CL54" s="16"/>
      <c r="CM54" s="16"/>
      <c r="CN54" s="16"/>
      <c r="CO54" s="16"/>
      <c r="CP54" s="16"/>
      <c r="CQ54" s="16"/>
      <c r="CR54" s="16"/>
      <c r="CS54" s="80"/>
      <c r="CT54" s="16"/>
      <c r="CU54" s="16"/>
      <c r="CV54" s="16"/>
      <c r="CW54" s="16"/>
      <c r="CX54" s="16"/>
      <c r="CY54" s="16"/>
      <c r="CZ54" s="16"/>
      <c r="DA54" s="16"/>
      <c r="DB54" s="80"/>
      <c r="DC54" s="80"/>
      <c r="DD54" s="80"/>
      <c r="DE54" s="80"/>
      <c r="DF54" s="80"/>
      <c r="DG54" s="16"/>
      <c r="DH54" s="15"/>
      <c r="DI54" s="15"/>
      <c r="DJ54" s="16"/>
      <c r="DK54" s="15"/>
      <c r="DL54" s="16"/>
      <c r="DM54" s="15"/>
      <c r="DN54" s="80"/>
      <c r="DO54" s="80"/>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row>
    <row r="55" spans="2:149">
      <c r="B55" s="14">
        <v>45</v>
      </c>
      <c r="C55" s="402" t="s">
        <v>469</v>
      </c>
      <c r="D55" s="232">
        <f>①入力・結果!L75</f>
        <v>0</v>
      </c>
      <c r="Z55" s="49"/>
      <c r="AI55" s="49"/>
      <c r="AJ55" s="49"/>
      <c r="AK55" s="49"/>
      <c r="AL55" s="49"/>
      <c r="AM55" s="49"/>
      <c r="AU55" s="49"/>
      <c r="AV55" s="49"/>
      <c r="BZ55" s="8"/>
      <c r="CS55" s="49"/>
      <c r="DB55" s="49"/>
      <c r="DC55" s="49"/>
      <c r="DD55" s="49"/>
      <c r="DE55" s="49"/>
      <c r="DF55" s="49"/>
      <c r="DN55" s="49"/>
      <c r="DO55" s="49"/>
    </row>
    <row r="56" spans="2:149">
      <c r="B56" s="404">
        <v>46</v>
      </c>
      <c r="C56" s="405" t="s">
        <v>470</v>
      </c>
      <c r="D56" s="406">
        <f>①入力・結果!L76</f>
        <v>0</v>
      </c>
      <c r="Z56" s="49"/>
      <c r="AI56" s="49"/>
      <c r="AJ56" s="49"/>
      <c r="AK56" s="49"/>
      <c r="AL56" s="49"/>
      <c r="AM56" s="49"/>
      <c r="AU56" s="49"/>
      <c r="AV56" s="49"/>
      <c r="BZ56" s="8"/>
      <c r="CS56" s="49"/>
      <c r="DB56" s="49"/>
      <c r="DC56" s="49"/>
      <c r="DD56" s="49"/>
      <c r="DE56" s="49"/>
      <c r="DF56" s="49"/>
      <c r="DN56" s="49"/>
      <c r="DO56" s="49"/>
    </row>
    <row r="57" spans="2:149">
      <c r="B57" s="3">
        <v>47</v>
      </c>
      <c r="C57" s="400" t="s">
        <v>390</v>
      </c>
      <c r="D57" s="231">
        <f>①入力・結果!L77</f>
        <v>0</v>
      </c>
      <c r="Z57" s="49"/>
      <c r="AI57" s="49"/>
      <c r="AJ57" s="49"/>
      <c r="AK57" s="49"/>
      <c r="AL57" s="49"/>
      <c r="AM57" s="49"/>
      <c r="AU57" s="49"/>
      <c r="AV57" s="49"/>
      <c r="CD57" s="89"/>
      <c r="CS57" s="49"/>
      <c r="DB57" s="49"/>
      <c r="DC57" s="49"/>
      <c r="DD57" s="49"/>
      <c r="DE57" s="49"/>
      <c r="DF57" s="49"/>
      <c r="DN57" s="49"/>
      <c r="DO57" s="49"/>
    </row>
    <row r="58" spans="2:149" ht="33.75">
      <c r="B58" s="793">
        <v>48</v>
      </c>
      <c r="C58" s="791" t="s">
        <v>484</v>
      </c>
      <c r="D58" s="232">
        <f>①入力・結果!L78</f>
        <v>0</v>
      </c>
      <c r="Z58" s="49"/>
      <c r="AI58" s="49"/>
      <c r="AJ58" s="49"/>
      <c r="AK58" s="49"/>
      <c r="AL58" s="49"/>
      <c r="AM58" s="49"/>
      <c r="AU58" s="49"/>
      <c r="AV58" s="49"/>
      <c r="CS58" s="49"/>
      <c r="DB58" s="49"/>
      <c r="DC58" s="49"/>
      <c r="DD58" s="49"/>
      <c r="DE58" s="49"/>
      <c r="DF58" s="49"/>
      <c r="DN58" s="49"/>
      <c r="DO58" s="49"/>
    </row>
    <row r="59" spans="2:149">
      <c r="B59" s="14">
        <v>49</v>
      </c>
      <c r="C59" s="402" t="s">
        <v>486</v>
      </c>
      <c r="D59" s="232">
        <f>①入力・結果!L79</f>
        <v>0</v>
      </c>
      <c r="Z59" s="49"/>
      <c r="AI59" s="49"/>
      <c r="AJ59" s="49"/>
      <c r="AK59" s="49"/>
      <c r="AL59" s="49"/>
      <c r="AM59" s="49"/>
      <c r="AU59" s="49"/>
      <c r="AV59" s="49"/>
      <c r="CS59" s="49"/>
      <c r="DB59" s="49"/>
      <c r="DC59" s="49"/>
      <c r="DD59" s="49"/>
      <c r="DE59" s="49"/>
      <c r="DF59" s="49"/>
      <c r="DN59" s="49"/>
      <c r="DO59" s="49"/>
    </row>
    <row r="60" spans="2:149">
      <c r="B60" s="407">
        <v>50</v>
      </c>
      <c r="C60" s="408" t="s">
        <v>163</v>
      </c>
      <c r="D60" s="409">
        <f>①入力・結果!L80</f>
        <v>0</v>
      </c>
      <c r="AI60" s="49"/>
      <c r="AJ60" s="49"/>
      <c r="AK60" s="49"/>
      <c r="AL60" s="49"/>
      <c r="AM60" s="49"/>
      <c r="AU60" s="49"/>
      <c r="AV60" s="49"/>
      <c r="DB60" s="49"/>
      <c r="DC60" s="49"/>
      <c r="DD60" s="49"/>
      <c r="DE60" s="49"/>
      <c r="DF60" s="49"/>
      <c r="DN60" s="49"/>
      <c r="DO60" s="49"/>
    </row>
    <row r="61" spans="2:149">
      <c r="B61" s="3">
        <v>51</v>
      </c>
      <c r="C61" s="400" t="s">
        <v>264</v>
      </c>
      <c r="D61" s="231">
        <f>①入力・結果!L81</f>
        <v>0</v>
      </c>
      <c r="AI61" s="49"/>
      <c r="AJ61" s="49"/>
      <c r="AK61" s="49"/>
      <c r="AL61" s="49"/>
      <c r="AM61" s="49"/>
      <c r="AU61" s="49"/>
      <c r="AV61" s="49"/>
      <c r="DB61" s="49"/>
      <c r="DC61" s="49"/>
      <c r="DD61" s="49"/>
      <c r="DE61" s="49"/>
      <c r="DF61" s="49"/>
      <c r="DN61" s="49"/>
      <c r="DO61" s="49"/>
    </row>
    <row r="62" spans="2:149">
      <c r="B62" s="3">
        <v>52</v>
      </c>
      <c r="C62" s="400" t="s">
        <v>391</v>
      </c>
      <c r="D62" s="231">
        <f>①入力・結果!L82</f>
        <v>0</v>
      </c>
      <c r="AI62" s="49"/>
      <c r="AJ62" s="49"/>
      <c r="AK62" s="49"/>
      <c r="AL62" s="49"/>
      <c r="AM62" s="49"/>
      <c r="AU62" s="49"/>
      <c r="AV62" s="49"/>
      <c r="DB62" s="49"/>
      <c r="DC62" s="49"/>
      <c r="DD62" s="49"/>
      <c r="DE62" s="49"/>
      <c r="DF62" s="49"/>
      <c r="DN62" s="49"/>
      <c r="DO62" s="49"/>
    </row>
    <row r="63" spans="2:149">
      <c r="B63" s="14">
        <v>53</v>
      </c>
      <c r="C63" s="402" t="s">
        <v>165</v>
      </c>
      <c r="D63" s="232">
        <f>①入力・結果!L83</f>
        <v>0</v>
      </c>
      <c r="AI63" s="49"/>
      <c r="AJ63" s="49"/>
      <c r="AK63" s="49"/>
      <c r="AL63" s="49"/>
      <c r="AM63" s="49"/>
      <c r="DB63" s="49"/>
      <c r="DC63" s="49"/>
      <c r="DD63" s="49"/>
      <c r="DE63" s="49"/>
      <c r="DF63" s="49"/>
    </row>
    <row r="64" spans="2:149">
      <c r="B64" s="14">
        <v>54</v>
      </c>
      <c r="C64" s="402" t="s">
        <v>545</v>
      </c>
      <c r="D64" s="232">
        <f>①入力・結果!L84</f>
        <v>0</v>
      </c>
    </row>
    <row r="65" spans="2:4">
      <c r="B65" s="14">
        <v>55</v>
      </c>
      <c r="C65" s="402" t="s">
        <v>166</v>
      </c>
      <c r="D65" s="232">
        <f>①入力・結果!L85</f>
        <v>0</v>
      </c>
    </row>
    <row r="66" spans="2:4">
      <c r="B66" s="404">
        <v>56</v>
      </c>
      <c r="C66" s="405" t="s">
        <v>167</v>
      </c>
      <c r="D66" s="406">
        <f>①入力・結果!L86</f>
        <v>0</v>
      </c>
    </row>
    <row r="67" spans="2:4">
      <c r="B67" s="14">
        <v>57</v>
      </c>
      <c r="C67" s="402" t="s">
        <v>168</v>
      </c>
      <c r="D67" s="232">
        <f>①入力・結果!L87</f>
        <v>0</v>
      </c>
    </row>
    <row r="68" spans="2:4">
      <c r="B68" s="14">
        <v>58</v>
      </c>
      <c r="C68" s="402" t="s">
        <v>267</v>
      </c>
      <c r="D68" s="232">
        <f>①入力・結果!L88</f>
        <v>0</v>
      </c>
    </row>
    <row r="69" spans="2:4">
      <c r="B69" s="14">
        <v>59</v>
      </c>
      <c r="C69" s="402" t="s">
        <v>169</v>
      </c>
      <c r="D69" s="232">
        <f>①入力・結果!L89</f>
        <v>0</v>
      </c>
    </row>
    <row r="70" spans="2:4">
      <c r="B70" s="407">
        <v>60</v>
      </c>
      <c r="C70" s="408" t="s">
        <v>472</v>
      </c>
      <c r="D70" s="409">
        <f>①入力・結果!L90</f>
        <v>0</v>
      </c>
    </row>
    <row r="71" spans="2:4">
      <c r="B71" s="14">
        <v>61</v>
      </c>
      <c r="C71" s="402" t="s">
        <v>170</v>
      </c>
      <c r="D71" s="232">
        <f>①入力・結果!L91</f>
        <v>0</v>
      </c>
    </row>
    <row r="72" spans="2:4">
      <c r="B72" s="14">
        <v>62</v>
      </c>
      <c r="C72" s="402" t="s">
        <v>171</v>
      </c>
      <c r="D72" s="232">
        <f>①入力・結果!L92</f>
        <v>0</v>
      </c>
    </row>
    <row r="73" spans="2:4">
      <c r="B73" s="14">
        <v>63</v>
      </c>
      <c r="C73" s="402" t="s">
        <v>172</v>
      </c>
      <c r="D73" s="232">
        <f>①入力・結果!L93</f>
        <v>0</v>
      </c>
    </row>
    <row r="74" spans="2:4">
      <c r="B74" s="3">
        <v>64</v>
      </c>
      <c r="C74" s="400" t="s">
        <v>216</v>
      </c>
      <c r="D74" s="231">
        <f>①入力・結果!L94</f>
        <v>0</v>
      </c>
    </row>
    <row r="75" spans="2:4">
      <c r="B75" s="407">
        <v>65</v>
      </c>
      <c r="C75" s="408" t="s">
        <v>174</v>
      </c>
      <c r="D75" s="409">
        <f>①入力・結果!L95</f>
        <v>0</v>
      </c>
    </row>
    <row r="76" spans="2:4">
      <c r="B76" s="14">
        <v>66</v>
      </c>
      <c r="C76" s="402" t="s">
        <v>175</v>
      </c>
      <c r="D76" s="232">
        <f>①入力・結果!L96</f>
        <v>0</v>
      </c>
    </row>
    <row r="77" spans="2:4">
      <c r="B77" s="14">
        <v>67</v>
      </c>
      <c r="C77" s="402" t="s">
        <v>176</v>
      </c>
      <c r="D77" s="232">
        <f>①入力・結果!L97</f>
        <v>0</v>
      </c>
    </row>
    <row r="78" spans="2:4">
      <c r="B78" s="14">
        <v>68</v>
      </c>
      <c r="C78" s="402" t="s">
        <v>315</v>
      </c>
      <c r="D78" s="232">
        <f>①入力・結果!L98</f>
        <v>0</v>
      </c>
    </row>
    <row r="79" spans="2:4">
      <c r="B79" s="14">
        <v>69</v>
      </c>
      <c r="C79" s="402" t="s">
        <v>177</v>
      </c>
      <c r="D79" s="232">
        <f>①入力・結果!L99</f>
        <v>0</v>
      </c>
    </row>
    <row r="80" spans="2:4">
      <c r="B80" s="14">
        <v>70</v>
      </c>
      <c r="C80" s="402" t="s">
        <v>178</v>
      </c>
      <c r="D80" s="232">
        <f>①入力・結果!L100</f>
        <v>0</v>
      </c>
    </row>
    <row r="81" spans="2:4" ht="12" thickBot="1">
      <c r="B81" s="14">
        <v>71</v>
      </c>
      <c r="C81" s="403" t="s">
        <v>531</v>
      </c>
      <c r="D81" s="232">
        <f>①入力・結果!L58</f>
        <v>0</v>
      </c>
    </row>
    <row r="82" spans="2:4" ht="12" thickBot="1">
      <c r="B82" s="102"/>
      <c r="C82" s="227" t="s">
        <v>203</v>
      </c>
      <c r="D82" s="233">
        <f>①入力・結果!L101</f>
        <v>0</v>
      </c>
    </row>
    <row r="131" spans="7:84">
      <c r="G131" s="792"/>
      <c r="H131" s="792"/>
      <c r="I131" s="792"/>
      <c r="J131" s="792"/>
      <c r="K131" s="792"/>
      <c r="L131" s="792"/>
      <c r="M131" s="792"/>
      <c r="N131" s="792"/>
      <c r="O131" s="792"/>
      <c r="P131" s="792"/>
      <c r="Q131" s="792"/>
      <c r="R131" s="792"/>
      <c r="S131" s="792"/>
      <c r="T131" s="792"/>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c r="AP131" s="792"/>
      <c r="AQ131" s="792"/>
      <c r="AR131" s="792"/>
      <c r="AS131" s="792"/>
      <c r="AT131" s="792"/>
      <c r="AU131" s="792"/>
      <c r="AV131" s="792"/>
      <c r="AW131" s="792"/>
      <c r="AX131" s="792"/>
      <c r="AY131" s="792"/>
      <c r="AZ131" s="792"/>
      <c r="BA131" s="792"/>
      <c r="BB131" s="792"/>
      <c r="BC131" s="792"/>
      <c r="BD131" s="792"/>
      <c r="BE131" s="792"/>
      <c r="BF131" s="792"/>
      <c r="BG131" s="792"/>
      <c r="BH131" s="792"/>
      <c r="BI131" s="792"/>
      <c r="BJ131" s="792"/>
      <c r="BK131" s="792"/>
      <c r="BL131" s="792"/>
      <c r="BM131" s="792"/>
      <c r="BN131" s="792"/>
      <c r="BO131" s="792"/>
      <c r="BP131" s="792"/>
      <c r="BQ131" s="792"/>
      <c r="BR131" s="792"/>
      <c r="BS131" s="792"/>
      <c r="BT131" s="792"/>
      <c r="BU131" s="792"/>
      <c r="BV131" s="792"/>
      <c r="BW131" s="792"/>
      <c r="BX131" s="792"/>
      <c r="BY131" s="792"/>
      <c r="BZ131" s="792"/>
      <c r="CA131" s="792"/>
      <c r="CB131" s="792"/>
      <c r="CC131" s="792"/>
      <c r="CD131" s="792"/>
      <c r="CE131" s="792"/>
      <c r="CF131" s="792"/>
    </row>
    <row r="132" spans="7:84">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2"/>
      <c r="AY132" s="792"/>
      <c r="AZ132" s="792"/>
      <c r="BA132" s="792"/>
      <c r="BB132" s="792"/>
      <c r="BC132" s="792"/>
      <c r="BD132" s="792"/>
      <c r="BE132" s="792"/>
      <c r="BF132" s="792"/>
      <c r="BG132" s="792"/>
      <c r="BH132" s="792"/>
      <c r="BI132" s="792"/>
      <c r="BJ132" s="792"/>
      <c r="BK132" s="792"/>
      <c r="BL132" s="792"/>
      <c r="BM132" s="792"/>
      <c r="BN132" s="792"/>
      <c r="BO132" s="792"/>
      <c r="BP132" s="792"/>
      <c r="BQ132" s="792"/>
      <c r="BR132" s="792"/>
      <c r="BS132" s="792"/>
      <c r="BT132" s="792"/>
      <c r="BU132" s="792"/>
      <c r="BV132" s="792"/>
      <c r="BW132" s="792"/>
      <c r="BX132" s="792"/>
      <c r="BY132" s="792"/>
      <c r="BZ132" s="792"/>
      <c r="CA132" s="792"/>
      <c r="CB132" s="792"/>
      <c r="CC132" s="792"/>
      <c r="CD132" s="792"/>
      <c r="CE132" s="792"/>
      <c r="CF132" s="792"/>
    </row>
    <row r="133" spans="7:84">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2"/>
      <c r="AY133" s="792"/>
      <c r="AZ133" s="792"/>
      <c r="BA133" s="792"/>
      <c r="BB133" s="792"/>
      <c r="BC133" s="792"/>
      <c r="BD133" s="792"/>
      <c r="BE133" s="792"/>
      <c r="BF133" s="792"/>
      <c r="BG133" s="792"/>
      <c r="BH133" s="792"/>
      <c r="BI133" s="792"/>
      <c r="BJ133" s="792"/>
      <c r="BK133" s="792"/>
      <c r="BL133" s="792"/>
      <c r="BM133" s="792"/>
      <c r="BN133" s="792"/>
      <c r="BO133" s="792"/>
      <c r="BP133" s="792"/>
      <c r="BQ133" s="792"/>
      <c r="BR133" s="792"/>
      <c r="BS133" s="792"/>
      <c r="BT133" s="792"/>
      <c r="BU133" s="792"/>
      <c r="BV133" s="792"/>
      <c r="BW133" s="792"/>
      <c r="BX133" s="792"/>
      <c r="BY133" s="792"/>
      <c r="BZ133" s="792"/>
      <c r="CA133" s="792"/>
      <c r="CB133" s="792"/>
      <c r="CC133" s="792"/>
      <c r="CD133" s="792"/>
      <c r="CE133" s="792"/>
      <c r="CF133" s="792"/>
    </row>
    <row r="134" spans="7:84">
      <c r="G134" s="792"/>
      <c r="H134" s="792"/>
      <c r="I134" s="792"/>
      <c r="J134" s="792"/>
      <c r="K134" s="792"/>
      <c r="L134" s="792"/>
      <c r="M134" s="792"/>
      <c r="N134" s="792"/>
      <c r="O134" s="792"/>
      <c r="P134" s="792"/>
      <c r="Q134" s="792"/>
      <c r="R134" s="792"/>
      <c r="S134" s="792"/>
      <c r="T134" s="792"/>
      <c r="U134" s="792"/>
      <c r="V134" s="792"/>
      <c r="W134" s="792"/>
      <c r="X134" s="792"/>
      <c r="Y134" s="792"/>
      <c r="Z134" s="792"/>
      <c r="AA134" s="792"/>
      <c r="AB134" s="792"/>
      <c r="AC134" s="792"/>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2"/>
      <c r="AY134" s="792"/>
      <c r="AZ134" s="792"/>
      <c r="BA134" s="792"/>
      <c r="BB134" s="792"/>
      <c r="BC134" s="792"/>
      <c r="BD134" s="792"/>
      <c r="BE134" s="792"/>
      <c r="BF134" s="792"/>
      <c r="BG134" s="792"/>
      <c r="BH134" s="792"/>
      <c r="BI134" s="792"/>
      <c r="BJ134" s="792"/>
      <c r="BK134" s="792"/>
      <c r="BL134" s="792"/>
      <c r="BM134" s="792"/>
      <c r="BN134" s="792"/>
      <c r="BO134" s="792"/>
      <c r="BP134" s="792"/>
      <c r="BQ134" s="792"/>
      <c r="BR134" s="792"/>
      <c r="BS134" s="792"/>
      <c r="BT134" s="792"/>
      <c r="BU134" s="792"/>
      <c r="BV134" s="792"/>
      <c r="BW134" s="792"/>
      <c r="BX134" s="792"/>
      <c r="BY134" s="792"/>
      <c r="BZ134" s="792"/>
      <c r="CA134" s="792"/>
      <c r="CB134" s="792"/>
      <c r="CC134" s="792"/>
      <c r="CD134" s="792"/>
      <c r="CE134" s="792"/>
      <c r="CF134" s="792"/>
    </row>
    <row r="135" spans="7:84">
      <c r="G135" s="792"/>
      <c r="H135" s="792"/>
      <c r="I135" s="792"/>
      <c r="J135" s="792"/>
      <c r="K135" s="792"/>
      <c r="L135" s="792"/>
      <c r="M135" s="792"/>
      <c r="N135" s="792"/>
      <c r="O135" s="792"/>
      <c r="P135" s="792"/>
      <c r="Q135" s="792"/>
      <c r="R135" s="792"/>
      <c r="S135" s="792"/>
      <c r="T135" s="792"/>
      <c r="U135" s="792"/>
      <c r="V135" s="792"/>
      <c r="W135" s="792"/>
      <c r="X135" s="792"/>
      <c r="Y135" s="792"/>
      <c r="Z135" s="792"/>
      <c r="AA135" s="792"/>
      <c r="AB135" s="792"/>
      <c r="AC135" s="792"/>
      <c r="AD135" s="792"/>
      <c r="AE135" s="792"/>
      <c r="AF135" s="792"/>
      <c r="AG135" s="792"/>
      <c r="AH135" s="792"/>
      <c r="AI135" s="792"/>
      <c r="AJ135" s="792"/>
      <c r="AK135" s="792"/>
      <c r="AL135" s="792"/>
      <c r="AM135" s="792"/>
      <c r="AN135" s="792"/>
      <c r="AO135" s="792"/>
      <c r="AP135" s="792"/>
      <c r="AQ135" s="792"/>
      <c r="AR135" s="792"/>
      <c r="AS135" s="792"/>
      <c r="AT135" s="792"/>
      <c r="AU135" s="792"/>
      <c r="AV135" s="792"/>
      <c r="AW135" s="792"/>
      <c r="AX135" s="792"/>
      <c r="AY135" s="792"/>
      <c r="AZ135" s="792"/>
      <c r="BA135" s="792"/>
      <c r="BB135" s="792"/>
      <c r="BC135" s="792"/>
      <c r="BD135" s="792"/>
      <c r="BE135" s="792"/>
      <c r="BF135" s="792"/>
      <c r="BG135" s="792"/>
      <c r="BH135" s="792"/>
      <c r="BI135" s="792"/>
      <c r="BJ135" s="792"/>
      <c r="BK135" s="792"/>
      <c r="BL135" s="792"/>
      <c r="BM135" s="792"/>
      <c r="BN135" s="792"/>
      <c r="BO135" s="792"/>
      <c r="BP135" s="792"/>
      <c r="BQ135" s="792"/>
      <c r="BR135" s="792"/>
      <c r="BS135" s="792"/>
      <c r="BT135" s="792"/>
      <c r="BU135" s="792"/>
      <c r="BV135" s="792"/>
      <c r="BW135" s="792"/>
      <c r="BX135" s="792"/>
      <c r="BY135" s="792"/>
      <c r="BZ135" s="792"/>
      <c r="CA135" s="792"/>
      <c r="CB135" s="792"/>
      <c r="CC135" s="792"/>
      <c r="CD135" s="792"/>
      <c r="CE135" s="792"/>
      <c r="CF135" s="792"/>
    </row>
    <row r="136" spans="7:84">
      <c r="G136" s="792"/>
      <c r="H136" s="792"/>
      <c r="I136" s="792"/>
      <c r="J136" s="792"/>
      <c r="K136" s="792"/>
      <c r="L136" s="792"/>
      <c r="M136" s="792"/>
      <c r="N136" s="792"/>
      <c r="O136" s="792"/>
      <c r="P136" s="792"/>
      <c r="Q136" s="792"/>
      <c r="R136" s="792"/>
      <c r="S136" s="792"/>
      <c r="T136" s="792"/>
      <c r="U136" s="792"/>
      <c r="V136" s="792"/>
      <c r="W136" s="792"/>
      <c r="X136" s="792"/>
      <c r="Y136" s="792"/>
      <c r="Z136" s="792"/>
      <c r="AA136" s="792"/>
      <c r="AB136" s="792"/>
      <c r="AC136" s="792"/>
      <c r="AD136" s="792"/>
      <c r="AE136" s="792"/>
      <c r="AF136" s="792"/>
      <c r="AG136" s="792"/>
      <c r="AH136" s="792"/>
      <c r="AI136" s="792"/>
      <c r="AJ136" s="792"/>
      <c r="AK136" s="792"/>
      <c r="AL136" s="792"/>
      <c r="AM136" s="792"/>
      <c r="AN136" s="792"/>
      <c r="AO136" s="792"/>
      <c r="AP136" s="792"/>
      <c r="AQ136" s="792"/>
      <c r="AR136" s="792"/>
      <c r="AS136" s="792"/>
      <c r="AT136" s="792"/>
      <c r="AU136" s="792"/>
      <c r="AV136" s="792"/>
      <c r="AW136" s="792"/>
      <c r="AX136" s="792"/>
      <c r="AY136" s="792"/>
      <c r="AZ136" s="792"/>
      <c r="BA136" s="792"/>
      <c r="BB136" s="792"/>
      <c r="BC136" s="792"/>
      <c r="BD136" s="792"/>
      <c r="BE136" s="792"/>
      <c r="BF136" s="792"/>
      <c r="BG136" s="792"/>
      <c r="BH136" s="792"/>
      <c r="BI136" s="792"/>
      <c r="BJ136" s="792"/>
      <c r="BK136" s="792"/>
      <c r="BL136" s="792"/>
      <c r="BM136" s="792"/>
      <c r="BN136" s="792"/>
      <c r="BO136" s="792"/>
      <c r="BP136" s="792"/>
      <c r="BQ136" s="792"/>
      <c r="BR136" s="792"/>
      <c r="BS136" s="792"/>
      <c r="BT136" s="792"/>
      <c r="BU136" s="792"/>
      <c r="BV136" s="792"/>
      <c r="BW136" s="792"/>
      <c r="BX136" s="792"/>
      <c r="BY136" s="792"/>
      <c r="BZ136" s="792"/>
      <c r="CA136" s="792"/>
      <c r="CB136" s="792"/>
      <c r="CC136" s="792"/>
      <c r="CD136" s="792"/>
      <c r="CE136" s="792"/>
      <c r="CF136" s="792"/>
    </row>
    <row r="137" spans="7:84">
      <c r="G137" s="792"/>
      <c r="H137" s="792"/>
      <c r="I137" s="792"/>
      <c r="J137" s="792"/>
      <c r="K137" s="792"/>
      <c r="L137" s="792"/>
      <c r="M137" s="792"/>
      <c r="N137" s="792"/>
      <c r="O137" s="792"/>
      <c r="P137" s="792"/>
      <c r="Q137" s="792"/>
      <c r="R137" s="792"/>
      <c r="S137" s="792"/>
      <c r="T137" s="792"/>
      <c r="U137" s="792"/>
      <c r="V137" s="792"/>
      <c r="W137" s="792"/>
      <c r="X137" s="792"/>
      <c r="Y137" s="792"/>
      <c r="Z137" s="792"/>
      <c r="AA137" s="792"/>
      <c r="AB137" s="792"/>
      <c r="AC137" s="792"/>
      <c r="AD137" s="792"/>
      <c r="AE137" s="792"/>
      <c r="AF137" s="792"/>
      <c r="AG137" s="792"/>
      <c r="AH137" s="792"/>
      <c r="AI137" s="792"/>
      <c r="AJ137" s="792"/>
      <c r="AK137" s="792"/>
      <c r="AL137" s="792"/>
      <c r="AM137" s="792"/>
      <c r="AN137" s="792"/>
      <c r="AO137" s="792"/>
      <c r="AP137" s="792"/>
      <c r="AQ137" s="792"/>
      <c r="AR137" s="792"/>
      <c r="AS137" s="792"/>
      <c r="AT137" s="792"/>
      <c r="AU137" s="792"/>
      <c r="AV137" s="792"/>
      <c r="AW137" s="792"/>
      <c r="AX137" s="792"/>
      <c r="AY137" s="792"/>
      <c r="AZ137" s="792"/>
      <c r="BA137" s="792"/>
      <c r="BB137" s="792"/>
      <c r="BC137" s="792"/>
      <c r="BD137" s="792"/>
      <c r="BE137" s="792"/>
      <c r="BF137" s="792"/>
      <c r="BG137" s="792"/>
      <c r="BH137" s="792"/>
      <c r="BI137" s="792"/>
      <c r="BJ137" s="792"/>
      <c r="BK137" s="792"/>
      <c r="BL137" s="792"/>
      <c r="BM137" s="792"/>
      <c r="BN137" s="792"/>
      <c r="BO137" s="792"/>
      <c r="BP137" s="792"/>
      <c r="BQ137" s="792"/>
      <c r="BR137" s="792"/>
      <c r="BS137" s="792"/>
      <c r="BT137" s="792"/>
      <c r="BU137" s="792"/>
      <c r="BV137" s="792"/>
      <c r="BW137" s="792"/>
      <c r="BX137" s="792"/>
      <c r="BY137" s="792"/>
      <c r="BZ137" s="792"/>
      <c r="CA137" s="792"/>
      <c r="CB137" s="792"/>
      <c r="CC137" s="792"/>
      <c r="CD137" s="792"/>
      <c r="CE137" s="792"/>
      <c r="CF137" s="792"/>
    </row>
    <row r="138" spans="7:84">
      <c r="G138" s="792"/>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2"/>
      <c r="AY138" s="792"/>
      <c r="AZ138" s="792"/>
      <c r="BA138" s="792"/>
      <c r="BB138" s="792"/>
      <c r="BC138" s="792"/>
      <c r="BD138" s="792"/>
      <c r="BE138" s="792"/>
      <c r="BF138" s="792"/>
      <c r="BG138" s="792"/>
      <c r="BH138" s="792"/>
      <c r="BI138" s="792"/>
      <c r="BJ138" s="792"/>
      <c r="BK138" s="792"/>
      <c r="BL138" s="792"/>
      <c r="BM138" s="792"/>
      <c r="BN138" s="792"/>
      <c r="BO138" s="792"/>
      <c r="BP138" s="792"/>
      <c r="BQ138" s="792"/>
      <c r="BR138" s="792"/>
      <c r="BS138" s="792"/>
      <c r="BT138" s="792"/>
      <c r="BU138" s="792"/>
      <c r="BV138" s="792"/>
      <c r="BW138" s="792"/>
      <c r="BX138" s="792"/>
      <c r="BY138" s="792"/>
      <c r="BZ138" s="792"/>
      <c r="CA138" s="792"/>
      <c r="CB138" s="792"/>
      <c r="CC138" s="792"/>
      <c r="CD138" s="792"/>
      <c r="CE138" s="792"/>
      <c r="CF138" s="792"/>
    </row>
    <row r="139" spans="7:84">
      <c r="G139" s="792"/>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2"/>
      <c r="AY139" s="792"/>
      <c r="AZ139" s="792"/>
      <c r="BA139" s="792"/>
      <c r="BB139" s="792"/>
      <c r="BC139" s="792"/>
      <c r="BD139" s="792"/>
      <c r="BE139" s="792"/>
      <c r="BF139" s="792"/>
      <c r="BG139" s="792"/>
      <c r="BH139" s="792"/>
      <c r="BI139" s="792"/>
      <c r="BJ139" s="792"/>
      <c r="BK139" s="792"/>
      <c r="BL139" s="792"/>
      <c r="BM139" s="792"/>
      <c r="BN139" s="792"/>
      <c r="BO139" s="792"/>
      <c r="BP139" s="792"/>
      <c r="BQ139" s="792"/>
      <c r="BR139" s="792"/>
      <c r="BS139" s="792"/>
      <c r="BT139" s="792"/>
      <c r="BU139" s="792"/>
      <c r="BV139" s="792"/>
      <c r="BW139" s="792"/>
      <c r="BX139" s="792"/>
      <c r="BY139" s="792"/>
      <c r="BZ139" s="792"/>
      <c r="CA139" s="792"/>
      <c r="CB139" s="792"/>
      <c r="CC139" s="792"/>
      <c r="CD139" s="792"/>
      <c r="CE139" s="792"/>
      <c r="CF139" s="792"/>
    </row>
    <row r="140" spans="7:84">
      <c r="G140" s="792"/>
      <c r="H140" s="792"/>
      <c r="I140" s="792"/>
      <c r="J140" s="792"/>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2"/>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c r="BH140" s="792"/>
      <c r="BI140" s="792"/>
      <c r="BJ140" s="792"/>
      <c r="BK140" s="792"/>
      <c r="BL140" s="792"/>
      <c r="BM140" s="792"/>
      <c r="BN140" s="792"/>
      <c r="BO140" s="792"/>
      <c r="BP140" s="792"/>
      <c r="BQ140" s="792"/>
      <c r="BR140" s="792"/>
      <c r="BS140" s="792"/>
      <c r="BT140" s="792"/>
      <c r="BU140" s="792"/>
      <c r="BV140" s="792"/>
      <c r="BW140" s="792"/>
      <c r="BX140" s="792"/>
      <c r="BY140" s="792"/>
      <c r="BZ140" s="792"/>
      <c r="CA140" s="792"/>
      <c r="CB140" s="792"/>
      <c r="CC140" s="792"/>
      <c r="CD140" s="792"/>
      <c r="CE140" s="792"/>
      <c r="CF140" s="792"/>
    </row>
    <row r="141" spans="7:84">
      <c r="G141" s="792"/>
      <c r="H141" s="792"/>
      <c r="I141" s="792"/>
      <c r="J141" s="792"/>
      <c r="K141" s="792"/>
      <c r="L141" s="792"/>
      <c r="M141" s="792"/>
      <c r="N141" s="792"/>
      <c r="O141" s="792"/>
      <c r="P141" s="792"/>
      <c r="Q141" s="792"/>
      <c r="R141" s="792"/>
      <c r="S141" s="792"/>
      <c r="T141" s="792"/>
      <c r="U141" s="792"/>
      <c r="V141" s="792"/>
      <c r="W141" s="792"/>
      <c r="X141" s="792"/>
      <c r="Y141" s="792"/>
      <c r="Z141" s="792"/>
      <c r="AA141" s="792"/>
      <c r="AB141" s="792"/>
      <c r="AC141" s="792"/>
      <c r="AD141" s="792"/>
      <c r="AE141" s="792"/>
      <c r="AF141" s="792"/>
      <c r="AG141" s="792"/>
      <c r="AH141" s="792"/>
      <c r="AI141" s="792"/>
      <c r="AJ141" s="792"/>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c r="BH141" s="792"/>
      <c r="BI141" s="792"/>
      <c r="BJ141" s="792"/>
      <c r="BK141" s="792"/>
      <c r="BL141" s="792"/>
      <c r="BM141" s="792"/>
      <c r="BN141" s="792"/>
      <c r="BO141" s="792"/>
      <c r="BP141" s="792"/>
      <c r="BQ141" s="792"/>
      <c r="BR141" s="792"/>
      <c r="BS141" s="792"/>
      <c r="BT141" s="792"/>
      <c r="BU141" s="792"/>
      <c r="BV141" s="792"/>
      <c r="BW141" s="792"/>
      <c r="BX141" s="792"/>
      <c r="BY141" s="792"/>
      <c r="BZ141" s="792"/>
      <c r="CA141" s="792"/>
      <c r="CB141" s="792"/>
      <c r="CC141" s="792"/>
      <c r="CD141" s="792"/>
      <c r="CE141" s="792"/>
      <c r="CF141" s="792"/>
    </row>
    <row r="142" spans="7:84">
      <c r="G142" s="792"/>
      <c r="H142" s="792"/>
      <c r="I142" s="792"/>
      <c r="J142" s="792"/>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2"/>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c r="BH142" s="792"/>
      <c r="BI142" s="792"/>
      <c r="BJ142" s="792"/>
      <c r="BK142" s="792"/>
      <c r="BL142" s="792"/>
      <c r="BM142" s="792"/>
      <c r="BN142" s="792"/>
      <c r="BO142" s="792"/>
      <c r="BP142" s="792"/>
      <c r="BQ142" s="792"/>
      <c r="BR142" s="792"/>
      <c r="BS142" s="792"/>
      <c r="BT142" s="792"/>
      <c r="BU142" s="792"/>
      <c r="BV142" s="792"/>
      <c r="BW142" s="792"/>
      <c r="BX142" s="792"/>
      <c r="BY142" s="792"/>
      <c r="BZ142" s="792"/>
      <c r="CA142" s="792"/>
      <c r="CB142" s="792"/>
      <c r="CC142" s="792"/>
      <c r="CD142" s="792"/>
      <c r="CE142" s="792"/>
      <c r="CF142" s="792"/>
    </row>
    <row r="143" spans="7:84">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c r="AJ143" s="792"/>
      <c r="AK143" s="792"/>
      <c r="AL143" s="792"/>
      <c r="AM143" s="792"/>
      <c r="AN143" s="792"/>
      <c r="AO143" s="792"/>
      <c r="AP143" s="792"/>
      <c r="AQ143" s="792"/>
      <c r="AR143" s="792"/>
      <c r="AS143" s="792"/>
      <c r="AT143" s="792"/>
      <c r="AU143" s="792"/>
      <c r="AV143" s="792"/>
      <c r="AW143" s="792"/>
      <c r="AX143" s="792"/>
      <c r="AY143" s="792"/>
      <c r="AZ143" s="792"/>
      <c r="BA143" s="792"/>
      <c r="BB143" s="792"/>
      <c r="BC143" s="792"/>
      <c r="BD143" s="792"/>
      <c r="BE143" s="792"/>
      <c r="BF143" s="792"/>
      <c r="BG143" s="792"/>
      <c r="BH143" s="792"/>
      <c r="BI143" s="792"/>
      <c r="BJ143" s="792"/>
      <c r="BK143" s="792"/>
      <c r="BL143" s="792"/>
      <c r="BM143" s="792"/>
      <c r="BN143" s="792"/>
      <c r="BO143" s="792"/>
      <c r="BP143" s="792"/>
      <c r="BQ143" s="792"/>
      <c r="BR143" s="792"/>
      <c r="BS143" s="792"/>
      <c r="BT143" s="792"/>
      <c r="BU143" s="792"/>
      <c r="BV143" s="792"/>
      <c r="BW143" s="792"/>
      <c r="BX143" s="792"/>
      <c r="BY143" s="792"/>
      <c r="BZ143" s="792"/>
      <c r="CA143" s="792"/>
      <c r="CB143" s="792"/>
      <c r="CC143" s="792"/>
      <c r="CD143" s="792"/>
      <c r="CE143" s="792"/>
      <c r="CF143" s="792"/>
    </row>
    <row r="144" spans="7:84">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c r="AJ144" s="792"/>
      <c r="AK144" s="792"/>
      <c r="AL144" s="792"/>
      <c r="AM144" s="792"/>
      <c r="AN144" s="792"/>
      <c r="AO144" s="792"/>
      <c r="AP144" s="792"/>
      <c r="AQ144" s="792"/>
      <c r="AR144" s="792"/>
      <c r="AS144" s="792"/>
      <c r="AT144" s="792"/>
      <c r="AU144" s="792"/>
      <c r="AV144" s="792"/>
      <c r="AW144" s="792"/>
      <c r="AX144" s="792"/>
      <c r="AY144" s="792"/>
      <c r="AZ144" s="792"/>
      <c r="BA144" s="792"/>
      <c r="BB144" s="792"/>
      <c r="BC144" s="792"/>
      <c r="BD144" s="792"/>
      <c r="BE144" s="792"/>
      <c r="BF144" s="792"/>
      <c r="BG144" s="792"/>
      <c r="BH144" s="792"/>
      <c r="BI144" s="792"/>
      <c r="BJ144" s="792"/>
      <c r="BK144" s="792"/>
      <c r="BL144" s="792"/>
      <c r="BM144" s="792"/>
      <c r="BN144" s="792"/>
      <c r="BO144" s="792"/>
      <c r="BP144" s="792"/>
      <c r="BQ144" s="792"/>
      <c r="BR144" s="792"/>
      <c r="BS144" s="792"/>
      <c r="BT144" s="792"/>
      <c r="BU144" s="792"/>
      <c r="BV144" s="792"/>
      <c r="BW144" s="792"/>
      <c r="BX144" s="792"/>
      <c r="BY144" s="792"/>
      <c r="BZ144" s="792"/>
      <c r="CA144" s="792"/>
      <c r="CB144" s="792"/>
      <c r="CC144" s="792"/>
      <c r="CD144" s="792"/>
      <c r="CE144" s="792"/>
      <c r="CF144" s="792"/>
    </row>
    <row r="145" spans="7:84">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c r="AJ145" s="792"/>
      <c r="AK145" s="792"/>
      <c r="AL145" s="792"/>
      <c r="AM145" s="792"/>
      <c r="AN145" s="792"/>
      <c r="AO145" s="792"/>
      <c r="AP145" s="792"/>
      <c r="AQ145" s="792"/>
      <c r="AR145" s="792"/>
      <c r="AS145" s="792"/>
      <c r="AT145" s="792"/>
      <c r="AU145" s="792"/>
      <c r="AV145" s="792"/>
      <c r="AW145" s="792"/>
      <c r="AX145" s="792"/>
      <c r="AY145" s="792"/>
      <c r="AZ145" s="792"/>
      <c r="BA145" s="792"/>
      <c r="BB145" s="792"/>
      <c r="BC145" s="792"/>
      <c r="BD145" s="792"/>
      <c r="BE145" s="792"/>
      <c r="BF145" s="792"/>
      <c r="BG145" s="792"/>
      <c r="BH145" s="792"/>
      <c r="BI145" s="792"/>
      <c r="BJ145" s="792"/>
      <c r="BK145" s="792"/>
      <c r="BL145" s="792"/>
      <c r="BM145" s="792"/>
      <c r="BN145" s="792"/>
      <c r="BO145" s="792"/>
      <c r="BP145" s="792"/>
      <c r="BQ145" s="792"/>
      <c r="BR145" s="792"/>
      <c r="BS145" s="792"/>
      <c r="BT145" s="792"/>
      <c r="BU145" s="792"/>
      <c r="BV145" s="792"/>
      <c r="BW145" s="792"/>
      <c r="BX145" s="792"/>
      <c r="BY145" s="792"/>
      <c r="BZ145" s="792"/>
      <c r="CA145" s="792"/>
      <c r="CB145" s="792"/>
      <c r="CC145" s="792"/>
      <c r="CD145" s="792"/>
      <c r="CE145" s="792"/>
      <c r="CF145" s="792"/>
    </row>
    <row r="146" spans="7:84">
      <c r="G146" s="792"/>
      <c r="H146" s="792"/>
      <c r="I146" s="792"/>
      <c r="J146" s="792"/>
      <c r="K146" s="792"/>
      <c r="L146" s="792"/>
      <c r="M146" s="792"/>
      <c r="N146" s="792"/>
      <c r="O146" s="792"/>
      <c r="P146" s="792"/>
      <c r="Q146" s="792"/>
      <c r="R146" s="792"/>
      <c r="S146" s="792"/>
      <c r="T146" s="792"/>
      <c r="U146" s="792"/>
      <c r="V146" s="792"/>
      <c r="W146" s="792"/>
      <c r="X146" s="792"/>
      <c r="Y146" s="792"/>
      <c r="Z146" s="792"/>
      <c r="AA146" s="792"/>
      <c r="AB146" s="792"/>
      <c r="AC146" s="792"/>
      <c r="AD146" s="792"/>
      <c r="AE146" s="792"/>
      <c r="AF146" s="792"/>
      <c r="AG146" s="792"/>
      <c r="AH146" s="792"/>
      <c r="AI146" s="792"/>
      <c r="AJ146" s="792"/>
      <c r="AK146" s="792"/>
      <c r="AL146" s="792"/>
      <c r="AM146" s="792"/>
      <c r="AN146" s="792"/>
      <c r="AO146" s="792"/>
      <c r="AP146" s="792"/>
      <c r="AQ146" s="792"/>
      <c r="AR146" s="792"/>
      <c r="AS146" s="792"/>
      <c r="AT146" s="792"/>
      <c r="AU146" s="792"/>
      <c r="AV146" s="792"/>
      <c r="AW146" s="792"/>
      <c r="AX146" s="792"/>
      <c r="AY146" s="792"/>
      <c r="AZ146" s="792"/>
      <c r="BA146" s="792"/>
      <c r="BB146" s="792"/>
      <c r="BC146" s="792"/>
      <c r="BD146" s="792"/>
      <c r="BE146" s="792"/>
      <c r="BF146" s="792"/>
      <c r="BG146" s="792"/>
      <c r="BH146" s="792"/>
      <c r="BI146" s="792"/>
      <c r="BJ146" s="792"/>
      <c r="BK146" s="792"/>
      <c r="BL146" s="792"/>
      <c r="BM146" s="792"/>
      <c r="BN146" s="792"/>
      <c r="BO146" s="792"/>
      <c r="BP146" s="792"/>
      <c r="BQ146" s="792"/>
      <c r="BR146" s="792"/>
      <c r="BS146" s="792"/>
      <c r="BT146" s="792"/>
      <c r="BU146" s="792"/>
      <c r="BV146" s="792"/>
      <c r="BW146" s="792"/>
      <c r="BX146" s="792"/>
      <c r="BY146" s="792"/>
      <c r="BZ146" s="792"/>
      <c r="CA146" s="792"/>
      <c r="CB146" s="792"/>
      <c r="CC146" s="792"/>
      <c r="CD146" s="792"/>
      <c r="CE146" s="792"/>
      <c r="CF146" s="792"/>
    </row>
    <row r="147" spans="7:84">
      <c r="G147" s="792"/>
      <c r="H147" s="792"/>
      <c r="I147" s="792"/>
      <c r="J147" s="792"/>
      <c r="K147" s="792"/>
      <c r="L147" s="792"/>
      <c r="M147" s="792"/>
      <c r="N147" s="792"/>
      <c r="O147" s="792"/>
      <c r="P147" s="792"/>
      <c r="Q147" s="792"/>
      <c r="R147" s="792"/>
      <c r="S147" s="792"/>
      <c r="T147" s="792"/>
      <c r="U147" s="792"/>
      <c r="V147" s="792"/>
      <c r="W147" s="792"/>
      <c r="X147" s="792"/>
      <c r="Y147" s="792"/>
      <c r="Z147" s="792"/>
      <c r="AA147" s="792"/>
      <c r="AB147" s="792"/>
      <c r="AC147" s="792"/>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2"/>
      <c r="AY147" s="792"/>
      <c r="AZ147" s="792"/>
      <c r="BA147" s="792"/>
      <c r="BB147" s="792"/>
      <c r="BC147" s="792"/>
      <c r="BD147" s="792"/>
      <c r="BE147" s="792"/>
      <c r="BF147" s="792"/>
      <c r="BG147" s="792"/>
      <c r="BH147" s="792"/>
      <c r="BI147" s="792"/>
      <c r="BJ147" s="792"/>
      <c r="BK147" s="792"/>
      <c r="BL147" s="792"/>
      <c r="BM147" s="792"/>
      <c r="BN147" s="792"/>
      <c r="BO147" s="792"/>
      <c r="BP147" s="792"/>
      <c r="BQ147" s="792"/>
      <c r="BR147" s="792"/>
      <c r="BS147" s="792"/>
      <c r="BT147" s="792"/>
      <c r="BU147" s="792"/>
      <c r="BV147" s="792"/>
      <c r="BW147" s="792"/>
      <c r="BX147" s="792"/>
      <c r="BY147" s="792"/>
      <c r="BZ147" s="792"/>
      <c r="CA147" s="792"/>
      <c r="CB147" s="792"/>
      <c r="CC147" s="792"/>
      <c r="CD147" s="792"/>
      <c r="CE147" s="792"/>
      <c r="CF147" s="792"/>
    </row>
    <row r="148" spans="7:84">
      <c r="G148" s="792"/>
      <c r="H148" s="792"/>
      <c r="I148" s="792"/>
      <c r="J148" s="792"/>
      <c r="K148" s="792"/>
      <c r="L148" s="792"/>
      <c r="M148" s="792"/>
      <c r="N148" s="792"/>
      <c r="O148" s="792"/>
      <c r="P148" s="792"/>
      <c r="Q148" s="792"/>
      <c r="R148" s="792"/>
      <c r="S148" s="792"/>
      <c r="T148" s="792"/>
      <c r="U148" s="792"/>
      <c r="V148" s="792"/>
      <c r="W148" s="792"/>
      <c r="X148" s="792"/>
      <c r="Y148" s="792"/>
      <c r="Z148" s="792"/>
      <c r="AA148" s="792"/>
      <c r="AB148" s="792"/>
      <c r="AC148" s="792"/>
      <c r="AD148" s="792"/>
      <c r="AE148" s="792"/>
      <c r="AF148" s="792"/>
      <c r="AG148" s="792"/>
      <c r="AH148" s="792"/>
      <c r="AI148" s="792"/>
      <c r="AJ148" s="792"/>
      <c r="AK148" s="792"/>
      <c r="AL148" s="792"/>
      <c r="AM148" s="792"/>
      <c r="AN148" s="792"/>
      <c r="AO148" s="792"/>
      <c r="AP148" s="792"/>
      <c r="AQ148" s="792"/>
      <c r="AR148" s="792"/>
      <c r="AS148" s="792"/>
      <c r="AT148" s="792"/>
      <c r="AU148" s="792"/>
      <c r="AV148" s="792"/>
      <c r="AW148" s="792"/>
      <c r="AX148" s="792"/>
      <c r="AY148" s="792"/>
      <c r="AZ148" s="792"/>
      <c r="BA148" s="792"/>
      <c r="BB148" s="792"/>
      <c r="BC148" s="792"/>
      <c r="BD148" s="792"/>
      <c r="BE148" s="792"/>
      <c r="BF148" s="792"/>
      <c r="BG148" s="792"/>
      <c r="BH148" s="792"/>
      <c r="BI148" s="792"/>
      <c r="BJ148" s="792"/>
      <c r="BK148" s="792"/>
      <c r="BL148" s="792"/>
      <c r="BM148" s="792"/>
      <c r="BN148" s="792"/>
      <c r="BO148" s="792"/>
      <c r="BP148" s="792"/>
      <c r="BQ148" s="792"/>
      <c r="BR148" s="792"/>
      <c r="BS148" s="792"/>
      <c r="BT148" s="792"/>
      <c r="BU148" s="792"/>
      <c r="BV148" s="792"/>
      <c r="BW148" s="792"/>
      <c r="BX148" s="792"/>
      <c r="BY148" s="792"/>
      <c r="BZ148" s="792"/>
      <c r="CA148" s="792"/>
      <c r="CB148" s="792"/>
      <c r="CC148" s="792"/>
      <c r="CD148" s="792"/>
      <c r="CE148" s="792"/>
      <c r="CF148" s="792"/>
    </row>
    <row r="149" spans="7:84">
      <c r="G149" s="792"/>
      <c r="H149" s="792"/>
      <c r="I149" s="792"/>
      <c r="J149" s="792"/>
      <c r="K149" s="792"/>
      <c r="L149" s="792"/>
      <c r="M149" s="792"/>
      <c r="N149" s="792"/>
      <c r="O149" s="792"/>
      <c r="P149" s="792"/>
      <c r="Q149" s="792"/>
      <c r="R149" s="792"/>
      <c r="S149" s="792"/>
      <c r="T149" s="792"/>
      <c r="U149" s="792"/>
      <c r="V149" s="792"/>
      <c r="W149" s="792"/>
      <c r="X149" s="792"/>
      <c r="Y149" s="792"/>
      <c r="Z149" s="792"/>
      <c r="AA149" s="792"/>
      <c r="AB149" s="792"/>
      <c r="AC149" s="792"/>
      <c r="AD149" s="792"/>
      <c r="AE149" s="792"/>
      <c r="AF149" s="792"/>
      <c r="AG149" s="792"/>
      <c r="AH149" s="792"/>
      <c r="AI149" s="792"/>
      <c r="AJ149" s="792"/>
      <c r="AK149" s="792"/>
      <c r="AL149" s="792"/>
      <c r="AM149" s="792"/>
      <c r="AN149" s="792"/>
      <c r="AO149" s="792"/>
      <c r="AP149" s="792"/>
      <c r="AQ149" s="792"/>
      <c r="AR149" s="792"/>
      <c r="AS149" s="792"/>
      <c r="AT149" s="792"/>
      <c r="AU149" s="792"/>
      <c r="AV149" s="792"/>
      <c r="AW149" s="792"/>
      <c r="AX149" s="792"/>
      <c r="AY149" s="792"/>
      <c r="AZ149" s="792"/>
      <c r="BA149" s="792"/>
      <c r="BB149" s="792"/>
      <c r="BC149" s="792"/>
      <c r="BD149" s="792"/>
      <c r="BE149" s="792"/>
      <c r="BF149" s="792"/>
      <c r="BG149" s="792"/>
      <c r="BH149" s="792"/>
      <c r="BI149" s="792"/>
      <c r="BJ149" s="792"/>
      <c r="BK149" s="792"/>
      <c r="BL149" s="792"/>
      <c r="BM149" s="792"/>
      <c r="BN149" s="792"/>
      <c r="BO149" s="792"/>
      <c r="BP149" s="792"/>
      <c r="BQ149" s="792"/>
      <c r="BR149" s="792"/>
      <c r="BS149" s="792"/>
      <c r="BT149" s="792"/>
      <c r="BU149" s="792"/>
      <c r="BV149" s="792"/>
      <c r="BW149" s="792"/>
      <c r="BX149" s="792"/>
      <c r="BY149" s="792"/>
      <c r="BZ149" s="792"/>
      <c r="CA149" s="792"/>
      <c r="CB149" s="792"/>
      <c r="CC149" s="792"/>
      <c r="CD149" s="792"/>
      <c r="CE149" s="792"/>
      <c r="CF149" s="792"/>
    </row>
    <row r="150" spans="7:84">
      <c r="G150" s="792"/>
      <c r="H150" s="792"/>
      <c r="I150" s="792"/>
      <c r="J150" s="792"/>
      <c r="K150" s="792"/>
      <c r="L150" s="792"/>
      <c r="M150" s="792"/>
      <c r="N150" s="792"/>
      <c r="O150" s="792"/>
      <c r="P150" s="792"/>
      <c r="Q150" s="792"/>
      <c r="R150" s="792"/>
      <c r="S150" s="792"/>
      <c r="T150" s="792"/>
      <c r="U150" s="792"/>
      <c r="V150" s="792"/>
      <c r="W150" s="792"/>
      <c r="X150" s="792"/>
      <c r="Y150" s="792"/>
      <c r="Z150" s="792"/>
      <c r="AA150" s="792"/>
      <c r="AB150" s="792"/>
      <c r="AC150" s="792"/>
      <c r="AD150" s="792"/>
      <c r="AE150" s="792"/>
      <c r="AF150" s="792"/>
      <c r="AG150" s="792"/>
      <c r="AH150" s="792"/>
      <c r="AI150" s="792"/>
      <c r="AJ150" s="792"/>
      <c r="AK150" s="792"/>
      <c r="AL150" s="792"/>
      <c r="AM150" s="792"/>
      <c r="AN150" s="792"/>
      <c r="AO150" s="792"/>
      <c r="AP150" s="792"/>
      <c r="AQ150" s="792"/>
      <c r="AR150" s="792"/>
      <c r="AS150" s="792"/>
      <c r="AT150" s="792"/>
      <c r="AU150" s="792"/>
      <c r="AV150" s="792"/>
      <c r="AW150" s="792"/>
      <c r="AX150" s="792"/>
      <c r="AY150" s="792"/>
      <c r="AZ150" s="792"/>
      <c r="BA150" s="792"/>
      <c r="BB150" s="792"/>
      <c r="BC150" s="792"/>
      <c r="BD150" s="792"/>
      <c r="BE150" s="792"/>
      <c r="BF150" s="792"/>
      <c r="BG150" s="792"/>
      <c r="BH150" s="792"/>
      <c r="BI150" s="792"/>
      <c r="BJ150" s="792"/>
      <c r="BK150" s="792"/>
      <c r="BL150" s="792"/>
      <c r="BM150" s="792"/>
      <c r="BN150" s="792"/>
      <c r="BO150" s="792"/>
      <c r="BP150" s="792"/>
      <c r="BQ150" s="792"/>
      <c r="BR150" s="792"/>
      <c r="BS150" s="792"/>
      <c r="BT150" s="792"/>
      <c r="BU150" s="792"/>
      <c r="BV150" s="792"/>
      <c r="BW150" s="792"/>
      <c r="BX150" s="792"/>
      <c r="BY150" s="792"/>
      <c r="BZ150" s="792"/>
      <c r="CA150" s="792"/>
      <c r="CB150" s="792"/>
      <c r="CC150" s="792"/>
      <c r="CD150" s="792"/>
      <c r="CE150" s="792"/>
      <c r="CF150" s="792"/>
    </row>
    <row r="151" spans="7:84">
      <c r="G151" s="792"/>
      <c r="H151" s="792"/>
      <c r="I151" s="792"/>
      <c r="J151" s="792"/>
      <c r="K151" s="792"/>
      <c r="L151" s="792"/>
      <c r="M151" s="792"/>
      <c r="N151" s="792"/>
      <c r="O151" s="792"/>
      <c r="P151" s="792"/>
      <c r="Q151" s="792"/>
      <c r="R151" s="792"/>
      <c r="S151" s="792"/>
      <c r="T151" s="792"/>
      <c r="U151" s="792"/>
      <c r="V151" s="792"/>
      <c r="W151" s="792"/>
      <c r="X151" s="792"/>
      <c r="Y151" s="792"/>
      <c r="Z151" s="792"/>
      <c r="AA151" s="792"/>
      <c r="AB151" s="792"/>
      <c r="AC151" s="792"/>
      <c r="AD151" s="792"/>
      <c r="AE151" s="792"/>
      <c r="AF151" s="792"/>
      <c r="AG151" s="792"/>
      <c r="AH151" s="792"/>
      <c r="AI151" s="792"/>
      <c r="AJ151" s="792"/>
      <c r="AK151" s="792"/>
      <c r="AL151" s="792"/>
      <c r="AM151" s="792"/>
      <c r="AN151" s="792"/>
      <c r="AO151" s="792"/>
      <c r="AP151" s="792"/>
      <c r="AQ151" s="792"/>
      <c r="AR151" s="792"/>
      <c r="AS151" s="792"/>
      <c r="AT151" s="792"/>
      <c r="AU151" s="792"/>
      <c r="AV151" s="792"/>
      <c r="AW151" s="792"/>
      <c r="AX151" s="792"/>
      <c r="AY151" s="792"/>
      <c r="AZ151" s="792"/>
      <c r="BA151" s="792"/>
      <c r="BB151" s="792"/>
      <c r="BC151" s="792"/>
      <c r="BD151" s="792"/>
      <c r="BE151" s="792"/>
      <c r="BF151" s="792"/>
      <c r="BG151" s="792"/>
      <c r="BH151" s="792"/>
      <c r="BI151" s="792"/>
      <c r="BJ151" s="792"/>
      <c r="BK151" s="792"/>
      <c r="BL151" s="792"/>
      <c r="BM151" s="792"/>
      <c r="BN151" s="792"/>
      <c r="BO151" s="792"/>
      <c r="BP151" s="792"/>
      <c r="BQ151" s="792"/>
      <c r="BR151" s="792"/>
      <c r="BS151" s="792"/>
      <c r="BT151" s="792"/>
      <c r="BU151" s="792"/>
      <c r="BV151" s="792"/>
      <c r="BW151" s="792"/>
      <c r="BX151" s="792"/>
      <c r="BY151" s="792"/>
      <c r="BZ151" s="792"/>
      <c r="CA151" s="792"/>
      <c r="CB151" s="792"/>
      <c r="CC151" s="792"/>
      <c r="CD151" s="792"/>
      <c r="CE151" s="792"/>
      <c r="CF151" s="792"/>
    </row>
    <row r="152" spans="7:84">
      <c r="G152" s="792"/>
      <c r="H152" s="792"/>
      <c r="I152" s="792"/>
      <c r="J152" s="792"/>
      <c r="K152" s="792"/>
      <c r="L152" s="792"/>
      <c r="M152" s="792"/>
      <c r="N152" s="792"/>
      <c r="O152" s="792"/>
      <c r="P152" s="792"/>
      <c r="Q152" s="792"/>
      <c r="R152" s="792"/>
      <c r="S152" s="792"/>
      <c r="T152" s="792"/>
      <c r="U152" s="792"/>
      <c r="V152" s="792"/>
      <c r="W152" s="792"/>
      <c r="X152" s="792"/>
      <c r="Y152" s="792"/>
      <c r="Z152" s="792"/>
      <c r="AA152" s="792"/>
      <c r="AB152" s="792"/>
      <c r="AC152" s="792"/>
      <c r="AD152" s="792"/>
      <c r="AE152" s="792"/>
      <c r="AF152" s="792"/>
      <c r="AG152" s="792"/>
      <c r="AH152" s="792"/>
      <c r="AI152" s="792"/>
      <c r="AJ152" s="792"/>
      <c r="AK152" s="792"/>
      <c r="AL152" s="792"/>
      <c r="AM152" s="792"/>
      <c r="AN152" s="792"/>
      <c r="AO152" s="792"/>
      <c r="AP152" s="792"/>
      <c r="AQ152" s="792"/>
      <c r="AR152" s="792"/>
      <c r="AS152" s="792"/>
      <c r="AT152" s="792"/>
      <c r="AU152" s="792"/>
      <c r="AV152" s="792"/>
      <c r="AW152" s="792"/>
      <c r="AX152" s="792"/>
      <c r="AY152" s="792"/>
      <c r="AZ152" s="792"/>
      <c r="BA152" s="792"/>
      <c r="BB152" s="792"/>
      <c r="BC152" s="792"/>
      <c r="BD152" s="792"/>
      <c r="BE152" s="792"/>
      <c r="BF152" s="792"/>
      <c r="BG152" s="792"/>
      <c r="BH152" s="792"/>
      <c r="BI152" s="792"/>
      <c r="BJ152" s="792"/>
      <c r="BK152" s="792"/>
      <c r="BL152" s="792"/>
      <c r="BM152" s="792"/>
      <c r="BN152" s="792"/>
      <c r="BO152" s="792"/>
      <c r="BP152" s="792"/>
      <c r="BQ152" s="792"/>
      <c r="BR152" s="792"/>
      <c r="BS152" s="792"/>
      <c r="BT152" s="792"/>
      <c r="BU152" s="792"/>
      <c r="BV152" s="792"/>
      <c r="BW152" s="792"/>
      <c r="BX152" s="792"/>
      <c r="BY152" s="792"/>
      <c r="BZ152" s="792"/>
      <c r="CA152" s="792"/>
      <c r="CB152" s="792"/>
      <c r="CC152" s="792"/>
      <c r="CD152" s="792"/>
      <c r="CE152" s="792"/>
      <c r="CF152" s="792"/>
    </row>
    <row r="153" spans="7:84">
      <c r="G153" s="792"/>
      <c r="H153" s="792"/>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792"/>
      <c r="AG153" s="792"/>
      <c r="AH153" s="792"/>
      <c r="AI153" s="792"/>
      <c r="AJ153" s="792"/>
      <c r="AK153" s="792"/>
      <c r="AL153" s="792"/>
      <c r="AM153" s="792"/>
      <c r="AN153" s="792"/>
      <c r="AO153" s="792"/>
      <c r="AP153" s="792"/>
      <c r="AQ153" s="792"/>
      <c r="AR153" s="792"/>
      <c r="AS153" s="792"/>
      <c r="AT153" s="792"/>
      <c r="AU153" s="792"/>
      <c r="AV153" s="792"/>
      <c r="AW153" s="792"/>
      <c r="AX153" s="792"/>
      <c r="AY153" s="792"/>
      <c r="AZ153" s="792"/>
      <c r="BA153" s="792"/>
      <c r="BB153" s="792"/>
      <c r="BC153" s="792"/>
      <c r="BD153" s="792"/>
      <c r="BE153" s="792"/>
      <c r="BF153" s="792"/>
      <c r="BG153" s="792"/>
      <c r="BH153" s="792"/>
      <c r="BI153" s="792"/>
      <c r="BJ153" s="792"/>
      <c r="BK153" s="792"/>
      <c r="BL153" s="792"/>
      <c r="BM153" s="792"/>
      <c r="BN153" s="792"/>
      <c r="BO153" s="792"/>
      <c r="BP153" s="792"/>
      <c r="BQ153" s="792"/>
      <c r="BR153" s="792"/>
      <c r="BS153" s="792"/>
      <c r="BT153" s="792"/>
      <c r="BU153" s="792"/>
      <c r="BV153" s="792"/>
      <c r="BW153" s="792"/>
      <c r="BX153" s="792"/>
      <c r="BY153" s="792"/>
      <c r="BZ153" s="792"/>
      <c r="CA153" s="792"/>
      <c r="CB153" s="792"/>
      <c r="CC153" s="792"/>
      <c r="CD153" s="792"/>
      <c r="CE153" s="792"/>
      <c r="CF153" s="792"/>
    </row>
    <row r="154" spans="7:84">
      <c r="G154" s="792"/>
      <c r="H154" s="792"/>
      <c r="I154" s="792"/>
      <c r="J154" s="792"/>
      <c r="K154" s="792"/>
      <c r="L154" s="792"/>
      <c r="M154" s="792"/>
      <c r="N154" s="792"/>
      <c r="O154" s="792"/>
      <c r="P154" s="792"/>
      <c r="Q154" s="792"/>
      <c r="R154" s="792"/>
      <c r="S154" s="792"/>
      <c r="T154" s="792"/>
      <c r="U154" s="792"/>
      <c r="V154" s="792"/>
      <c r="W154" s="792"/>
      <c r="X154" s="792"/>
      <c r="Y154" s="792"/>
      <c r="Z154" s="792"/>
      <c r="AA154" s="792"/>
      <c r="AB154" s="792"/>
      <c r="AC154" s="792"/>
      <c r="AD154" s="792"/>
      <c r="AE154" s="792"/>
      <c r="AF154" s="792"/>
      <c r="AG154" s="792"/>
      <c r="AH154" s="792"/>
      <c r="AI154" s="792"/>
      <c r="AJ154" s="792"/>
      <c r="AK154" s="792"/>
      <c r="AL154" s="792"/>
      <c r="AM154" s="792"/>
      <c r="AN154" s="792"/>
      <c r="AO154" s="792"/>
      <c r="AP154" s="792"/>
      <c r="AQ154" s="792"/>
      <c r="AR154" s="792"/>
      <c r="AS154" s="792"/>
      <c r="AT154" s="792"/>
      <c r="AU154" s="792"/>
      <c r="AV154" s="792"/>
      <c r="AW154" s="792"/>
      <c r="AX154" s="792"/>
      <c r="AY154" s="792"/>
      <c r="AZ154" s="792"/>
      <c r="BA154" s="792"/>
      <c r="BB154" s="792"/>
      <c r="BC154" s="792"/>
      <c r="BD154" s="792"/>
      <c r="BE154" s="792"/>
      <c r="BF154" s="792"/>
      <c r="BG154" s="792"/>
      <c r="BH154" s="792"/>
      <c r="BI154" s="792"/>
      <c r="BJ154" s="792"/>
      <c r="BK154" s="792"/>
      <c r="BL154" s="792"/>
      <c r="BM154" s="792"/>
      <c r="BN154" s="792"/>
      <c r="BO154" s="792"/>
      <c r="BP154" s="792"/>
      <c r="BQ154" s="792"/>
      <c r="BR154" s="792"/>
      <c r="BS154" s="792"/>
      <c r="BT154" s="792"/>
      <c r="BU154" s="792"/>
      <c r="BV154" s="792"/>
      <c r="BW154" s="792"/>
      <c r="BX154" s="792"/>
      <c r="BY154" s="792"/>
      <c r="BZ154" s="792"/>
      <c r="CA154" s="792"/>
      <c r="CB154" s="792"/>
      <c r="CC154" s="792"/>
      <c r="CD154" s="792"/>
      <c r="CE154" s="792"/>
      <c r="CF154" s="792"/>
    </row>
    <row r="155" spans="7:84">
      <c r="G155" s="792"/>
      <c r="H155" s="792"/>
      <c r="I155" s="792"/>
      <c r="J155" s="792"/>
      <c r="K155" s="792"/>
      <c r="L155" s="792"/>
      <c r="M155" s="792"/>
      <c r="N155" s="792"/>
      <c r="O155" s="792"/>
      <c r="P155" s="792"/>
      <c r="Q155" s="792"/>
      <c r="R155" s="792"/>
      <c r="S155" s="792"/>
      <c r="T155" s="792"/>
      <c r="U155" s="792"/>
      <c r="V155" s="792"/>
      <c r="W155" s="792"/>
      <c r="X155" s="792"/>
      <c r="Y155" s="792"/>
      <c r="Z155" s="792"/>
      <c r="AA155" s="792"/>
      <c r="AB155" s="792"/>
      <c r="AC155" s="792"/>
      <c r="AD155" s="792"/>
      <c r="AE155" s="792"/>
      <c r="AF155" s="792"/>
      <c r="AG155" s="792"/>
      <c r="AH155" s="792"/>
      <c r="AI155" s="792"/>
      <c r="AJ155" s="792"/>
      <c r="AK155" s="792"/>
      <c r="AL155" s="792"/>
      <c r="AM155" s="792"/>
      <c r="AN155" s="792"/>
      <c r="AO155" s="792"/>
      <c r="AP155" s="792"/>
      <c r="AQ155" s="792"/>
      <c r="AR155" s="792"/>
      <c r="AS155" s="792"/>
      <c r="AT155" s="792"/>
      <c r="AU155" s="792"/>
      <c r="AV155" s="792"/>
      <c r="AW155" s="792"/>
      <c r="AX155" s="792"/>
      <c r="AY155" s="792"/>
      <c r="AZ155" s="792"/>
      <c r="BA155" s="792"/>
      <c r="BB155" s="792"/>
      <c r="BC155" s="792"/>
      <c r="BD155" s="792"/>
      <c r="BE155" s="792"/>
      <c r="BF155" s="792"/>
      <c r="BG155" s="792"/>
      <c r="BH155" s="792"/>
      <c r="BI155" s="792"/>
      <c r="BJ155" s="792"/>
      <c r="BK155" s="792"/>
      <c r="BL155" s="792"/>
      <c r="BM155" s="792"/>
      <c r="BN155" s="792"/>
      <c r="BO155" s="792"/>
      <c r="BP155" s="792"/>
      <c r="BQ155" s="792"/>
      <c r="BR155" s="792"/>
      <c r="BS155" s="792"/>
      <c r="BT155" s="792"/>
      <c r="BU155" s="792"/>
      <c r="BV155" s="792"/>
      <c r="BW155" s="792"/>
      <c r="BX155" s="792"/>
      <c r="BY155" s="792"/>
      <c r="BZ155" s="792"/>
      <c r="CA155" s="792"/>
      <c r="CB155" s="792"/>
      <c r="CC155" s="792"/>
      <c r="CD155" s="792"/>
      <c r="CE155" s="792"/>
      <c r="CF155" s="792"/>
    </row>
    <row r="156" spans="7:84">
      <c r="G156" s="792"/>
      <c r="H156" s="792"/>
      <c r="I156" s="792"/>
      <c r="J156" s="792"/>
      <c r="K156" s="792"/>
      <c r="L156" s="792"/>
      <c r="M156" s="792"/>
      <c r="N156" s="792"/>
      <c r="O156" s="792"/>
      <c r="P156" s="792"/>
      <c r="Q156" s="792"/>
      <c r="R156" s="792"/>
      <c r="S156" s="792"/>
      <c r="T156" s="792"/>
      <c r="U156" s="792"/>
      <c r="V156" s="792"/>
      <c r="W156" s="792"/>
      <c r="X156" s="792"/>
      <c r="Y156" s="792"/>
      <c r="Z156" s="792"/>
      <c r="AA156" s="792"/>
      <c r="AB156" s="792"/>
      <c r="AC156" s="792"/>
      <c r="AD156" s="792"/>
      <c r="AE156" s="792"/>
      <c r="AF156" s="792"/>
      <c r="AG156" s="792"/>
      <c r="AH156" s="792"/>
      <c r="AI156" s="792"/>
      <c r="AJ156" s="792"/>
      <c r="AK156" s="792"/>
      <c r="AL156" s="792"/>
      <c r="AM156" s="792"/>
      <c r="AN156" s="792"/>
      <c r="AO156" s="792"/>
      <c r="AP156" s="792"/>
      <c r="AQ156" s="792"/>
      <c r="AR156" s="792"/>
      <c r="AS156" s="792"/>
      <c r="AT156" s="792"/>
      <c r="AU156" s="792"/>
      <c r="AV156" s="792"/>
      <c r="AW156" s="792"/>
      <c r="AX156" s="792"/>
      <c r="AY156" s="792"/>
      <c r="AZ156" s="792"/>
      <c r="BA156" s="792"/>
      <c r="BB156" s="792"/>
      <c r="BC156" s="792"/>
      <c r="BD156" s="792"/>
      <c r="BE156" s="792"/>
      <c r="BF156" s="792"/>
      <c r="BG156" s="792"/>
      <c r="BH156" s="792"/>
      <c r="BI156" s="792"/>
      <c r="BJ156" s="792"/>
      <c r="BK156" s="792"/>
      <c r="BL156" s="792"/>
      <c r="BM156" s="792"/>
      <c r="BN156" s="792"/>
      <c r="BO156" s="792"/>
      <c r="BP156" s="792"/>
      <c r="BQ156" s="792"/>
      <c r="BR156" s="792"/>
      <c r="BS156" s="792"/>
      <c r="BT156" s="792"/>
      <c r="BU156" s="792"/>
      <c r="BV156" s="792"/>
      <c r="BW156" s="792"/>
      <c r="BX156" s="792"/>
      <c r="BY156" s="792"/>
      <c r="BZ156" s="792"/>
      <c r="CA156" s="792"/>
      <c r="CB156" s="792"/>
      <c r="CC156" s="792"/>
      <c r="CD156" s="792"/>
      <c r="CE156" s="792"/>
      <c r="CF156" s="792"/>
    </row>
    <row r="157" spans="7:84">
      <c r="G157" s="792"/>
      <c r="H157" s="792"/>
      <c r="I157" s="792"/>
      <c r="J157" s="792"/>
      <c r="K157" s="792"/>
      <c r="L157" s="792"/>
      <c r="M157" s="792"/>
      <c r="N157" s="792"/>
      <c r="O157" s="792"/>
      <c r="P157" s="792"/>
      <c r="Q157" s="792"/>
      <c r="R157" s="792"/>
      <c r="S157" s="792"/>
      <c r="T157" s="792"/>
      <c r="U157" s="792"/>
      <c r="V157" s="792"/>
      <c r="W157" s="792"/>
      <c r="X157" s="792"/>
      <c r="Y157" s="792"/>
      <c r="Z157" s="792"/>
      <c r="AA157" s="792"/>
      <c r="AB157" s="792"/>
      <c r="AC157" s="792"/>
      <c r="AD157" s="792"/>
      <c r="AE157" s="792"/>
      <c r="AF157" s="792"/>
      <c r="AG157" s="792"/>
      <c r="AH157" s="792"/>
      <c r="AI157" s="792"/>
      <c r="AJ157" s="792"/>
      <c r="AK157" s="792"/>
      <c r="AL157" s="792"/>
      <c r="AM157" s="792"/>
      <c r="AN157" s="792"/>
      <c r="AO157" s="792"/>
      <c r="AP157" s="792"/>
      <c r="AQ157" s="792"/>
      <c r="AR157" s="792"/>
      <c r="AS157" s="792"/>
      <c r="AT157" s="792"/>
      <c r="AU157" s="792"/>
      <c r="AV157" s="792"/>
      <c r="AW157" s="792"/>
      <c r="AX157" s="792"/>
      <c r="AY157" s="792"/>
      <c r="AZ157" s="792"/>
      <c r="BA157" s="792"/>
      <c r="BB157" s="792"/>
      <c r="BC157" s="792"/>
      <c r="BD157" s="792"/>
      <c r="BE157" s="792"/>
      <c r="BF157" s="792"/>
      <c r="BG157" s="792"/>
      <c r="BH157" s="792"/>
      <c r="BI157" s="792"/>
      <c r="BJ157" s="792"/>
      <c r="BK157" s="792"/>
      <c r="BL157" s="792"/>
      <c r="BM157" s="792"/>
      <c r="BN157" s="792"/>
      <c r="BO157" s="792"/>
      <c r="BP157" s="792"/>
      <c r="BQ157" s="792"/>
      <c r="BR157" s="792"/>
      <c r="BS157" s="792"/>
      <c r="BT157" s="792"/>
      <c r="BU157" s="792"/>
      <c r="BV157" s="792"/>
      <c r="BW157" s="792"/>
      <c r="BX157" s="792"/>
      <c r="BY157" s="792"/>
      <c r="BZ157" s="792"/>
      <c r="CA157" s="792"/>
      <c r="CB157" s="792"/>
      <c r="CC157" s="792"/>
      <c r="CD157" s="792"/>
      <c r="CE157" s="792"/>
      <c r="CF157" s="792"/>
    </row>
    <row r="158" spans="7:84">
      <c r="G158" s="792"/>
      <c r="H158" s="792"/>
      <c r="I158" s="792"/>
      <c r="J158" s="792"/>
      <c r="K158" s="792"/>
      <c r="L158" s="792"/>
      <c r="M158" s="792"/>
      <c r="N158" s="792"/>
      <c r="O158" s="792"/>
      <c r="P158" s="792"/>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c r="AT158" s="792"/>
      <c r="AU158" s="792"/>
      <c r="AV158" s="792"/>
      <c r="AW158" s="792"/>
      <c r="AX158" s="792"/>
      <c r="AY158" s="792"/>
      <c r="AZ158" s="792"/>
      <c r="BA158" s="792"/>
      <c r="BB158" s="792"/>
      <c r="BC158" s="792"/>
      <c r="BD158" s="792"/>
      <c r="BE158" s="792"/>
      <c r="BF158" s="792"/>
      <c r="BG158" s="792"/>
      <c r="BH158" s="792"/>
      <c r="BI158" s="792"/>
      <c r="BJ158" s="792"/>
      <c r="BK158" s="792"/>
      <c r="BL158" s="792"/>
      <c r="BM158" s="792"/>
      <c r="BN158" s="792"/>
      <c r="BO158" s="792"/>
      <c r="BP158" s="792"/>
      <c r="BQ158" s="792"/>
      <c r="BR158" s="792"/>
      <c r="BS158" s="792"/>
      <c r="BT158" s="792"/>
      <c r="BU158" s="792"/>
      <c r="BV158" s="792"/>
      <c r="BW158" s="792"/>
      <c r="BX158" s="792"/>
      <c r="BY158" s="792"/>
      <c r="BZ158" s="792"/>
      <c r="CA158" s="792"/>
      <c r="CB158" s="792"/>
      <c r="CC158" s="792"/>
      <c r="CD158" s="792"/>
      <c r="CE158" s="792"/>
      <c r="CF158" s="792"/>
    </row>
    <row r="159" spans="7:84">
      <c r="G159" s="792"/>
      <c r="H159" s="792"/>
      <c r="I159" s="792"/>
      <c r="J159" s="792"/>
      <c r="K159" s="792"/>
      <c r="L159" s="792"/>
      <c r="M159" s="792"/>
      <c r="N159" s="792"/>
      <c r="O159" s="792"/>
      <c r="P159" s="792"/>
      <c r="Q159" s="792"/>
      <c r="R159" s="792"/>
      <c r="S159" s="792"/>
      <c r="T159" s="792"/>
      <c r="U159" s="792"/>
      <c r="V159" s="792"/>
      <c r="W159" s="792"/>
      <c r="X159" s="792"/>
      <c r="Y159" s="792"/>
      <c r="Z159" s="792"/>
      <c r="AA159" s="792"/>
      <c r="AB159" s="792"/>
      <c r="AC159" s="792"/>
      <c r="AD159" s="792"/>
      <c r="AE159" s="792"/>
      <c r="AF159" s="792"/>
      <c r="AG159" s="792"/>
      <c r="AH159" s="792"/>
      <c r="AI159" s="792"/>
      <c r="AJ159" s="792"/>
      <c r="AK159" s="792"/>
      <c r="AL159" s="792"/>
      <c r="AM159" s="792"/>
      <c r="AN159" s="792"/>
      <c r="AO159" s="792"/>
      <c r="AP159" s="792"/>
      <c r="AQ159" s="792"/>
      <c r="AR159" s="792"/>
      <c r="AS159" s="792"/>
      <c r="AT159" s="792"/>
      <c r="AU159" s="792"/>
      <c r="AV159" s="792"/>
      <c r="AW159" s="792"/>
      <c r="AX159" s="792"/>
      <c r="AY159" s="792"/>
      <c r="AZ159" s="792"/>
      <c r="BA159" s="792"/>
      <c r="BB159" s="792"/>
      <c r="BC159" s="792"/>
      <c r="BD159" s="792"/>
      <c r="BE159" s="792"/>
      <c r="BF159" s="792"/>
      <c r="BG159" s="792"/>
      <c r="BH159" s="792"/>
      <c r="BI159" s="792"/>
      <c r="BJ159" s="792"/>
      <c r="BK159" s="792"/>
      <c r="BL159" s="792"/>
      <c r="BM159" s="792"/>
      <c r="BN159" s="792"/>
      <c r="BO159" s="792"/>
      <c r="BP159" s="792"/>
      <c r="BQ159" s="792"/>
      <c r="BR159" s="792"/>
      <c r="BS159" s="792"/>
      <c r="BT159" s="792"/>
      <c r="BU159" s="792"/>
      <c r="BV159" s="792"/>
      <c r="BW159" s="792"/>
      <c r="BX159" s="792"/>
      <c r="BY159" s="792"/>
      <c r="BZ159" s="792"/>
      <c r="CA159" s="792"/>
      <c r="CB159" s="792"/>
      <c r="CC159" s="792"/>
      <c r="CD159" s="792"/>
      <c r="CE159" s="792"/>
      <c r="CF159" s="792"/>
    </row>
    <row r="160" spans="7:84">
      <c r="G160" s="792"/>
      <c r="H160" s="792"/>
      <c r="I160" s="792"/>
      <c r="J160" s="792"/>
      <c r="K160" s="792"/>
      <c r="L160" s="792"/>
      <c r="M160" s="792"/>
      <c r="N160" s="792"/>
      <c r="O160" s="792"/>
      <c r="P160" s="792"/>
      <c r="Q160" s="792"/>
      <c r="R160" s="792"/>
      <c r="S160" s="792"/>
      <c r="T160" s="792"/>
      <c r="U160" s="792"/>
      <c r="V160" s="792"/>
      <c r="W160" s="792"/>
      <c r="X160" s="792"/>
      <c r="Y160" s="792"/>
      <c r="Z160" s="792"/>
      <c r="AA160" s="792"/>
      <c r="AB160" s="792"/>
      <c r="AC160" s="792"/>
      <c r="AD160" s="792"/>
      <c r="AE160" s="792"/>
      <c r="AF160" s="792"/>
      <c r="AG160" s="792"/>
      <c r="AH160" s="792"/>
      <c r="AI160" s="792"/>
      <c r="AJ160" s="792"/>
      <c r="AK160" s="792"/>
      <c r="AL160" s="792"/>
      <c r="AM160" s="792"/>
      <c r="AN160" s="792"/>
      <c r="AO160" s="792"/>
      <c r="AP160" s="792"/>
      <c r="AQ160" s="792"/>
      <c r="AR160" s="792"/>
      <c r="AS160" s="792"/>
      <c r="AT160" s="792"/>
      <c r="AU160" s="792"/>
      <c r="AV160" s="792"/>
      <c r="AW160" s="792"/>
      <c r="AX160" s="792"/>
      <c r="AY160" s="792"/>
      <c r="AZ160" s="792"/>
      <c r="BA160" s="792"/>
      <c r="BB160" s="792"/>
      <c r="BC160" s="792"/>
      <c r="BD160" s="792"/>
      <c r="BE160" s="792"/>
      <c r="BF160" s="792"/>
      <c r="BG160" s="792"/>
      <c r="BH160" s="792"/>
      <c r="BI160" s="792"/>
      <c r="BJ160" s="792"/>
      <c r="BK160" s="792"/>
      <c r="BL160" s="792"/>
      <c r="BM160" s="792"/>
      <c r="BN160" s="792"/>
      <c r="BO160" s="792"/>
      <c r="BP160" s="792"/>
      <c r="BQ160" s="792"/>
      <c r="BR160" s="792"/>
      <c r="BS160" s="792"/>
      <c r="BT160" s="792"/>
      <c r="BU160" s="792"/>
      <c r="BV160" s="792"/>
      <c r="BW160" s="792"/>
      <c r="BX160" s="792"/>
      <c r="BY160" s="792"/>
      <c r="BZ160" s="792"/>
      <c r="CA160" s="792"/>
      <c r="CB160" s="792"/>
      <c r="CC160" s="792"/>
      <c r="CD160" s="792"/>
      <c r="CE160" s="792"/>
      <c r="CF160" s="792"/>
    </row>
    <row r="161" spans="7:84">
      <c r="G161" s="792"/>
      <c r="H161" s="792"/>
      <c r="I161" s="792"/>
      <c r="J161" s="792"/>
      <c r="K161" s="792"/>
      <c r="L161" s="792"/>
      <c r="M161" s="792"/>
      <c r="N161" s="792"/>
      <c r="O161" s="792"/>
      <c r="P161" s="792"/>
      <c r="Q161" s="792"/>
      <c r="R161" s="792"/>
      <c r="S161" s="792"/>
      <c r="T161" s="792"/>
      <c r="U161" s="792"/>
      <c r="V161" s="792"/>
      <c r="W161" s="792"/>
      <c r="X161" s="792"/>
      <c r="Y161" s="792"/>
      <c r="Z161" s="792"/>
      <c r="AA161" s="792"/>
      <c r="AB161" s="792"/>
      <c r="AC161" s="792"/>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2"/>
      <c r="AY161" s="792"/>
      <c r="AZ161" s="792"/>
      <c r="BA161" s="792"/>
      <c r="BB161" s="792"/>
      <c r="BC161" s="792"/>
      <c r="BD161" s="792"/>
      <c r="BE161" s="792"/>
      <c r="BF161" s="792"/>
      <c r="BG161" s="792"/>
      <c r="BH161" s="792"/>
      <c r="BI161" s="792"/>
      <c r="BJ161" s="792"/>
      <c r="BK161" s="792"/>
      <c r="BL161" s="792"/>
      <c r="BM161" s="792"/>
      <c r="BN161" s="792"/>
      <c r="BO161" s="792"/>
      <c r="BP161" s="792"/>
      <c r="BQ161" s="792"/>
      <c r="BR161" s="792"/>
      <c r="BS161" s="792"/>
      <c r="BT161" s="792"/>
      <c r="BU161" s="792"/>
      <c r="BV161" s="792"/>
      <c r="BW161" s="792"/>
      <c r="BX161" s="792"/>
      <c r="BY161" s="792"/>
      <c r="BZ161" s="792"/>
      <c r="CA161" s="792"/>
      <c r="CB161" s="792"/>
      <c r="CC161" s="792"/>
      <c r="CD161" s="792"/>
      <c r="CE161" s="792"/>
      <c r="CF161" s="792"/>
    </row>
    <row r="162" spans="7:84">
      <c r="G162" s="792"/>
      <c r="H162" s="792"/>
      <c r="I162" s="792"/>
      <c r="J162" s="792"/>
      <c r="K162" s="792"/>
      <c r="L162" s="792"/>
      <c r="M162" s="792"/>
      <c r="N162" s="792"/>
      <c r="O162" s="792"/>
      <c r="P162" s="792"/>
      <c r="Q162" s="792"/>
      <c r="R162" s="792"/>
      <c r="S162" s="792"/>
      <c r="T162" s="792"/>
      <c r="U162" s="792"/>
      <c r="V162" s="792"/>
      <c r="W162" s="792"/>
      <c r="X162" s="792"/>
      <c r="Y162" s="792"/>
      <c r="Z162" s="792"/>
      <c r="AA162" s="792"/>
      <c r="AB162" s="792"/>
      <c r="AC162" s="792"/>
      <c r="AD162" s="792"/>
      <c r="AE162" s="792"/>
      <c r="AF162" s="792"/>
      <c r="AG162" s="792"/>
      <c r="AH162" s="792"/>
      <c r="AI162" s="792"/>
      <c r="AJ162" s="792"/>
      <c r="AK162" s="792"/>
      <c r="AL162" s="792"/>
      <c r="AM162" s="792"/>
      <c r="AN162" s="792"/>
      <c r="AO162" s="792"/>
      <c r="AP162" s="792"/>
      <c r="AQ162" s="792"/>
      <c r="AR162" s="792"/>
      <c r="AS162" s="792"/>
      <c r="AT162" s="792"/>
      <c r="AU162" s="792"/>
      <c r="AV162" s="792"/>
      <c r="AW162" s="792"/>
      <c r="AX162" s="792"/>
      <c r="AY162" s="792"/>
      <c r="AZ162" s="792"/>
      <c r="BA162" s="792"/>
      <c r="BB162" s="792"/>
      <c r="BC162" s="792"/>
      <c r="BD162" s="792"/>
      <c r="BE162" s="792"/>
      <c r="BF162" s="792"/>
      <c r="BG162" s="792"/>
      <c r="BH162" s="792"/>
      <c r="BI162" s="792"/>
      <c r="BJ162" s="792"/>
      <c r="BK162" s="792"/>
      <c r="BL162" s="792"/>
      <c r="BM162" s="792"/>
      <c r="BN162" s="792"/>
      <c r="BO162" s="792"/>
      <c r="BP162" s="792"/>
      <c r="BQ162" s="792"/>
      <c r="BR162" s="792"/>
      <c r="BS162" s="792"/>
      <c r="BT162" s="792"/>
      <c r="BU162" s="792"/>
      <c r="BV162" s="792"/>
      <c r="BW162" s="792"/>
      <c r="BX162" s="792"/>
      <c r="BY162" s="792"/>
      <c r="BZ162" s="792"/>
      <c r="CA162" s="792"/>
      <c r="CB162" s="792"/>
      <c r="CC162" s="792"/>
      <c r="CD162" s="792"/>
      <c r="CE162" s="792"/>
      <c r="CF162" s="792"/>
    </row>
    <row r="163" spans="7:84">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2"/>
      <c r="AY163" s="792"/>
      <c r="AZ163" s="792"/>
      <c r="BA163" s="792"/>
      <c r="BB163" s="792"/>
      <c r="BC163" s="792"/>
      <c r="BD163" s="792"/>
      <c r="BE163" s="792"/>
      <c r="BF163" s="792"/>
      <c r="BG163" s="792"/>
      <c r="BH163" s="792"/>
      <c r="BI163" s="792"/>
      <c r="BJ163" s="792"/>
      <c r="BK163" s="792"/>
      <c r="BL163" s="792"/>
      <c r="BM163" s="792"/>
      <c r="BN163" s="792"/>
      <c r="BO163" s="792"/>
      <c r="BP163" s="792"/>
      <c r="BQ163" s="792"/>
      <c r="BR163" s="792"/>
      <c r="BS163" s="792"/>
      <c r="BT163" s="792"/>
      <c r="BU163" s="792"/>
      <c r="BV163" s="792"/>
      <c r="BW163" s="792"/>
      <c r="BX163" s="792"/>
      <c r="BY163" s="792"/>
      <c r="BZ163" s="792"/>
      <c r="CA163" s="792"/>
      <c r="CB163" s="792"/>
      <c r="CC163" s="792"/>
      <c r="CD163" s="792"/>
      <c r="CE163" s="792"/>
      <c r="CF163" s="792"/>
    </row>
    <row r="164" spans="7:84">
      <c r="G164" s="792"/>
      <c r="H164" s="792"/>
      <c r="I164" s="792"/>
      <c r="J164" s="792"/>
      <c r="K164" s="792"/>
      <c r="L164" s="792"/>
      <c r="M164" s="792"/>
      <c r="N164" s="792"/>
      <c r="O164" s="792"/>
      <c r="P164" s="792"/>
      <c r="Q164" s="792"/>
      <c r="R164" s="792"/>
      <c r="S164" s="792"/>
      <c r="T164" s="792"/>
      <c r="U164" s="792"/>
      <c r="V164" s="792"/>
      <c r="W164" s="792"/>
      <c r="X164" s="792"/>
      <c r="Y164" s="792"/>
      <c r="Z164" s="792"/>
      <c r="AA164" s="792"/>
      <c r="AB164" s="792"/>
      <c r="AC164" s="792"/>
      <c r="AD164" s="792"/>
      <c r="AE164" s="792"/>
      <c r="AF164" s="792"/>
      <c r="AG164" s="792"/>
      <c r="AH164" s="792"/>
      <c r="AI164" s="792"/>
      <c r="AJ164" s="792"/>
      <c r="AK164" s="792"/>
      <c r="AL164" s="792"/>
      <c r="AM164" s="792"/>
      <c r="AN164" s="792"/>
      <c r="AO164" s="792"/>
      <c r="AP164" s="792"/>
      <c r="AQ164" s="792"/>
      <c r="AR164" s="792"/>
      <c r="AS164" s="792"/>
      <c r="AT164" s="792"/>
      <c r="AU164" s="792"/>
      <c r="AV164" s="792"/>
      <c r="AW164" s="792"/>
      <c r="AX164" s="792"/>
      <c r="AY164" s="792"/>
      <c r="AZ164" s="792"/>
      <c r="BA164" s="792"/>
      <c r="BB164" s="792"/>
      <c r="BC164" s="792"/>
      <c r="BD164" s="792"/>
      <c r="BE164" s="792"/>
      <c r="BF164" s="792"/>
      <c r="BG164" s="792"/>
      <c r="BH164" s="792"/>
      <c r="BI164" s="792"/>
      <c r="BJ164" s="792"/>
      <c r="BK164" s="792"/>
      <c r="BL164" s="792"/>
      <c r="BM164" s="792"/>
      <c r="BN164" s="792"/>
      <c r="BO164" s="792"/>
      <c r="BP164" s="792"/>
      <c r="BQ164" s="792"/>
      <c r="BR164" s="792"/>
      <c r="BS164" s="792"/>
      <c r="BT164" s="792"/>
      <c r="BU164" s="792"/>
      <c r="BV164" s="792"/>
      <c r="BW164" s="792"/>
      <c r="BX164" s="792"/>
      <c r="BY164" s="792"/>
      <c r="BZ164" s="792"/>
      <c r="CA164" s="792"/>
      <c r="CB164" s="792"/>
      <c r="CC164" s="792"/>
      <c r="CD164" s="792"/>
      <c r="CE164" s="792"/>
      <c r="CF164" s="792"/>
    </row>
    <row r="165" spans="7:84">
      <c r="G165" s="792"/>
    </row>
    <row r="166" spans="7:84">
      <c r="G166" s="792"/>
    </row>
    <row r="167" spans="7:84">
      <c r="G167" s="792"/>
    </row>
    <row r="168" spans="7:84">
      <c r="G168" s="792"/>
    </row>
    <row r="169" spans="7:84">
      <c r="G169" s="792"/>
    </row>
    <row r="170" spans="7:84">
      <c r="G170" s="792"/>
    </row>
    <row r="171" spans="7:84">
      <c r="G171" s="792"/>
    </row>
    <row r="172" spans="7:84">
      <c r="G172" s="792"/>
    </row>
    <row r="173" spans="7:84">
      <c r="G173" s="792"/>
    </row>
  </sheetData>
  <sheetProtection sheet="1" objects="1" scenarios="1" selectLockedCells="1" selectUnlockedCells="1"/>
  <mergeCells count="8">
    <mergeCell ref="EL4:ES4"/>
    <mergeCell ref="BZ6:CC6"/>
    <mergeCell ref="BZ7:CC7"/>
    <mergeCell ref="BZ8:CC8"/>
    <mergeCell ref="B2:D3"/>
    <mergeCell ref="B5:C10"/>
    <mergeCell ref="D6:D7"/>
    <mergeCell ref="E6:F7"/>
  </mergeCells>
  <phoneticPr fontId="2"/>
  <pageMargins left="0.2" right="0.39370078740157483" top="0.39370078740157483" bottom="0.23622047244094491" header="0.19685039370078741" footer="0.19685039370078741"/>
  <pageSetup paperSize="8" fitToWidth="4" orientation="landscape" r:id="rId1"/>
  <headerFooter alignWithMargins="0">
    <oddHeader>&amp;L&amp;F&amp;C&amp;A&amp;R&amp;D_&amp;T</oddHeader>
  </headerFooter>
  <ignoredErrors>
    <ignoredError sqref="BZ48:CX48 EF48:EH48 CY48:EE48 EI48:EL48 EP48:EQ48 EN4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52"/>
  <sheetViews>
    <sheetView showGridLines="0" workbookViewId="0">
      <selection activeCell="H47" sqref="H47"/>
    </sheetView>
  </sheetViews>
  <sheetFormatPr defaultRowHeight="11.25"/>
  <cols>
    <col min="1" max="1" width="2" style="1" customWidth="1"/>
    <col min="2" max="2" width="4" style="1" bestFit="1" customWidth="1"/>
    <col min="3" max="3" width="27.1640625" style="1" bestFit="1" customWidth="1"/>
    <col min="4" max="10" width="13.33203125" style="4" customWidth="1"/>
    <col min="11" max="11" width="13.33203125" style="1" customWidth="1"/>
    <col min="12" max="12" width="13.33203125" style="4" customWidth="1"/>
    <col min="13" max="13" width="13.33203125" style="1" customWidth="1"/>
    <col min="14" max="14" width="13.33203125" style="4" customWidth="1"/>
    <col min="15" max="15" width="13.33203125" style="1" customWidth="1"/>
    <col min="16" max="17" width="13.33203125" style="4" customWidth="1"/>
    <col min="18" max="18" width="13.33203125" style="1" customWidth="1"/>
    <col min="19" max="19" width="13.33203125" style="4" customWidth="1"/>
    <col min="20" max="20" width="13.33203125" style="1" customWidth="1"/>
    <col min="21" max="21" width="13.33203125" style="8" customWidth="1"/>
    <col min="22" max="28" width="13.33203125" style="4" customWidth="1"/>
    <col min="29" max="29" width="9.33203125" style="1"/>
    <col min="30" max="37" width="13.33203125" style="1" customWidth="1"/>
    <col min="38" max="16384" width="9.33203125" style="1"/>
  </cols>
  <sheetData>
    <row r="2" spans="2:37">
      <c r="B2" s="1005" t="s">
        <v>230</v>
      </c>
      <c r="C2" s="1005"/>
    </row>
    <row r="3" spans="2:37">
      <c r="B3" s="1005"/>
      <c r="C3" s="1005"/>
    </row>
    <row r="4" spans="2:37" ht="12" thickBot="1">
      <c r="W4" s="1000" t="s">
        <v>219</v>
      </c>
      <c r="X4" s="1000"/>
      <c r="Y4" s="1000"/>
      <c r="Z4" s="1000"/>
      <c r="AA4" s="1000"/>
      <c r="AB4" s="1000"/>
      <c r="AD4" s="1081" t="s">
        <v>406</v>
      </c>
      <c r="AE4" s="1081"/>
      <c r="AF4" s="1081"/>
      <c r="AG4" s="1081"/>
      <c r="AH4" s="1081"/>
      <c r="AI4" s="1081"/>
      <c r="AJ4" s="1081"/>
      <c r="AK4" s="1081"/>
    </row>
    <row r="5" spans="2:37" s="2" customFormat="1">
      <c r="B5" s="1068" t="s">
        <v>447</v>
      </c>
      <c r="C5" s="1069"/>
      <c r="D5" s="104"/>
      <c r="E5" s="1065" t="s">
        <v>231</v>
      </c>
      <c r="F5" s="1066"/>
      <c r="G5" s="1067"/>
      <c r="H5" s="105"/>
      <c r="I5" s="717"/>
      <c r="J5" s="105"/>
      <c r="K5" s="535"/>
      <c r="L5" s="1065" t="s">
        <v>122</v>
      </c>
      <c r="M5" s="1066"/>
      <c r="N5" s="1066"/>
      <c r="O5" s="1066"/>
      <c r="P5" s="1067"/>
      <c r="Q5" s="104"/>
      <c r="R5" s="535"/>
      <c r="S5" s="105"/>
      <c r="T5" s="536"/>
      <c r="U5" s="106"/>
      <c r="V5" s="107"/>
      <c r="W5" s="1065" t="s">
        <v>217</v>
      </c>
      <c r="X5" s="1066"/>
      <c r="Y5" s="1067"/>
      <c r="Z5" s="1065" t="s">
        <v>232</v>
      </c>
      <c r="AA5" s="1066"/>
      <c r="AB5" s="1067"/>
      <c r="AD5" s="1082" t="s">
        <v>407</v>
      </c>
      <c r="AE5" s="1083"/>
      <c r="AF5" s="1084" t="s">
        <v>122</v>
      </c>
      <c r="AG5" s="1085"/>
      <c r="AH5" s="1082" t="s">
        <v>217</v>
      </c>
      <c r="AI5" s="1086"/>
      <c r="AJ5" s="1085" t="s">
        <v>232</v>
      </c>
      <c r="AK5" s="1087"/>
    </row>
    <row r="6" spans="2:37" s="2" customFormat="1" ht="11.25" customHeight="1">
      <c r="B6" s="1070"/>
      <c r="C6" s="1071"/>
      <c r="D6" s="1034" t="s">
        <v>233</v>
      </c>
      <c r="E6" s="1020" t="s">
        <v>234</v>
      </c>
      <c r="F6" s="1036" t="s">
        <v>183</v>
      </c>
      <c r="G6" s="1039" t="s">
        <v>185</v>
      </c>
      <c r="H6" s="1042" t="s">
        <v>186</v>
      </c>
      <c r="I6" s="718" t="s">
        <v>317</v>
      </c>
      <c r="J6" s="1042" t="s">
        <v>235</v>
      </c>
      <c r="K6" s="1017" t="s">
        <v>236</v>
      </c>
      <c r="L6" s="1019" t="s">
        <v>237</v>
      </c>
      <c r="M6" s="108"/>
      <c r="N6" s="1036" t="s">
        <v>238</v>
      </c>
      <c r="O6" s="109"/>
      <c r="P6" s="1039" t="s">
        <v>239</v>
      </c>
      <c r="Q6" s="1034" t="s">
        <v>240</v>
      </c>
      <c r="R6" s="1044" t="s">
        <v>241</v>
      </c>
      <c r="S6" s="1042" t="s">
        <v>242</v>
      </c>
      <c r="T6" s="1044" t="s">
        <v>243</v>
      </c>
      <c r="U6" s="1063" t="s">
        <v>244</v>
      </c>
      <c r="V6" s="1052" t="s">
        <v>245</v>
      </c>
      <c r="W6" s="1019" t="s">
        <v>246</v>
      </c>
      <c r="X6" s="1028" t="s">
        <v>238</v>
      </c>
      <c r="Y6" s="1026" t="s">
        <v>247</v>
      </c>
      <c r="Z6" s="1019" t="s">
        <v>246</v>
      </c>
      <c r="AA6" s="1028" t="s">
        <v>248</v>
      </c>
      <c r="AB6" s="1026" t="s">
        <v>247</v>
      </c>
      <c r="AC6" s="39"/>
      <c r="AD6" s="539" t="s">
        <v>408</v>
      </c>
      <c r="AE6" s="540" t="s">
        <v>409</v>
      </c>
      <c r="AF6" s="539" t="s">
        <v>408</v>
      </c>
      <c r="AG6" s="540" t="s">
        <v>409</v>
      </c>
      <c r="AH6" s="539" t="s">
        <v>408</v>
      </c>
      <c r="AI6" s="541" t="s">
        <v>409</v>
      </c>
      <c r="AJ6" s="542" t="s">
        <v>408</v>
      </c>
      <c r="AK6" s="541" t="s">
        <v>409</v>
      </c>
    </row>
    <row r="7" spans="2:37" s="2" customFormat="1" ht="11.25" customHeight="1">
      <c r="B7" s="1070"/>
      <c r="C7" s="1071"/>
      <c r="D7" s="1034"/>
      <c r="E7" s="1020"/>
      <c r="F7" s="1037"/>
      <c r="G7" s="1040"/>
      <c r="H7" s="1042"/>
      <c r="I7" s="718"/>
      <c r="J7" s="1042"/>
      <c r="K7" s="1017"/>
      <c r="L7" s="1020"/>
      <c r="M7" s="1045" t="s">
        <v>182</v>
      </c>
      <c r="N7" s="1029"/>
      <c r="O7" s="1043" t="s">
        <v>184</v>
      </c>
      <c r="P7" s="1027"/>
      <c r="Q7" s="1034"/>
      <c r="R7" s="1044"/>
      <c r="S7" s="1042"/>
      <c r="T7" s="1044"/>
      <c r="U7" s="1063"/>
      <c r="V7" s="1052"/>
      <c r="W7" s="1020"/>
      <c r="X7" s="1029"/>
      <c r="Y7" s="1027"/>
      <c r="Z7" s="1020"/>
      <c r="AA7" s="1029"/>
      <c r="AB7" s="1027"/>
      <c r="AC7" s="110"/>
      <c r="AD7" s="543"/>
      <c r="AE7" s="379"/>
      <c r="AF7" s="543"/>
      <c r="AG7" s="379"/>
      <c r="AH7" s="543"/>
      <c r="AI7" s="544"/>
      <c r="AJ7" s="545"/>
      <c r="AK7" s="544"/>
    </row>
    <row r="8" spans="2:37" s="2" customFormat="1">
      <c r="B8" s="1070"/>
      <c r="C8" s="1071"/>
      <c r="D8" s="1035"/>
      <c r="E8" s="1021"/>
      <c r="F8" s="1038"/>
      <c r="G8" s="1041"/>
      <c r="H8" s="1042"/>
      <c r="I8" s="718"/>
      <c r="J8" s="1055"/>
      <c r="K8" s="1018"/>
      <c r="L8" s="1021"/>
      <c r="M8" s="1046"/>
      <c r="N8" s="1033"/>
      <c r="O8" s="1044"/>
      <c r="P8" s="1074"/>
      <c r="Q8" s="1035"/>
      <c r="R8" s="1054"/>
      <c r="S8" s="1055"/>
      <c r="T8" s="1054"/>
      <c r="U8" s="1064"/>
      <c r="V8" s="1053"/>
      <c r="W8" s="1020"/>
      <c r="X8" s="1033"/>
      <c r="Y8" s="1027"/>
      <c r="Z8" s="1020"/>
      <c r="AA8" s="1029"/>
      <c r="AB8" s="1027"/>
      <c r="AD8" s="543"/>
      <c r="AE8" s="379"/>
      <c r="AF8" s="543"/>
      <c r="AG8" s="379"/>
      <c r="AH8" s="543"/>
      <c r="AI8" s="544"/>
      <c r="AJ8" s="545"/>
      <c r="AK8" s="544"/>
    </row>
    <row r="9" spans="2:37" s="2" customFormat="1">
      <c r="B9" s="1070"/>
      <c r="C9" s="1071"/>
      <c r="D9" s="111" t="s">
        <v>181</v>
      </c>
      <c r="E9" s="380" t="s">
        <v>187</v>
      </c>
      <c r="F9" s="216" t="s">
        <v>188</v>
      </c>
      <c r="G9" s="217" t="s">
        <v>318</v>
      </c>
      <c r="H9" s="5" t="s">
        <v>189</v>
      </c>
      <c r="I9" s="719" t="s">
        <v>120</v>
      </c>
      <c r="J9" s="5" t="s">
        <v>190</v>
      </c>
      <c r="K9" s="537" t="s">
        <v>0</v>
      </c>
      <c r="L9" s="387" t="s">
        <v>191</v>
      </c>
      <c r="M9" s="546" t="s">
        <v>2</v>
      </c>
      <c r="N9" s="112" t="s">
        <v>322</v>
      </c>
      <c r="O9" s="538" t="s">
        <v>4</v>
      </c>
      <c r="P9" s="113" t="s">
        <v>192</v>
      </c>
      <c r="Q9" s="47" t="s">
        <v>193</v>
      </c>
      <c r="R9" s="547" t="s">
        <v>448</v>
      </c>
      <c r="S9" s="5" t="s">
        <v>194</v>
      </c>
      <c r="T9" s="547" t="s">
        <v>449</v>
      </c>
      <c r="U9" s="9" t="s">
        <v>195</v>
      </c>
      <c r="V9" s="114" t="s">
        <v>196</v>
      </c>
      <c r="W9" s="394" t="s">
        <v>197</v>
      </c>
      <c r="X9" s="93" t="s">
        <v>198</v>
      </c>
      <c r="Y9" s="115" t="s">
        <v>199</v>
      </c>
      <c r="Z9" s="387" t="s">
        <v>200</v>
      </c>
      <c r="AA9" s="112" t="s">
        <v>201</v>
      </c>
      <c r="AB9" s="113" t="s">
        <v>202</v>
      </c>
      <c r="AD9" s="548" t="s">
        <v>10</v>
      </c>
      <c r="AE9" s="549" t="s">
        <v>11</v>
      </c>
      <c r="AF9" s="548" t="s">
        <v>12</v>
      </c>
      <c r="AG9" s="549" t="s">
        <v>13</v>
      </c>
      <c r="AH9" s="548" t="s">
        <v>14</v>
      </c>
      <c r="AI9" s="550" t="s">
        <v>15</v>
      </c>
      <c r="AJ9" s="551" t="s">
        <v>16</v>
      </c>
      <c r="AK9" s="550" t="s">
        <v>17</v>
      </c>
    </row>
    <row r="10" spans="2:37" s="2" customFormat="1" ht="11.25" customHeight="1">
      <c r="B10" s="1070"/>
      <c r="C10" s="1071"/>
      <c r="D10" s="1024" t="s">
        <v>316</v>
      </c>
      <c r="E10" s="380"/>
      <c r="F10" s="1058" t="s">
        <v>320</v>
      </c>
      <c r="G10" s="1056" t="s">
        <v>319</v>
      </c>
      <c r="H10" s="1061" t="s">
        <v>321</v>
      </c>
      <c r="I10" s="719"/>
      <c r="J10" s="5" t="s">
        <v>344</v>
      </c>
      <c r="K10" s="552"/>
      <c r="L10" s="387" t="s">
        <v>1</v>
      </c>
      <c r="M10" s="546"/>
      <c r="N10" s="112" t="s">
        <v>3</v>
      </c>
      <c r="O10" s="538"/>
      <c r="P10" s="113" t="s">
        <v>5</v>
      </c>
      <c r="Q10" s="47" t="s">
        <v>345</v>
      </c>
      <c r="R10" s="726"/>
      <c r="S10" s="5" t="s">
        <v>454</v>
      </c>
      <c r="T10" s="547"/>
      <c r="U10" s="9" t="s">
        <v>450</v>
      </c>
      <c r="V10" s="114" t="s">
        <v>346</v>
      </c>
      <c r="W10" s="394" t="s">
        <v>451</v>
      </c>
      <c r="X10" s="93" t="s">
        <v>452</v>
      </c>
      <c r="Y10" s="115" t="s">
        <v>453</v>
      </c>
      <c r="Z10" s="387" t="s">
        <v>347</v>
      </c>
      <c r="AA10" s="112" t="s">
        <v>348</v>
      </c>
      <c r="AB10" s="113" t="s">
        <v>349</v>
      </c>
      <c r="AD10" s="543" t="s">
        <v>455</v>
      </c>
      <c r="AE10" s="379" t="s">
        <v>456</v>
      </c>
      <c r="AF10" s="543" t="s">
        <v>457</v>
      </c>
      <c r="AG10" s="379" t="s">
        <v>458</v>
      </c>
      <c r="AH10" s="543" t="s">
        <v>459</v>
      </c>
      <c r="AI10" s="544" t="s">
        <v>460</v>
      </c>
      <c r="AJ10" s="545" t="s">
        <v>18</v>
      </c>
      <c r="AK10" s="544" t="s">
        <v>19</v>
      </c>
    </row>
    <row r="11" spans="2:37" ht="11.25" customHeight="1">
      <c r="B11" s="1070"/>
      <c r="C11" s="1071"/>
      <c r="D11" s="1024"/>
      <c r="E11" s="381"/>
      <c r="F11" s="1059"/>
      <c r="G11" s="1056"/>
      <c r="H11" s="1061"/>
      <c r="I11" s="720"/>
      <c r="J11" s="117"/>
      <c r="K11" s="554"/>
      <c r="L11" s="388"/>
      <c r="M11" s="553"/>
      <c r="N11" s="118"/>
      <c r="O11" s="553"/>
      <c r="P11" s="119"/>
      <c r="Q11" s="120"/>
      <c r="R11" s="1050"/>
      <c r="S11" s="6"/>
      <c r="T11" s="555"/>
      <c r="U11" s="10"/>
      <c r="V11" s="44"/>
      <c r="W11" s="381"/>
      <c r="X11" s="121"/>
      <c r="Y11" s="122"/>
      <c r="Z11" s="388"/>
      <c r="AA11" s="91"/>
      <c r="AB11" s="116"/>
      <c r="AD11" s="1088" t="s">
        <v>410</v>
      </c>
      <c r="AE11" s="1090" t="s">
        <v>410</v>
      </c>
      <c r="AF11" s="1088" t="s">
        <v>410</v>
      </c>
      <c r="AG11" s="1090" t="s">
        <v>410</v>
      </c>
      <c r="AH11" s="1088" t="s">
        <v>410</v>
      </c>
      <c r="AI11" s="1077" t="s">
        <v>410</v>
      </c>
      <c r="AJ11" s="1079"/>
      <c r="AK11" s="1077"/>
    </row>
    <row r="12" spans="2:37" ht="12" customHeight="1">
      <c r="B12" s="1070"/>
      <c r="C12" s="1071"/>
      <c r="D12" s="1024"/>
      <c r="E12" s="381"/>
      <c r="F12" s="1059"/>
      <c r="G12" s="1056"/>
      <c r="H12" s="1061"/>
      <c r="I12" s="720"/>
      <c r="J12" s="117"/>
      <c r="K12" s="1075"/>
      <c r="L12" s="388"/>
      <c r="M12" s="553"/>
      <c r="N12" s="118"/>
      <c r="O12" s="553"/>
      <c r="P12" s="119"/>
      <c r="Q12" s="120"/>
      <c r="R12" s="1050"/>
      <c r="S12" s="6"/>
      <c r="T12" s="555"/>
      <c r="U12" s="10"/>
      <c r="V12" s="44"/>
      <c r="W12" s="381"/>
      <c r="X12" s="121"/>
      <c r="Y12" s="122"/>
      <c r="Z12" s="388"/>
      <c r="AA12" s="91"/>
      <c r="AB12" s="116"/>
      <c r="AD12" s="1088"/>
      <c r="AE12" s="1090"/>
      <c r="AF12" s="1088"/>
      <c r="AG12" s="1090"/>
      <c r="AH12" s="1088"/>
      <c r="AI12" s="1077"/>
      <c r="AJ12" s="1079"/>
      <c r="AK12" s="1077"/>
    </row>
    <row r="13" spans="2:37">
      <c r="B13" s="1070"/>
      <c r="C13" s="1071"/>
      <c r="D13" s="1024"/>
      <c r="E13" s="381"/>
      <c r="F13" s="1059"/>
      <c r="G13" s="1056"/>
      <c r="H13" s="1061"/>
      <c r="I13" s="720"/>
      <c r="J13" s="117"/>
      <c r="K13" s="1075"/>
      <c r="L13" s="388"/>
      <c r="M13" s="553"/>
      <c r="N13" s="118"/>
      <c r="O13" s="553"/>
      <c r="P13" s="119"/>
      <c r="Q13" s="120"/>
      <c r="R13" s="1050"/>
      <c r="S13" s="6"/>
      <c r="T13" s="555"/>
      <c r="U13" s="10"/>
      <c r="V13" s="44"/>
      <c r="W13" s="381"/>
      <c r="X13" s="121"/>
      <c r="Y13" s="122"/>
      <c r="Z13" s="388"/>
      <c r="AA13" s="91"/>
      <c r="AB13" s="116"/>
      <c r="AD13" s="1088"/>
      <c r="AE13" s="1090"/>
      <c r="AF13" s="1088"/>
      <c r="AG13" s="1090"/>
      <c r="AH13" s="1088"/>
      <c r="AI13" s="1077"/>
      <c r="AJ13" s="1079"/>
      <c r="AK13" s="1077"/>
    </row>
    <row r="14" spans="2:37" ht="12" thickBot="1">
      <c r="B14" s="1072"/>
      <c r="C14" s="1073"/>
      <c r="D14" s="1025"/>
      <c r="E14" s="382"/>
      <c r="F14" s="1060"/>
      <c r="G14" s="1057"/>
      <c r="H14" s="1062"/>
      <c r="I14" s="721"/>
      <c r="J14" s="124"/>
      <c r="K14" s="1076"/>
      <c r="L14" s="389"/>
      <c r="M14" s="556"/>
      <c r="N14" s="125"/>
      <c r="O14" s="556"/>
      <c r="P14" s="126"/>
      <c r="Q14" s="127"/>
      <c r="R14" s="1051"/>
      <c r="S14" s="7"/>
      <c r="T14" s="557"/>
      <c r="U14" s="12"/>
      <c r="V14" s="45"/>
      <c r="W14" s="382"/>
      <c r="X14" s="128"/>
      <c r="Y14" s="129"/>
      <c r="Z14" s="389"/>
      <c r="AA14" s="92"/>
      <c r="AB14" s="123"/>
      <c r="AD14" s="1089"/>
      <c r="AE14" s="1091"/>
      <c r="AF14" s="1089"/>
      <c r="AG14" s="1091"/>
      <c r="AH14" s="1089"/>
      <c r="AI14" s="1078"/>
      <c r="AJ14" s="1080"/>
      <c r="AK14" s="1078"/>
    </row>
    <row r="15" spans="2:37">
      <c r="B15" s="99" t="s">
        <v>78</v>
      </c>
      <c r="C15" s="484" t="s">
        <v>539</v>
      </c>
      <c r="D15" s="130">
        <v>0</v>
      </c>
      <c r="E15" s="383">
        <v>0</v>
      </c>
      <c r="F15" s="131">
        <v>0</v>
      </c>
      <c r="G15" s="132">
        <v>0</v>
      </c>
      <c r="H15" s="133">
        <f>+'③-1計算(建設部門)'!ES11</f>
        <v>0</v>
      </c>
      <c r="I15" s="700">
        <f>+④係数!BF24</f>
        <v>0.36778944712524053</v>
      </c>
      <c r="J15" s="133">
        <f>+H15*I15</f>
        <v>0</v>
      </c>
      <c r="K15" s="1022" t="s">
        <v>410</v>
      </c>
      <c r="L15" s="390">
        <f t="array" ref="L15:L51">MMULT(④係数!D135:AN171,'③-2計算'!J15:J51)</f>
        <v>0</v>
      </c>
      <c r="M15" s="559">
        <f t="array" ref="M15:M51">TRANSPOSE(④係数!D123:AN123)</f>
        <v>0.49240899999999999</v>
      </c>
      <c r="N15" s="131">
        <f>+L15*M15</f>
        <v>0</v>
      </c>
      <c r="O15" s="559">
        <f t="array" ref="O15:O51">TRANSPOSE(④係数!D118:AN118)</f>
        <v>0.11981303</v>
      </c>
      <c r="P15" s="132">
        <f>+L15*O15</f>
        <v>0</v>
      </c>
      <c r="Q15" s="130">
        <f t="shared" ref="Q15:Q44" si="0">+G15+P15</f>
        <v>0</v>
      </c>
      <c r="R15" s="1047">
        <f>+④係数!I184</f>
        <v>0.53879143845814659</v>
      </c>
      <c r="S15" s="1030">
        <f>+Q52*R15</f>
        <v>0</v>
      </c>
      <c r="T15" s="560">
        <f>+④係数!BH24</f>
        <v>6.3636270350176044E-3</v>
      </c>
      <c r="U15" s="136">
        <f>+$S$15*T15</f>
        <v>0</v>
      </c>
      <c r="V15" s="17">
        <f>+U15*I15</f>
        <v>0</v>
      </c>
      <c r="W15" s="383">
        <f t="array" ref="W15:W51">MMULT(④係数!D135:AN171,'③-2計算'!V15:V51)</f>
        <v>0</v>
      </c>
      <c r="X15" s="137">
        <f>+W15*M15</f>
        <v>0</v>
      </c>
      <c r="Y15" s="138">
        <f>+W15*O15</f>
        <v>0</v>
      </c>
      <c r="Z15" s="390">
        <f>+E15+L15+W15</f>
        <v>0</v>
      </c>
      <c r="AA15" s="131">
        <f>+F15+N15+X15</f>
        <v>0</v>
      </c>
      <c r="AB15" s="132">
        <f>+G15+P15+Y15</f>
        <v>0</v>
      </c>
      <c r="AD15" s="561">
        <f>+E15*④係数!O199</f>
        <v>0</v>
      </c>
      <c r="AE15" s="562">
        <f>+E15*④係数!P199</f>
        <v>0</v>
      </c>
      <c r="AF15" s="563">
        <f>+L15*④係数!O199</f>
        <v>0</v>
      </c>
      <c r="AG15" s="564">
        <f>+L15*④係数!P199</f>
        <v>0</v>
      </c>
      <c r="AH15" s="565">
        <f>+W15*④係数!O199</f>
        <v>0</v>
      </c>
      <c r="AI15" s="566">
        <f>+W15*④係数!P199</f>
        <v>0</v>
      </c>
      <c r="AJ15" s="567">
        <f>+AD15+AF15+AH15</f>
        <v>0</v>
      </c>
      <c r="AK15" s="568">
        <f>+AE15+AG15+AI15</f>
        <v>0</v>
      </c>
    </row>
    <row r="16" spans="2:37">
      <c r="B16" s="99" t="s">
        <v>79</v>
      </c>
      <c r="C16" s="485" t="s">
        <v>26</v>
      </c>
      <c r="D16" s="130">
        <v>0</v>
      </c>
      <c r="E16" s="383">
        <v>0</v>
      </c>
      <c r="F16" s="131">
        <v>0</v>
      </c>
      <c r="G16" s="132">
        <v>0</v>
      </c>
      <c r="H16" s="133">
        <f>+'③-1計算(建設部門)'!ES12</f>
        <v>0</v>
      </c>
      <c r="I16" s="700">
        <f>+④係数!BF25</f>
        <v>2.3191792071992845E-2</v>
      </c>
      <c r="J16" s="133">
        <f t="shared" ref="J16:J51" si="1">+H16*I16</f>
        <v>0</v>
      </c>
      <c r="K16" s="1023"/>
      <c r="L16" s="390">
        <v>0</v>
      </c>
      <c r="M16" s="559">
        <v>0.43661644999999999</v>
      </c>
      <c r="N16" s="131">
        <f t="shared" ref="N16:N45" si="2">+L16*M16</f>
        <v>0</v>
      </c>
      <c r="O16" s="559">
        <v>0.19698725</v>
      </c>
      <c r="P16" s="132">
        <f t="shared" ref="P16:P45" si="3">+L16*O16</f>
        <v>0</v>
      </c>
      <c r="Q16" s="130">
        <f t="shared" si="0"/>
        <v>0</v>
      </c>
      <c r="R16" s="1048"/>
      <c r="S16" s="1031"/>
      <c r="T16" s="560">
        <f>+④係数!BH25</f>
        <v>-1.5090412698642648E-5</v>
      </c>
      <c r="U16" s="136">
        <f t="shared" ref="U16:U45" si="4">+$S$15*T16</f>
        <v>0</v>
      </c>
      <c r="V16" s="17">
        <f t="shared" ref="V16:V45" si="5">+U16*I16</f>
        <v>0</v>
      </c>
      <c r="W16" s="383">
        <v>0</v>
      </c>
      <c r="X16" s="137">
        <f t="shared" ref="X16:X45" si="6">+W16*M16</f>
        <v>0</v>
      </c>
      <c r="Y16" s="138">
        <f t="shared" ref="Y16:Y45" si="7">+W16*O16</f>
        <v>0</v>
      </c>
      <c r="Z16" s="390">
        <f t="shared" ref="Z16:Z45" si="8">+E16+L16+W16</f>
        <v>0</v>
      </c>
      <c r="AA16" s="131">
        <f t="shared" ref="AA16:AA45" si="9">+F16+N16+X16</f>
        <v>0</v>
      </c>
      <c r="AB16" s="132">
        <f t="shared" ref="AB16:AB45" si="10">+G16+P16+Y16</f>
        <v>0</v>
      </c>
      <c r="AD16" s="565">
        <f>+E16*④係数!O200</f>
        <v>0</v>
      </c>
      <c r="AE16" s="569">
        <f>+E16*④係数!P200</f>
        <v>0</v>
      </c>
      <c r="AF16" s="570">
        <f>+L16*④係数!O200</f>
        <v>0</v>
      </c>
      <c r="AG16" s="571">
        <f>+L16*④係数!P200</f>
        <v>0</v>
      </c>
      <c r="AH16" s="565">
        <f>+W16*④係数!O200</f>
        <v>0</v>
      </c>
      <c r="AI16" s="572">
        <f>+W16*④係数!P200</f>
        <v>0</v>
      </c>
      <c r="AJ16" s="573">
        <f t="shared" ref="AJ16:AK45" si="11">+AD16+AF16+AH16</f>
        <v>0</v>
      </c>
      <c r="AK16" s="568">
        <f t="shared" si="11"/>
        <v>0</v>
      </c>
    </row>
    <row r="17" spans="2:37">
      <c r="B17" s="99" t="s">
        <v>80</v>
      </c>
      <c r="C17" s="485" t="s">
        <v>404</v>
      </c>
      <c r="D17" s="130">
        <v>0</v>
      </c>
      <c r="E17" s="383">
        <v>0</v>
      </c>
      <c r="F17" s="131">
        <v>0</v>
      </c>
      <c r="G17" s="132">
        <v>0</v>
      </c>
      <c r="H17" s="133">
        <f>+'③-1計算(建設部門)'!ES13</f>
        <v>0</v>
      </c>
      <c r="I17" s="700">
        <f>+④係数!BF26</f>
        <v>0.26464231464737797</v>
      </c>
      <c r="J17" s="133">
        <f t="shared" si="1"/>
        <v>0</v>
      </c>
      <c r="K17" s="558"/>
      <c r="L17" s="390">
        <v>0</v>
      </c>
      <c r="M17" s="559">
        <v>0.39928730000000001</v>
      </c>
      <c r="N17" s="131">
        <f t="shared" si="2"/>
        <v>0</v>
      </c>
      <c r="O17" s="559">
        <v>0.12407193</v>
      </c>
      <c r="P17" s="132">
        <f t="shared" si="3"/>
        <v>0</v>
      </c>
      <c r="Q17" s="130">
        <f t="shared" si="0"/>
        <v>0</v>
      </c>
      <c r="R17" s="1048"/>
      <c r="S17" s="1031"/>
      <c r="T17" s="560">
        <f>+④係数!BH26</f>
        <v>5.3530522774149034E-2</v>
      </c>
      <c r="U17" s="136">
        <f t="shared" si="4"/>
        <v>0</v>
      </c>
      <c r="V17" s="17">
        <f t="shared" si="5"/>
        <v>0</v>
      </c>
      <c r="W17" s="383">
        <v>0</v>
      </c>
      <c r="X17" s="137">
        <f t="shared" si="6"/>
        <v>0</v>
      </c>
      <c r="Y17" s="138">
        <f t="shared" si="7"/>
        <v>0</v>
      </c>
      <c r="Z17" s="390">
        <f t="shared" si="8"/>
        <v>0</v>
      </c>
      <c r="AA17" s="131">
        <f t="shared" si="9"/>
        <v>0</v>
      </c>
      <c r="AB17" s="132">
        <f t="shared" si="10"/>
        <v>0</v>
      </c>
      <c r="AD17" s="565">
        <f>+E17*④係数!O201</f>
        <v>0</v>
      </c>
      <c r="AE17" s="569">
        <f>+E17*④係数!P201</f>
        <v>0</v>
      </c>
      <c r="AF17" s="570">
        <f>+L17*④係数!O201</f>
        <v>0</v>
      </c>
      <c r="AG17" s="571">
        <f>+L17*④係数!P201</f>
        <v>0</v>
      </c>
      <c r="AH17" s="565">
        <f>+W17*④係数!O201</f>
        <v>0</v>
      </c>
      <c r="AI17" s="572">
        <f>+W17*④係数!P201</f>
        <v>0</v>
      </c>
      <c r="AJ17" s="573">
        <f t="shared" si="11"/>
        <v>0</v>
      </c>
      <c r="AK17" s="568">
        <f t="shared" si="11"/>
        <v>0</v>
      </c>
    </row>
    <row r="18" spans="2:37">
      <c r="B18" s="99" t="s">
        <v>81</v>
      </c>
      <c r="C18" s="485" t="s">
        <v>29</v>
      </c>
      <c r="D18" s="130">
        <v>0</v>
      </c>
      <c r="E18" s="383">
        <v>0</v>
      </c>
      <c r="F18" s="131">
        <v>0</v>
      </c>
      <c r="G18" s="132">
        <v>0</v>
      </c>
      <c r="H18" s="133">
        <f>+'③-1計算(建設部門)'!ES14</f>
        <v>0</v>
      </c>
      <c r="I18" s="700">
        <f>+④係数!BF27</f>
        <v>0.21241989327225319</v>
      </c>
      <c r="J18" s="133">
        <f t="shared" si="1"/>
        <v>0</v>
      </c>
      <c r="K18" s="558"/>
      <c r="L18" s="390">
        <v>0</v>
      </c>
      <c r="M18" s="559">
        <v>0.39004959</v>
      </c>
      <c r="N18" s="131">
        <f t="shared" si="2"/>
        <v>0</v>
      </c>
      <c r="O18" s="559">
        <v>0.22245345999999999</v>
      </c>
      <c r="P18" s="132">
        <f t="shared" si="3"/>
        <v>0</v>
      </c>
      <c r="Q18" s="130">
        <f t="shared" si="0"/>
        <v>0</v>
      </c>
      <c r="R18" s="1048"/>
      <c r="S18" s="1031"/>
      <c r="T18" s="560">
        <f>+④係数!BH27</f>
        <v>6.4988371327974427E-3</v>
      </c>
      <c r="U18" s="136">
        <f t="shared" si="4"/>
        <v>0</v>
      </c>
      <c r="V18" s="17">
        <f t="shared" si="5"/>
        <v>0</v>
      </c>
      <c r="W18" s="383">
        <v>0</v>
      </c>
      <c r="X18" s="137">
        <f t="shared" si="6"/>
        <v>0</v>
      </c>
      <c r="Y18" s="138">
        <f t="shared" si="7"/>
        <v>0</v>
      </c>
      <c r="Z18" s="390">
        <f t="shared" si="8"/>
        <v>0</v>
      </c>
      <c r="AA18" s="131">
        <f t="shared" si="9"/>
        <v>0</v>
      </c>
      <c r="AB18" s="132">
        <f t="shared" si="10"/>
        <v>0</v>
      </c>
      <c r="AD18" s="565">
        <f>+E18*④係数!O202</f>
        <v>0</v>
      </c>
      <c r="AE18" s="569">
        <f>+E18*④係数!P202</f>
        <v>0</v>
      </c>
      <c r="AF18" s="570">
        <f>+L18*④係数!O202</f>
        <v>0</v>
      </c>
      <c r="AG18" s="571">
        <f>+L18*④係数!P202</f>
        <v>0</v>
      </c>
      <c r="AH18" s="565">
        <f>+W18*④係数!O202</f>
        <v>0</v>
      </c>
      <c r="AI18" s="572">
        <f>+W18*④係数!P202</f>
        <v>0</v>
      </c>
      <c r="AJ18" s="573">
        <f t="shared" si="11"/>
        <v>0</v>
      </c>
      <c r="AK18" s="568">
        <f t="shared" si="11"/>
        <v>0</v>
      </c>
    </row>
    <row r="19" spans="2:37">
      <c r="B19" s="99" t="s">
        <v>82</v>
      </c>
      <c r="C19" s="485" t="s">
        <v>487</v>
      </c>
      <c r="D19" s="130">
        <v>0</v>
      </c>
      <c r="E19" s="383">
        <v>0</v>
      </c>
      <c r="F19" s="131">
        <v>0</v>
      </c>
      <c r="G19" s="132">
        <v>0</v>
      </c>
      <c r="H19" s="133">
        <f>+'③-1計算(建設部門)'!ES15</f>
        <v>0</v>
      </c>
      <c r="I19" s="700">
        <f>+④係数!BF28</f>
        <v>0.28501632050562387</v>
      </c>
      <c r="J19" s="133">
        <f t="shared" si="1"/>
        <v>0</v>
      </c>
      <c r="K19" s="558"/>
      <c r="L19" s="390">
        <v>0</v>
      </c>
      <c r="M19" s="559">
        <v>0.38193749999999999</v>
      </c>
      <c r="N19" s="131">
        <f t="shared" si="2"/>
        <v>0</v>
      </c>
      <c r="O19" s="559">
        <v>0.19943272000000001</v>
      </c>
      <c r="P19" s="132">
        <f t="shared" si="3"/>
        <v>0</v>
      </c>
      <c r="Q19" s="130">
        <f t="shared" si="0"/>
        <v>0</v>
      </c>
      <c r="R19" s="1048"/>
      <c r="S19" s="1031"/>
      <c r="T19" s="560">
        <f>+④係数!BH28</f>
        <v>2.4959542603554937E-4</v>
      </c>
      <c r="U19" s="136">
        <f t="shared" si="4"/>
        <v>0</v>
      </c>
      <c r="V19" s="17">
        <f t="shared" si="5"/>
        <v>0</v>
      </c>
      <c r="W19" s="383">
        <v>0</v>
      </c>
      <c r="X19" s="137">
        <f t="shared" si="6"/>
        <v>0</v>
      </c>
      <c r="Y19" s="138">
        <f t="shared" si="7"/>
        <v>0</v>
      </c>
      <c r="Z19" s="390">
        <f t="shared" si="8"/>
        <v>0</v>
      </c>
      <c r="AA19" s="131">
        <f t="shared" si="9"/>
        <v>0</v>
      </c>
      <c r="AB19" s="132">
        <f t="shared" si="10"/>
        <v>0</v>
      </c>
      <c r="AD19" s="565">
        <f>+E19*④係数!O203</f>
        <v>0</v>
      </c>
      <c r="AE19" s="569">
        <f>+E19*④係数!P203</f>
        <v>0</v>
      </c>
      <c r="AF19" s="570">
        <f>+L19*④係数!O203</f>
        <v>0</v>
      </c>
      <c r="AG19" s="571">
        <f>+L19*④係数!P203</f>
        <v>0</v>
      </c>
      <c r="AH19" s="565">
        <f>+W19*④係数!O203</f>
        <v>0</v>
      </c>
      <c r="AI19" s="572">
        <f>+W19*④係数!P203</f>
        <v>0</v>
      </c>
      <c r="AJ19" s="573">
        <f t="shared" si="11"/>
        <v>0</v>
      </c>
      <c r="AK19" s="568">
        <f t="shared" si="11"/>
        <v>0</v>
      </c>
    </row>
    <row r="20" spans="2:37">
      <c r="B20" s="100" t="s">
        <v>83</v>
      </c>
      <c r="C20" s="486" t="s">
        <v>32</v>
      </c>
      <c r="D20" s="139">
        <v>0</v>
      </c>
      <c r="E20" s="384">
        <v>0</v>
      </c>
      <c r="F20" s="140">
        <v>0</v>
      </c>
      <c r="G20" s="141">
        <v>0</v>
      </c>
      <c r="H20" s="134">
        <f>+'③-1計算(建設部門)'!ES16</f>
        <v>0</v>
      </c>
      <c r="I20" s="722">
        <f>+④係数!BF29</f>
        <v>2.7203664282327344E-2</v>
      </c>
      <c r="J20" s="134">
        <f t="shared" si="1"/>
        <v>0</v>
      </c>
      <c r="K20" s="574"/>
      <c r="L20" s="391">
        <v>0</v>
      </c>
      <c r="M20" s="575">
        <v>0.43070775</v>
      </c>
      <c r="N20" s="140">
        <f t="shared" si="2"/>
        <v>0</v>
      </c>
      <c r="O20" s="575">
        <v>0.16881413000000001</v>
      </c>
      <c r="P20" s="141">
        <f t="shared" si="3"/>
        <v>0</v>
      </c>
      <c r="Q20" s="139">
        <f t="shared" si="0"/>
        <v>0</v>
      </c>
      <c r="R20" s="1048"/>
      <c r="S20" s="1031"/>
      <c r="T20" s="574">
        <f>+④係数!BH29</f>
        <v>3.7608326527557205E-3</v>
      </c>
      <c r="U20" s="142">
        <f t="shared" si="4"/>
        <v>0</v>
      </c>
      <c r="V20" s="143">
        <f t="shared" si="5"/>
        <v>0</v>
      </c>
      <c r="W20" s="384">
        <v>0</v>
      </c>
      <c r="X20" s="144">
        <f t="shared" si="6"/>
        <v>0</v>
      </c>
      <c r="Y20" s="145">
        <f t="shared" si="7"/>
        <v>0</v>
      </c>
      <c r="Z20" s="391">
        <f t="shared" si="8"/>
        <v>0</v>
      </c>
      <c r="AA20" s="140">
        <f t="shared" si="9"/>
        <v>0</v>
      </c>
      <c r="AB20" s="141">
        <f t="shared" si="10"/>
        <v>0</v>
      </c>
      <c r="AD20" s="577">
        <f>+E20*④係数!O204</f>
        <v>0</v>
      </c>
      <c r="AE20" s="578">
        <f>+E20*④係数!P204</f>
        <v>0</v>
      </c>
      <c r="AF20" s="579">
        <f>+L20*④係数!O204</f>
        <v>0</v>
      </c>
      <c r="AG20" s="580">
        <f>+L20*④係数!P204</f>
        <v>0</v>
      </c>
      <c r="AH20" s="577">
        <f>+W20*④係数!O204</f>
        <v>0</v>
      </c>
      <c r="AI20" s="581">
        <f>+W20*④係数!P204</f>
        <v>0</v>
      </c>
      <c r="AJ20" s="582">
        <f t="shared" si="11"/>
        <v>0</v>
      </c>
      <c r="AK20" s="583">
        <f t="shared" si="11"/>
        <v>0</v>
      </c>
    </row>
    <row r="21" spans="2:37">
      <c r="B21" s="99" t="s">
        <v>84</v>
      </c>
      <c r="C21" s="485" t="s">
        <v>488</v>
      </c>
      <c r="D21" s="130">
        <v>0</v>
      </c>
      <c r="E21" s="383">
        <v>0</v>
      </c>
      <c r="F21" s="131">
        <v>0</v>
      </c>
      <c r="G21" s="132">
        <v>0</v>
      </c>
      <c r="H21" s="133">
        <f>+'③-1計算(建設部門)'!ES17</f>
        <v>0</v>
      </c>
      <c r="I21" s="700">
        <f>+④係数!BF30</f>
        <v>6.1419005679125172E-2</v>
      </c>
      <c r="J21" s="133">
        <f t="shared" si="1"/>
        <v>0</v>
      </c>
      <c r="K21" s="558"/>
      <c r="L21" s="390">
        <v>0</v>
      </c>
      <c r="M21" s="559">
        <v>0.43107653000000001</v>
      </c>
      <c r="N21" s="131">
        <f t="shared" si="2"/>
        <v>0</v>
      </c>
      <c r="O21" s="559">
        <v>0.14121473000000001</v>
      </c>
      <c r="P21" s="132">
        <f t="shared" si="3"/>
        <v>0</v>
      </c>
      <c r="Q21" s="130">
        <f t="shared" si="0"/>
        <v>0</v>
      </c>
      <c r="R21" s="1048"/>
      <c r="S21" s="1031"/>
      <c r="T21" s="558">
        <f>+④係数!BH30</f>
        <v>9.8048447468160743E-3</v>
      </c>
      <c r="U21" s="136">
        <f t="shared" si="4"/>
        <v>0</v>
      </c>
      <c r="V21" s="17">
        <f t="shared" si="5"/>
        <v>0</v>
      </c>
      <c r="W21" s="383">
        <v>0</v>
      </c>
      <c r="X21" s="137">
        <f t="shared" si="6"/>
        <v>0</v>
      </c>
      <c r="Y21" s="138">
        <f t="shared" si="7"/>
        <v>0</v>
      </c>
      <c r="Z21" s="390">
        <f t="shared" si="8"/>
        <v>0</v>
      </c>
      <c r="AA21" s="131">
        <f t="shared" si="9"/>
        <v>0</v>
      </c>
      <c r="AB21" s="132">
        <f t="shared" si="10"/>
        <v>0</v>
      </c>
      <c r="AD21" s="565">
        <f>+E21*④係数!O205</f>
        <v>0</v>
      </c>
      <c r="AE21" s="569">
        <f>+E21*④係数!P205</f>
        <v>0</v>
      </c>
      <c r="AF21" s="570">
        <f>+L21*④係数!O205</f>
        <v>0</v>
      </c>
      <c r="AG21" s="571">
        <f>+L21*④係数!P205</f>
        <v>0</v>
      </c>
      <c r="AH21" s="565">
        <f>+W21*④係数!O205</f>
        <v>0</v>
      </c>
      <c r="AI21" s="572">
        <f>+W21*④係数!P205</f>
        <v>0</v>
      </c>
      <c r="AJ21" s="573">
        <f t="shared" si="11"/>
        <v>0</v>
      </c>
      <c r="AK21" s="568">
        <f t="shared" si="11"/>
        <v>0</v>
      </c>
    </row>
    <row r="22" spans="2:37">
      <c r="B22" s="99" t="s">
        <v>85</v>
      </c>
      <c r="C22" s="485" t="s">
        <v>540</v>
      </c>
      <c r="D22" s="130">
        <v>0</v>
      </c>
      <c r="E22" s="383">
        <v>0</v>
      </c>
      <c r="F22" s="131">
        <v>0</v>
      </c>
      <c r="G22" s="132">
        <v>0</v>
      </c>
      <c r="H22" s="133">
        <f>+'③-1計算(建設部門)'!ES18</f>
        <v>0</v>
      </c>
      <c r="I22" s="700">
        <f>+④係数!BF31</f>
        <v>0.17542407447395569</v>
      </c>
      <c r="J22" s="133">
        <f t="shared" si="1"/>
        <v>0</v>
      </c>
      <c r="K22" s="558"/>
      <c r="L22" s="390">
        <v>0</v>
      </c>
      <c r="M22" s="559">
        <v>0.36272335999999999</v>
      </c>
      <c r="N22" s="131">
        <f t="shared" si="2"/>
        <v>0</v>
      </c>
      <c r="O22" s="559">
        <v>0.22189602999999999</v>
      </c>
      <c r="P22" s="132">
        <f t="shared" si="3"/>
        <v>0</v>
      </c>
      <c r="Q22" s="130">
        <f t="shared" si="0"/>
        <v>0</v>
      </c>
      <c r="R22" s="1048"/>
      <c r="S22" s="1031"/>
      <c r="T22" s="558">
        <f>+④係数!BH31</f>
        <v>1.2709145574796839E-3</v>
      </c>
      <c r="U22" s="136">
        <f t="shared" si="4"/>
        <v>0</v>
      </c>
      <c r="V22" s="17">
        <f t="shared" si="5"/>
        <v>0</v>
      </c>
      <c r="W22" s="383">
        <v>0</v>
      </c>
      <c r="X22" s="137">
        <f t="shared" si="6"/>
        <v>0</v>
      </c>
      <c r="Y22" s="138">
        <f t="shared" si="7"/>
        <v>0</v>
      </c>
      <c r="Z22" s="390">
        <f t="shared" si="8"/>
        <v>0</v>
      </c>
      <c r="AA22" s="131">
        <f t="shared" si="9"/>
        <v>0</v>
      </c>
      <c r="AB22" s="132">
        <f t="shared" si="10"/>
        <v>0</v>
      </c>
      <c r="AD22" s="565">
        <f>+E22*④係数!O206</f>
        <v>0</v>
      </c>
      <c r="AE22" s="569">
        <f>+E22*④係数!P206</f>
        <v>0</v>
      </c>
      <c r="AF22" s="570">
        <f>+L22*④係数!O206</f>
        <v>0</v>
      </c>
      <c r="AG22" s="571">
        <f>+L22*④係数!P206</f>
        <v>0</v>
      </c>
      <c r="AH22" s="565">
        <f>+W22*④係数!O206</f>
        <v>0</v>
      </c>
      <c r="AI22" s="572">
        <f>+W22*④係数!P206</f>
        <v>0</v>
      </c>
      <c r="AJ22" s="573">
        <f t="shared" si="11"/>
        <v>0</v>
      </c>
      <c r="AK22" s="568">
        <f t="shared" si="11"/>
        <v>0</v>
      </c>
    </row>
    <row r="23" spans="2:37">
      <c r="B23" s="99" t="s">
        <v>86</v>
      </c>
      <c r="C23" s="485" t="s">
        <v>489</v>
      </c>
      <c r="D23" s="130">
        <v>0</v>
      </c>
      <c r="E23" s="383">
        <v>0</v>
      </c>
      <c r="F23" s="131">
        <v>0</v>
      </c>
      <c r="G23" s="132">
        <v>0</v>
      </c>
      <c r="H23" s="133">
        <f>+'③-1計算(建設部門)'!ES19</f>
        <v>0</v>
      </c>
      <c r="I23" s="700">
        <f>+④係数!BF32</f>
        <v>0.37395066712211078</v>
      </c>
      <c r="J23" s="133">
        <f t="shared" si="1"/>
        <v>0</v>
      </c>
      <c r="K23" s="558"/>
      <c r="L23" s="390">
        <v>0</v>
      </c>
      <c r="M23" s="559">
        <v>0.48633682</v>
      </c>
      <c r="N23" s="131">
        <f t="shared" si="2"/>
        <v>0</v>
      </c>
      <c r="O23" s="559">
        <v>0.18627609000000001</v>
      </c>
      <c r="P23" s="132">
        <f t="shared" si="3"/>
        <v>0</v>
      </c>
      <c r="Q23" s="130">
        <f t="shared" si="0"/>
        <v>0</v>
      </c>
      <c r="R23" s="1048"/>
      <c r="S23" s="1031"/>
      <c r="T23" s="558">
        <f>+④係数!BH32</f>
        <v>2.1850917587634553E-4</v>
      </c>
      <c r="U23" s="136">
        <f t="shared" si="4"/>
        <v>0</v>
      </c>
      <c r="V23" s="17">
        <f t="shared" si="5"/>
        <v>0</v>
      </c>
      <c r="W23" s="383">
        <v>0</v>
      </c>
      <c r="X23" s="137">
        <f t="shared" si="6"/>
        <v>0</v>
      </c>
      <c r="Y23" s="138">
        <f t="shared" si="7"/>
        <v>0</v>
      </c>
      <c r="Z23" s="390">
        <f t="shared" si="8"/>
        <v>0</v>
      </c>
      <c r="AA23" s="131">
        <f t="shared" si="9"/>
        <v>0</v>
      </c>
      <c r="AB23" s="132">
        <f t="shared" si="10"/>
        <v>0</v>
      </c>
      <c r="AD23" s="565">
        <f>+E23*④係数!O207</f>
        <v>0</v>
      </c>
      <c r="AE23" s="569">
        <f>+E23*④係数!P207</f>
        <v>0</v>
      </c>
      <c r="AF23" s="570">
        <f>+L23*④係数!O207</f>
        <v>0</v>
      </c>
      <c r="AG23" s="571">
        <f>+L23*④係数!P207</f>
        <v>0</v>
      </c>
      <c r="AH23" s="565">
        <f>+W23*④係数!O207</f>
        <v>0</v>
      </c>
      <c r="AI23" s="572">
        <f>+W23*④係数!P207</f>
        <v>0</v>
      </c>
      <c r="AJ23" s="573">
        <f t="shared" si="11"/>
        <v>0</v>
      </c>
      <c r="AK23" s="568">
        <f t="shared" si="11"/>
        <v>0</v>
      </c>
    </row>
    <row r="24" spans="2:37">
      <c r="B24" s="101" t="s">
        <v>87</v>
      </c>
      <c r="C24" s="487" t="s">
        <v>36</v>
      </c>
      <c r="D24" s="146">
        <v>0</v>
      </c>
      <c r="E24" s="385">
        <v>0</v>
      </c>
      <c r="F24" s="147">
        <v>0</v>
      </c>
      <c r="G24" s="148">
        <v>0</v>
      </c>
      <c r="H24" s="135">
        <f>+'③-1計算(建設部門)'!ES20</f>
        <v>0</v>
      </c>
      <c r="I24" s="723">
        <f>+④係数!BF33</f>
        <v>0.11130792544086932</v>
      </c>
      <c r="J24" s="135">
        <f t="shared" si="1"/>
        <v>0</v>
      </c>
      <c r="K24" s="584"/>
      <c r="L24" s="392">
        <v>0</v>
      </c>
      <c r="M24" s="585">
        <v>0.38195469999999998</v>
      </c>
      <c r="N24" s="147">
        <f t="shared" si="2"/>
        <v>0</v>
      </c>
      <c r="O24" s="585">
        <v>0.14050098</v>
      </c>
      <c r="P24" s="148">
        <f t="shared" si="3"/>
        <v>0</v>
      </c>
      <c r="Q24" s="146">
        <f t="shared" si="0"/>
        <v>0</v>
      </c>
      <c r="R24" s="1048"/>
      <c r="S24" s="1031"/>
      <c r="T24" s="584">
        <f>+④係数!BH33</f>
        <v>-1.0925458793817276E-4</v>
      </c>
      <c r="U24" s="149">
        <f t="shared" si="4"/>
        <v>0</v>
      </c>
      <c r="V24" s="150">
        <f t="shared" si="5"/>
        <v>0</v>
      </c>
      <c r="W24" s="385">
        <v>0</v>
      </c>
      <c r="X24" s="151">
        <f t="shared" si="6"/>
        <v>0</v>
      </c>
      <c r="Y24" s="152">
        <f t="shared" si="7"/>
        <v>0</v>
      </c>
      <c r="Z24" s="392">
        <f t="shared" si="8"/>
        <v>0</v>
      </c>
      <c r="AA24" s="147">
        <f t="shared" si="9"/>
        <v>0</v>
      </c>
      <c r="AB24" s="148">
        <f t="shared" si="10"/>
        <v>0</v>
      </c>
      <c r="AD24" s="587">
        <f>+E24*④係数!O208</f>
        <v>0</v>
      </c>
      <c r="AE24" s="588">
        <f>+E24*④係数!P208</f>
        <v>0</v>
      </c>
      <c r="AF24" s="589">
        <f>+L24*④係数!O208</f>
        <v>0</v>
      </c>
      <c r="AG24" s="590">
        <f>+L24*④係数!P208</f>
        <v>0</v>
      </c>
      <c r="AH24" s="587">
        <f>+W24*④係数!O208</f>
        <v>0</v>
      </c>
      <c r="AI24" s="591">
        <f>+W24*④係数!P208</f>
        <v>0</v>
      </c>
      <c r="AJ24" s="592">
        <f t="shared" si="11"/>
        <v>0</v>
      </c>
      <c r="AK24" s="593">
        <f t="shared" si="11"/>
        <v>0</v>
      </c>
    </row>
    <row r="25" spans="2:37">
      <c r="B25" s="99" t="s">
        <v>88</v>
      </c>
      <c r="C25" s="485" t="s">
        <v>38</v>
      </c>
      <c r="D25" s="130">
        <v>0</v>
      </c>
      <c r="E25" s="383">
        <v>0</v>
      </c>
      <c r="F25" s="131">
        <v>0</v>
      </c>
      <c r="G25" s="132">
        <v>0</v>
      </c>
      <c r="H25" s="133">
        <f>+'③-1計算(建設部門)'!ES21</f>
        <v>0</v>
      </c>
      <c r="I25" s="700">
        <f>+④係数!BF34</f>
        <v>5.5995729713149811E-2</v>
      </c>
      <c r="J25" s="133">
        <f t="shared" si="1"/>
        <v>0</v>
      </c>
      <c r="K25" s="558"/>
      <c r="L25" s="390">
        <v>0</v>
      </c>
      <c r="M25" s="559">
        <v>0.21812740999999999</v>
      </c>
      <c r="N25" s="131">
        <f t="shared" si="2"/>
        <v>0</v>
      </c>
      <c r="O25" s="559">
        <v>8.5782049999999999E-2</v>
      </c>
      <c r="P25" s="132">
        <f t="shared" si="3"/>
        <v>0</v>
      </c>
      <c r="Q25" s="130">
        <f t="shared" si="0"/>
        <v>0</v>
      </c>
      <c r="R25" s="1048"/>
      <c r="S25" s="1031"/>
      <c r="T25" s="560">
        <f>+④係数!BH34</f>
        <v>2.0492780444756717E-4</v>
      </c>
      <c r="U25" s="136">
        <f t="shared" si="4"/>
        <v>0</v>
      </c>
      <c r="V25" s="17">
        <f t="shared" si="5"/>
        <v>0</v>
      </c>
      <c r="W25" s="383">
        <v>0</v>
      </c>
      <c r="X25" s="137">
        <f t="shared" si="6"/>
        <v>0</v>
      </c>
      <c r="Y25" s="138">
        <f t="shared" si="7"/>
        <v>0</v>
      </c>
      <c r="Z25" s="390">
        <f t="shared" si="8"/>
        <v>0</v>
      </c>
      <c r="AA25" s="131">
        <f t="shared" si="9"/>
        <v>0</v>
      </c>
      <c r="AB25" s="132">
        <f t="shared" si="10"/>
        <v>0</v>
      </c>
      <c r="AD25" s="565">
        <f>+E25*④係数!O209</f>
        <v>0</v>
      </c>
      <c r="AE25" s="569">
        <f>+E25*④係数!P209</f>
        <v>0</v>
      </c>
      <c r="AF25" s="570">
        <f>+L25*④係数!O209</f>
        <v>0</v>
      </c>
      <c r="AG25" s="571">
        <f>+L25*④係数!P209</f>
        <v>0</v>
      </c>
      <c r="AH25" s="565">
        <f>+W25*④係数!O209</f>
        <v>0</v>
      </c>
      <c r="AI25" s="572">
        <f>+W25*④係数!P209</f>
        <v>0</v>
      </c>
      <c r="AJ25" s="573">
        <f t="shared" si="11"/>
        <v>0</v>
      </c>
      <c r="AK25" s="568">
        <f t="shared" si="11"/>
        <v>0</v>
      </c>
    </row>
    <row r="26" spans="2:37">
      <c r="B26" s="99" t="s">
        <v>89</v>
      </c>
      <c r="C26" s="485" t="s">
        <v>40</v>
      </c>
      <c r="D26" s="130">
        <v>0</v>
      </c>
      <c r="E26" s="383">
        <v>0</v>
      </c>
      <c r="F26" s="131">
        <v>0</v>
      </c>
      <c r="G26" s="132">
        <v>0</v>
      </c>
      <c r="H26" s="133">
        <f>+'③-1計算(建設部門)'!ES22</f>
        <v>0</v>
      </c>
      <c r="I26" s="700">
        <f>+④係数!BF35</f>
        <v>9.8673112269305308E-2</v>
      </c>
      <c r="J26" s="133">
        <f t="shared" si="1"/>
        <v>0</v>
      </c>
      <c r="K26" s="558"/>
      <c r="L26" s="390">
        <v>0</v>
      </c>
      <c r="M26" s="559">
        <v>0.45149456999999998</v>
      </c>
      <c r="N26" s="131">
        <f t="shared" si="2"/>
        <v>0</v>
      </c>
      <c r="O26" s="559">
        <v>0.23855661</v>
      </c>
      <c r="P26" s="132">
        <f t="shared" si="3"/>
        <v>0</v>
      </c>
      <c r="Q26" s="130">
        <f t="shared" si="0"/>
        <v>0</v>
      </c>
      <c r="R26" s="1048"/>
      <c r="S26" s="1031"/>
      <c r="T26" s="560">
        <f>+④係数!BH35</f>
        <v>3.8299467429155038E-4</v>
      </c>
      <c r="U26" s="136">
        <f t="shared" si="4"/>
        <v>0</v>
      </c>
      <c r="V26" s="17">
        <f t="shared" si="5"/>
        <v>0</v>
      </c>
      <c r="W26" s="383">
        <v>0</v>
      </c>
      <c r="X26" s="137">
        <f t="shared" si="6"/>
        <v>0</v>
      </c>
      <c r="Y26" s="138">
        <f t="shared" si="7"/>
        <v>0</v>
      </c>
      <c r="Z26" s="390">
        <f t="shared" si="8"/>
        <v>0</v>
      </c>
      <c r="AA26" s="131">
        <f t="shared" si="9"/>
        <v>0</v>
      </c>
      <c r="AB26" s="132">
        <f t="shared" si="10"/>
        <v>0</v>
      </c>
      <c r="AD26" s="565">
        <f>+E26*④係数!O210</f>
        <v>0</v>
      </c>
      <c r="AE26" s="569">
        <f>+E26*④係数!P210</f>
        <v>0</v>
      </c>
      <c r="AF26" s="570">
        <f>+L26*④係数!O210</f>
        <v>0</v>
      </c>
      <c r="AG26" s="571">
        <f>+L26*④係数!P210</f>
        <v>0</v>
      </c>
      <c r="AH26" s="565">
        <f>+W26*④係数!O210</f>
        <v>0</v>
      </c>
      <c r="AI26" s="572">
        <f>+W26*④係数!P210</f>
        <v>0</v>
      </c>
      <c r="AJ26" s="573">
        <f t="shared" si="11"/>
        <v>0</v>
      </c>
      <c r="AK26" s="568">
        <f t="shared" si="11"/>
        <v>0</v>
      </c>
    </row>
    <row r="27" spans="2:37">
      <c r="B27" s="99" t="s">
        <v>90</v>
      </c>
      <c r="C27" s="485" t="s">
        <v>490</v>
      </c>
      <c r="D27" s="130">
        <v>0</v>
      </c>
      <c r="E27" s="383">
        <v>0</v>
      </c>
      <c r="F27" s="131">
        <v>0</v>
      </c>
      <c r="G27" s="132">
        <v>0</v>
      </c>
      <c r="H27" s="133">
        <f>+'③-1計算(建設部門)'!ES23</f>
        <v>0</v>
      </c>
      <c r="I27" s="700">
        <f>+④係数!BF36</f>
        <v>0.20207721311096205</v>
      </c>
      <c r="J27" s="133">
        <f t="shared" si="1"/>
        <v>0</v>
      </c>
      <c r="K27" s="558"/>
      <c r="L27" s="390">
        <v>0</v>
      </c>
      <c r="M27" s="559">
        <v>0.41277929000000002</v>
      </c>
      <c r="N27" s="131">
        <f t="shared" si="2"/>
        <v>0</v>
      </c>
      <c r="O27" s="559">
        <v>0.22172550999999999</v>
      </c>
      <c r="P27" s="132">
        <f t="shared" si="3"/>
        <v>0</v>
      </c>
      <c r="Q27" s="130">
        <f t="shared" si="0"/>
        <v>0</v>
      </c>
      <c r="R27" s="1048"/>
      <c r="S27" s="1031"/>
      <c r="T27" s="560">
        <f>+④係数!BH36</f>
        <v>2.0824769524126853E-5</v>
      </c>
      <c r="U27" s="136">
        <f t="shared" si="4"/>
        <v>0</v>
      </c>
      <c r="V27" s="17">
        <f t="shared" si="5"/>
        <v>0</v>
      </c>
      <c r="W27" s="383">
        <v>0</v>
      </c>
      <c r="X27" s="137">
        <f t="shared" si="6"/>
        <v>0</v>
      </c>
      <c r="Y27" s="138">
        <f t="shared" si="7"/>
        <v>0</v>
      </c>
      <c r="Z27" s="390">
        <f t="shared" si="8"/>
        <v>0</v>
      </c>
      <c r="AA27" s="131">
        <f t="shared" si="9"/>
        <v>0</v>
      </c>
      <c r="AB27" s="132">
        <f t="shared" si="10"/>
        <v>0</v>
      </c>
      <c r="AD27" s="565">
        <f>+E27*④係数!O211</f>
        <v>0</v>
      </c>
      <c r="AE27" s="569">
        <f>+E27*④係数!P211</f>
        <v>0</v>
      </c>
      <c r="AF27" s="570">
        <f>+L27*④係数!O211</f>
        <v>0</v>
      </c>
      <c r="AG27" s="571">
        <f>+L27*④係数!P211</f>
        <v>0</v>
      </c>
      <c r="AH27" s="565">
        <f>+W27*④係数!O211</f>
        <v>0</v>
      </c>
      <c r="AI27" s="572">
        <f>+W27*④係数!P211</f>
        <v>0</v>
      </c>
      <c r="AJ27" s="573">
        <f t="shared" si="11"/>
        <v>0</v>
      </c>
      <c r="AK27" s="568">
        <f t="shared" si="11"/>
        <v>0</v>
      </c>
    </row>
    <row r="28" spans="2:37">
      <c r="B28" s="99" t="s">
        <v>91</v>
      </c>
      <c r="C28" s="485" t="s">
        <v>491</v>
      </c>
      <c r="D28" s="130">
        <v>0</v>
      </c>
      <c r="E28" s="383">
        <v>0</v>
      </c>
      <c r="F28" s="131">
        <v>0</v>
      </c>
      <c r="G28" s="132">
        <v>0</v>
      </c>
      <c r="H28" s="133">
        <f>+'③-1計算(建設部門)'!ES24</f>
        <v>0</v>
      </c>
      <c r="I28" s="700">
        <f>+④係数!BF37</f>
        <v>0.31076040369100688</v>
      </c>
      <c r="J28" s="133">
        <f t="shared" si="1"/>
        <v>0</v>
      </c>
      <c r="K28" s="558"/>
      <c r="L28" s="390">
        <v>0</v>
      </c>
      <c r="M28" s="559">
        <v>0.47094731000000001</v>
      </c>
      <c r="N28" s="131">
        <f t="shared" si="2"/>
        <v>0</v>
      </c>
      <c r="O28" s="559">
        <v>0.22391248999999999</v>
      </c>
      <c r="P28" s="132">
        <f t="shared" si="3"/>
        <v>0</v>
      </c>
      <c r="Q28" s="130">
        <f t="shared" si="0"/>
        <v>0</v>
      </c>
      <c r="R28" s="1048"/>
      <c r="S28" s="1031"/>
      <c r="T28" s="560">
        <f>+④係数!BH37</f>
        <v>7.5452063493213239E-6</v>
      </c>
      <c r="U28" s="136">
        <f t="shared" si="4"/>
        <v>0</v>
      </c>
      <c r="V28" s="17">
        <f t="shared" si="5"/>
        <v>0</v>
      </c>
      <c r="W28" s="383">
        <v>0</v>
      </c>
      <c r="X28" s="137">
        <f t="shared" si="6"/>
        <v>0</v>
      </c>
      <c r="Y28" s="138">
        <f t="shared" si="7"/>
        <v>0</v>
      </c>
      <c r="Z28" s="390">
        <f t="shared" si="8"/>
        <v>0</v>
      </c>
      <c r="AA28" s="131">
        <f t="shared" si="9"/>
        <v>0</v>
      </c>
      <c r="AB28" s="132">
        <f t="shared" si="10"/>
        <v>0</v>
      </c>
      <c r="AD28" s="565">
        <f>+E28*④係数!O212</f>
        <v>0</v>
      </c>
      <c r="AE28" s="569">
        <f>+E28*④係数!P212</f>
        <v>0</v>
      </c>
      <c r="AF28" s="570">
        <f>+L28*④係数!O212</f>
        <v>0</v>
      </c>
      <c r="AG28" s="571">
        <f>+L28*④係数!P212</f>
        <v>0</v>
      </c>
      <c r="AH28" s="565">
        <f>+W28*④係数!O212</f>
        <v>0</v>
      </c>
      <c r="AI28" s="572">
        <f>+W28*④係数!P212</f>
        <v>0</v>
      </c>
      <c r="AJ28" s="573">
        <f t="shared" si="11"/>
        <v>0</v>
      </c>
      <c r="AK28" s="568">
        <f t="shared" si="11"/>
        <v>0</v>
      </c>
    </row>
    <row r="29" spans="2:37">
      <c r="B29" s="99" t="s">
        <v>92</v>
      </c>
      <c r="C29" s="485" t="s">
        <v>492</v>
      </c>
      <c r="D29" s="130">
        <v>0</v>
      </c>
      <c r="E29" s="383">
        <v>0</v>
      </c>
      <c r="F29" s="131">
        <v>0</v>
      </c>
      <c r="G29" s="132">
        <v>0</v>
      </c>
      <c r="H29" s="133">
        <f>+'③-1計算(建設部門)'!ES25</f>
        <v>0</v>
      </c>
      <c r="I29" s="700">
        <f>+④係数!BF38</f>
        <v>0.22205247679792228</v>
      </c>
      <c r="J29" s="133">
        <f t="shared" si="1"/>
        <v>0</v>
      </c>
      <c r="K29" s="558"/>
      <c r="L29" s="390">
        <v>0</v>
      </c>
      <c r="M29" s="559">
        <v>0.46724649000000001</v>
      </c>
      <c r="N29" s="131">
        <f t="shared" si="2"/>
        <v>0</v>
      </c>
      <c r="O29" s="559">
        <v>9.5632060000000005E-2</v>
      </c>
      <c r="P29" s="132">
        <f t="shared" si="3"/>
        <v>0</v>
      </c>
      <c r="Q29" s="130">
        <f t="shared" si="0"/>
        <v>0</v>
      </c>
      <c r="R29" s="1048"/>
      <c r="S29" s="1031"/>
      <c r="T29" s="560">
        <f>+④係数!BH38</f>
        <v>1.1257447873187415E-4</v>
      </c>
      <c r="U29" s="136">
        <f t="shared" si="4"/>
        <v>0</v>
      </c>
      <c r="V29" s="17">
        <f t="shared" si="5"/>
        <v>0</v>
      </c>
      <c r="W29" s="383">
        <v>0</v>
      </c>
      <c r="X29" s="137">
        <f t="shared" si="6"/>
        <v>0</v>
      </c>
      <c r="Y29" s="138">
        <f t="shared" si="7"/>
        <v>0</v>
      </c>
      <c r="Z29" s="390">
        <f t="shared" si="8"/>
        <v>0</v>
      </c>
      <c r="AA29" s="131">
        <f t="shared" si="9"/>
        <v>0</v>
      </c>
      <c r="AB29" s="132">
        <f t="shared" si="10"/>
        <v>0</v>
      </c>
      <c r="AD29" s="565">
        <f>+E29*④係数!O213</f>
        <v>0</v>
      </c>
      <c r="AE29" s="569">
        <f>+E29*④係数!P213</f>
        <v>0</v>
      </c>
      <c r="AF29" s="570">
        <f>+L29*④係数!O213</f>
        <v>0</v>
      </c>
      <c r="AG29" s="571">
        <f>+L29*④係数!P213</f>
        <v>0</v>
      </c>
      <c r="AH29" s="565">
        <f>+W29*④係数!O213</f>
        <v>0</v>
      </c>
      <c r="AI29" s="572">
        <f>+W29*④係数!P213</f>
        <v>0</v>
      </c>
      <c r="AJ29" s="573">
        <f t="shared" si="11"/>
        <v>0</v>
      </c>
      <c r="AK29" s="568">
        <f t="shared" si="11"/>
        <v>0</v>
      </c>
    </row>
    <row r="30" spans="2:37">
      <c r="B30" s="100" t="s">
        <v>93</v>
      </c>
      <c r="C30" s="486" t="s">
        <v>260</v>
      </c>
      <c r="D30" s="139">
        <v>0</v>
      </c>
      <c r="E30" s="384">
        <v>0</v>
      </c>
      <c r="F30" s="140">
        <v>0</v>
      </c>
      <c r="G30" s="141">
        <v>0</v>
      </c>
      <c r="H30" s="134">
        <f>+'③-1計算(建設部門)'!ES26</f>
        <v>0</v>
      </c>
      <c r="I30" s="722">
        <f>+④係数!BF39</f>
        <v>0.20126814174186614</v>
      </c>
      <c r="J30" s="134">
        <f t="shared" si="1"/>
        <v>0</v>
      </c>
      <c r="K30" s="574"/>
      <c r="L30" s="391">
        <v>0</v>
      </c>
      <c r="M30" s="575">
        <v>0.37295941999999999</v>
      </c>
      <c r="N30" s="140">
        <f t="shared" si="2"/>
        <v>0</v>
      </c>
      <c r="O30" s="575">
        <v>0.22322455999999999</v>
      </c>
      <c r="P30" s="141">
        <f t="shared" si="3"/>
        <v>0</v>
      </c>
      <c r="Q30" s="139">
        <f t="shared" si="0"/>
        <v>0</v>
      </c>
      <c r="R30" s="1048"/>
      <c r="S30" s="1031"/>
      <c r="T30" s="574">
        <f>+④係数!BH39</f>
        <v>3.7726031746606622E-4</v>
      </c>
      <c r="U30" s="142">
        <f t="shared" si="4"/>
        <v>0</v>
      </c>
      <c r="V30" s="143">
        <f t="shared" si="5"/>
        <v>0</v>
      </c>
      <c r="W30" s="384">
        <v>0</v>
      </c>
      <c r="X30" s="144">
        <f t="shared" si="6"/>
        <v>0</v>
      </c>
      <c r="Y30" s="145">
        <f t="shared" si="7"/>
        <v>0</v>
      </c>
      <c r="Z30" s="391">
        <f t="shared" si="8"/>
        <v>0</v>
      </c>
      <c r="AA30" s="140">
        <f t="shared" si="9"/>
        <v>0</v>
      </c>
      <c r="AB30" s="141">
        <f t="shared" si="10"/>
        <v>0</v>
      </c>
      <c r="AD30" s="577">
        <f>+E30*④係数!O214</f>
        <v>0</v>
      </c>
      <c r="AE30" s="578">
        <f>+E30*④係数!P214</f>
        <v>0</v>
      </c>
      <c r="AF30" s="579">
        <f>+L30*④係数!O214</f>
        <v>0</v>
      </c>
      <c r="AG30" s="580">
        <f>+L30*④係数!P214</f>
        <v>0</v>
      </c>
      <c r="AH30" s="577">
        <f>+W30*④係数!O214</f>
        <v>0</v>
      </c>
      <c r="AI30" s="581">
        <f>+W30*④係数!P214</f>
        <v>0</v>
      </c>
      <c r="AJ30" s="582">
        <f t="shared" si="11"/>
        <v>0</v>
      </c>
      <c r="AK30" s="583">
        <f t="shared" si="11"/>
        <v>0</v>
      </c>
    </row>
    <row r="31" spans="2:37">
      <c r="B31" s="99" t="s">
        <v>94</v>
      </c>
      <c r="C31" s="485" t="s">
        <v>76</v>
      </c>
      <c r="D31" s="130">
        <v>0</v>
      </c>
      <c r="E31" s="383">
        <v>0</v>
      </c>
      <c r="F31" s="131">
        <v>0</v>
      </c>
      <c r="G31" s="132">
        <v>0</v>
      </c>
      <c r="H31" s="133">
        <f>+'③-1計算(建設部門)'!ES27</f>
        <v>0</v>
      </c>
      <c r="I31" s="700">
        <f>+④係数!BF40</f>
        <v>0.22762998446302463</v>
      </c>
      <c r="J31" s="133">
        <f t="shared" si="1"/>
        <v>0</v>
      </c>
      <c r="K31" s="558"/>
      <c r="L31" s="390">
        <v>0</v>
      </c>
      <c r="M31" s="559">
        <v>0.34318556</v>
      </c>
      <c r="N31" s="131">
        <f t="shared" si="2"/>
        <v>0</v>
      </c>
      <c r="O31" s="559">
        <v>0.16242867</v>
      </c>
      <c r="P31" s="132">
        <f t="shared" si="3"/>
        <v>0</v>
      </c>
      <c r="Q31" s="130">
        <f t="shared" si="0"/>
        <v>0</v>
      </c>
      <c r="R31" s="1048"/>
      <c r="S31" s="1031"/>
      <c r="T31" s="558">
        <f>+④係数!BH40</f>
        <v>5.9057839137407865E-3</v>
      </c>
      <c r="U31" s="136">
        <f t="shared" si="4"/>
        <v>0</v>
      </c>
      <c r="V31" s="17">
        <f t="shared" si="5"/>
        <v>0</v>
      </c>
      <c r="W31" s="383">
        <v>0</v>
      </c>
      <c r="X31" s="137">
        <f t="shared" si="6"/>
        <v>0</v>
      </c>
      <c r="Y31" s="138">
        <f t="shared" si="7"/>
        <v>0</v>
      </c>
      <c r="Z31" s="390">
        <f t="shared" si="8"/>
        <v>0</v>
      </c>
      <c r="AA31" s="131">
        <f t="shared" si="9"/>
        <v>0</v>
      </c>
      <c r="AB31" s="132">
        <f t="shared" si="10"/>
        <v>0</v>
      </c>
      <c r="AD31" s="565">
        <f>+E31*④係数!O215</f>
        <v>0</v>
      </c>
      <c r="AE31" s="569">
        <f>+E31*④係数!P215</f>
        <v>0</v>
      </c>
      <c r="AF31" s="570">
        <f>+L31*④係数!O215</f>
        <v>0</v>
      </c>
      <c r="AG31" s="571">
        <f>+L31*④係数!P215</f>
        <v>0</v>
      </c>
      <c r="AH31" s="565">
        <f>+W31*④係数!O215</f>
        <v>0</v>
      </c>
      <c r="AI31" s="572">
        <f>+W31*④係数!P215</f>
        <v>0</v>
      </c>
      <c r="AJ31" s="573">
        <f t="shared" si="11"/>
        <v>0</v>
      </c>
      <c r="AK31" s="568">
        <f t="shared" si="11"/>
        <v>0</v>
      </c>
    </row>
    <row r="32" spans="2:37">
      <c r="B32" s="99" t="s">
        <v>95</v>
      </c>
      <c r="C32" s="485" t="s">
        <v>541</v>
      </c>
      <c r="D32" s="130">
        <v>0</v>
      </c>
      <c r="E32" s="383">
        <v>0</v>
      </c>
      <c r="F32" s="131">
        <v>0</v>
      </c>
      <c r="G32" s="132">
        <v>0</v>
      </c>
      <c r="H32" s="133">
        <f>+'③-1計算(建設部門)'!ES28</f>
        <v>0</v>
      </c>
      <c r="I32" s="700">
        <f>+④係数!BF41</f>
        <v>5.5476181753794651E-2</v>
      </c>
      <c r="J32" s="133">
        <f t="shared" si="1"/>
        <v>0</v>
      </c>
      <c r="K32" s="558"/>
      <c r="L32" s="390">
        <v>0</v>
      </c>
      <c r="M32" s="559">
        <v>0.32197199999999998</v>
      </c>
      <c r="N32" s="131">
        <f t="shared" si="2"/>
        <v>0</v>
      </c>
      <c r="O32" s="559">
        <v>0.23266382999999999</v>
      </c>
      <c r="P32" s="132">
        <f t="shared" si="3"/>
        <v>0</v>
      </c>
      <c r="Q32" s="130">
        <f t="shared" si="0"/>
        <v>0</v>
      </c>
      <c r="R32" s="1048"/>
      <c r="S32" s="1031"/>
      <c r="T32" s="558">
        <f>+④係数!BH41</f>
        <v>1.0895881584927937E-2</v>
      </c>
      <c r="U32" s="136">
        <f t="shared" si="4"/>
        <v>0</v>
      </c>
      <c r="V32" s="17">
        <f t="shared" si="5"/>
        <v>0</v>
      </c>
      <c r="W32" s="383">
        <v>0</v>
      </c>
      <c r="X32" s="137">
        <f t="shared" si="6"/>
        <v>0</v>
      </c>
      <c r="Y32" s="138">
        <f t="shared" si="7"/>
        <v>0</v>
      </c>
      <c r="Z32" s="390">
        <f t="shared" si="8"/>
        <v>0</v>
      </c>
      <c r="AA32" s="131">
        <f t="shared" si="9"/>
        <v>0</v>
      </c>
      <c r="AB32" s="132">
        <f t="shared" si="10"/>
        <v>0</v>
      </c>
      <c r="AD32" s="565">
        <f>+E32*④係数!O216</f>
        <v>0</v>
      </c>
      <c r="AE32" s="569">
        <f>+E32*④係数!P216</f>
        <v>0</v>
      </c>
      <c r="AF32" s="570">
        <f>+L32*④係数!O216</f>
        <v>0</v>
      </c>
      <c r="AG32" s="571">
        <f>+L32*④係数!P216</f>
        <v>0</v>
      </c>
      <c r="AH32" s="565">
        <f>+W32*④係数!O216</f>
        <v>0</v>
      </c>
      <c r="AI32" s="572">
        <f>+W32*④係数!P216</f>
        <v>0</v>
      </c>
      <c r="AJ32" s="573">
        <f t="shared" si="11"/>
        <v>0</v>
      </c>
      <c r="AK32" s="568">
        <f t="shared" si="11"/>
        <v>0</v>
      </c>
    </row>
    <row r="33" spans="2:37">
      <c r="B33" s="99" t="s">
        <v>96</v>
      </c>
      <c r="C33" s="485" t="s">
        <v>77</v>
      </c>
      <c r="D33" s="130">
        <v>0</v>
      </c>
      <c r="E33" s="383">
        <v>0</v>
      </c>
      <c r="F33" s="131">
        <v>0</v>
      </c>
      <c r="G33" s="132">
        <v>0</v>
      </c>
      <c r="H33" s="133">
        <f>+'③-1計算(建設部門)'!ES29</f>
        <v>0</v>
      </c>
      <c r="I33" s="700">
        <f>+④係数!BF42</f>
        <v>0.36226758761831668</v>
      </c>
      <c r="J33" s="133">
        <f t="shared" si="1"/>
        <v>0</v>
      </c>
      <c r="K33" s="558"/>
      <c r="L33" s="390">
        <v>0</v>
      </c>
      <c r="M33" s="559">
        <v>0.24562419999999999</v>
      </c>
      <c r="N33" s="131">
        <f t="shared" si="2"/>
        <v>0</v>
      </c>
      <c r="O33" s="559">
        <v>0.10687355</v>
      </c>
      <c r="P33" s="132">
        <f t="shared" si="3"/>
        <v>0</v>
      </c>
      <c r="Q33" s="130">
        <f t="shared" si="0"/>
        <v>0</v>
      </c>
      <c r="R33" s="1048"/>
      <c r="S33" s="1031"/>
      <c r="T33" s="558">
        <f>+④係数!BH42</f>
        <v>1.2444761544316618E-2</v>
      </c>
      <c r="U33" s="136">
        <f t="shared" si="4"/>
        <v>0</v>
      </c>
      <c r="V33" s="17">
        <f t="shared" si="5"/>
        <v>0</v>
      </c>
      <c r="W33" s="383">
        <v>0</v>
      </c>
      <c r="X33" s="137">
        <f t="shared" si="6"/>
        <v>0</v>
      </c>
      <c r="Y33" s="138">
        <f t="shared" si="7"/>
        <v>0</v>
      </c>
      <c r="Z33" s="390">
        <f t="shared" si="8"/>
        <v>0</v>
      </c>
      <c r="AA33" s="131">
        <f t="shared" si="9"/>
        <v>0</v>
      </c>
      <c r="AB33" s="132">
        <f t="shared" si="10"/>
        <v>0</v>
      </c>
      <c r="AD33" s="565">
        <f>+E33*④係数!O217</f>
        <v>0</v>
      </c>
      <c r="AE33" s="569">
        <f>+E33*④係数!P217</f>
        <v>0</v>
      </c>
      <c r="AF33" s="570">
        <f>+L33*④係数!O217</f>
        <v>0</v>
      </c>
      <c r="AG33" s="571">
        <f>+L33*④係数!P217</f>
        <v>0</v>
      </c>
      <c r="AH33" s="565">
        <f>+W33*④係数!O217</f>
        <v>0</v>
      </c>
      <c r="AI33" s="572">
        <f>+W33*④係数!P217</f>
        <v>0</v>
      </c>
      <c r="AJ33" s="573">
        <f t="shared" si="11"/>
        <v>0</v>
      </c>
      <c r="AK33" s="568">
        <f t="shared" si="11"/>
        <v>0</v>
      </c>
    </row>
    <row r="34" spans="2:37">
      <c r="B34" s="101" t="s">
        <v>97</v>
      </c>
      <c r="C34" s="487" t="s">
        <v>46</v>
      </c>
      <c r="D34" s="146">
        <v>0</v>
      </c>
      <c r="E34" s="385">
        <v>0</v>
      </c>
      <c r="F34" s="147">
        <v>0</v>
      </c>
      <c r="G34" s="148">
        <v>0</v>
      </c>
      <c r="H34" s="135">
        <f>+'③-1計算(建設部門)'!ES30</f>
        <v>0</v>
      </c>
      <c r="I34" s="723">
        <f>+④係数!BF43</f>
        <v>0.56096790351789771</v>
      </c>
      <c r="J34" s="135">
        <f t="shared" si="1"/>
        <v>0</v>
      </c>
      <c r="K34" s="584"/>
      <c r="L34" s="392">
        <v>0</v>
      </c>
      <c r="M34" s="585">
        <v>0.45497091000000001</v>
      </c>
      <c r="N34" s="147">
        <f t="shared" si="2"/>
        <v>0</v>
      </c>
      <c r="O34" s="585">
        <v>0.22398878999999999</v>
      </c>
      <c r="P34" s="148">
        <f t="shared" si="3"/>
        <v>0</v>
      </c>
      <c r="Q34" s="146">
        <f t="shared" si="0"/>
        <v>0</v>
      </c>
      <c r="R34" s="1048"/>
      <c r="S34" s="1031"/>
      <c r="T34" s="584">
        <f>+④係数!BH43</f>
        <v>5.2191701359525465E-3</v>
      </c>
      <c r="U34" s="149">
        <f t="shared" si="4"/>
        <v>0</v>
      </c>
      <c r="V34" s="150">
        <f t="shared" si="5"/>
        <v>0</v>
      </c>
      <c r="W34" s="385">
        <v>0</v>
      </c>
      <c r="X34" s="151">
        <f t="shared" si="6"/>
        <v>0</v>
      </c>
      <c r="Y34" s="152">
        <f t="shared" si="7"/>
        <v>0</v>
      </c>
      <c r="Z34" s="392">
        <f t="shared" si="8"/>
        <v>0</v>
      </c>
      <c r="AA34" s="147">
        <f t="shared" si="9"/>
        <v>0</v>
      </c>
      <c r="AB34" s="148">
        <f t="shared" si="10"/>
        <v>0</v>
      </c>
      <c r="AD34" s="587">
        <f>+E34*④係数!O218</f>
        <v>0</v>
      </c>
      <c r="AE34" s="588">
        <f>+E34*④係数!P218</f>
        <v>0</v>
      </c>
      <c r="AF34" s="589">
        <f>+L34*④係数!O218</f>
        <v>0</v>
      </c>
      <c r="AG34" s="590">
        <f>+L34*④係数!P218</f>
        <v>0</v>
      </c>
      <c r="AH34" s="587">
        <f>+W34*④係数!O218</f>
        <v>0</v>
      </c>
      <c r="AI34" s="591">
        <f>+W34*④係数!P218</f>
        <v>0</v>
      </c>
      <c r="AJ34" s="592">
        <f t="shared" si="11"/>
        <v>0</v>
      </c>
      <c r="AK34" s="593">
        <f t="shared" si="11"/>
        <v>0</v>
      </c>
    </row>
    <row r="35" spans="2:37">
      <c r="B35" s="99" t="s">
        <v>98</v>
      </c>
      <c r="C35" s="485" t="s">
        <v>48</v>
      </c>
      <c r="D35" s="130">
        <f>'③-1計算(建設部門)'!D82</f>
        <v>0</v>
      </c>
      <c r="E35" s="383">
        <f>+D35</f>
        <v>0</v>
      </c>
      <c r="F35" s="131">
        <f>'③-1計算(建設部門)'!ES50</f>
        <v>0</v>
      </c>
      <c r="G35" s="132">
        <f>'③-1計算(建設部門)'!ES49</f>
        <v>0</v>
      </c>
      <c r="H35" s="133">
        <f>+'③-1計算(建設部門)'!ES31</f>
        <v>0</v>
      </c>
      <c r="I35" s="700">
        <f>+④係数!BF44</f>
        <v>1</v>
      </c>
      <c r="J35" s="133">
        <f t="shared" si="1"/>
        <v>0</v>
      </c>
      <c r="K35" s="558"/>
      <c r="L35" s="390">
        <v>0</v>
      </c>
      <c r="M35" s="559">
        <v>0.46891441</v>
      </c>
      <c r="N35" s="131">
        <f t="shared" si="2"/>
        <v>0</v>
      </c>
      <c r="O35" s="559">
        <v>0.32629860999999999</v>
      </c>
      <c r="P35" s="132">
        <f t="shared" si="3"/>
        <v>0</v>
      </c>
      <c r="Q35" s="130">
        <f t="shared" si="0"/>
        <v>0</v>
      </c>
      <c r="R35" s="1048"/>
      <c r="S35" s="1031"/>
      <c r="T35" s="560">
        <f>+④係数!BH44</f>
        <v>0</v>
      </c>
      <c r="U35" s="136">
        <f t="shared" si="4"/>
        <v>0</v>
      </c>
      <c r="V35" s="17">
        <f t="shared" si="5"/>
        <v>0</v>
      </c>
      <c r="W35" s="383">
        <v>0</v>
      </c>
      <c r="X35" s="137">
        <f t="shared" si="6"/>
        <v>0</v>
      </c>
      <c r="Y35" s="138">
        <f t="shared" si="7"/>
        <v>0</v>
      </c>
      <c r="Z35" s="390">
        <f t="shared" si="8"/>
        <v>0</v>
      </c>
      <c r="AA35" s="131">
        <f t="shared" si="9"/>
        <v>0</v>
      </c>
      <c r="AB35" s="132">
        <f t="shared" si="10"/>
        <v>0</v>
      </c>
      <c r="AD35" s="565">
        <f>+E35*④係数!O219</f>
        <v>0</v>
      </c>
      <c r="AE35" s="569">
        <f>+E35*④係数!P219</f>
        <v>0</v>
      </c>
      <c r="AF35" s="570">
        <f>+L35*④係数!O219</f>
        <v>0</v>
      </c>
      <c r="AG35" s="571">
        <f>+L35*④係数!P219</f>
        <v>0</v>
      </c>
      <c r="AH35" s="565">
        <f>+W35*④係数!O219</f>
        <v>0</v>
      </c>
      <c r="AI35" s="572">
        <f>+W35*④係数!P219</f>
        <v>0</v>
      </c>
      <c r="AJ35" s="573">
        <f t="shared" si="11"/>
        <v>0</v>
      </c>
      <c r="AK35" s="568">
        <f t="shared" si="11"/>
        <v>0</v>
      </c>
    </row>
    <row r="36" spans="2:37">
      <c r="B36" s="99" t="s">
        <v>99</v>
      </c>
      <c r="C36" s="485" t="s">
        <v>493</v>
      </c>
      <c r="D36" s="130">
        <v>0</v>
      </c>
      <c r="E36" s="383">
        <v>0</v>
      </c>
      <c r="F36" s="131">
        <v>0</v>
      </c>
      <c r="G36" s="132">
        <v>0</v>
      </c>
      <c r="H36" s="133">
        <f>+'③-1計算(建設部門)'!ES32</f>
        <v>0</v>
      </c>
      <c r="I36" s="700">
        <f>+④係数!BF45</f>
        <v>0.6548123602021374</v>
      </c>
      <c r="J36" s="133">
        <f t="shared" si="1"/>
        <v>0</v>
      </c>
      <c r="K36" s="558"/>
      <c r="L36" s="390">
        <v>0</v>
      </c>
      <c r="M36" s="559">
        <v>0.40048371999999999</v>
      </c>
      <c r="N36" s="131">
        <f t="shared" si="2"/>
        <v>0</v>
      </c>
      <c r="O36" s="559">
        <v>9.7855070000000002E-2</v>
      </c>
      <c r="P36" s="132">
        <f t="shared" si="3"/>
        <v>0</v>
      </c>
      <c r="Q36" s="130">
        <f t="shared" si="0"/>
        <v>0</v>
      </c>
      <c r="R36" s="1048"/>
      <c r="S36" s="1031"/>
      <c r="T36" s="560">
        <f>+④係数!BH45</f>
        <v>2.4931474435935463E-2</v>
      </c>
      <c r="U36" s="136">
        <f t="shared" si="4"/>
        <v>0</v>
      </c>
      <c r="V36" s="17">
        <f t="shared" si="5"/>
        <v>0</v>
      </c>
      <c r="W36" s="383">
        <v>0</v>
      </c>
      <c r="X36" s="137">
        <f t="shared" si="6"/>
        <v>0</v>
      </c>
      <c r="Y36" s="138">
        <f t="shared" si="7"/>
        <v>0</v>
      </c>
      <c r="Z36" s="390">
        <f t="shared" si="8"/>
        <v>0</v>
      </c>
      <c r="AA36" s="131">
        <f t="shared" si="9"/>
        <v>0</v>
      </c>
      <c r="AB36" s="132">
        <f t="shared" si="10"/>
        <v>0</v>
      </c>
      <c r="AD36" s="565">
        <f>+E36*④係数!O220</f>
        <v>0</v>
      </c>
      <c r="AE36" s="569">
        <f>+E36*④係数!P220</f>
        <v>0</v>
      </c>
      <c r="AF36" s="570">
        <f>+L36*④係数!O220</f>
        <v>0</v>
      </c>
      <c r="AG36" s="571">
        <f>+L36*④係数!P220</f>
        <v>0</v>
      </c>
      <c r="AH36" s="565">
        <f>+W36*④係数!O220</f>
        <v>0</v>
      </c>
      <c r="AI36" s="572">
        <f>+W36*④係数!P220</f>
        <v>0</v>
      </c>
      <c r="AJ36" s="573">
        <f t="shared" si="11"/>
        <v>0</v>
      </c>
      <c r="AK36" s="568">
        <f t="shared" si="11"/>
        <v>0</v>
      </c>
    </row>
    <row r="37" spans="2:37">
      <c r="B37" s="99" t="s">
        <v>100</v>
      </c>
      <c r="C37" s="485" t="s">
        <v>265</v>
      </c>
      <c r="D37" s="130">
        <v>0</v>
      </c>
      <c r="E37" s="383">
        <v>0</v>
      </c>
      <c r="F37" s="131">
        <v>0</v>
      </c>
      <c r="G37" s="132">
        <v>0</v>
      </c>
      <c r="H37" s="133">
        <f>+'③-1計算(建設部門)'!ES33</f>
        <v>0</v>
      </c>
      <c r="I37" s="700">
        <f>+④係数!BF46</f>
        <v>0.99996313228137446</v>
      </c>
      <c r="J37" s="133">
        <f t="shared" si="1"/>
        <v>0</v>
      </c>
      <c r="K37" s="558"/>
      <c r="L37" s="390">
        <v>0</v>
      </c>
      <c r="M37" s="559">
        <v>0.49692449</v>
      </c>
      <c r="N37" s="131">
        <f t="shared" si="2"/>
        <v>0</v>
      </c>
      <c r="O37" s="559">
        <v>0.22902394000000001</v>
      </c>
      <c r="P37" s="132">
        <f t="shared" si="3"/>
        <v>0</v>
      </c>
      <c r="Q37" s="130">
        <f t="shared" si="0"/>
        <v>0</v>
      </c>
      <c r="R37" s="1048"/>
      <c r="S37" s="1031"/>
      <c r="T37" s="560">
        <f>+④係数!BH46</f>
        <v>4.8304411048355114E-3</v>
      </c>
      <c r="U37" s="136">
        <f t="shared" si="4"/>
        <v>0</v>
      </c>
      <c r="V37" s="17">
        <f t="shared" si="5"/>
        <v>0</v>
      </c>
      <c r="W37" s="383">
        <v>0</v>
      </c>
      <c r="X37" s="137">
        <f t="shared" si="6"/>
        <v>0</v>
      </c>
      <c r="Y37" s="138">
        <f t="shared" si="7"/>
        <v>0</v>
      </c>
      <c r="Z37" s="390">
        <f t="shared" si="8"/>
        <v>0</v>
      </c>
      <c r="AA37" s="131">
        <f t="shared" si="9"/>
        <v>0</v>
      </c>
      <c r="AB37" s="132">
        <f t="shared" si="10"/>
        <v>0</v>
      </c>
      <c r="AD37" s="565">
        <f>+E37*④係数!O221</f>
        <v>0</v>
      </c>
      <c r="AE37" s="569">
        <f>+E37*④係数!P221</f>
        <v>0</v>
      </c>
      <c r="AF37" s="570">
        <f>+L37*④係数!O221</f>
        <v>0</v>
      </c>
      <c r="AG37" s="571">
        <f>+L37*④係数!P221</f>
        <v>0</v>
      </c>
      <c r="AH37" s="565">
        <f>+W37*④係数!O221</f>
        <v>0</v>
      </c>
      <c r="AI37" s="572">
        <f>+W37*④係数!P221</f>
        <v>0</v>
      </c>
      <c r="AJ37" s="573">
        <f t="shared" si="11"/>
        <v>0</v>
      </c>
      <c r="AK37" s="568">
        <f t="shared" si="11"/>
        <v>0</v>
      </c>
    </row>
    <row r="38" spans="2:37">
      <c r="B38" s="99" t="s">
        <v>101</v>
      </c>
      <c r="C38" s="485" t="s">
        <v>266</v>
      </c>
      <c r="D38" s="130">
        <v>0</v>
      </c>
      <c r="E38" s="383">
        <v>0</v>
      </c>
      <c r="F38" s="131">
        <v>0</v>
      </c>
      <c r="G38" s="132">
        <v>0</v>
      </c>
      <c r="H38" s="133">
        <f>+'③-1計算(建設部門)'!ES34</f>
        <v>0</v>
      </c>
      <c r="I38" s="700">
        <f>+④係数!BF47</f>
        <v>0.87951869986456921</v>
      </c>
      <c r="J38" s="133">
        <f t="shared" si="1"/>
        <v>0</v>
      </c>
      <c r="K38" s="558"/>
      <c r="L38" s="390">
        <v>0</v>
      </c>
      <c r="M38" s="559">
        <v>0.67573125000000001</v>
      </c>
      <c r="N38" s="131">
        <f t="shared" si="2"/>
        <v>0</v>
      </c>
      <c r="O38" s="559">
        <v>0.41099058999999999</v>
      </c>
      <c r="P38" s="132">
        <f t="shared" si="3"/>
        <v>0</v>
      </c>
      <c r="Q38" s="130">
        <f t="shared" si="0"/>
        <v>0</v>
      </c>
      <c r="R38" s="1048"/>
      <c r="S38" s="1031"/>
      <c r="T38" s="560">
        <f>+④係数!BH47</f>
        <v>9.3802005334762701E-4</v>
      </c>
      <c r="U38" s="136">
        <f t="shared" si="4"/>
        <v>0</v>
      </c>
      <c r="V38" s="17">
        <f t="shared" si="5"/>
        <v>0</v>
      </c>
      <c r="W38" s="383">
        <v>0</v>
      </c>
      <c r="X38" s="137">
        <f t="shared" si="6"/>
        <v>0</v>
      </c>
      <c r="Y38" s="138">
        <f t="shared" si="7"/>
        <v>0</v>
      </c>
      <c r="Z38" s="390">
        <f t="shared" si="8"/>
        <v>0</v>
      </c>
      <c r="AA38" s="131">
        <f t="shared" si="9"/>
        <v>0</v>
      </c>
      <c r="AB38" s="132">
        <f t="shared" si="10"/>
        <v>0</v>
      </c>
      <c r="AD38" s="565">
        <f>+E38*④係数!O222</f>
        <v>0</v>
      </c>
      <c r="AE38" s="569">
        <f>+E38*④係数!P222</f>
        <v>0</v>
      </c>
      <c r="AF38" s="570">
        <f>+L38*④係数!O222</f>
        <v>0</v>
      </c>
      <c r="AG38" s="571">
        <f>+L38*④係数!P222</f>
        <v>0</v>
      </c>
      <c r="AH38" s="565">
        <f>+W38*④係数!O222</f>
        <v>0</v>
      </c>
      <c r="AI38" s="572">
        <f>+W38*④係数!P222</f>
        <v>0</v>
      </c>
      <c r="AJ38" s="573">
        <f t="shared" si="11"/>
        <v>0</v>
      </c>
      <c r="AK38" s="568">
        <f t="shared" si="11"/>
        <v>0</v>
      </c>
    </row>
    <row r="39" spans="2:37">
      <c r="B39" s="99" t="s">
        <v>102</v>
      </c>
      <c r="C39" s="485" t="s">
        <v>52</v>
      </c>
      <c r="D39" s="130">
        <v>0</v>
      </c>
      <c r="E39" s="383">
        <v>0</v>
      </c>
      <c r="F39" s="131">
        <v>0</v>
      </c>
      <c r="G39" s="132">
        <v>0</v>
      </c>
      <c r="H39" s="133">
        <f>+'③-1計算(建設部門)'!ES35</f>
        <v>0</v>
      </c>
      <c r="I39" s="700">
        <f>+④係数!BF48</f>
        <v>0.43749203424455507</v>
      </c>
      <c r="J39" s="133">
        <f t="shared" si="1"/>
        <v>0</v>
      </c>
      <c r="K39" s="558"/>
      <c r="L39" s="390">
        <v>0</v>
      </c>
      <c r="M39" s="559">
        <v>0.68003479</v>
      </c>
      <c r="N39" s="131">
        <f t="shared" si="2"/>
        <v>0</v>
      </c>
      <c r="O39" s="559">
        <v>0.44372087999999998</v>
      </c>
      <c r="P39" s="132">
        <f t="shared" si="3"/>
        <v>0</v>
      </c>
      <c r="Q39" s="130">
        <f t="shared" si="0"/>
        <v>0</v>
      </c>
      <c r="R39" s="1048"/>
      <c r="S39" s="1031"/>
      <c r="T39" s="560">
        <f>+④係数!BH48</f>
        <v>0.15176760040104281</v>
      </c>
      <c r="U39" s="136">
        <f t="shared" si="4"/>
        <v>0</v>
      </c>
      <c r="V39" s="17">
        <f t="shared" si="5"/>
        <v>0</v>
      </c>
      <c r="W39" s="383">
        <v>0</v>
      </c>
      <c r="X39" s="137">
        <f t="shared" si="6"/>
        <v>0</v>
      </c>
      <c r="Y39" s="138">
        <f t="shared" si="7"/>
        <v>0</v>
      </c>
      <c r="Z39" s="390">
        <f t="shared" si="8"/>
        <v>0</v>
      </c>
      <c r="AA39" s="131">
        <f t="shared" si="9"/>
        <v>0</v>
      </c>
      <c r="AB39" s="132">
        <f t="shared" si="10"/>
        <v>0</v>
      </c>
      <c r="AD39" s="565">
        <f>+E39*④係数!O223</f>
        <v>0</v>
      </c>
      <c r="AE39" s="569">
        <f>+E39*④係数!P223</f>
        <v>0</v>
      </c>
      <c r="AF39" s="570">
        <f>+L39*④係数!O223</f>
        <v>0</v>
      </c>
      <c r="AG39" s="571">
        <f>+L39*④係数!P223</f>
        <v>0</v>
      </c>
      <c r="AH39" s="565">
        <f>+W39*④係数!O223</f>
        <v>0</v>
      </c>
      <c r="AI39" s="572">
        <f>+W39*④係数!P223</f>
        <v>0</v>
      </c>
      <c r="AJ39" s="573">
        <f t="shared" si="11"/>
        <v>0</v>
      </c>
      <c r="AK39" s="568">
        <f t="shared" si="11"/>
        <v>0</v>
      </c>
    </row>
    <row r="40" spans="2:37">
      <c r="B40" s="100" t="s">
        <v>103</v>
      </c>
      <c r="C40" s="486" t="s">
        <v>494</v>
      </c>
      <c r="D40" s="139">
        <v>0</v>
      </c>
      <c r="E40" s="384">
        <v>0</v>
      </c>
      <c r="F40" s="140">
        <v>0</v>
      </c>
      <c r="G40" s="141">
        <v>0</v>
      </c>
      <c r="H40" s="134">
        <f>+'③-1計算(建設部門)'!ES36</f>
        <v>0</v>
      </c>
      <c r="I40" s="722">
        <f>+④係数!BF49</f>
        <v>0.77344164974222784</v>
      </c>
      <c r="J40" s="134">
        <f t="shared" si="1"/>
        <v>0</v>
      </c>
      <c r="K40" s="574"/>
      <c r="L40" s="391">
        <v>0</v>
      </c>
      <c r="M40" s="575">
        <v>0.67709419000000004</v>
      </c>
      <c r="N40" s="140">
        <f t="shared" si="2"/>
        <v>0</v>
      </c>
      <c r="O40" s="575">
        <v>0.25783942999999998</v>
      </c>
      <c r="P40" s="141">
        <f t="shared" si="3"/>
        <v>0</v>
      </c>
      <c r="Q40" s="139">
        <f t="shared" si="0"/>
        <v>0</v>
      </c>
      <c r="R40" s="1048"/>
      <c r="S40" s="1031"/>
      <c r="T40" s="574">
        <f>+④係数!BH49</f>
        <v>6.0746154510132003E-2</v>
      </c>
      <c r="U40" s="142">
        <f t="shared" si="4"/>
        <v>0</v>
      </c>
      <c r="V40" s="143">
        <f t="shared" si="5"/>
        <v>0</v>
      </c>
      <c r="W40" s="384">
        <v>0</v>
      </c>
      <c r="X40" s="144">
        <f t="shared" si="6"/>
        <v>0</v>
      </c>
      <c r="Y40" s="145">
        <f t="shared" si="7"/>
        <v>0</v>
      </c>
      <c r="Z40" s="391">
        <f t="shared" si="8"/>
        <v>0</v>
      </c>
      <c r="AA40" s="140">
        <f t="shared" si="9"/>
        <v>0</v>
      </c>
      <c r="AB40" s="141">
        <f t="shared" si="10"/>
        <v>0</v>
      </c>
      <c r="AD40" s="577">
        <f>+E40*④係数!O224</f>
        <v>0</v>
      </c>
      <c r="AE40" s="578">
        <f>+E40*④係数!P224</f>
        <v>0</v>
      </c>
      <c r="AF40" s="579">
        <f>+L40*④係数!O224</f>
        <v>0</v>
      </c>
      <c r="AG40" s="580">
        <f>+L40*④係数!P224</f>
        <v>0</v>
      </c>
      <c r="AH40" s="577">
        <f>+W40*④係数!O224</f>
        <v>0</v>
      </c>
      <c r="AI40" s="581">
        <f>+W40*④係数!P224</f>
        <v>0</v>
      </c>
      <c r="AJ40" s="582">
        <f t="shared" si="11"/>
        <v>0</v>
      </c>
      <c r="AK40" s="583">
        <f t="shared" si="11"/>
        <v>0</v>
      </c>
    </row>
    <row r="41" spans="2:37">
      <c r="B41" s="99" t="s">
        <v>104</v>
      </c>
      <c r="C41" s="485" t="s">
        <v>55</v>
      </c>
      <c r="D41" s="130">
        <v>0</v>
      </c>
      <c r="E41" s="383">
        <v>0</v>
      </c>
      <c r="F41" s="131">
        <v>0</v>
      </c>
      <c r="G41" s="132">
        <v>0</v>
      </c>
      <c r="H41" s="133">
        <f>+'③-1計算(建設部門)'!ES37</f>
        <v>0</v>
      </c>
      <c r="I41" s="700">
        <f>+④係数!BF50</f>
        <v>0.89287441883020446</v>
      </c>
      <c r="J41" s="133">
        <f t="shared" si="1"/>
        <v>0</v>
      </c>
      <c r="K41" s="558"/>
      <c r="L41" s="390">
        <v>0</v>
      </c>
      <c r="M41" s="559">
        <v>0.81501899</v>
      </c>
      <c r="N41" s="131">
        <f t="shared" si="2"/>
        <v>0</v>
      </c>
      <c r="O41" s="559">
        <v>5.1641189999999997E-2</v>
      </c>
      <c r="P41" s="132">
        <f t="shared" si="3"/>
        <v>0</v>
      </c>
      <c r="Q41" s="130">
        <f t="shared" si="0"/>
        <v>0</v>
      </c>
      <c r="R41" s="1048"/>
      <c r="S41" s="1031"/>
      <c r="T41" s="558">
        <f>+④係数!BH50</f>
        <v>0.21995604464589139</v>
      </c>
      <c r="U41" s="136">
        <f t="shared" si="4"/>
        <v>0</v>
      </c>
      <c r="V41" s="17">
        <f t="shared" si="5"/>
        <v>0</v>
      </c>
      <c r="W41" s="383">
        <v>0</v>
      </c>
      <c r="X41" s="137">
        <f t="shared" si="6"/>
        <v>0</v>
      </c>
      <c r="Y41" s="138">
        <f t="shared" si="7"/>
        <v>0</v>
      </c>
      <c r="Z41" s="390">
        <f t="shared" si="8"/>
        <v>0</v>
      </c>
      <c r="AA41" s="131">
        <f t="shared" si="9"/>
        <v>0</v>
      </c>
      <c r="AB41" s="132">
        <f t="shared" si="10"/>
        <v>0</v>
      </c>
      <c r="AD41" s="565">
        <f>+E41*④係数!O225</f>
        <v>0</v>
      </c>
      <c r="AE41" s="569">
        <f>+E41*④係数!P225</f>
        <v>0</v>
      </c>
      <c r="AF41" s="570">
        <f>+L41*④係数!O225</f>
        <v>0</v>
      </c>
      <c r="AG41" s="571">
        <f>+L41*④係数!P225</f>
        <v>0</v>
      </c>
      <c r="AH41" s="565">
        <f>+W41*④係数!O225</f>
        <v>0</v>
      </c>
      <c r="AI41" s="572">
        <f>+W41*④係数!P225</f>
        <v>0</v>
      </c>
      <c r="AJ41" s="573">
        <f t="shared" si="11"/>
        <v>0</v>
      </c>
      <c r="AK41" s="568">
        <f t="shared" si="11"/>
        <v>0</v>
      </c>
    </row>
    <row r="42" spans="2:37">
      <c r="B42" s="99" t="s">
        <v>105</v>
      </c>
      <c r="C42" s="485" t="s">
        <v>495</v>
      </c>
      <c r="D42" s="130">
        <v>0</v>
      </c>
      <c r="E42" s="383">
        <v>0</v>
      </c>
      <c r="F42" s="131">
        <v>0</v>
      </c>
      <c r="G42" s="132">
        <v>0</v>
      </c>
      <c r="H42" s="133">
        <f>+'③-1計算(建設部門)'!ES38</f>
        <v>0</v>
      </c>
      <c r="I42" s="700">
        <f>+④係数!BF51</f>
        <v>0.36735867879326289</v>
      </c>
      <c r="J42" s="133">
        <f t="shared" si="1"/>
        <v>0</v>
      </c>
      <c r="K42" s="558"/>
      <c r="L42" s="390">
        <v>0</v>
      </c>
      <c r="M42" s="559">
        <v>0.58667491000000005</v>
      </c>
      <c r="N42" s="131">
        <f t="shared" si="2"/>
        <v>0</v>
      </c>
      <c r="O42" s="559">
        <v>0.27973989999999999</v>
      </c>
      <c r="P42" s="132">
        <f t="shared" si="3"/>
        <v>0</v>
      </c>
      <c r="Q42" s="130">
        <f t="shared" si="0"/>
        <v>0</v>
      </c>
      <c r="R42" s="1048"/>
      <c r="S42" s="1031"/>
      <c r="T42" s="558">
        <f>+④係数!BH51</f>
        <v>0.13793331365543518</v>
      </c>
      <c r="U42" s="136">
        <f t="shared" si="4"/>
        <v>0</v>
      </c>
      <c r="V42" s="17">
        <f t="shared" si="5"/>
        <v>0</v>
      </c>
      <c r="W42" s="383">
        <v>0</v>
      </c>
      <c r="X42" s="137">
        <f t="shared" si="6"/>
        <v>0</v>
      </c>
      <c r="Y42" s="138">
        <f t="shared" si="7"/>
        <v>0</v>
      </c>
      <c r="Z42" s="390">
        <f t="shared" si="8"/>
        <v>0</v>
      </c>
      <c r="AA42" s="131">
        <f t="shared" si="9"/>
        <v>0</v>
      </c>
      <c r="AB42" s="132">
        <f t="shared" si="10"/>
        <v>0</v>
      </c>
      <c r="AD42" s="565">
        <f>+E42*④係数!O226</f>
        <v>0</v>
      </c>
      <c r="AE42" s="569">
        <f>+E42*④係数!P226</f>
        <v>0</v>
      </c>
      <c r="AF42" s="570">
        <f>+L42*④係数!O226</f>
        <v>0</v>
      </c>
      <c r="AG42" s="571">
        <f>+L42*④係数!P226</f>
        <v>0</v>
      </c>
      <c r="AH42" s="565">
        <f>+W42*④係数!O226</f>
        <v>0</v>
      </c>
      <c r="AI42" s="572">
        <f>+W42*④係数!P226</f>
        <v>0</v>
      </c>
      <c r="AJ42" s="573">
        <f t="shared" si="11"/>
        <v>0</v>
      </c>
      <c r="AK42" s="568">
        <f t="shared" si="11"/>
        <v>0</v>
      </c>
    </row>
    <row r="43" spans="2:37">
      <c r="B43" s="99" t="s">
        <v>106</v>
      </c>
      <c r="C43" s="485" t="s">
        <v>405</v>
      </c>
      <c r="D43" s="130">
        <v>0</v>
      </c>
      <c r="E43" s="383">
        <v>0</v>
      </c>
      <c r="F43" s="131">
        <v>0</v>
      </c>
      <c r="G43" s="132">
        <v>0</v>
      </c>
      <c r="H43" s="133">
        <f>+'③-1計算(建設部門)'!ES39</f>
        <v>0</v>
      </c>
      <c r="I43" s="700">
        <f>+④係数!BF52</f>
        <v>0.4975753962226509</v>
      </c>
      <c r="J43" s="133">
        <f t="shared" si="1"/>
        <v>0</v>
      </c>
      <c r="K43" s="558"/>
      <c r="L43" s="390">
        <v>0</v>
      </c>
      <c r="M43" s="559">
        <v>0.53308942000000004</v>
      </c>
      <c r="N43" s="131">
        <f t="shared" si="2"/>
        <v>0</v>
      </c>
      <c r="O43" s="559">
        <v>0.13437600999999999</v>
      </c>
      <c r="P43" s="132">
        <f t="shared" si="3"/>
        <v>0</v>
      </c>
      <c r="Q43" s="130">
        <f t="shared" si="0"/>
        <v>0</v>
      </c>
      <c r="R43" s="1048"/>
      <c r="S43" s="1031"/>
      <c r="T43" s="558">
        <f>+④係数!BH52</f>
        <v>3.9215153671708677E-2</v>
      </c>
      <c r="U43" s="136">
        <f t="shared" si="4"/>
        <v>0</v>
      </c>
      <c r="V43" s="17">
        <f t="shared" si="5"/>
        <v>0</v>
      </c>
      <c r="W43" s="383">
        <v>0</v>
      </c>
      <c r="X43" s="137">
        <f t="shared" si="6"/>
        <v>0</v>
      </c>
      <c r="Y43" s="138">
        <f t="shared" si="7"/>
        <v>0</v>
      </c>
      <c r="Z43" s="390">
        <f t="shared" si="8"/>
        <v>0</v>
      </c>
      <c r="AA43" s="131">
        <f t="shared" si="9"/>
        <v>0</v>
      </c>
      <c r="AB43" s="132">
        <f t="shared" si="10"/>
        <v>0</v>
      </c>
      <c r="AD43" s="565">
        <f>+E43*④係数!O227</f>
        <v>0</v>
      </c>
      <c r="AE43" s="569">
        <f>+E43*④係数!P227</f>
        <v>0</v>
      </c>
      <c r="AF43" s="570">
        <f>+L43*④係数!O227</f>
        <v>0</v>
      </c>
      <c r="AG43" s="571">
        <f>+L43*④係数!P227</f>
        <v>0</v>
      </c>
      <c r="AH43" s="565">
        <f>+W43*④係数!O227</f>
        <v>0</v>
      </c>
      <c r="AI43" s="572">
        <f>+W43*④係数!P227</f>
        <v>0</v>
      </c>
      <c r="AJ43" s="573">
        <f t="shared" si="11"/>
        <v>0</v>
      </c>
      <c r="AK43" s="568">
        <f t="shared" si="11"/>
        <v>0</v>
      </c>
    </row>
    <row r="44" spans="2:37">
      <c r="B44" s="101" t="s">
        <v>107</v>
      </c>
      <c r="C44" s="487" t="s">
        <v>59</v>
      </c>
      <c r="D44" s="146">
        <v>0</v>
      </c>
      <c r="E44" s="385">
        <v>0</v>
      </c>
      <c r="F44" s="147">
        <v>0</v>
      </c>
      <c r="G44" s="148">
        <v>0</v>
      </c>
      <c r="H44" s="135">
        <f>+'③-1計算(建設部門)'!ES40</f>
        <v>0</v>
      </c>
      <c r="I44" s="723">
        <f>+④係数!BF53</f>
        <v>1</v>
      </c>
      <c r="J44" s="135">
        <f>+H44*I44</f>
        <v>0</v>
      </c>
      <c r="K44" s="584"/>
      <c r="L44" s="392">
        <v>0</v>
      </c>
      <c r="M44" s="585">
        <v>0.72345247000000001</v>
      </c>
      <c r="N44" s="147">
        <f t="shared" si="2"/>
        <v>0</v>
      </c>
      <c r="O44" s="585">
        <v>0.35712557</v>
      </c>
      <c r="P44" s="148">
        <f t="shared" si="3"/>
        <v>0</v>
      </c>
      <c r="Q44" s="146">
        <f t="shared" si="0"/>
        <v>0</v>
      </c>
      <c r="R44" s="1048"/>
      <c r="S44" s="1031"/>
      <c r="T44" s="594">
        <f>+④係数!BH53</f>
        <v>4.6617302908646867E-3</v>
      </c>
      <c r="U44" s="149">
        <f t="shared" si="4"/>
        <v>0</v>
      </c>
      <c r="V44" s="150">
        <f t="shared" si="5"/>
        <v>0</v>
      </c>
      <c r="W44" s="385">
        <v>0</v>
      </c>
      <c r="X44" s="151">
        <f t="shared" si="6"/>
        <v>0</v>
      </c>
      <c r="Y44" s="152">
        <f t="shared" si="7"/>
        <v>0</v>
      </c>
      <c r="Z44" s="392">
        <f t="shared" si="8"/>
        <v>0</v>
      </c>
      <c r="AA44" s="147">
        <f t="shared" si="9"/>
        <v>0</v>
      </c>
      <c r="AB44" s="148">
        <f t="shared" si="10"/>
        <v>0</v>
      </c>
      <c r="AD44" s="587">
        <f>+E44*④係数!O228</f>
        <v>0</v>
      </c>
      <c r="AE44" s="588">
        <f>+E44*④係数!P228</f>
        <v>0</v>
      </c>
      <c r="AF44" s="589">
        <f>+L44*④係数!O228</f>
        <v>0</v>
      </c>
      <c r="AG44" s="590">
        <f>+L44*④係数!P228</f>
        <v>0</v>
      </c>
      <c r="AH44" s="587">
        <f>+W44*④係数!O228</f>
        <v>0</v>
      </c>
      <c r="AI44" s="591">
        <f>+W44*④係数!P228</f>
        <v>0</v>
      </c>
      <c r="AJ44" s="592">
        <f t="shared" si="11"/>
        <v>0</v>
      </c>
      <c r="AK44" s="593">
        <f t="shared" si="11"/>
        <v>0</v>
      </c>
    </row>
    <row r="45" spans="2:37">
      <c r="B45" s="99" t="s">
        <v>108</v>
      </c>
      <c r="C45" s="485" t="s">
        <v>496</v>
      </c>
      <c r="D45" s="130">
        <v>0</v>
      </c>
      <c r="E45" s="383">
        <v>0</v>
      </c>
      <c r="F45" s="131">
        <v>0</v>
      </c>
      <c r="G45" s="132">
        <v>0</v>
      </c>
      <c r="H45" s="133">
        <f>+'③-1計算(建設部門)'!ES41</f>
        <v>0</v>
      </c>
      <c r="I45" s="700">
        <f>+④係数!BF54</f>
        <v>0.88927676947884859</v>
      </c>
      <c r="J45" s="133">
        <f t="shared" si="1"/>
        <v>0</v>
      </c>
      <c r="K45" s="558"/>
      <c r="L45" s="390">
        <v>0</v>
      </c>
      <c r="M45" s="559">
        <v>0.70911566999999998</v>
      </c>
      <c r="N45" s="131">
        <f t="shared" si="2"/>
        <v>0</v>
      </c>
      <c r="O45" s="559">
        <v>0.54641207999999997</v>
      </c>
      <c r="P45" s="132">
        <f t="shared" si="3"/>
        <v>0</v>
      </c>
      <c r="Q45" s="130">
        <f>+G45+P45</f>
        <v>0</v>
      </c>
      <c r="R45" s="1048"/>
      <c r="S45" s="1031"/>
      <c r="T45" s="560">
        <f>+④係数!BH54</f>
        <v>2.8370277681702149E-2</v>
      </c>
      <c r="U45" s="136">
        <f t="shared" si="4"/>
        <v>0</v>
      </c>
      <c r="V45" s="17">
        <f t="shared" si="5"/>
        <v>0</v>
      </c>
      <c r="W45" s="383">
        <v>0</v>
      </c>
      <c r="X45" s="137">
        <f t="shared" si="6"/>
        <v>0</v>
      </c>
      <c r="Y45" s="138">
        <f t="shared" si="7"/>
        <v>0</v>
      </c>
      <c r="Z45" s="390">
        <f t="shared" si="8"/>
        <v>0</v>
      </c>
      <c r="AA45" s="131">
        <f t="shared" si="9"/>
        <v>0</v>
      </c>
      <c r="AB45" s="132">
        <f t="shared" si="10"/>
        <v>0</v>
      </c>
      <c r="AD45" s="565">
        <f>+E45*④係数!O229</f>
        <v>0</v>
      </c>
      <c r="AE45" s="569">
        <f>+E45*④係数!P229</f>
        <v>0</v>
      </c>
      <c r="AF45" s="570">
        <f>+L45*④係数!O229</f>
        <v>0</v>
      </c>
      <c r="AG45" s="571">
        <f>+L45*④係数!P229</f>
        <v>0</v>
      </c>
      <c r="AH45" s="565">
        <f>+W45*④係数!O229</f>
        <v>0</v>
      </c>
      <c r="AI45" s="572">
        <f>+W45*④係数!P229</f>
        <v>0</v>
      </c>
      <c r="AJ45" s="573">
        <f t="shared" si="11"/>
        <v>0</v>
      </c>
      <c r="AK45" s="568">
        <f t="shared" si="11"/>
        <v>0</v>
      </c>
    </row>
    <row r="46" spans="2:37">
      <c r="B46" s="99" t="s">
        <v>109</v>
      </c>
      <c r="C46" s="485" t="s">
        <v>497</v>
      </c>
      <c r="D46" s="130">
        <v>0</v>
      </c>
      <c r="E46" s="383">
        <v>0</v>
      </c>
      <c r="F46" s="131">
        <v>0</v>
      </c>
      <c r="G46" s="132">
        <v>0</v>
      </c>
      <c r="H46" s="133">
        <f>+'③-1計算(建設部門)'!ES42</f>
        <v>0</v>
      </c>
      <c r="I46" s="700">
        <f>+④係数!BF55</f>
        <v>0.98159818103513796</v>
      </c>
      <c r="J46" s="133">
        <f t="shared" si="1"/>
        <v>0</v>
      </c>
      <c r="K46" s="558"/>
      <c r="L46" s="390">
        <v>0</v>
      </c>
      <c r="M46" s="559">
        <v>0.62004292000000005</v>
      </c>
      <c r="N46" s="131">
        <f t="shared" ref="N46:N51" si="12">+L46*M46</f>
        <v>0</v>
      </c>
      <c r="O46" s="559">
        <v>0.48022108000000002</v>
      </c>
      <c r="P46" s="132">
        <f t="shared" ref="P46:P51" si="13">+L46*O46</f>
        <v>0</v>
      </c>
      <c r="Q46" s="130">
        <f t="shared" ref="Q46:Q51" si="14">+G46+P46</f>
        <v>0</v>
      </c>
      <c r="R46" s="1048"/>
      <c r="S46" s="1031"/>
      <c r="T46" s="560">
        <f>+④係数!BH55</f>
        <v>4.3483627807646738E-2</v>
      </c>
      <c r="U46" s="136">
        <f t="shared" ref="U46:U51" si="15">+$S$15*T46</f>
        <v>0</v>
      </c>
      <c r="V46" s="17">
        <f t="shared" ref="V46:V51" si="16">+U46*I46</f>
        <v>0</v>
      </c>
      <c r="W46" s="383">
        <v>0</v>
      </c>
      <c r="X46" s="137">
        <f t="shared" ref="X46:X51" si="17">+W46*M46</f>
        <v>0</v>
      </c>
      <c r="Y46" s="138">
        <f t="shared" ref="Y46:Y51" si="18">+W46*O46</f>
        <v>0</v>
      </c>
      <c r="Z46" s="390">
        <f t="shared" ref="Z46:Z51" si="19">+E46+L46+W46</f>
        <v>0</v>
      </c>
      <c r="AA46" s="131">
        <f t="shared" ref="AA46:AA51" si="20">+F46+N46+X46</f>
        <v>0</v>
      </c>
      <c r="AB46" s="132">
        <f t="shared" ref="AB46:AB51" si="21">+G46+P46+Y46</f>
        <v>0</v>
      </c>
      <c r="AD46" s="565">
        <f>+E46*④係数!O230</f>
        <v>0</v>
      </c>
      <c r="AE46" s="569">
        <f>+E46*④係数!P230</f>
        <v>0</v>
      </c>
      <c r="AF46" s="570">
        <f>+L46*④係数!O230</f>
        <v>0</v>
      </c>
      <c r="AG46" s="571">
        <f>+L46*④係数!P230</f>
        <v>0</v>
      </c>
      <c r="AH46" s="565">
        <f>+W46*④係数!O230</f>
        <v>0</v>
      </c>
      <c r="AI46" s="572">
        <f>+W46*④係数!P230</f>
        <v>0</v>
      </c>
      <c r="AJ46" s="573">
        <f t="shared" ref="AJ46:AJ51" si="22">+AD46+AF46+AH46</f>
        <v>0</v>
      </c>
      <c r="AK46" s="568">
        <f t="shared" ref="AK46:AK51" si="23">+AE46+AG46+AI46</f>
        <v>0</v>
      </c>
    </row>
    <row r="47" spans="2:37">
      <c r="B47" s="99" t="s">
        <v>110</v>
      </c>
      <c r="C47" s="485" t="s">
        <v>532</v>
      </c>
      <c r="D47" s="130">
        <v>0</v>
      </c>
      <c r="E47" s="383">
        <v>0</v>
      </c>
      <c r="F47" s="131">
        <v>0</v>
      </c>
      <c r="G47" s="132">
        <v>0</v>
      </c>
      <c r="H47" s="133">
        <f>+'③-1計算(建設部門)'!ES43</f>
        <v>0</v>
      </c>
      <c r="I47" s="700">
        <f>+④係数!BF56</f>
        <v>0.99819689866570505</v>
      </c>
      <c r="J47" s="133">
        <f t="shared" si="1"/>
        <v>0</v>
      </c>
      <c r="K47" s="558"/>
      <c r="L47" s="390">
        <v>0</v>
      </c>
      <c r="M47" s="559">
        <v>0.61505145999999999</v>
      </c>
      <c r="N47" s="131">
        <f t="shared" si="12"/>
        <v>0</v>
      </c>
      <c r="O47" s="559">
        <v>0.54262856999999998</v>
      </c>
      <c r="P47" s="132">
        <f t="shared" si="13"/>
        <v>0</v>
      </c>
      <c r="Q47" s="130">
        <f t="shared" si="14"/>
        <v>0</v>
      </c>
      <c r="R47" s="1048"/>
      <c r="S47" s="1031"/>
      <c r="T47" s="560">
        <f>+④係数!BH56</f>
        <v>1.3295559012266091E-2</v>
      </c>
      <c r="U47" s="136">
        <f t="shared" si="15"/>
        <v>0</v>
      </c>
      <c r="V47" s="17">
        <f t="shared" si="16"/>
        <v>0</v>
      </c>
      <c r="W47" s="383">
        <v>0</v>
      </c>
      <c r="X47" s="137">
        <f t="shared" si="17"/>
        <v>0</v>
      </c>
      <c r="Y47" s="138">
        <f t="shared" si="18"/>
        <v>0</v>
      </c>
      <c r="Z47" s="390">
        <f t="shared" si="19"/>
        <v>0</v>
      </c>
      <c r="AA47" s="131">
        <f t="shared" si="20"/>
        <v>0</v>
      </c>
      <c r="AB47" s="132">
        <f t="shared" si="21"/>
        <v>0</v>
      </c>
      <c r="AD47" s="565">
        <f>+E47*④係数!O231</f>
        <v>0</v>
      </c>
      <c r="AE47" s="569">
        <f>+E47*④係数!P231</f>
        <v>0</v>
      </c>
      <c r="AF47" s="570">
        <f>+L47*④係数!O231</f>
        <v>0</v>
      </c>
      <c r="AG47" s="571">
        <f>+L47*④係数!P231</f>
        <v>0</v>
      </c>
      <c r="AH47" s="565">
        <f>+W47*④係数!O231</f>
        <v>0</v>
      </c>
      <c r="AI47" s="572">
        <f>+W47*④係数!P231</f>
        <v>0</v>
      </c>
      <c r="AJ47" s="573">
        <f t="shared" si="22"/>
        <v>0</v>
      </c>
      <c r="AK47" s="568">
        <f t="shared" si="23"/>
        <v>0</v>
      </c>
    </row>
    <row r="48" spans="2:37">
      <c r="B48" s="99" t="s">
        <v>422</v>
      </c>
      <c r="C48" s="485" t="s">
        <v>498</v>
      </c>
      <c r="D48" s="130">
        <v>0</v>
      </c>
      <c r="E48" s="383">
        <v>0</v>
      </c>
      <c r="F48" s="131">
        <v>0</v>
      </c>
      <c r="G48" s="132">
        <v>0</v>
      </c>
      <c r="H48" s="133">
        <f>+'③-1計算(建設部門)'!ES44</f>
        <v>0</v>
      </c>
      <c r="I48" s="700">
        <f>+④係数!BF57</f>
        <v>0.53680661714062716</v>
      </c>
      <c r="J48" s="133">
        <f t="shared" si="1"/>
        <v>0</v>
      </c>
      <c r="K48" s="558"/>
      <c r="L48" s="390">
        <v>0</v>
      </c>
      <c r="M48" s="559">
        <v>0.67134662000000001</v>
      </c>
      <c r="N48" s="131">
        <f t="shared" si="12"/>
        <v>0</v>
      </c>
      <c r="O48" s="559">
        <v>0.37050993999999998</v>
      </c>
      <c r="P48" s="132">
        <f t="shared" si="13"/>
        <v>0</v>
      </c>
      <c r="Q48" s="130">
        <f t="shared" si="14"/>
        <v>0</v>
      </c>
      <c r="R48" s="1048"/>
      <c r="S48" s="1031"/>
      <c r="T48" s="560">
        <f>+④係数!BH57</f>
        <v>1.1608149064303869E-2</v>
      </c>
      <c r="U48" s="136">
        <f t="shared" si="15"/>
        <v>0</v>
      </c>
      <c r="V48" s="17">
        <f t="shared" si="16"/>
        <v>0</v>
      </c>
      <c r="W48" s="383">
        <v>0</v>
      </c>
      <c r="X48" s="137">
        <f t="shared" si="17"/>
        <v>0</v>
      </c>
      <c r="Y48" s="138">
        <f t="shared" si="18"/>
        <v>0</v>
      </c>
      <c r="Z48" s="390">
        <f t="shared" si="19"/>
        <v>0</v>
      </c>
      <c r="AA48" s="131">
        <f t="shared" si="20"/>
        <v>0</v>
      </c>
      <c r="AB48" s="132">
        <f t="shared" si="21"/>
        <v>0</v>
      </c>
      <c r="AD48" s="565">
        <f>+E48*④係数!O232</f>
        <v>0</v>
      </c>
      <c r="AE48" s="569">
        <f>+E48*④係数!P232</f>
        <v>0</v>
      </c>
      <c r="AF48" s="570">
        <f>+L48*④係数!O232</f>
        <v>0</v>
      </c>
      <c r="AG48" s="571">
        <f>+L48*④係数!P232</f>
        <v>0</v>
      </c>
      <c r="AH48" s="565">
        <f>+W48*④係数!O232</f>
        <v>0</v>
      </c>
      <c r="AI48" s="572">
        <f>+W48*④係数!P232</f>
        <v>0</v>
      </c>
      <c r="AJ48" s="573">
        <f t="shared" si="22"/>
        <v>0</v>
      </c>
      <c r="AK48" s="568">
        <f t="shared" si="23"/>
        <v>0</v>
      </c>
    </row>
    <row r="49" spans="2:37">
      <c r="B49" s="101" t="s">
        <v>423</v>
      </c>
      <c r="C49" s="487" t="s">
        <v>499</v>
      </c>
      <c r="D49" s="146">
        <v>0</v>
      </c>
      <c r="E49" s="385">
        <v>0</v>
      </c>
      <c r="F49" s="147">
        <v>0</v>
      </c>
      <c r="G49" s="148">
        <v>0</v>
      </c>
      <c r="H49" s="135">
        <f>+'③-1計算(建設部門)'!ES45</f>
        <v>0</v>
      </c>
      <c r="I49" s="723">
        <f>+④係数!BF58</f>
        <v>0.73739914539206874</v>
      </c>
      <c r="J49" s="135">
        <f t="shared" si="1"/>
        <v>0</v>
      </c>
      <c r="K49" s="584"/>
      <c r="L49" s="392">
        <v>0</v>
      </c>
      <c r="M49" s="585">
        <v>0.56134609000000002</v>
      </c>
      <c r="N49" s="147">
        <f t="shared" si="12"/>
        <v>0</v>
      </c>
      <c r="O49" s="585">
        <v>0.26608412999999997</v>
      </c>
      <c r="P49" s="148">
        <f t="shared" si="13"/>
        <v>0</v>
      </c>
      <c r="Q49" s="146">
        <f t="shared" si="14"/>
        <v>0</v>
      </c>
      <c r="R49" s="1048"/>
      <c r="S49" s="1031"/>
      <c r="T49" s="584">
        <f>+④係数!BH58</f>
        <v>0.14108751171770545</v>
      </c>
      <c r="U49" s="149">
        <f t="shared" si="15"/>
        <v>0</v>
      </c>
      <c r="V49" s="150">
        <f t="shared" si="16"/>
        <v>0</v>
      </c>
      <c r="W49" s="385">
        <v>0</v>
      </c>
      <c r="X49" s="151">
        <f t="shared" si="17"/>
        <v>0</v>
      </c>
      <c r="Y49" s="152">
        <f t="shared" si="18"/>
        <v>0</v>
      </c>
      <c r="Z49" s="392">
        <f t="shared" si="19"/>
        <v>0</v>
      </c>
      <c r="AA49" s="147">
        <f t="shared" si="20"/>
        <v>0</v>
      </c>
      <c r="AB49" s="148">
        <f t="shared" si="21"/>
        <v>0</v>
      </c>
      <c r="AD49" s="587">
        <f>+E49*④係数!O233</f>
        <v>0</v>
      </c>
      <c r="AE49" s="588">
        <f>+E49*④係数!P233</f>
        <v>0</v>
      </c>
      <c r="AF49" s="589">
        <f>+L49*④係数!O233</f>
        <v>0</v>
      </c>
      <c r="AG49" s="590">
        <f>+L49*④係数!P233</f>
        <v>0</v>
      </c>
      <c r="AH49" s="587">
        <f>+W49*④係数!O233</f>
        <v>0</v>
      </c>
      <c r="AI49" s="591">
        <f>+W49*④係数!P233</f>
        <v>0</v>
      </c>
      <c r="AJ49" s="592">
        <f t="shared" si="22"/>
        <v>0</v>
      </c>
      <c r="AK49" s="593">
        <f t="shared" si="23"/>
        <v>0</v>
      </c>
    </row>
    <row r="50" spans="2:37">
      <c r="B50" s="99" t="s">
        <v>424</v>
      </c>
      <c r="C50" s="485" t="s">
        <v>66</v>
      </c>
      <c r="D50" s="130">
        <v>0</v>
      </c>
      <c r="E50" s="383">
        <v>0</v>
      </c>
      <c r="F50" s="131">
        <v>0</v>
      </c>
      <c r="G50" s="132">
        <v>0</v>
      </c>
      <c r="H50" s="133">
        <f>+'③-1計算(建設部門)'!ES46</f>
        <v>0</v>
      </c>
      <c r="I50" s="700">
        <f>+④係数!BF59</f>
        <v>1</v>
      </c>
      <c r="J50" s="133">
        <f t="shared" si="1"/>
        <v>0</v>
      </c>
      <c r="K50" s="558"/>
      <c r="L50" s="390">
        <v>0</v>
      </c>
      <c r="M50" s="559">
        <v>0</v>
      </c>
      <c r="N50" s="131">
        <f t="shared" si="12"/>
        <v>0</v>
      </c>
      <c r="O50" s="559">
        <v>0</v>
      </c>
      <c r="P50" s="132">
        <f t="shared" si="13"/>
        <v>0</v>
      </c>
      <c r="Q50" s="130">
        <f t="shared" si="14"/>
        <v>0</v>
      </c>
      <c r="R50" s="1048"/>
      <c r="S50" s="1031"/>
      <c r="T50" s="560">
        <f>+④係数!BH59</f>
        <v>0</v>
      </c>
      <c r="U50" s="136">
        <f t="shared" si="15"/>
        <v>0</v>
      </c>
      <c r="V50" s="17">
        <f t="shared" si="16"/>
        <v>0</v>
      </c>
      <c r="W50" s="383">
        <v>0</v>
      </c>
      <c r="X50" s="137">
        <f t="shared" si="17"/>
        <v>0</v>
      </c>
      <c r="Y50" s="138">
        <f t="shared" si="18"/>
        <v>0</v>
      </c>
      <c r="Z50" s="390">
        <f t="shared" si="19"/>
        <v>0</v>
      </c>
      <c r="AA50" s="131">
        <f t="shared" si="20"/>
        <v>0</v>
      </c>
      <c r="AB50" s="132">
        <f t="shared" si="21"/>
        <v>0</v>
      </c>
      <c r="AD50" s="565">
        <f>+E50*④係数!O234</f>
        <v>0</v>
      </c>
      <c r="AE50" s="569">
        <f>+E50*④係数!P234</f>
        <v>0</v>
      </c>
      <c r="AF50" s="570">
        <f>+L50*④係数!O234</f>
        <v>0</v>
      </c>
      <c r="AG50" s="571">
        <f>+L50*④係数!P234</f>
        <v>0</v>
      </c>
      <c r="AH50" s="565">
        <f>+W50*④係数!O234</f>
        <v>0</v>
      </c>
      <c r="AI50" s="572">
        <f>+W50*④係数!P234</f>
        <v>0</v>
      </c>
      <c r="AJ50" s="573">
        <f t="shared" si="22"/>
        <v>0</v>
      </c>
      <c r="AK50" s="568">
        <f t="shared" si="23"/>
        <v>0</v>
      </c>
    </row>
    <row r="51" spans="2:37" ht="12" thickBot="1">
      <c r="B51" s="99" t="s">
        <v>425</v>
      </c>
      <c r="C51" s="488" t="s">
        <v>67</v>
      </c>
      <c r="D51" s="130">
        <v>0</v>
      </c>
      <c r="E51" s="383">
        <v>0</v>
      </c>
      <c r="F51" s="131">
        <v>0</v>
      </c>
      <c r="G51" s="132">
        <v>0</v>
      </c>
      <c r="H51" s="133">
        <f>+'③-1計算(建設部門)'!ES47</f>
        <v>0</v>
      </c>
      <c r="I51" s="700">
        <f>+④係数!BF60</f>
        <v>0.99212462964732873</v>
      </c>
      <c r="J51" s="133">
        <f t="shared" si="1"/>
        <v>0</v>
      </c>
      <c r="K51" s="558"/>
      <c r="L51" s="390">
        <v>0</v>
      </c>
      <c r="M51" s="559">
        <v>0.39975750999999998</v>
      </c>
      <c r="N51" s="131">
        <f t="shared" si="12"/>
        <v>0</v>
      </c>
      <c r="O51" s="559">
        <v>1.1844810000000001E-2</v>
      </c>
      <c r="P51" s="132">
        <f t="shared" si="13"/>
        <v>0</v>
      </c>
      <c r="Q51" s="130">
        <f t="shared" si="14"/>
        <v>0</v>
      </c>
      <c r="R51" s="1049"/>
      <c r="S51" s="1032"/>
      <c r="T51" s="560">
        <f>+④係数!BH60</f>
        <v>2.9879017143312441E-5</v>
      </c>
      <c r="U51" s="136">
        <f t="shared" si="15"/>
        <v>0</v>
      </c>
      <c r="V51" s="17">
        <f t="shared" si="16"/>
        <v>0</v>
      </c>
      <c r="W51" s="383">
        <v>0</v>
      </c>
      <c r="X51" s="137">
        <f t="shared" si="17"/>
        <v>0</v>
      </c>
      <c r="Y51" s="138">
        <f t="shared" si="18"/>
        <v>0</v>
      </c>
      <c r="Z51" s="390">
        <f t="shared" si="19"/>
        <v>0</v>
      </c>
      <c r="AA51" s="131">
        <f t="shared" si="20"/>
        <v>0</v>
      </c>
      <c r="AB51" s="132">
        <f t="shared" si="21"/>
        <v>0</v>
      </c>
      <c r="AD51" s="565">
        <f>+E51*④係数!O235</f>
        <v>0</v>
      </c>
      <c r="AE51" s="569">
        <f>+E51*④係数!P235</f>
        <v>0</v>
      </c>
      <c r="AF51" s="570">
        <f>+L51*④係数!O235</f>
        <v>0</v>
      </c>
      <c r="AG51" s="571">
        <f>+L51*④係数!P235</f>
        <v>0</v>
      </c>
      <c r="AH51" s="565">
        <f>+W51*④係数!O235</f>
        <v>0</v>
      </c>
      <c r="AI51" s="572">
        <f>+W51*④係数!P235</f>
        <v>0</v>
      </c>
      <c r="AJ51" s="573">
        <f t="shared" si="22"/>
        <v>0</v>
      </c>
      <c r="AK51" s="568">
        <f t="shared" si="23"/>
        <v>0</v>
      </c>
    </row>
    <row r="52" spans="2:37" ht="12" thickBot="1">
      <c r="B52" s="102"/>
      <c r="C52" s="103" t="s">
        <v>75</v>
      </c>
      <c r="D52" s="153">
        <f>SUM(D15:D51)</f>
        <v>0</v>
      </c>
      <c r="E52" s="386">
        <f>SUM(E15:E51)</f>
        <v>0</v>
      </c>
      <c r="F52" s="154">
        <f>SUM(F15:F51)</f>
        <v>0</v>
      </c>
      <c r="G52" s="155">
        <f>SUM(G15:G51)</f>
        <v>0</v>
      </c>
      <c r="H52" s="156">
        <f>SUM(H15:H51)</f>
        <v>0</v>
      </c>
      <c r="I52" s="724"/>
      <c r="J52" s="156">
        <f>SUM(J15:J51)</f>
        <v>0</v>
      </c>
      <c r="K52" s="596"/>
      <c r="L52" s="393">
        <f>SUM(L15:L51)</f>
        <v>0</v>
      </c>
      <c r="M52" s="595"/>
      <c r="N52" s="154">
        <f>SUM(N15:N51)</f>
        <v>0</v>
      </c>
      <c r="O52" s="595"/>
      <c r="P52" s="155">
        <f>SUM(P15:P51)</f>
        <v>0</v>
      </c>
      <c r="Q52" s="153">
        <f>SUM(Q15:Q51)</f>
        <v>0</v>
      </c>
      <c r="R52" s="595"/>
      <c r="S52" s="156">
        <f>SUM(S15)</f>
        <v>0</v>
      </c>
      <c r="T52" s="597">
        <f>SUM(T15:T51)</f>
        <v>1</v>
      </c>
      <c r="U52" s="157">
        <f>SUM(U15:U51)</f>
        <v>0</v>
      </c>
      <c r="V52" s="158">
        <f t="shared" ref="V52:AB52" si="24">SUM(V15:V51)</f>
        <v>0</v>
      </c>
      <c r="W52" s="386">
        <f>SUM(W15:W51)</f>
        <v>0</v>
      </c>
      <c r="X52" s="159">
        <f t="shared" si="24"/>
        <v>0</v>
      </c>
      <c r="Y52" s="160">
        <f>SUM(Y15:Y51)</f>
        <v>0</v>
      </c>
      <c r="Z52" s="393">
        <f>SUM(Z15:Z51)</f>
        <v>0</v>
      </c>
      <c r="AA52" s="154">
        <f t="shared" si="24"/>
        <v>0</v>
      </c>
      <c r="AB52" s="155">
        <f t="shared" si="24"/>
        <v>0</v>
      </c>
      <c r="AD52" s="598">
        <f t="shared" ref="AD52:AK52" si="25">SUM(AD15:AD51)</f>
        <v>0</v>
      </c>
      <c r="AE52" s="599">
        <f t="shared" si="25"/>
        <v>0</v>
      </c>
      <c r="AF52" s="600">
        <f t="shared" si="25"/>
        <v>0</v>
      </c>
      <c r="AG52" s="601">
        <f t="shared" si="25"/>
        <v>0</v>
      </c>
      <c r="AH52" s="598">
        <f t="shared" si="25"/>
        <v>0</v>
      </c>
      <c r="AI52" s="602">
        <f t="shared" si="25"/>
        <v>0</v>
      </c>
      <c r="AJ52" s="603">
        <f t="shared" si="25"/>
        <v>0</v>
      </c>
      <c r="AK52" s="601">
        <f t="shared" si="25"/>
        <v>0</v>
      </c>
    </row>
  </sheetData>
  <sheetProtection sheet="1" objects="1" scenarios="1" selectLockedCells="1" selectUnlockedCells="1"/>
  <mergeCells count="53">
    <mergeCell ref="AI11:AI14"/>
    <mergeCell ref="AJ11:AJ14"/>
    <mergeCell ref="AK11:AK14"/>
    <mergeCell ref="AD4:AK4"/>
    <mergeCell ref="AD5:AE5"/>
    <mergeCell ref="AF5:AG5"/>
    <mergeCell ref="AH5:AI5"/>
    <mergeCell ref="AJ5:AK5"/>
    <mergeCell ref="AD11:AD14"/>
    <mergeCell ref="AE11:AE14"/>
    <mergeCell ref="AF11:AF14"/>
    <mergeCell ref="AG11:AG14"/>
    <mergeCell ref="AH11:AH14"/>
    <mergeCell ref="W4:AB4"/>
    <mergeCell ref="B2:C3"/>
    <mergeCell ref="G10:G14"/>
    <mergeCell ref="F10:F14"/>
    <mergeCell ref="H10:H14"/>
    <mergeCell ref="U6:U8"/>
    <mergeCell ref="W6:W8"/>
    <mergeCell ref="Z5:AB5"/>
    <mergeCell ref="W5:Y5"/>
    <mergeCell ref="B5:C14"/>
    <mergeCell ref="E5:G5"/>
    <mergeCell ref="L5:P5"/>
    <mergeCell ref="N6:N8"/>
    <mergeCell ref="P6:P8"/>
    <mergeCell ref="K12:K14"/>
    <mergeCell ref="J6:J8"/>
    <mergeCell ref="O7:O8"/>
    <mergeCell ref="M7:M8"/>
    <mergeCell ref="R15:R51"/>
    <mergeCell ref="R11:R14"/>
    <mergeCell ref="V6:V8"/>
    <mergeCell ref="T6:T8"/>
    <mergeCell ref="R6:R8"/>
    <mergeCell ref="S6:S8"/>
    <mergeCell ref="K6:K8"/>
    <mergeCell ref="L6:L8"/>
    <mergeCell ref="K15:K16"/>
    <mergeCell ref="D10:D14"/>
    <mergeCell ref="AB6:AB8"/>
    <mergeCell ref="Y6:Y8"/>
    <mergeCell ref="Z6:Z8"/>
    <mergeCell ref="AA6:AA8"/>
    <mergeCell ref="S15:S51"/>
    <mergeCell ref="X6:X8"/>
    <mergeCell ref="Q6:Q8"/>
    <mergeCell ref="D6:D8"/>
    <mergeCell ref="E6:E8"/>
    <mergeCell ref="F6:F8"/>
    <mergeCell ref="G6:G8"/>
    <mergeCell ref="H6:H8"/>
  </mergeCells>
  <phoneticPr fontId="2"/>
  <printOptions headings="1" gridLines="1"/>
  <pageMargins left="0.39370078740157483" right="0.39370078740157483" top="0.39370078740157483" bottom="0.23622047244094491" header="0.19685039370078741" footer="0.19685039370078741"/>
  <pageSetup paperSize="9" scale="71" fitToWidth="4" orientation="landscape" r:id="rId1"/>
  <headerFooter alignWithMargins="0">
    <oddHeader>&amp;L&amp;F&amp;C&amp;A&amp;R&amp;D_&amp;T</oddHeader>
  </headerFooter>
  <ignoredErrors>
    <ignoredError sqref="B52:B127 AD9:AK9"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236"/>
  <sheetViews>
    <sheetView showGridLines="0" zoomScaleNormal="100" workbookViewId="0">
      <selection activeCell="BF12" sqref="BF12:BH58"/>
    </sheetView>
  </sheetViews>
  <sheetFormatPr defaultRowHeight="11.25"/>
  <cols>
    <col min="1" max="1" width="1.83203125" style="49" customWidth="1"/>
    <col min="2" max="2" width="3.83203125" style="48" customWidth="1"/>
    <col min="3" max="3" width="28.83203125" style="48" customWidth="1"/>
    <col min="4" max="40" width="12.83203125" style="49" customWidth="1"/>
    <col min="41" max="41" width="14" style="49" customWidth="1"/>
    <col min="42" max="55" width="14.5" style="49" customWidth="1"/>
    <col min="56" max="56" width="2.83203125" style="49" customWidth="1"/>
    <col min="57" max="57" width="17.1640625" style="49" customWidth="1"/>
    <col min="58" max="58" width="14" style="49" customWidth="1"/>
    <col min="59" max="59" width="3.33203125" style="49" customWidth="1"/>
    <col min="60" max="60" width="20.83203125" style="49" customWidth="1"/>
    <col min="61" max="16384" width="9.33203125" style="49"/>
  </cols>
  <sheetData>
    <row r="1" spans="2:60" s="162" customFormat="1" ht="13.5">
      <c r="B1" s="161"/>
      <c r="C1" s="161"/>
    </row>
    <row r="2" spans="2:60" s="162" customFormat="1" ht="13.5">
      <c r="B2" s="1186" t="s">
        <v>363</v>
      </c>
      <c r="C2" s="1186"/>
    </row>
    <row r="3" spans="2:60" s="162" customFormat="1" ht="13.5">
      <c r="B3" s="1186"/>
      <c r="C3" s="1186"/>
      <c r="BE3" s="163"/>
      <c r="BF3" s="163"/>
      <c r="BG3" s="163"/>
      <c r="BH3" s="163"/>
    </row>
    <row r="4" spans="2:60" s="162" customFormat="1" ht="12.75" customHeight="1">
      <c r="B4" s="512"/>
      <c r="C4" s="512"/>
      <c r="BE4" s="163"/>
      <c r="BF4" s="163"/>
      <c r="BG4" s="163"/>
      <c r="BH4" s="163"/>
    </row>
    <row r="5" spans="2:60" s="162" customFormat="1" ht="13.5">
      <c r="B5" s="604" t="s">
        <v>249</v>
      </c>
      <c r="C5" s="605"/>
      <c r="D5" s="605"/>
      <c r="E5" s="605"/>
      <c r="F5" s="605"/>
    </row>
    <row r="6" spans="2:60" s="162" customFormat="1" ht="13.5">
      <c r="B6" s="606"/>
      <c r="C6" s="607"/>
      <c r="D6" s="607"/>
      <c r="E6" s="607"/>
      <c r="F6" s="606"/>
    </row>
    <row r="7" spans="2:60" s="162" customFormat="1" ht="13.5">
      <c r="B7" s="606"/>
      <c r="C7" s="1092" t="s">
        <v>250</v>
      </c>
      <c r="D7" s="1092"/>
      <c r="E7" s="607"/>
      <c r="F7" s="606"/>
    </row>
    <row r="8" spans="2:60" s="162" customFormat="1" ht="13.5">
      <c r="B8" s="606"/>
      <c r="C8" s="1092" t="s">
        <v>411</v>
      </c>
      <c r="D8" s="1092"/>
      <c r="E8" s="607"/>
      <c r="F8" s="606"/>
    </row>
    <row r="9" spans="2:60" s="162" customFormat="1" ht="13.5">
      <c r="B9" s="608"/>
      <c r="C9" s="1092" t="s">
        <v>412</v>
      </c>
      <c r="D9" s="1092"/>
      <c r="E9" s="609"/>
      <c r="F9" s="605"/>
      <c r="BE9" s="164"/>
      <c r="BF9" s="164"/>
      <c r="BG9" s="164"/>
      <c r="BH9" s="164"/>
    </row>
    <row r="10" spans="2:60" s="162" customFormat="1" ht="13.5">
      <c r="B10" s="608"/>
      <c r="C10" s="1092" t="s">
        <v>413</v>
      </c>
      <c r="D10" s="1092"/>
      <c r="E10" s="609"/>
      <c r="F10" s="605"/>
    </row>
    <row r="11" spans="2:60" s="162" customFormat="1" ht="13.5">
      <c r="B11" s="608"/>
      <c r="C11" s="1092" t="s">
        <v>414</v>
      </c>
      <c r="D11" s="1092"/>
      <c r="E11" s="1092"/>
      <c r="F11" s="605"/>
      <c r="H11" s="165"/>
    </row>
    <row r="12" spans="2:60" s="162" customFormat="1" ht="13.5">
      <c r="B12" s="608"/>
      <c r="C12" s="1092" t="s">
        <v>415</v>
      </c>
      <c r="D12" s="1092"/>
      <c r="E12" s="1092"/>
      <c r="F12" s="605"/>
      <c r="H12" s="165"/>
      <c r="BF12" s="1107" t="s">
        <v>416</v>
      </c>
      <c r="BG12" s="1107"/>
      <c r="BH12" s="1107"/>
    </row>
    <row r="13" spans="2:60" s="162" customFormat="1" ht="13.5">
      <c r="B13" s="608"/>
      <c r="C13" s="1092" t="s">
        <v>417</v>
      </c>
      <c r="D13" s="1092"/>
      <c r="E13" s="609"/>
      <c r="F13" s="605"/>
      <c r="H13" s="165"/>
      <c r="BE13" s="610"/>
    </row>
    <row r="14" spans="2:60" s="162" customFormat="1" ht="13.5">
      <c r="B14" s="608"/>
      <c r="C14" s="1092" t="s">
        <v>418</v>
      </c>
      <c r="D14" s="1092"/>
      <c r="E14" s="605"/>
      <c r="F14" s="605"/>
      <c r="H14" s="165"/>
    </row>
    <row r="15" spans="2:60" s="162" customFormat="1" ht="13.5">
      <c r="B15" s="608"/>
      <c r="C15" s="1092" t="s">
        <v>419</v>
      </c>
      <c r="D15" s="1092"/>
      <c r="E15" s="605"/>
      <c r="F15" s="605"/>
      <c r="H15" s="165"/>
    </row>
    <row r="16" spans="2:60" s="162" customFormat="1" ht="13.5">
      <c r="B16" s="161"/>
      <c r="C16" s="161"/>
      <c r="H16" s="165"/>
    </row>
    <row r="17" spans="2:60" ht="13.5">
      <c r="B17" s="166" t="s">
        <v>420</v>
      </c>
    </row>
    <row r="18" spans="2:60" ht="12" thickBot="1">
      <c r="AB18" s="50"/>
      <c r="BB18" s="1155" t="s">
        <v>225</v>
      </c>
      <c r="BC18" s="1155"/>
    </row>
    <row r="19" spans="2:60" s="48" customFormat="1" ht="12.95" customHeight="1">
      <c r="B19" s="1130"/>
      <c r="C19" s="1131"/>
      <c r="D19" s="489" t="s">
        <v>24</v>
      </c>
      <c r="E19" s="490" t="s">
        <v>25</v>
      </c>
      <c r="F19" s="490" t="s">
        <v>27</v>
      </c>
      <c r="G19" s="490" t="s">
        <v>28</v>
      </c>
      <c r="H19" s="490" t="s">
        <v>30</v>
      </c>
      <c r="I19" s="493" t="s">
        <v>31</v>
      </c>
      <c r="J19" s="490" t="s">
        <v>33</v>
      </c>
      <c r="K19" s="490" t="s">
        <v>34</v>
      </c>
      <c r="L19" s="490" t="s">
        <v>35</v>
      </c>
      <c r="M19" s="494" t="s">
        <v>37</v>
      </c>
      <c r="N19" s="490" t="s">
        <v>39</v>
      </c>
      <c r="O19" s="490" t="s">
        <v>41</v>
      </c>
      <c r="P19" s="490" t="s">
        <v>42</v>
      </c>
      <c r="Q19" s="490" t="s">
        <v>43</v>
      </c>
      <c r="R19" s="490" t="s">
        <v>44</v>
      </c>
      <c r="S19" s="493" t="s">
        <v>45</v>
      </c>
      <c r="T19" s="490" t="s">
        <v>47</v>
      </c>
      <c r="U19" s="490" t="s">
        <v>49</v>
      </c>
      <c r="V19" s="490" t="s">
        <v>50</v>
      </c>
      <c r="W19" s="494" t="s">
        <v>51</v>
      </c>
      <c r="X19" s="490" t="s">
        <v>53</v>
      </c>
      <c r="Y19" s="490" t="s">
        <v>54</v>
      </c>
      <c r="Z19" s="490" t="s">
        <v>56</v>
      </c>
      <c r="AA19" s="490" t="s">
        <v>57</v>
      </c>
      <c r="AB19" s="490" t="s">
        <v>58</v>
      </c>
      <c r="AC19" s="493" t="s">
        <v>60</v>
      </c>
      <c r="AD19" s="490" t="s">
        <v>61</v>
      </c>
      <c r="AE19" s="490" t="s">
        <v>62</v>
      </c>
      <c r="AF19" s="490" t="s">
        <v>63</v>
      </c>
      <c r="AG19" s="494" t="s">
        <v>64</v>
      </c>
      <c r="AH19" s="490" t="s">
        <v>65</v>
      </c>
      <c r="AI19" s="490" t="s">
        <v>109</v>
      </c>
      <c r="AJ19" s="490" t="s">
        <v>110</v>
      </c>
      <c r="AK19" s="490" t="s">
        <v>422</v>
      </c>
      <c r="AL19" s="494" t="s">
        <v>423</v>
      </c>
      <c r="AM19" s="490" t="s">
        <v>424</v>
      </c>
      <c r="AN19" s="798" t="s">
        <v>425</v>
      </c>
      <c r="AO19" s="490" t="s">
        <v>426</v>
      </c>
      <c r="AP19" s="799" t="s">
        <v>427</v>
      </c>
      <c r="AQ19" s="800" t="s">
        <v>428</v>
      </c>
      <c r="AR19" s="490" t="s">
        <v>429</v>
      </c>
      <c r="AS19" s="490" t="s">
        <v>430</v>
      </c>
      <c r="AT19" s="490" t="s">
        <v>431</v>
      </c>
      <c r="AU19" s="490" t="s">
        <v>500</v>
      </c>
      <c r="AV19" s="493" t="s">
        <v>501</v>
      </c>
      <c r="AW19" s="842" t="s">
        <v>502</v>
      </c>
      <c r="AX19" s="842" t="s">
        <v>503</v>
      </c>
      <c r="AY19" s="842" t="s">
        <v>504</v>
      </c>
      <c r="AZ19" s="842" t="s">
        <v>505</v>
      </c>
      <c r="BA19" s="842" t="s">
        <v>506</v>
      </c>
      <c r="BB19" s="843" t="s">
        <v>507</v>
      </c>
      <c r="BC19" s="844" t="s">
        <v>508</v>
      </c>
      <c r="BD19" s="167"/>
      <c r="BE19" s="1174" t="s">
        <v>254</v>
      </c>
      <c r="BF19" s="611"/>
      <c r="BH19" s="611"/>
    </row>
    <row r="20" spans="2:60" s="48" customFormat="1" ht="12.95" customHeight="1">
      <c r="B20" s="1132"/>
      <c r="C20" s="1133"/>
      <c r="D20" s="1136" t="s">
        <v>539</v>
      </c>
      <c r="E20" s="1095" t="s">
        <v>26</v>
      </c>
      <c r="F20" s="1095" t="s">
        <v>404</v>
      </c>
      <c r="G20" s="1095" t="s">
        <v>29</v>
      </c>
      <c r="H20" s="1110" t="s">
        <v>487</v>
      </c>
      <c r="I20" s="1108" t="s">
        <v>32</v>
      </c>
      <c r="J20" s="1095" t="s">
        <v>488</v>
      </c>
      <c r="K20" s="1095" t="s">
        <v>540</v>
      </c>
      <c r="L20" s="1095" t="s">
        <v>489</v>
      </c>
      <c r="M20" s="1110" t="s">
        <v>36</v>
      </c>
      <c r="N20" s="1108" t="s">
        <v>38</v>
      </c>
      <c r="O20" s="1095" t="s">
        <v>40</v>
      </c>
      <c r="P20" s="1095" t="s">
        <v>490</v>
      </c>
      <c r="Q20" s="1095" t="s">
        <v>491</v>
      </c>
      <c r="R20" s="1110" t="s">
        <v>492</v>
      </c>
      <c r="S20" s="1108" t="s">
        <v>260</v>
      </c>
      <c r="T20" s="1095" t="s">
        <v>76</v>
      </c>
      <c r="U20" s="1095" t="s">
        <v>541</v>
      </c>
      <c r="V20" s="1095" t="s">
        <v>77</v>
      </c>
      <c r="W20" s="1110" t="s">
        <v>46</v>
      </c>
      <c r="X20" s="1108" t="s">
        <v>48</v>
      </c>
      <c r="Y20" s="1095" t="s">
        <v>493</v>
      </c>
      <c r="Z20" s="1095" t="s">
        <v>265</v>
      </c>
      <c r="AA20" s="1095" t="s">
        <v>266</v>
      </c>
      <c r="AB20" s="1110" t="s">
        <v>52</v>
      </c>
      <c r="AC20" s="1108" t="s">
        <v>494</v>
      </c>
      <c r="AD20" s="1095" t="s">
        <v>55</v>
      </c>
      <c r="AE20" s="1095" t="s">
        <v>495</v>
      </c>
      <c r="AF20" s="1095" t="s">
        <v>405</v>
      </c>
      <c r="AG20" s="1110" t="s">
        <v>59</v>
      </c>
      <c r="AH20" s="1108" t="s">
        <v>496</v>
      </c>
      <c r="AI20" s="1095" t="s">
        <v>497</v>
      </c>
      <c r="AJ20" s="1095" t="s">
        <v>532</v>
      </c>
      <c r="AK20" s="1095" t="s">
        <v>498</v>
      </c>
      <c r="AL20" s="1110" t="s">
        <v>499</v>
      </c>
      <c r="AM20" s="1095" t="s">
        <v>66</v>
      </c>
      <c r="AN20" s="1095" t="s">
        <v>67</v>
      </c>
      <c r="AO20" s="1165" t="s">
        <v>111</v>
      </c>
      <c r="AP20" s="1168" t="s">
        <v>112</v>
      </c>
      <c r="AQ20" s="1170" t="s">
        <v>72</v>
      </c>
      <c r="AR20" s="1096" t="s">
        <v>73</v>
      </c>
      <c r="AS20" s="1096" t="s">
        <v>251</v>
      </c>
      <c r="AT20" s="1096" t="s">
        <v>252</v>
      </c>
      <c r="AU20" s="1096" t="s">
        <v>74</v>
      </c>
      <c r="AV20" s="1109" t="s">
        <v>115</v>
      </c>
      <c r="AW20" s="1159" t="s">
        <v>116</v>
      </c>
      <c r="AX20" s="1161" t="s">
        <v>114</v>
      </c>
      <c r="AY20" s="1161" t="s">
        <v>117</v>
      </c>
      <c r="AZ20" s="1161" t="s">
        <v>118</v>
      </c>
      <c r="BA20" s="1176" t="s">
        <v>253</v>
      </c>
      <c r="BB20" s="1096" t="s">
        <v>119</v>
      </c>
      <c r="BC20" s="1181" t="s">
        <v>113</v>
      </c>
      <c r="BD20" s="167"/>
      <c r="BE20" s="1175"/>
      <c r="BF20" s="612" t="s">
        <v>255</v>
      </c>
      <c r="BH20" s="612" t="s">
        <v>509</v>
      </c>
    </row>
    <row r="21" spans="2:60" s="48" customFormat="1" ht="15.75" customHeight="1">
      <c r="B21" s="1132"/>
      <c r="C21" s="1133"/>
      <c r="D21" s="1137"/>
      <c r="E21" s="1096"/>
      <c r="F21" s="1096"/>
      <c r="G21" s="1096"/>
      <c r="H21" s="1111"/>
      <c r="I21" s="1109"/>
      <c r="J21" s="1096"/>
      <c r="K21" s="1096"/>
      <c r="L21" s="1096"/>
      <c r="M21" s="1111"/>
      <c r="N21" s="1109"/>
      <c r="O21" s="1096"/>
      <c r="P21" s="1096"/>
      <c r="Q21" s="1096"/>
      <c r="R21" s="1111"/>
      <c r="S21" s="1109"/>
      <c r="T21" s="1096"/>
      <c r="U21" s="1096"/>
      <c r="V21" s="1096"/>
      <c r="W21" s="1111"/>
      <c r="X21" s="1109"/>
      <c r="Y21" s="1096"/>
      <c r="Z21" s="1096"/>
      <c r="AA21" s="1096"/>
      <c r="AB21" s="1111"/>
      <c r="AC21" s="1109"/>
      <c r="AD21" s="1096"/>
      <c r="AE21" s="1096"/>
      <c r="AF21" s="1096"/>
      <c r="AG21" s="1111"/>
      <c r="AH21" s="1109"/>
      <c r="AI21" s="1096"/>
      <c r="AJ21" s="1096"/>
      <c r="AK21" s="1096"/>
      <c r="AL21" s="1111"/>
      <c r="AM21" s="1096"/>
      <c r="AN21" s="1096"/>
      <c r="AO21" s="1166"/>
      <c r="AP21" s="1168"/>
      <c r="AQ21" s="1170"/>
      <c r="AR21" s="1096"/>
      <c r="AS21" s="1096"/>
      <c r="AT21" s="1096"/>
      <c r="AU21" s="1096"/>
      <c r="AV21" s="1109"/>
      <c r="AW21" s="1159"/>
      <c r="AX21" s="1161"/>
      <c r="AY21" s="1161"/>
      <c r="AZ21" s="1161"/>
      <c r="BA21" s="1176"/>
      <c r="BB21" s="1096"/>
      <c r="BC21" s="1181"/>
      <c r="BD21" s="167"/>
      <c r="BE21" s="1172" t="s">
        <v>533</v>
      </c>
      <c r="BF21" s="1180" t="s">
        <v>510</v>
      </c>
      <c r="BH21" s="1178" t="s">
        <v>511</v>
      </c>
    </row>
    <row r="22" spans="2:60" s="48" customFormat="1" ht="15.75" customHeight="1">
      <c r="B22" s="1132"/>
      <c r="C22" s="1133"/>
      <c r="D22" s="1137"/>
      <c r="E22" s="1096"/>
      <c r="F22" s="1096"/>
      <c r="G22" s="1096"/>
      <c r="H22" s="1111"/>
      <c r="I22" s="1109"/>
      <c r="J22" s="1096"/>
      <c r="K22" s="1096"/>
      <c r="L22" s="1096"/>
      <c r="M22" s="1111"/>
      <c r="N22" s="1109"/>
      <c r="O22" s="1096"/>
      <c r="P22" s="1096"/>
      <c r="Q22" s="1096"/>
      <c r="R22" s="1111"/>
      <c r="S22" s="1109"/>
      <c r="T22" s="1096"/>
      <c r="U22" s="1096"/>
      <c r="V22" s="1096"/>
      <c r="W22" s="1111"/>
      <c r="X22" s="1109"/>
      <c r="Y22" s="1096"/>
      <c r="Z22" s="1096"/>
      <c r="AA22" s="1096"/>
      <c r="AB22" s="1111"/>
      <c r="AC22" s="1109"/>
      <c r="AD22" s="1096"/>
      <c r="AE22" s="1096"/>
      <c r="AF22" s="1096"/>
      <c r="AG22" s="1111"/>
      <c r="AH22" s="1109"/>
      <c r="AI22" s="1096"/>
      <c r="AJ22" s="1096"/>
      <c r="AK22" s="1096"/>
      <c r="AL22" s="1111"/>
      <c r="AM22" s="1096"/>
      <c r="AN22" s="1096"/>
      <c r="AO22" s="1166"/>
      <c r="AP22" s="1168"/>
      <c r="AQ22" s="1170"/>
      <c r="AR22" s="1096"/>
      <c r="AS22" s="1096"/>
      <c r="AT22" s="1096"/>
      <c r="AU22" s="1096"/>
      <c r="AV22" s="1109"/>
      <c r="AW22" s="1159"/>
      <c r="AX22" s="1161"/>
      <c r="AY22" s="1161"/>
      <c r="AZ22" s="1161"/>
      <c r="BA22" s="1176"/>
      <c r="BB22" s="1096"/>
      <c r="BC22" s="1181"/>
      <c r="BD22" s="167"/>
      <c r="BE22" s="1172"/>
      <c r="BF22" s="1180"/>
      <c r="BH22" s="1178"/>
    </row>
    <row r="23" spans="2:60" s="48" customFormat="1" ht="15.75" customHeight="1" thickBot="1">
      <c r="B23" s="1134"/>
      <c r="C23" s="1135"/>
      <c r="D23" s="801"/>
      <c r="E23" s="168"/>
      <c r="F23" s="168"/>
      <c r="G23" s="168"/>
      <c r="H23" s="168"/>
      <c r="I23" s="398"/>
      <c r="J23" s="168"/>
      <c r="K23" s="168"/>
      <c r="L23" s="168"/>
      <c r="M23" s="495"/>
      <c r="N23" s="168"/>
      <c r="O23" s="168"/>
      <c r="P23" s="168"/>
      <c r="Q23" s="168"/>
      <c r="R23" s="168"/>
      <c r="S23" s="398"/>
      <c r="T23" s="168"/>
      <c r="U23" s="168"/>
      <c r="V23" s="168"/>
      <c r="W23" s="495"/>
      <c r="X23" s="168"/>
      <c r="Y23" s="168"/>
      <c r="Z23" s="168"/>
      <c r="AA23" s="168"/>
      <c r="AB23" s="168"/>
      <c r="AC23" s="398"/>
      <c r="AD23" s="168"/>
      <c r="AE23" s="168"/>
      <c r="AF23" s="168"/>
      <c r="AG23" s="495"/>
      <c r="AH23" s="168"/>
      <c r="AI23" s="168"/>
      <c r="AJ23" s="168"/>
      <c r="AK23" s="168"/>
      <c r="AL23" s="495"/>
      <c r="AM23" s="168"/>
      <c r="AN23" s="168"/>
      <c r="AO23" s="1167"/>
      <c r="AP23" s="1169"/>
      <c r="AQ23" s="1171"/>
      <c r="AR23" s="1163"/>
      <c r="AS23" s="1163"/>
      <c r="AT23" s="1163"/>
      <c r="AU23" s="1163"/>
      <c r="AV23" s="1164"/>
      <c r="AW23" s="1160"/>
      <c r="AX23" s="1162"/>
      <c r="AY23" s="1162"/>
      <c r="AZ23" s="1162"/>
      <c r="BA23" s="1177"/>
      <c r="BB23" s="1163"/>
      <c r="BC23" s="1182"/>
      <c r="BD23" s="167"/>
      <c r="BE23" s="1173"/>
      <c r="BF23" s="613"/>
      <c r="BH23" s="1179"/>
    </row>
    <row r="24" spans="2:60" ht="12.95" customHeight="1">
      <c r="B24" s="99" t="s">
        <v>78</v>
      </c>
      <c r="C24" s="484" t="s">
        <v>539</v>
      </c>
      <c r="D24" s="52">
        <v>11856</v>
      </c>
      <c r="E24" s="52">
        <v>0</v>
      </c>
      <c r="F24" s="52">
        <v>63311</v>
      </c>
      <c r="G24" s="52">
        <v>1682</v>
      </c>
      <c r="H24" s="52">
        <v>1620</v>
      </c>
      <c r="I24" s="496">
        <v>2004</v>
      </c>
      <c r="J24" s="52">
        <v>0</v>
      </c>
      <c r="K24" s="52">
        <v>10084</v>
      </c>
      <c r="L24" s="52">
        <v>21</v>
      </c>
      <c r="M24" s="497">
        <v>0</v>
      </c>
      <c r="N24" s="52">
        <v>5</v>
      </c>
      <c r="O24" s="52">
        <v>0</v>
      </c>
      <c r="P24" s="52">
        <v>0</v>
      </c>
      <c r="Q24" s="52">
        <v>0</v>
      </c>
      <c r="R24" s="52">
        <v>0</v>
      </c>
      <c r="S24" s="496">
        <v>0</v>
      </c>
      <c r="T24" s="52">
        <v>0</v>
      </c>
      <c r="U24" s="52">
        <v>0</v>
      </c>
      <c r="V24" s="52">
        <v>0</v>
      </c>
      <c r="W24" s="497">
        <v>969</v>
      </c>
      <c r="X24" s="52">
        <v>678</v>
      </c>
      <c r="Y24" s="52">
        <v>0</v>
      </c>
      <c r="Z24" s="52">
        <v>0</v>
      </c>
      <c r="AA24" s="52">
        <v>0</v>
      </c>
      <c r="AB24" s="52">
        <v>103</v>
      </c>
      <c r="AC24" s="496">
        <v>0</v>
      </c>
      <c r="AD24" s="52">
        <v>2</v>
      </c>
      <c r="AE24" s="52">
        <v>0</v>
      </c>
      <c r="AF24" s="52">
        <v>0</v>
      </c>
      <c r="AG24" s="497">
        <v>15</v>
      </c>
      <c r="AH24" s="52">
        <v>1182</v>
      </c>
      <c r="AI24" s="52">
        <v>1972</v>
      </c>
      <c r="AJ24" s="52">
        <v>171</v>
      </c>
      <c r="AK24" s="52">
        <v>2</v>
      </c>
      <c r="AL24" s="497">
        <v>9077</v>
      </c>
      <c r="AM24" s="52">
        <v>0</v>
      </c>
      <c r="AN24" s="52">
        <v>0</v>
      </c>
      <c r="AO24" s="169">
        <v>104754</v>
      </c>
      <c r="AP24" s="52">
        <v>889</v>
      </c>
      <c r="AQ24" s="170">
        <v>21085</v>
      </c>
      <c r="AR24" s="52">
        <v>0</v>
      </c>
      <c r="AS24" s="52">
        <v>0</v>
      </c>
      <c r="AT24" s="52">
        <v>1151</v>
      </c>
      <c r="AU24" s="52">
        <v>-1051</v>
      </c>
      <c r="AV24" s="171">
        <v>22074</v>
      </c>
      <c r="AW24" s="172">
        <v>126828</v>
      </c>
      <c r="AX24" s="171">
        <v>31868</v>
      </c>
      <c r="AY24" s="171">
        <v>53942</v>
      </c>
      <c r="AZ24" s="171">
        <v>158696</v>
      </c>
      <c r="BA24" s="172">
        <v>-80182</v>
      </c>
      <c r="BB24" s="173">
        <v>-26240</v>
      </c>
      <c r="BC24" s="174">
        <v>78514</v>
      </c>
      <c r="BD24" s="84"/>
      <c r="BE24" s="175">
        <f>(+BA24*-1)/AW24</f>
        <v>0.63221055287475947</v>
      </c>
      <c r="BF24" s="614">
        <f>1-BE24</f>
        <v>0.36778944712524053</v>
      </c>
      <c r="BH24" s="614">
        <f t="shared" ref="BH24:BH54" si="0">+AQ24/$AQ$61</f>
        <v>6.3636270350176044E-3</v>
      </c>
    </row>
    <row r="25" spans="2:60" ht="12.95" customHeight="1">
      <c r="B25" s="99" t="s">
        <v>79</v>
      </c>
      <c r="C25" s="485" t="s">
        <v>26</v>
      </c>
      <c r="D25" s="52">
        <v>1</v>
      </c>
      <c r="E25" s="52">
        <v>11</v>
      </c>
      <c r="F25" s="52">
        <v>209</v>
      </c>
      <c r="G25" s="52">
        <v>39</v>
      </c>
      <c r="H25" s="52">
        <v>198</v>
      </c>
      <c r="I25" s="496">
        <v>1249</v>
      </c>
      <c r="J25" s="52">
        <v>2481</v>
      </c>
      <c r="K25" s="52">
        <v>75</v>
      </c>
      <c r="L25" s="52">
        <v>18525</v>
      </c>
      <c r="M25" s="497">
        <v>25</v>
      </c>
      <c r="N25" s="52">
        <v>562</v>
      </c>
      <c r="O25" s="52">
        <v>82</v>
      </c>
      <c r="P25" s="52">
        <v>14</v>
      </c>
      <c r="Q25" s="52">
        <v>16</v>
      </c>
      <c r="R25" s="52">
        <v>6</v>
      </c>
      <c r="S25" s="496">
        <v>87</v>
      </c>
      <c r="T25" s="52">
        <v>14</v>
      </c>
      <c r="U25" s="52">
        <v>4</v>
      </c>
      <c r="V25" s="52">
        <v>100</v>
      </c>
      <c r="W25" s="497">
        <v>179</v>
      </c>
      <c r="X25" s="52">
        <v>3975</v>
      </c>
      <c r="Y25" s="52">
        <v>57696</v>
      </c>
      <c r="Z25" s="52">
        <v>0</v>
      </c>
      <c r="AA25" s="52">
        <v>0</v>
      </c>
      <c r="AB25" s="52">
        <v>2</v>
      </c>
      <c r="AC25" s="496">
        <v>0</v>
      </c>
      <c r="AD25" s="52">
        <v>0</v>
      </c>
      <c r="AE25" s="52">
        <v>2</v>
      </c>
      <c r="AF25" s="52">
        <v>0</v>
      </c>
      <c r="AG25" s="497">
        <v>2</v>
      </c>
      <c r="AH25" s="52">
        <v>32</v>
      </c>
      <c r="AI25" s="52">
        <v>6</v>
      </c>
      <c r="AJ25" s="52">
        <v>4</v>
      </c>
      <c r="AK25" s="52">
        <v>2</v>
      </c>
      <c r="AL25" s="497">
        <v>21</v>
      </c>
      <c r="AM25" s="52">
        <v>0</v>
      </c>
      <c r="AN25" s="52">
        <v>11</v>
      </c>
      <c r="AO25" s="169">
        <v>85630</v>
      </c>
      <c r="AP25" s="52">
        <v>-70</v>
      </c>
      <c r="AQ25" s="170">
        <v>-50</v>
      </c>
      <c r="AR25" s="52">
        <v>0</v>
      </c>
      <c r="AS25" s="52">
        <v>0</v>
      </c>
      <c r="AT25" s="52">
        <v>-30</v>
      </c>
      <c r="AU25" s="52">
        <v>973</v>
      </c>
      <c r="AV25" s="171">
        <v>823</v>
      </c>
      <c r="AW25" s="172">
        <v>86453</v>
      </c>
      <c r="AX25" s="171">
        <v>2310</v>
      </c>
      <c r="AY25" s="171">
        <v>3133</v>
      </c>
      <c r="AZ25" s="171">
        <v>88763</v>
      </c>
      <c r="BA25" s="172">
        <v>-84448</v>
      </c>
      <c r="BB25" s="173">
        <v>-81315</v>
      </c>
      <c r="BC25" s="174">
        <v>4315</v>
      </c>
      <c r="BD25" s="84"/>
      <c r="BE25" s="175">
        <f t="shared" ref="BE25:BE61" si="1">(+BA25*-1)/AW25</f>
        <v>0.97680820792800716</v>
      </c>
      <c r="BF25" s="614">
        <f t="shared" ref="BF25:BF61" si="2">1-BE25</f>
        <v>2.3191792071992845E-2</v>
      </c>
      <c r="BH25" s="614">
        <f t="shared" si="0"/>
        <v>-1.5090412698642648E-5</v>
      </c>
    </row>
    <row r="26" spans="2:60" ht="12.95" customHeight="1">
      <c r="B26" s="99" t="s">
        <v>80</v>
      </c>
      <c r="C26" s="485" t="s">
        <v>404</v>
      </c>
      <c r="D26" s="52">
        <v>4097</v>
      </c>
      <c r="E26" s="52">
        <v>0</v>
      </c>
      <c r="F26" s="52">
        <v>82495</v>
      </c>
      <c r="G26" s="52">
        <v>277</v>
      </c>
      <c r="H26" s="52">
        <v>154</v>
      </c>
      <c r="I26" s="496">
        <v>8097</v>
      </c>
      <c r="J26" s="52">
        <v>0</v>
      </c>
      <c r="K26" s="52">
        <v>11</v>
      </c>
      <c r="L26" s="52">
        <v>220</v>
      </c>
      <c r="M26" s="497">
        <v>1</v>
      </c>
      <c r="N26" s="52">
        <v>0</v>
      </c>
      <c r="O26" s="52">
        <v>0</v>
      </c>
      <c r="P26" s="52">
        <v>0</v>
      </c>
      <c r="Q26" s="52">
        <v>0</v>
      </c>
      <c r="R26" s="52">
        <v>0</v>
      </c>
      <c r="S26" s="496">
        <v>0</v>
      </c>
      <c r="T26" s="52">
        <v>0</v>
      </c>
      <c r="U26" s="52">
        <v>0</v>
      </c>
      <c r="V26" s="52">
        <v>0</v>
      </c>
      <c r="W26" s="497">
        <v>482</v>
      </c>
      <c r="X26" s="52">
        <v>5</v>
      </c>
      <c r="Y26" s="52">
        <v>0</v>
      </c>
      <c r="Z26" s="52">
        <v>0</v>
      </c>
      <c r="AA26" s="52">
        <v>0</v>
      </c>
      <c r="AB26" s="52">
        <v>79</v>
      </c>
      <c r="AC26" s="496">
        <v>0</v>
      </c>
      <c r="AD26" s="52">
        <v>0</v>
      </c>
      <c r="AE26" s="52">
        <v>0</v>
      </c>
      <c r="AF26" s="52">
        <v>0</v>
      </c>
      <c r="AG26" s="497">
        <v>84</v>
      </c>
      <c r="AH26" s="52">
        <v>3184</v>
      </c>
      <c r="AI26" s="52">
        <v>5860</v>
      </c>
      <c r="AJ26" s="52">
        <v>116</v>
      </c>
      <c r="AK26" s="52">
        <v>2</v>
      </c>
      <c r="AL26" s="497">
        <v>52402</v>
      </c>
      <c r="AM26" s="52">
        <v>0</v>
      </c>
      <c r="AN26" s="52">
        <v>164</v>
      </c>
      <c r="AO26" s="169">
        <v>157730</v>
      </c>
      <c r="AP26" s="52">
        <v>11389</v>
      </c>
      <c r="AQ26" s="170">
        <v>177366</v>
      </c>
      <c r="AR26" s="52">
        <v>0</v>
      </c>
      <c r="AS26" s="52">
        <v>0</v>
      </c>
      <c r="AT26" s="52">
        <v>-76</v>
      </c>
      <c r="AU26" s="52">
        <v>-784</v>
      </c>
      <c r="AV26" s="171">
        <v>187895</v>
      </c>
      <c r="AW26" s="172">
        <v>345625</v>
      </c>
      <c r="AX26" s="171">
        <v>338727</v>
      </c>
      <c r="AY26" s="171">
        <v>526622</v>
      </c>
      <c r="AZ26" s="171">
        <v>684352</v>
      </c>
      <c r="BA26" s="172">
        <v>-254158</v>
      </c>
      <c r="BB26" s="173">
        <v>272464</v>
      </c>
      <c r="BC26" s="174">
        <v>430194</v>
      </c>
      <c r="BD26" s="84"/>
      <c r="BE26" s="175">
        <f t="shared" si="1"/>
        <v>0.73535768535262203</v>
      </c>
      <c r="BF26" s="614">
        <f t="shared" si="2"/>
        <v>0.26464231464737797</v>
      </c>
      <c r="BH26" s="614">
        <f t="shared" si="0"/>
        <v>5.3530522774149034E-2</v>
      </c>
    </row>
    <row r="27" spans="2:60" ht="12.95" customHeight="1">
      <c r="B27" s="99" t="s">
        <v>81</v>
      </c>
      <c r="C27" s="485" t="s">
        <v>29</v>
      </c>
      <c r="D27" s="52">
        <v>390</v>
      </c>
      <c r="E27" s="52">
        <v>25</v>
      </c>
      <c r="F27" s="52">
        <v>455</v>
      </c>
      <c r="G27" s="52">
        <v>26950</v>
      </c>
      <c r="H27" s="52">
        <v>1085</v>
      </c>
      <c r="I27" s="496">
        <v>925</v>
      </c>
      <c r="J27" s="52">
        <v>1</v>
      </c>
      <c r="K27" s="52">
        <v>3021</v>
      </c>
      <c r="L27" s="52">
        <v>1349</v>
      </c>
      <c r="M27" s="497">
        <v>81</v>
      </c>
      <c r="N27" s="52">
        <v>205</v>
      </c>
      <c r="O27" s="52">
        <v>417</v>
      </c>
      <c r="P27" s="52">
        <v>511</v>
      </c>
      <c r="Q27" s="52">
        <v>1297</v>
      </c>
      <c r="R27" s="52">
        <v>215</v>
      </c>
      <c r="S27" s="496">
        <v>1420</v>
      </c>
      <c r="T27" s="52">
        <v>2878</v>
      </c>
      <c r="U27" s="52">
        <v>89</v>
      </c>
      <c r="V27" s="52">
        <v>1359</v>
      </c>
      <c r="W27" s="497">
        <v>969</v>
      </c>
      <c r="X27" s="52">
        <v>1625</v>
      </c>
      <c r="Y27" s="52">
        <v>33</v>
      </c>
      <c r="Z27" s="52">
        <v>61</v>
      </c>
      <c r="AA27" s="52">
        <v>74</v>
      </c>
      <c r="AB27" s="52">
        <v>2472</v>
      </c>
      <c r="AC27" s="496">
        <v>444</v>
      </c>
      <c r="AD27" s="52">
        <v>15</v>
      </c>
      <c r="AE27" s="52">
        <v>532</v>
      </c>
      <c r="AF27" s="52">
        <v>176</v>
      </c>
      <c r="AG27" s="497">
        <v>1164</v>
      </c>
      <c r="AH27" s="52">
        <v>273</v>
      </c>
      <c r="AI27" s="52">
        <v>2007</v>
      </c>
      <c r="AJ27" s="52">
        <v>1598</v>
      </c>
      <c r="AK27" s="52">
        <v>859</v>
      </c>
      <c r="AL27" s="497">
        <v>1647</v>
      </c>
      <c r="AM27" s="52">
        <v>301</v>
      </c>
      <c r="AN27" s="52">
        <v>28</v>
      </c>
      <c r="AO27" s="169">
        <v>56951</v>
      </c>
      <c r="AP27" s="52">
        <v>1445</v>
      </c>
      <c r="AQ27" s="170">
        <v>21533</v>
      </c>
      <c r="AR27" s="52">
        <v>0</v>
      </c>
      <c r="AS27" s="52">
        <v>14</v>
      </c>
      <c r="AT27" s="52">
        <v>1813</v>
      </c>
      <c r="AU27" s="52">
        <v>322</v>
      </c>
      <c r="AV27" s="171">
        <v>25127</v>
      </c>
      <c r="AW27" s="172">
        <v>82078</v>
      </c>
      <c r="AX27" s="171">
        <v>105575</v>
      </c>
      <c r="AY27" s="171">
        <v>130702</v>
      </c>
      <c r="AZ27" s="171">
        <v>187653</v>
      </c>
      <c r="BA27" s="172">
        <v>-64643</v>
      </c>
      <c r="BB27" s="173">
        <v>66059</v>
      </c>
      <c r="BC27" s="174">
        <v>123010</v>
      </c>
      <c r="BD27" s="84"/>
      <c r="BE27" s="175">
        <f t="shared" si="1"/>
        <v>0.78758010672774681</v>
      </c>
      <c r="BF27" s="614">
        <f t="shared" si="2"/>
        <v>0.21241989327225319</v>
      </c>
      <c r="BH27" s="614">
        <f t="shared" si="0"/>
        <v>6.4988371327974427E-3</v>
      </c>
    </row>
    <row r="28" spans="2:60" ht="12.95" customHeight="1">
      <c r="B28" s="101" t="s">
        <v>82</v>
      </c>
      <c r="C28" s="487" t="s">
        <v>487</v>
      </c>
      <c r="D28" s="176">
        <v>1297</v>
      </c>
      <c r="E28" s="176">
        <v>14</v>
      </c>
      <c r="F28" s="176">
        <v>7944</v>
      </c>
      <c r="G28" s="176">
        <v>763</v>
      </c>
      <c r="H28" s="176">
        <v>53923</v>
      </c>
      <c r="I28" s="498">
        <v>11038</v>
      </c>
      <c r="J28" s="176">
        <v>0</v>
      </c>
      <c r="K28" s="176">
        <v>4219</v>
      </c>
      <c r="L28" s="176">
        <v>17002</v>
      </c>
      <c r="M28" s="499">
        <v>83</v>
      </c>
      <c r="N28" s="176">
        <v>715</v>
      </c>
      <c r="O28" s="176">
        <v>1139</v>
      </c>
      <c r="P28" s="176">
        <v>891</v>
      </c>
      <c r="Q28" s="176">
        <v>674</v>
      </c>
      <c r="R28" s="176">
        <v>951</v>
      </c>
      <c r="S28" s="498">
        <v>2055</v>
      </c>
      <c r="T28" s="176">
        <v>5177</v>
      </c>
      <c r="U28" s="176">
        <v>293</v>
      </c>
      <c r="V28" s="176">
        <v>899</v>
      </c>
      <c r="W28" s="499">
        <v>22978</v>
      </c>
      <c r="X28" s="176">
        <v>26721</v>
      </c>
      <c r="Y28" s="176">
        <v>213</v>
      </c>
      <c r="Z28" s="176">
        <v>215</v>
      </c>
      <c r="AA28" s="176">
        <v>131</v>
      </c>
      <c r="AB28" s="176">
        <v>4246</v>
      </c>
      <c r="AC28" s="498">
        <v>1419</v>
      </c>
      <c r="AD28" s="176">
        <v>269</v>
      </c>
      <c r="AE28" s="176">
        <v>1492</v>
      </c>
      <c r="AF28" s="176">
        <v>2299</v>
      </c>
      <c r="AG28" s="499">
        <v>429</v>
      </c>
      <c r="AH28" s="176">
        <v>3835</v>
      </c>
      <c r="AI28" s="176">
        <v>3783</v>
      </c>
      <c r="AJ28" s="176">
        <v>1347</v>
      </c>
      <c r="AK28" s="176">
        <v>1938</v>
      </c>
      <c r="AL28" s="499">
        <v>2676</v>
      </c>
      <c r="AM28" s="176">
        <v>6153</v>
      </c>
      <c r="AN28" s="176">
        <v>65</v>
      </c>
      <c r="AO28" s="177">
        <v>189286</v>
      </c>
      <c r="AP28" s="176">
        <v>940</v>
      </c>
      <c r="AQ28" s="178">
        <v>827</v>
      </c>
      <c r="AR28" s="176">
        <v>40</v>
      </c>
      <c r="AS28" s="176">
        <v>194</v>
      </c>
      <c r="AT28" s="176">
        <v>4681</v>
      </c>
      <c r="AU28" s="176">
        <v>-3572</v>
      </c>
      <c r="AV28" s="179">
        <v>3110</v>
      </c>
      <c r="AW28" s="180">
        <v>192396</v>
      </c>
      <c r="AX28" s="179">
        <v>155290</v>
      </c>
      <c r="AY28" s="179">
        <v>158400</v>
      </c>
      <c r="AZ28" s="179">
        <v>347686</v>
      </c>
      <c r="BA28" s="180">
        <v>-137560</v>
      </c>
      <c r="BB28" s="181">
        <v>20840</v>
      </c>
      <c r="BC28" s="182">
        <v>210126</v>
      </c>
      <c r="BD28" s="84"/>
      <c r="BE28" s="820">
        <f t="shared" si="1"/>
        <v>0.71498367949437613</v>
      </c>
      <c r="BF28" s="614">
        <f t="shared" si="2"/>
        <v>0.28501632050562387</v>
      </c>
      <c r="BH28" s="614">
        <f t="shared" si="0"/>
        <v>2.4959542603554937E-4</v>
      </c>
    </row>
    <row r="29" spans="2:60" ht="12.95" customHeight="1">
      <c r="B29" s="99" t="s">
        <v>83</v>
      </c>
      <c r="C29" s="485" t="s">
        <v>32</v>
      </c>
      <c r="D29" s="52">
        <v>6381</v>
      </c>
      <c r="E29" s="52">
        <v>58</v>
      </c>
      <c r="F29" s="52">
        <v>4606</v>
      </c>
      <c r="G29" s="52">
        <v>19167</v>
      </c>
      <c r="H29" s="52">
        <v>7918</v>
      </c>
      <c r="I29" s="496">
        <v>150364</v>
      </c>
      <c r="J29" s="52">
        <v>286</v>
      </c>
      <c r="K29" s="52">
        <v>136176</v>
      </c>
      <c r="L29" s="52">
        <v>12081</v>
      </c>
      <c r="M29" s="497">
        <v>394</v>
      </c>
      <c r="N29" s="52">
        <v>2275</v>
      </c>
      <c r="O29" s="52">
        <v>2589</v>
      </c>
      <c r="P29" s="52">
        <v>1694</v>
      </c>
      <c r="Q29" s="52">
        <v>2314</v>
      </c>
      <c r="R29" s="52">
        <v>1676</v>
      </c>
      <c r="S29" s="496">
        <v>4883</v>
      </c>
      <c r="T29" s="52">
        <v>10509</v>
      </c>
      <c r="U29" s="52">
        <v>466</v>
      </c>
      <c r="V29" s="52">
        <v>7666</v>
      </c>
      <c r="W29" s="497">
        <v>10506</v>
      </c>
      <c r="X29" s="52">
        <v>2906</v>
      </c>
      <c r="Y29" s="52">
        <v>161</v>
      </c>
      <c r="Z29" s="52">
        <v>386</v>
      </c>
      <c r="AA29" s="52">
        <v>552</v>
      </c>
      <c r="AB29" s="52">
        <v>6</v>
      </c>
      <c r="AC29" s="496">
        <v>6</v>
      </c>
      <c r="AD29" s="52">
        <v>29</v>
      </c>
      <c r="AE29" s="52">
        <v>187</v>
      </c>
      <c r="AF29" s="52">
        <v>156</v>
      </c>
      <c r="AG29" s="497">
        <v>292</v>
      </c>
      <c r="AH29" s="52">
        <v>6234</v>
      </c>
      <c r="AI29" s="52">
        <v>86113</v>
      </c>
      <c r="AJ29" s="52">
        <v>167</v>
      </c>
      <c r="AK29" s="52">
        <v>1747</v>
      </c>
      <c r="AL29" s="497">
        <v>3159</v>
      </c>
      <c r="AM29" s="52">
        <v>144</v>
      </c>
      <c r="AN29" s="52">
        <v>393</v>
      </c>
      <c r="AO29" s="169">
        <v>484647</v>
      </c>
      <c r="AP29" s="52">
        <v>2260</v>
      </c>
      <c r="AQ29" s="170">
        <v>12461</v>
      </c>
      <c r="AR29" s="52">
        <v>0</v>
      </c>
      <c r="AS29" s="52">
        <v>0</v>
      </c>
      <c r="AT29" s="52">
        <v>0</v>
      </c>
      <c r="AU29" s="52">
        <v>-3773</v>
      </c>
      <c r="AV29" s="171">
        <v>10948</v>
      </c>
      <c r="AW29" s="172">
        <v>495595</v>
      </c>
      <c r="AX29" s="171">
        <v>525294</v>
      </c>
      <c r="AY29" s="171">
        <v>536242</v>
      </c>
      <c r="AZ29" s="171">
        <v>1020889</v>
      </c>
      <c r="BA29" s="172">
        <v>-482113</v>
      </c>
      <c r="BB29" s="173">
        <v>54129</v>
      </c>
      <c r="BC29" s="174">
        <v>538776</v>
      </c>
      <c r="BD29" s="84"/>
      <c r="BE29" s="821">
        <f t="shared" si="1"/>
        <v>0.97279633571767266</v>
      </c>
      <c r="BF29" s="615">
        <f t="shared" si="2"/>
        <v>2.7203664282327344E-2</v>
      </c>
      <c r="BH29" s="615">
        <f t="shared" si="0"/>
        <v>3.7608326527557205E-3</v>
      </c>
    </row>
    <row r="30" spans="2:60" ht="12.95" customHeight="1">
      <c r="B30" s="99" t="s">
        <v>84</v>
      </c>
      <c r="C30" s="485" t="s">
        <v>488</v>
      </c>
      <c r="D30" s="52">
        <v>536</v>
      </c>
      <c r="E30" s="52">
        <v>184</v>
      </c>
      <c r="F30" s="52">
        <v>3109</v>
      </c>
      <c r="G30" s="52">
        <v>1216</v>
      </c>
      <c r="H30" s="52">
        <v>761</v>
      </c>
      <c r="I30" s="496">
        <v>2461</v>
      </c>
      <c r="J30" s="52">
        <v>282</v>
      </c>
      <c r="K30" s="52">
        <v>7008</v>
      </c>
      <c r="L30" s="52">
        <v>13446</v>
      </c>
      <c r="M30" s="497">
        <v>944</v>
      </c>
      <c r="N30" s="52">
        <v>1095</v>
      </c>
      <c r="O30" s="52">
        <v>1815</v>
      </c>
      <c r="P30" s="52">
        <v>2103</v>
      </c>
      <c r="Q30" s="52">
        <v>2003</v>
      </c>
      <c r="R30" s="52">
        <v>150</v>
      </c>
      <c r="S30" s="496">
        <v>3260</v>
      </c>
      <c r="T30" s="52">
        <v>1028</v>
      </c>
      <c r="U30" s="52">
        <v>167</v>
      </c>
      <c r="V30" s="52">
        <v>2805</v>
      </c>
      <c r="W30" s="497">
        <v>2139</v>
      </c>
      <c r="X30" s="52">
        <v>8673</v>
      </c>
      <c r="Y30" s="52">
        <v>5655</v>
      </c>
      <c r="Z30" s="52">
        <v>481</v>
      </c>
      <c r="AA30" s="52">
        <v>448</v>
      </c>
      <c r="AB30" s="52">
        <v>1043</v>
      </c>
      <c r="AC30" s="496">
        <v>150</v>
      </c>
      <c r="AD30" s="52">
        <v>190</v>
      </c>
      <c r="AE30" s="52">
        <v>9841</v>
      </c>
      <c r="AF30" s="52">
        <v>178</v>
      </c>
      <c r="AG30" s="497">
        <v>2966</v>
      </c>
      <c r="AH30" s="52">
        <v>1046</v>
      </c>
      <c r="AI30" s="52">
        <v>1506</v>
      </c>
      <c r="AJ30" s="52">
        <v>255</v>
      </c>
      <c r="AK30" s="52">
        <v>897</v>
      </c>
      <c r="AL30" s="497">
        <v>2262</v>
      </c>
      <c r="AM30" s="52">
        <v>0</v>
      </c>
      <c r="AN30" s="52">
        <v>1037</v>
      </c>
      <c r="AO30" s="169">
        <v>83140</v>
      </c>
      <c r="AP30" s="52">
        <v>208</v>
      </c>
      <c r="AQ30" s="170">
        <v>32487</v>
      </c>
      <c r="AR30" s="52">
        <v>0</v>
      </c>
      <c r="AS30" s="52">
        <v>0</v>
      </c>
      <c r="AT30" s="52">
        <v>0</v>
      </c>
      <c r="AU30" s="52">
        <v>204</v>
      </c>
      <c r="AV30" s="171">
        <v>32899</v>
      </c>
      <c r="AW30" s="172">
        <v>116039</v>
      </c>
      <c r="AX30" s="171">
        <v>1484</v>
      </c>
      <c r="AY30" s="171">
        <v>34383</v>
      </c>
      <c r="AZ30" s="171">
        <v>117523</v>
      </c>
      <c r="BA30" s="172">
        <v>-108912</v>
      </c>
      <c r="BB30" s="173">
        <v>-74529</v>
      </c>
      <c r="BC30" s="174">
        <v>8611</v>
      </c>
      <c r="BD30" s="84"/>
      <c r="BE30" s="820">
        <f t="shared" si="1"/>
        <v>0.93858099432087483</v>
      </c>
      <c r="BF30" s="614">
        <f t="shared" si="2"/>
        <v>6.1419005679125172E-2</v>
      </c>
      <c r="BH30" s="614">
        <f t="shared" si="0"/>
        <v>9.8048447468160743E-3</v>
      </c>
    </row>
    <row r="31" spans="2:60" ht="12.95" customHeight="1">
      <c r="B31" s="99" t="s">
        <v>85</v>
      </c>
      <c r="C31" s="485" t="s">
        <v>540</v>
      </c>
      <c r="D31" s="52">
        <v>450</v>
      </c>
      <c r="E31" s="52">
        <v>24</v>
      </c>
      <c r="F31" s="52">
        <v>9487</v>
      </c>
      <c r="G31" s="52">
        <v>1531</v>
      </c>
      <c r="H31" s="52">
        <v>4858</v>
      </c>
      <c r="I31" s="496">
        <v>14241</v>
      </c>
      <c r="J31" s="52">
        <v>6</v>
      </c>
      <c r="K31" s="52">
        <v>144763</v>
      </c>
      <c r="L31" s="52">
        <v>1586</v>
      </c>
      <c r="M31" s="497">
        <v>37</v>
      </c>
      <c r="N31" s="52">
        <v>1886</v>
      </c>
      <c r="O31" s="52">
        <v>1670</v>
      </c>
      <c r="P31" s="52">
        <v>7600</v>
      </c>
      <c r="Q31" s="52">
        <v>14620</v>
      </c>
      <c r="R31" s="52">
        <v>6665</v>
      </c>
      <c r="S31" s="496">
        <v>7310</v>
      </c>
      <c r="T31" s="52">
        <v>34145</v>
      </c>
      <c r="U31" s="52">
        <v>2202</v>
      </c>
      <c r="V31" s="52">
        <v>32525</v>
      </c>
      <c r="W31" s="497">
        <v>16663</v>
      </c>
      <c r="X31" s="52">
        <v>7461</v>
      </c>
      <c r="Y31" s="52">
        <v>0</v>
      </c>
      <c r="Z31" s="52">
        <v>1067</v>
      </c>
      <c r="AA31" s="52">
        <v>531</v>
      </c>
      <c r="AB31" s="52">
        <v>3974</v>
      </c>
      <c r="AC31" s="496">
        <v>949</v>
      </c>
      <c r="AD31" s="52">
        <v>385</v>
      </c>
      <c r="AE31" s="52">
        <v>1360</v>
      </c>
      <c r="AF31" s="52">
        <v>421</v>
      </c>
      <c r="AG31" s="497">
        <v>556</v>
      </c>
      <c r="AH31" s="52">
        <v>2882</v>
      </c>
      <c r="AI31" s="52">
        <v>1398</v>
      </c>
      <c r="AJ31" s="52">
        <v>518</v>
      </c>
      <c r="AK31" s="52">
        <v>4136</v>
      </c>
      <c r="AL31" s="497">
        <v>1328</v>
      </c>
      <c r="AM31" s="52">
        <v>729</v>
      </c>
      <c r="AN31" s="52">
        <v>208</v>
      </c>
      <c r="AO31" s="169">
        <v>330172</v>
      </c>
      <c r="AP31" s="52">
        <v>330</v>
      </c>
      <c r="AQ31" s="170">
        <v>4211</v>
      </c>
      <c r="AR31" s="52">
        <v>78</v>
      </c>
      <c r="AS31" s="52">
        <v>0</v>
      </c>
      <c r="AT31" s="52">
        <v>-5</v>
      </c>
      <c r="AU31" s="52">
        <v>-1354</v>
      </c>
      <c r="AV31" s="171">
        <v>3260</v>
      </c>
      <c r="AW31" s="172">
        <v>333432</v>
      </c>
      <c r="AX31" s="171">
        <v>620389</v>
      </c>
      <c r="AY31" s="171">
        <v>623649</v>
      </c>
      <c r="AZ31" s="171">
        <v>953821</v>
      </c>
      <c r="BA31" s="172">
        <v>-274940</v>
      </c>
      <c r="BB31" s="173">
        <v>348709</v>
      </c>
      <c r="BC31" s="174">
        <v>678881</v>
      </c>
      <c r="BD31" s="84"/>
      <c r="BE31" s="820">
        <f t="shared" si="1"/>
        <v>0.82457592552604431</v>
      </c>
      <c r="BF31" s="614">
        <f t="shared" si="2"/>
        <v>0.17542407447395569</v>
      </c>
      <c r="BH31" s="614">
        <f t="shared" si="0"/>
        <v>1.2709145574796839E-3</v>
      </c>
    </row>
    <row r="32" spans="2:60" ht="12.95" customHeight="1">
      <c r="B32" s="99" t="s">
        <v>86</v>
      </c>
      <c r="C32" s="485" t="s">
        <v>489</v>
      </c>
      <c r="D32" s="52">
        <v>173</v>
      </c>
      <c r="E32" s="52">
        <v>0</v>
      </c>
      <c r="F32" s="52">
        <v>1168</v>
      </c>
      <c r="G32" s="52">
        <v>89</v>
      </c>
      <c r="H32" s="52">
        <v>1162</v>
      </c>
      <c r="I32" s="496">
        <v>4013</v>
      </c>
      <c r="J32" s="52">
        <v>80</v>
      </c>
      <c r="K32" s="52">
        <v>2070</v>
      </c>
      <c r="L32" s="52">
        <v>17188</v>
      </c>
      <c r="M32" s="497">
        <v>775</v>
      </c>
      <c r="N32" s="52">
        <v>1434</v>
      </c>
      <c r="O32" s="52">
        <v>1064</v>
      </c>
      <c r="P32" s="52">
        <v>2791</v>
      </c>
      <c r="Q32" s="52">
        <v>2453</v>
      </c>
      <c r="R32" s="52">
        <v>2142</v>
      </c>
      <c r="S32" s="496">
        <v>16297</v>
      </c>
      <c r="T32" s="52">
        <v>4201</v>
      </c>
      <c r="U32" s="52">
        <v>103</v>
      </c>
      <c r="V32" s="52">
        <v>4679</v>
      </c>
      <c r="W32" s="497">
        <v>1974</v>
      </c>
      <c r="X32" s="52">
        <v>31123</v>
      </c>
      <c r="Y32" s="52">
        <v>8</v>
      </c>
      <c r="Z32" s="52">
        <v>302</v>
      </c>
      <c r="AA32" s="52">
        <v>18</v>
      </c>
      <c r="AB32" s="52">
        <v>134</v>
      </c>
      <c r="AC32" s="496">
        <v>3</v>
      </c>
      <c r="AD32" s="52">
        <v>61</v>
      </c>
      <c r="AE32" s="52">
        <v>7</v>
      </c>
      <c r="AF32" s="52">
        <v>1</v>
      </c>
      <c r="AG32" s="497">
        <v>61</v>
      </c>
      <c r="AH32" s="52">
        <v>923</v>
      </c>
      <c r="AI32" s="52">
        <v>571</v>
      </c>
      <c r="AJ32" s="52">
        <v>29</v>
      </c>
      <c r="AK32" s="52">
        <v>306</v>
      </c>
      <c r="AL32" s="497">
        <v>604</v>
      </c>
      <c r="AM32" s="52">
        <v>77</v>
      </c>
      <c r="AN32" s="52">
        <v>252</v>
      </c>
      <c r="AO32" s="169">
        <v>98336</v>
      </c>
      <c r="AP32" s="52">
        <v>154</v>
      </c>
      <c r="AQ32" s="170">
        <v>724</v>
      </c>
      <c r="AR32" s="52">
        <v>0</v>
      </c>
      <c r="AS32" s="52">
        <v>0</v>
      </c>
      <c r="AT32" s="52">
        <v>-5</v>
      </c>
      <c r="AU32" s="52">
        <v>-2600</v>
      </c>
      <c r="AV32" s="171">
        <v>-1727</v>
      </c>
      <c r="AW32" s="172">
        <v>96609</v>
      </c>
      <c r="AX32" s="171">
        <v>322867</v>
      </c>
      <c r="AY32" s="171">
        <v>321140</v>
      </c>
      <c r="AZ32" s="171">
        <v>419476</v>
      </c>
      <c r="BA32" s="172">
        <v>-60482</v>
      </c>
      <c r="BB32" s="173">
        <v>260658</v>
      </c>
      <c r="BC32" s="174">
        <v>358994</v>
      </c>
      <c r="BD32" s="84"/>
      <c r="BE32" s="820">
        <f t="shared" si="1"/>
        <v>0.62604933287788922</v>
      </c>
      <c r="BF32" s="614">
        <f t="shared" si="2"/>
        <v>0.37395066712211078</v>
      </c>
      <c r="BH32" s="614">
        <f t="shared" si="0"/>
        <v>2.1850917587634553E-4</v>
      </c>
    </row>
    <row r="33" spans="2:60" ht="12.95" customHeight="1">
      <c r="B33" s="99" t="s">
        <v>87</v>
      </c>
      <c r="C33" s="485" t="s">
        <v>36</v>
      </c>
      <c r="D33" s="52">
        <v>2</v>
      </c>
      <c r="E33" s="52">
        <v>5</v>
      </c>
      <c r="F33" s="52">
        <v>0</v>
      </c>
      <c r="G33" s="52">
        <v>34</v>
      </c>
      <c r="H33" s="52">
        <v>5806</v>
      </c>
      <c r="I33" s="496">
        <v>2</v>
      </c>
      <c r="J33" s="52">
        <v>0</v>
      </c>
      <c r="K33" s="52">
        <v>1004</v>
      </c>
      <c r="L33" s="52">
        <v>2523</v>
      </c>
      <c r="M33" s="497">
        <v>26657</v>
      </c>
      <c r="N33" s="52">
        <v>208</v>
      </c>
      <c r="O33" s="52">
        <v>75584</v>
      </c>
      <c r="P33" s="52">
        <v>66468</v>
      </c>
      <c r="Q33" s="52">
        <v>47659</v>
      </c>
      <c r="R33" s="52">
        <v>4829</v>
      </c>
      <c r="S33" s="496">
        <v>1844</v>
      </c>
      <c r="T33" s="52">
        <v>29498</v>
      </c>
      <c r="U33" s="52">
        <v>236</v>
      </c>
      <c r="V33" s="52">
        <v>46223</v>
      </c>
      <c r="W33" s="497">
        <v>1042</v>
      </c>
      <c r="X33" s="52">
        <v>12914</v>
      </c>
      <c r="Y33" s="52">
        <v>0</v>
      </c>
      <c r="Z33" s="52">
        <v>2</v>
      </c>
      <c r="AA33" s="52">
        <v>0</v>
      </c>
      <c r="AB33" s="52">
        <v>0</v>
      </c>
      <c r="AC33" s="496">
        <v>0</v>
      </c>
      <c r="AD33" s="52">
        <v>0</v>
      </c>
      <c r="AE33" s="52">
        <v>55</v>
      </c>
      <c r="AF33" s="52">
        <v>0</v>
      </c>
      <c r="AG33" s="497">
        <v>6</v>
      </c>
      <c r="AH33" s="52">
        <v>0</v>
      </c>
      <c r="AI33" s="52">
        <v>1</v>
      </c>
      <c r="AJ33" s="52">
        <v>0</v>
      </c>
      <c r="AK33" s="52">
        <v>48</v>
      </c>
      <c r="AL33" s="497">
        <v>13</v>
      </c>
      <c r="AM33" s="52">
        <v>0</v>
      </c>
      <c r="AN33" s="52">
        <v>262</v>
      </c>
      <c r="AO33" s="169">
        <v>322925</v>
      </c>
      <c r="AP33" s="52">
        <v>0</v>
      </c>
      <c r="AQ33" s="170">
        <v>-362</v>
      </c>
      <c r="AR33" s="52">
        <v>0</v>
      </c>
      <c r="AS33" s="52">
        <v>-274</v>
      </c>
      <c r="AT33" s="52">
        <v>-1338</v>
      </c>
      <c r="AU33" s="52">
        <v>-2546</v>
      </c>
      <c r="AV33" s="171">
        <v>-4520</v>
      </c>
      <c r="AW33" s="172">
        <v>318405</v>
      </c>
      <c r="AX33" s="171">
        <v>43804</v>
      </c>
      <c r="AY33" s="171">
        <v>39284</v>
      </c>
      <c r="AZ33" s="171">
        <v>362209</v>
      </c>
      <c r="BA33" s="172">
        <v>-282964</v>
      </c>
      <c r="BB33" s="173">
        <v>-243680</v>
      </c>
      <c r="BC33" s="174">
        <v>79245</v>
      </c>
      <c r="BD33" s="84"/>
      <c r="BE33" s="822">
        <f t="shared" si="1"/>
        <v>0.88869207455913068</v>
      </c>
      <c r="BF33" s="616">
        <f t="shared" si="2"/>
        <v>0.11130792544086932</v>
      </c>
      <c r="BH33" s="616">
        <f t="shared" si="0"/>
        <v>-1.0925458793817276E-4</v>
      </c>
    </row>
    <row r="34" spans="2:60" ht="12.95" customHeight="1">
      <c r="B34" s="100" t="s">
        <v>88</v>
      </c>
      <c r="C34" s="486" t="s">
        <v>38</v>
      </c>
      <c r="D34" s="183">
        <v>0</v>
      </c>
      <c r="E34" s="183">
        <v>2</v>
      </c>
      <c r="F34" s="183">
        <v>998</v>
      </c>
      <c r="G34" s="183">
        <v>1</v>
      </c>
      <c r="H34" s="183">
        <v>1312</v>
      </c>
      <c r="I34" s="500">
        <v>1029</v>
      </c>
      <c r="J34" s="183">
        <v>0</v>
      </c>
      <c r="K34" s="183">
        <v>1679</v>
      </c>
      <c r="L34" s="183">
        <v>7878</v>
      </c>
      <c r="M34" s="501">
        <v>152</v>
      </c>
      <c r="N34" s="183">
        <v>89367</v>
      </c>
      <c r="O34" s="183">
        <v>25327</v>
      </c>
      <c r="P34" s="183">
        <v>17458</v>
      </c>
      <c r="Q34" s="183">
        <v>12691</v>
      </c>
      <c r="R34" s="183">
        <v>6499</v>
      </c>
      <c r="S34" s="500">
        <v>18889</v>
      </c>
      <c r="T34" s="183">
        <v>36779</v>
      </c>
      <c r="U34" s="183">
        <v>957</v>
      </c>
      <c r="V34" s="183">
        <v>22238</v>
      </c>
      <c r="W34" s="501">
        <v>4832</v>
      </c>
      <c r="X34" s="183">
        <v>4325</v>
      </c>
      <c r="Y34" s="183">
        <v>72</v>
      </c>
      <c r="Z34" s="183">
        <v>11</v>
      </c>
      <c r="AA34" s="183">
        <v>0</v>
      </c>
      <c r="AB34" s="183">
        <v>6</v>
      </c>
      <c r="AC34" s="500">
        <v>0</v>
      </c>
      <c r="AD34" s="183">
        <v>0</v>
      </c>
      <c r="AE34" s="183">
        <v>1</v>
      </c>
      <c r="AF34" s="183">
        <v>7</v>
      </c>
      <c r="AG34" s="501">
        <v>45</v>
      </c>
      <c r="AH34" s="183">
        <v>76</v>
      </c>
      <c r="AI34" s="183">
        <v>808</v>
      </c>
      <c r="AJ34" s="183">
        <v>15</v>
      </c>
      <c r="AK34" s="183">
        <v>149</v>
      </c>
      <c r="AL34" s="501">
        <v>160</v>
      </c>
      <c r="AM34" s="183">
        <v>15</v>
      </c>
      <c r="AN34" s="183">
        <v>203</v>
      </c>
      <c r="AO34" s="184">
        <v>253981</v>
      </c>
      <c r="AP34" s="183">
        <v>17</v>
      </c>
      <c r="AQ34" s="185">
        <v>679</v>
      </c>
      <c r="AR34" s="183">
        <v>0</v>
      </c>
      <c r="AS34" s="183">
        <v>0</v>
      </c>
      <c r="AT34" s="183">
        <v>-1349</v>
      </c>
      <c r="AU34" s="183">
        <v>-2291</v>
      </c>
      <c r="AV34" s="186">
        <v>-2944</v>
      </c>
      <c r="AW34" s="187">
        <v>251037</v>
      </c>
      <c r="AX34" s="186">
        <v>147014</v>
      </c>
      <c r="AY34" s="186">
        <v>144070</v>
      </c>
      <c r="AZ34" s="186">
        <v>398051</v>
      </c>
      <c r="BA34" s="187">
        <v>-236980</v>
      </c>
      <c r="BB34" s="188">
        <v>-92910</v>
      </c>
      <c r="BC34" s="189">
        <v>161071</v>
      </c>
      <c r="BD34" s="84"/>
      <c r="BE34" s="175">
        <f t="shared" si="1"/>
        <v>0.94400427028685019</v>
      </c>
      <c r="BF34" s="614">
        <f t="shared" si="2"/>
        <v>5.5995729713149811E-2</v>
      </c>
      <c r="BH34" s="614">
        <f t="shared" si="0"/>
        <v>2.0492780444756717E-4</v>
      </c>
    </row>
    <row r="35" spans="2:60" ht="12.95" customHeight="1">
      <c r="B35" s="99" t="s">
        <v>89</v>
      </c>
      <c r="C35" s="485" t="s">
        <v>40</v>
      </c>
      <c r="D35" s="52">
        <v>128</v>
      </c>
      <c r="E35" s="52">
        <v>139</v>
      </c>
      <c r="F35" s="52">
        <v>4717</v>
      </c>
      <c r="G35" s="52">
        <v>83</v>
      </c>
      <c r="H35" s="52">
        <v>5500</v>
      </c>
      <c r="I35" s="496">
        <v>6418</v>
      </c>
      <c r="J35" s="52">
        <v>1</v>
      </c>
      <c r="K35" s="52">
        <v>2796</v>
      </c>
      <c r="L35" s="52">
        <v>5535</v>
      </c>
      <c r="M35" s="497">
        <v>843</v>
      </c>
      <c r="N35" s="52">
        <v>445</v>
      </c>
      <c r="O35" s="52">
        <v>21052</v>
      </c>
      <c r="P35" s="52">
        <v>18285</v>
      </c>
      <c r="Q35" s="52">
        <v>19650</v>
      </c>
      <c r="R35" s="52">
        <v>8215</v>
      </c>
      <c r="S35" s="496">
        <v>8869</v>
      </c>
      <c r="T35" s="52">
        <v>17206</v>
      </c>
      <c r="U35" s="52">
        <v>1865</v>
      </c>
      <c r="V35" s="52">
        <v>8795</v>
      </c>
      <c r="W35" s="497">
        <v>4910</v>
      </c>
      <c r="X35" s="52">
        <v>49119</v>
      </c>
      <c r="Y35" s="52">
        <v>108</v>
      </c>
      <c r="Z35" s="52">
        <v>43</v>
      </c>
      <c r="AA35" s="52">
        <v>6</v>
      </c>
      <c r="AB35" s="52">
        <v>1302</v>
      </c>
      <c r="AC35" s="496">
        <v>36</v>
      </c>
      <c r="AD35" s="52">
        <v>253</v>
      </c>
      <c r="AE35" s="52">
        <v>450</v>
      </c>
      <c r="AF35" s="52">
        <v>127</v>
      </c>
      <c r="AG35" s="497">
        <v>1099</v>
      </c>
      <c r="AH35" s="52">
        <v>106</v>
      </c>
      <c r="AI35" s="52">
        <v>225</v>
      </c>
      <c r="AJ35" s="52">
        <v>168</v>
      </c>
      <c r="AK35" s="52">
        <v>420</v>
      </c>
      <c r="AL35" s="497">
        <v>1217</v>
      </c>
      <c r="AM35" s="52">
        <v>6</v>
      </c>
      <c r="AN35" s="52">
        <v>311</v>
      </c>
      <c r="AO35" s="169">
        <v>190448</v>
      </c>
      <c r="AP35" s="52">
        <v>393</v>
      </c>
      <c r="AQ35" s="170">
        <v>1269</v>
      </c>
      <c r="AR35" s="52">
        <v>32</v>
      </c>
      <c r="AS35" s="52">
        <v>243</v>
      </c>
      <c r="AT35" s="52">
        <v>5644</v>
      </c>
      <c r="AU35" s="52">
        <v>556</v>
      </c>
      <c r="AV35" s="171">
        <v>8137</v>
      </c>
      <c r="AW35" s="172">
        <v>198585</v>
      </c>
      <c r="AX35" s="171">
        <v>316254</v>
      </c>
      <c r="AY35" s="171">
        <v>324391</v>
      </c>
      <c r="AZ35" s="171">
        <v>514839</v>
      </c>
      <c r="BA35" s="172">
        <v>-178990</v>
      </c>
      <c r="BB35" s="173">
        <v>145401</v>
      </c>
      <c r="BC35" s="174">
        <v>335849</v>
      </c>
      <c r="BD35" s="84"/>
      <c r="BE35" s="175">
        <f t="shared" si="1"/>
        <v>0.90132688773069469</v>
      </c>
      <c r="BF35" s="614">
        <f t="shared" si="2"/>
        <v>9.8673112269305308E-2</v>
      </c>
      <c r="BH35" s="614">
        <f t="shared" si="0"/>
        <v>3.8299467429155038E-4</v>
      </c>
    </row>
    <row r="36" spans="2:60" ht="12.95" customHeight="1">
      <c r="B36" s="99" t="s">
        <v>90</v>
      </c>
      <c r="C36" s="485" t="s">
        <v>490</v>
      </c>
      <c r="D36" s="52">
        <v>0</v>
      </c>
      <c r="E36" s="52">
        <v>13</v>
      </c>
      <c r="F36" s="52">
        <v>0</v>
      </c>
      <c r="G36" s="52">
        <v>0</v>
      </c>
      <c r="H36" s="52">
        <v>321</v>
      </c>
      <c r="I36" s="496">
        <v>7</v>
      </c>
      <c r="J36" s="52">
        <v>0</v>
      </c>
      <c r="K36" s="52">
        <v>274</v>
      </c>
      <c r="L36" s="52">
        <v>1509</v>
      </c>
      <c r="M36" s="497">
        <v>135</v>
      </c>
      <c r="N36" s="52">
        <v>2</v>
      </c>
      <c r="O36" s="52">
        <v>261</v>
      </c>
      <c r="P36" s="52">
        <v>98315</v>
      </c>
      <c r="Q36" s="52">
        <v>23654</v>
      </c>
      <c r="R36" s="52">
        <v>3051</v>
      </c>
      <c r="S36" s="496">
        <v>781</v>
      </c>
      <c r="T36" s="52">
        <v>15243</v>
      </c>
      <c r="U36" s="52">
        <v>78</v>
      </c>
      <c r="V36" s="52">
        <v>7674</v>
      </c>
      <c r="W36" s="497">
        <v>107</v>
      </c>
      <c r="X36" s="52">
        <v>3411</v>
      </c>
      <c r="Y36" s="52">
        <v>0</v>
      </c>
      <c r="Z36" s="52">
        <v>806</v>
      </c>
      <c r="AA36" s="52">
        <v>0</v>
      </c>
      <c r="AB36" s="52">
        <v>3</v>
      </c>
      <c r="AC36" s="496">
        <v>0</v>
      </c>
      <c r="AD36" s="52">
        <v>0</v>
      </c>
      <c r="AE36" s="52">
        <v>52</v>
      </c>
      <c r="AF36" s="52">
        <v>0</v>
      </c>
      <c r="AG36" s="497">
        <v>75</v>
      </c>
      <c r="AH36" s="52">
        <v>0</v>
      </c>
      <c r="AI36" s="52">
        <v>0</v>
      </c>
      <c r="AJ36" s="52">
        <v>0</v>
      </c>
      <c r="AK36" s="52">
        <v>2705</v>
      </c>
      <c r="AL36" s="497">
        <v>5</v>
      </c>
      <c r="AM36" s="52">
        <v>0</v>
      </c>
      <c r="AN36" s="52">
        <v>0</v>
      </c>
      <c r="AO36" s="169">
        <v>158482</v>
      </c>
      <c r="AP36" s="52">
        <v>0</v>
      </c>
      <c r="AQ36" s="170">
        <v>69</v>
      </c>
      <c r="AR36" s="52">
        <v>0</v>
      </c>
      <c r="AS36" s="52">
        <v>1593</v>
      </c>
      <c r="AT36" s="52">
        <v>52887</v>
      </c>
      <c r="AU36" s="52">
        <v>3124</v>
      </c>
      <c r="AV36" s="171">
        <v>57673</v>
      </c>
      <c r="AW36" s="172">
        <v>216155</v>
      </c>
      <c r="AX36" s="171">
        <v>514880</v>
      </c>
      <c r="AY36" s="171">
        <v>572553</v>
      </c>
      <c r="AZ36" s="171">
        <v>731035</v>
      </c>
      <c r="BA36" s="172">
        <v>-172475</v>
      </c>
      <c r="BB36" s="173">
        <v>400078</v>
      </c>
      <c r="BC36" s="174">
        <v>558560</v>
      </c>
      <c r="BD36" s="84"/>
      <c r="BE36" s="175">
        <f t="shared" si="1"/>
        <v>0.79792278688903795</v>
      </c>
      <c r="BF36" s="614">
        <f t="shared" si="2"/>
        <v>0.20207721311096205</v>
      </c>
      <c r="BH36" s="614">
        <f t="shared" si="0"/>
        <v>2.0824769524126853E-5</v>
      </c>
    </row>
    <row r="37" spans="2:60" ht="12.95" customHeight="1">
      <c r="B37" s="99" t="s">
        <v>91</v>
      </c>
      <c r="C37" s="485" t="s">
        <v>491</v>
      </c>
      <c r="D37" s="52">
        <v>0</v>
      </c>
      <c r="E37" s="52">
        <v>16</v>
      </c>
      <c r="F37" s="52">
        <v>0</v>
      </c>
      <c r="G37" s="52">
        <v>0</v>
      </c>
      <c r="H37" s="52">
        <v>49</v>
      </c>
      <c r="I37" s="496">
        <v>0</v>
      </c>
      <c r="J37" s="52">
        <v>1</v>
      </c>
      <c r="K37" s="52">
        <v>1823</v>
      </c>
      <c r="L37" s="52">
        <v>976</v>
      </c>
      <c r="M37" s="497">
        <v>130</v>
      </c>
      <c r="N37" s="52">
        <v>29</v>
      </c>
      <c r="O37" s="52">
        <v>151</v>
      </c>
      <c r="P37" s="52">
        <v>2908</v>
      </c>
      <c r="Q37" s="52">
        <v>91582</v>
      </c>
      <c r="R37" s="52">
        <v>417</v>
      </c>
      <c r="S37" s="496">
        <v>1100</v>
      </c>
      <c r="T37" s="52">
        <v>977</v>
      </c>
      <c r="U37" s="52">
        <v>49</v>
      </c>
      <c r="V37" s="52">
        <v>814</v>
      </c>
      <c r="W37" s="497">
        <v>35</v>
      </c>
      <c r="X37" s="52">
        <v>45</v>
      </c>
      <c r="Y37" s="52">
        <v>1</v>
      </c>
      <c r="Z37" s="52">
        <v>19</v>
      </c>
      <c r="AA37" s="52">
        <v>0</v>
      </c>
      <c r="AB37" s="52">
        <v>2</v>
      </c>
      <c r="AC37" s="496">
        <v>0</v>
      </c>
      <c r="AD37" s="52">
        <v>0</v>
      </c>
      <c r="AE37" s="52">
        <v>16</v>
      </c>
      <c r="AF37" s="52">
        <v>1</v>
      </c>
      <c r="AG37" s="497">
        <v>4</v>
      </c>
      <c r="AH37" s="52">
        <v>0</v>
      </c>
      <c r="AI37" s="52">
        <v>0</v>
      </c>
      <c r="AJ37" s="52">
        <v>0</v>
      </c>
      <c r="AK37" s="52">
        <v>3960</v>
      </c>
      <c r="AL37" s="497">
        <v>7</v>
      </c>
      <c r="AM37" s="52">
        <v>0</v>
      </c>
      <c r="AN37" s="52">
        <v>0</v>
      </c>
      <c r="AO37" s="169">
        <v>105112</v>
      </c>
      <c r="AP37" s="52">
        <v>0</v>
      </c>
      <c r="AQ37" s="170">
        <v>25</v>
      </c>
      <c r="AR37" s="52">
        <v>0</v>
      </c>
      <c r="AS37" s="52">
        <v>769</v>
      </c>
      <c r="AT37" s="52">
        <v>163943</v>
      </c>
      <c r="AU37" s="52">
        <v>21562</v>
      </c>
      <c r="AV37" s="171">
        <v>186299</v>
      </c>
      <c r="AW37" s="172">
        <v>291411</v>
      </c>
      <c r="AX37" s="171">
        <v>521966</v>
      </c>
      <c r="AY37" s="171">
        <v>708265</v>
      </c>
      <c r="AZ37" s="171">
        <v>813377</v>
      </c>
      <c r="BA37" s="172">
        <v>-200852</v>
      </c>
      <c r="BB37" s="173">
        <v>507413</v>
      </c>
      <c r="BC37" s="174">
        <v>612525</v>
      </c>
      <c r="BD37" s="84"/>
      <c r="BE37" s="175">
        <f t="shared" si="1"/>
        <v>0.68923959630899312</v>
      </c>
      <c r="BF37" s="614">
        <f t="shared" si="2"/>
        <v>0.31076040369100688</v>
      </c>
      <c r="BH37" s="614">
        <f t="shared" si="0"/>
        <v>7.5452063493213239E-6</v>
      </c>
    </row>
    <row r="38" spans="2:60" ht="12.95" customHeight="1">
      <c r="B38" s="101" t="s">
        <v>92</v>
      </c>
      <c r="C38" s="487" t="s">
        <v>492</v>
      </c>
      <c r="D38" s="176">
        <v>64</v>
      </c>
      <c r="E38" s="176">
        <v>0</v>
      </c>
      <c r="F38" s="176">
        <v>0</v>
      </c>
      <c r="G38" s="176">
        <v>0</v>
      </c>
      <c r="H38" s="176">
        <v>0</v>
      </c>
      <c r="I38" s="498">
        <v>0</v>
      </c>
      <c r="J38" s="176">
        <v>0</v>
      </c>
      <c r="K38" s="176">
        <v>0</v>
      </c>
      <c r="L38" s="176">
        <v>0</v>
      </c>
      <c r="M38" s="499">
        <v>0</v>
      </c>
      <c r="N38" s="176">
        <v>0</v>
      </c>
      <c r="O38" s="176">
        <v>4</v>
      </c>
      <c r="P38" s="176">
        <v>1664</v>
      </c>
      <c r="Q38" s="176">
        <v>3113</v>
      </c>
      <c r="R38" s="176">
        <v>11909</v>
      </c>
      <c r="S38" s="498">
        <v>9</v>
      </c>
      <c r="T38" s="176">
        <v>149</v>
      </c>
      <c r="U38" s="176">
        <v>110</v>
      </c>
      <c r="V38" s="176">
        <v>226</v>
      </c>
      <c r="W38" s="499">
        <v>90</v>
      </c>
      <c r="X38" s="176">
        <v>102</v>
      </c>
      <c r="Y38" s="176">
        <v>0</v>
      </c>
      <c r="Z38" s="176">
        <v>7</v>
      </c>
      <c r="AA38" s="176">
        <v>1</v>
      </c>
      <c r="AB38" s="176">
        <v>379</v>
      </c>
      <c r="AC38" s="498">
        <v>3</v>
      </c>
      <c r="AD38" s="176">
        <v>0</v>
      </c>
      <c r="AE38" s="176">
        <v>5</v>
      </c>
      <c r="AF38" s="176">
        <v>27</v>
      </c>
      <c r="AG38" s="499">
        <v>717</v>
      </c>
      <c r="AH38" s="176">
        <v>0</v>
      </c>
      <c r="AI38" s="176">
        <v>6858</v>
      </c>
      <c r="AJ38" s="176">
        <v>0</v>
      </c>
      <c r="AK38" s="176">
        <v>1413</v>
      </c>
      <c r="AL38" s="499">
        <v>307</v>
      </c>
      <c r="AM38" s="176">
        <v>381</v>
      </c>
      <c r="AN38" s="176">
        <v>0</v>
      </c>
      <c r="AO38" s="177">
        <v>27538</v>
      </c>
      <c r="AP38" s="176">
        <v>31</v>
      </c>
      <c r="AQ38" s="178">
        <v>373</v>
      </c>
      <c r="AR38" s="176">
        <v>8</v>
      </c>
      <c r="AS38" s="176">
        <v>3133</v>
      </c>
      <c r="AT38" s="176">
        <v>46865</v>
      </c>
      <c r="AU38" s="176">
        <v>601</v>
      </c>
      <c r="AV38" s="179">
        <v>51011</v>
      </c>
      <c r="AW38" s="180">
        <v>78549</v>
      </c>
      <c r="AX38" s="179">
        <v>190093</v>
      </c>
      <c r="AY38" s="179">
        <v>241104</v>
      </c>
      <c r="AZ38" s="179">
        <v>268642</v>
      </c>
      <c r="BA38" s="180">
        <v>-61107</v>
      </c>
      <c r="BB38" s="181">
        <v>179997</v>
      </c>
      <c r="BC38" s="182">
        <v>207535</v>
      </c>
      <c r="BD38" s="84"/>
      <c r="BE38" s="820">
        <f t="shared" si="1"/>
        <v>0.77794752320207772</v>
      </c>
      <c r="BF38" s="614">
        <f t="shared" si="2"/>
        <v>0.22205247679792228</v>
      </c>
      <c r="BH38" s="614">
        <f t="shared" si="0"/>
        <v>1.1257447873187415E-4</v>
      </c>
    </row>
    <row r="39" spans="2:60" ht="12.95" customHeight="1">
      <c r="B39" s="99" t="s">
        <v>93</v>
      </c>
      <c r="C39" s="485" t="s">
        <v>260</v>
      </c>
      <c r="D39" s="52">
        <v>0</v>
      </c>
      <c r="E39" s="52">
        <v>0</v>
      </c>
      <c r="F39" s="52">
        <v>2</v>
      </c>
      <c r="G39" s="52">
        <v>0</v>
      </c>
      <c r="H39" s="52">
        <v>1</v>
      </c>
      <c r="I39" s="496">
        <v>4</v>
      </c>
      <c r="J39" s="52">
        <v>0</v>
      </c>
      <c r="K39" s="52">
        <v>0</v>
      </c>
      <c r="L39" s="52">
        <v>0</v>
      </c>
      <c r="M39" s="497">
        <v>0</v>
      </c>
      <c r="N39" s="52">
        <v>49</v>
      </c>
      <c r="O39" s="52">
        <v>441</v>
      </c>
      <c r="P39" s="52">
        <v>6242</v>
      </c>
      <c r="Q39" s="52">
        <v>5660</v>
      </c>
      <c r="R39" s="52">
        <v>28888</v>
      </c>
      <c r="S39" s="496">
        <v>111359</v>
      </c>
      <c r="T39" s="52">
        <v>113623</v>
      </c>
      <c r="U39" s="52">
        <v>15758</v>
      </c>
      <c r="V39" s="52">
        <v>9700</v>
      </c>
      <c r="W39" s="497">
        <v>2482</v>
      </c>
      <c r="X39" s="52">
        <v>152</v>
      </c>
      <c r="Y39" s="52">
        <v>0</v>
      </c>
      <c r="Z39" s="52">
        <v>1</v>
      </c>
      <c r="AA39" s="52">
        <v>0</v>
      </c>
      <c r="AB39" s="52">
        <v>17</v>
      </c>
      <c r="AC39" s="496">
        <v>13</v>
      </c>
      <c r="AD39" s="52">
        <v>0</v>
      </c>
      <c r="AE39" s="52">
        <v>0</v>
      </c>
      <c r="AF39" s="52">
        <v>198</v>
      </c>
      <c r="AG39" s="497">
        <v>491</v>
      </c>
      <c r="AH39" s="52">
        <v>1225</v>
      </c>
      <c r="AI39" s="52">
        <v>2</v>
      </c>
      <c r="AJ39" s="52">
        <v>0</v>
      </c>
      <c r="AK39" s="52">
        <v>4002</v>
      </c>
      <c r="AL39" s="497">
        <v>9</v>
      </c>
      <c r="AM39" s="52">
        <v>554</v>
      </c>
      <c r="AN39" s="52">
        <v>0</v>
      </c>
      <c r="AO39" s="169">
        <v>300873</v>
      </c>
      <c r="AP39" s="52">
        <v>7</v>
      </c>
      <c r="AQ39" s="170">
        <v>1250</v>
      </c>
      <c r="AR39" s="52">
        <v>0</v>
      </c>
      <c r="AS39" s="52">
        <v>0</v>
      </c>
      <c r="AT39" s="52">
        <v>0</v>
      </c>
      <c r="AU39" s="52">
        <v>6826</v>
      </c>
      <c r="AV39" s="171">
        <v>8083</v>
      </c>
      <c r="AW39" s="172">
        <v>308956</v>
      </c>
      <c r="AX39" s="171">
        <v>336662</v>
      </c>
      <c r="AY39" s="171">
        <v>344745</v>
      </c>
      <c r="AZ39" s="171">
        <v>645618</v>
      </c>
      <c r="BA39" s="172">
        <v>-246773</v>
      </c>
      <c r="BB39" s="173">
        <v>97972</v>
      </c>
      <c r="BC39" s="174">
        <v>398845</v>
      </c>
      <c r="BD39" s="84"/>
      <c r="BE39" s="821">
        <f t="shared" si="1"/>
        <v>0.79873185825813386</v>
      </c>
      <c r="BF39" s="615">
        <f t="shared" si="2"/>
        <v>0.20126814174186614</v>
      </c>
      <c r="BH39" s="615">
        <f t="shared" si="0"/>
        <v>3.7726031746606622E-4</v>
      </c>
    </row>
    <row r="40" spans="2:60" ht="12.95" customHeight="1">
      <c r="B40" s="99" t="s">
        <v>94</v>
      </c>
      <c r="C40" s="485" t="s">
        <v>76</v>
      </c>
      <c r="D40" s="52">
        <v>0</v>
      </c>
      <c r="E40" s="52">
        <v>3</v>
      </c>
      <c r="F40" s="52">
        <v>0</v>
      </c>
      <c r="G40" s="52">
        <v>0</v>
      </c>
      <c r="H40" s="52">
        <v>55</v>
      </c>
      <c r="I40" s="496">
        <v>1</v>
      </c>
      <c r="J40" s="52">
        <v>0</v>
      </c>
      <c r="K40" s="52">
        <v>16</v>
      </c>
      <c r="L40" s="52">
        <v>4</v>
      </c>
      <c r="M40" s="497">
        <v>0</v>
      </c>
      <c r="N40" s="52">
        <v>5</v>
      </c>
      <c r="O40" s="52">
        <v>361</v>
      </c>
      <c r="P40" s="52">
        <v>14692</v>
      </c>
      <c r="Q40" s="52">
        <v>13132</v>
      </c>
      <c r="R40" s="52">
        <v>4391</v>
      </c>
      <c r="S40" s="496">
        <v>10846</v>
      </c>
      <c r="T40" s="52">
        <v>64832</v>
      </c>
      <c r="U40" s="52">
        <v>766</v>
      </c>
      <c r="V40" s="52">
        <v>29902</v>
      </c>
      <c r="W40" s="497">
        <v>394</v>
      </c>
      <c r="X40" s="52">
        <v>4201</v>
      </c>
      <c r="Y40" s="52">
        <v>0</v>
      </c>
      <c r="Z40" s="52">
        <v>15</v>
      </c>
      <c r="AA40" s="52">
        <v>0</v>
      </c>
      <c r="AB40" s="52">
        <v>108</v>
      </c>
      <c r="AC40" s="496">
        <v>1</v>
      </c>
      <c r="AD40" s="52">
        <v>6</v>
      </c>
      <c r="AE40" s="52">
        <v>63</v>
      </c>
      <c r="AF40" s="52">
        <v>34</v>
      </c>
      <c r="AG40" s="497">
        <v>457</v>
      </c>
      <c r="AH40" s="52">
        <v>214</v>
      </c>
      <c r="AI40" s="52">
        <v>45</v>
      </c>
      <c r="AJ40" s="52">
        <v>0</v>
      </c>
      <c r="AK40" s="52">
        <v>2430</v>
      </c>
      <c r="AL40" s="497">
        <v>83</v>
      </c>
      <c r="AM40" s="52">
        <v>0</v>
      </c>
      <c r="AN40" s="52">
        <v>62</v>
      </c>
      <c r="AO40" s="169">
        <v>147119</v>
      </c>
      <c r="AP40" s="52">
        <v>864</v>
      </c>
      <c r="AQ40" s="170">
        <v>19568</v>
      </c>
      <c r="AR40" s="52">
        <v>0</v>
      </c>
      <c r="AS40" s="52">
        <v>2761</v>
      </c>
      <c r="AT40" s="52">
        <v>58466</v>
      </c>
      <c r="AU40" s="52">
        <v>34465</v>
      </c>
      <c r="AV40" s="171">
        <v>116124</v>
      </c>
      <c r="AW40" s="172">
        <v>263243</v>
      </c>
      <c r="AX40" s="171">
        <v>601790</v>
      </c>
      <c r="AY40" s="171">
        <v>717914</v>
      </c>
      <c r="AZ40" s="171">
        <v>865033</v>
      </c>
      <c r="BA40" s="172">
        <v>-203321</v>
      </c>
      <c r="BB40" s="173">
        <v>514593</v>
      </c>
      <c r="BC40" s="174">
        <v>661712</v>
      </c>
      <c r="BD40" s="84"/>
      <c r="BE40" s="820">
        <f t="shared" si="1"/>
        <v>0.77237001553697537</v>
      </c>
      <c r="BF40" s="614">
        <f t="shared" si="2"/>
        <v>0.22762998446302463</v>
      </c>
      <c r="BH40" s="614">
        <f t="shared" si="0"/>
        <v>5.9057839137407865E-3</v>
      </c>
    </row>
    <row r="41" spans="2:60" ht="12.95" customHeight="1">
      <c r="B41" s="99" t="s">
        <v>95</v>
      </c>
      <c r="C41" s="485" t="s">
        <v>541</v>
      </c>
      <c r="D41" s="52">
        <v>1</v>
      </c>
      <c r="E41" s="52">
        <v>0</v>
      </c>
      <c r="F41" s="52">
        <v>8</v>
      </c>
      <c r="G41" s="52">
        <v>0</v>
      </c>
      <c r="H41" s="52">
        <v>0</v>
      </c>
      <c r="I41" s="496">
        <v>30</v>
      </c>
      <c r="J41" s="52">
        <v>0</v>
      </c>
      <c r="K41" s="52">
        <v>9</v>
      </c>
      <c r="L41" s="52">
        <v>2</v>
      </c>
      <c r="M41" s="497">
        <v>0</v>
      </c>
      <c r="N41" s="52">
        <v>1</v>
      </c>
      <c r="O41" s="52">
        <v>17</v>
      </c>
      <c r="P41" s="52">
        <v>1052</v>
      </c>
      <c r="Q41" s="52">
        <v>102</v>
      </c>
      <c r="R41" s="52">
        <v>6</v>
      </c>
      <c r="S41" s="496">
        <v>24</v>
      </c>
      <c r="T41" s="52">
        <v>17</v>
      </c>
      <c r="U41" s="52">
        <v>2244</v>
      </c>
      <c r="V41" s="52">
        <v>5003</v>
      </c>
      <c r="W41" s="497">
        <v>10</v>
      </c>
      <c r="X41" s="52">
        <v>905</v>
      </c>
      <c r="Y41" s="52">
        <v>3</v>
      </c>
      <c r="Z41" s="52">
        <v>0</v>
      </c>
      <c r="AA41" s="52">
        <v>1</v>
      </c>
      <c r="AB41" s="52">
        <v>155</v>
      </c>
      <c r="AC41" s="496">
        <v>43</v>
      </c>
      <c r="AD41" s="52">
        <v>33</v>
      </c>
      <c r="AE41" s="52">
        <v>45</v>
      </c>
      <c r="AF41" s="52">
        <v>31</v>
      </c>
      <c r="AG41" s="497">
        <v>360</v>
      </c>
      <c r="AH41" s="52">
        <v>85</v>
      </c>
      <c r="AI41" s="52">
        <v>16</v>
      </c>
      <c r="AJ41" s="52">
        <v>5</v>
      </c>
      <c r="AK41" s="52">
        <v>485</v>
      </c>
      <c r="AL41" s="497">
        <v>58</v>
      </c>
      <c r="AM41" s="52">
        <v>0</v>
      </c>
      <c r="AN41" s="52">
        <v>0</v>
      </c>
      <c r="AO41" s="169">
        <v>10751</v>
      </c>
      <c r="AP41" s="52">
        <v>487</v>
      </c>
      <c r="AQ41" s="170">
        <v>36102</v>
      </c>
      <c r="AR41" s="52">
        <v>0</v>
      </c>
      <c r="AS41" s="52">
        <v>9838</v>
      </c>
      <c r="AT41" s="52">
        <v>24395</v>
      </c>
      <c r="AU41" s="52">
        <v>318</v>
      </c>
      <c r="AV41" s="171">
        <v>71140</v>
      </c>
      <c r="AW41" s="172">
        <v>81891</v>
      </c>
      <c r="AX41" s="171">
        <v>44747</v>
      </c>
      <c r="AY41" s="171">
        <v>115887</v>
      </c>
      <c r="AZ41" s="171">
        <v>126638</v>
      </c>
      <c r="BA41" s="172">
        <v>-77348</v>
      </c>
      <c r="BB41" s="173">
        <v>38539</v>
      </c>
      <c r="BC41" s="174">
        <v>49290</v>
      </c>
      <c r="BD41" s="84"/>
      <c r="BE41" s="820">
        <f t="shared" si="1"/>
        <v>0.94452381824620535</v>
      </c>
      <c r="BF41" s="614">
        <f t="shared" si="2"/>
        <v>5.5476181753794651E-2</v>
      </c>
      <c r="BH41" s="614">
        <f t="shared" si="0"/>
        <v>1.0895881584927937E-2</v>
      </c>
    </row>
    <row r="42" spans="2:60" ht="12.95" customHeight="1">
      <c r="B42" s="99" t="s">
        <v>96</v>
      </c>
      <c r="C42" s="485" t="s">
        <v>77</v>
      </c>
      <c r="D42" s="52">
        <v>36</v>
      </c>
      <c r="E42" s="52">
        <v>0</v>
      </c>
      <c r="F42" s="52">
        <v>0</v>
      </c>
      <c r="G42" s="52">
        <v>0</v>
      </c>
      <c r="H42" s="52">
        <v>0</v>
      </c>
      <c r="I42" s="496">
        <v>0</v>
      </c>
      <c r="J42" s="52">
        <v>0</v>
      </c>
      <c r="K42" s="52">
        <v>0</v>
      </c>
      <c r="L42" s="52">
        <v>0</v>
      </c>
      <c r="M42" s="497">
        <v>0</v>
      </c>
      <c r="N42" s="52">
        <v>0</v>
      </c>
      <c r="O42" s="52">
        <v>0</v>
      </c>
      <c r="P42" s="52">
        <v>0</v>
      </c>
      <c r="Q42" s="52">
        <v>277</v>
      </c>
      <c r="R42" s="52">
        <v>0</v>
      </c>
      <c r="S42" s="496">
        <v>0</v>
      </c>
      <c r="T42" s="52">
        <v>0</v>
      </c>
      <c r="U42" s="52">
        <v>0</v>
      </c>
      <c r="V42" s="52">
        <v>383255</v>
      </c>
      <c r="W42" s="497">
        <v>0</v>
      </c>
      <c r="X42" s="52">
        <v>0</v>
      </c>
      <c r="Y42" s="52">
        <v>0</v>
      </c>
      <c r="Z42" s="52">
        <v>0</v>
      </c>
      <c r="AA42" s="52">
        <v>0</v>
      </c>
      <c r="AB42" s="52">
        <v>0</v>
      </c>
      <c r="AC42" s="496">
        <v>0</v>
      </c>
      <c r="AD42" s="52">
        <v>0</v>
      </c>
      <c r="AE42" s="52">
        <v>2614</v>
      </c>
      <c r="AF42" s="52">
        <v>0</v>
      </c>
      <c r="AG42" s="497">
        <v>1221</v>
      </c>
      <c r="AH42" s="52">
        <v>29</v>
      </c>
      <c r="AI42" s="52">
        <v>0</v>
      </c>
      <c r="AJ42" s="52">
        <v>0</v>
      </c>
      <c r="AK42" s="52">
        <v>11691</v>
      </c>
      <c r="AL42" s="497">
        <v>21</v>
      </c>
      <c r="AM42" s="52">
        <v>0</v>
      </c>
      <c r="AN42" s="52">
        <v>0</v>
      </c>
      <c r="AO42" s="169">
        <v>399144</v>
      </c>
      <c r="AP42" s="52">
        <v>0</v>
      </c>
      <c r="AQ42" s="170">
        <v>41234</v>
      </c>
      <c r="AR42" s="52">
        <v>0</v>
      </c>
      <c r="AS42" s="52">
        <v>6158</v>
      </c>
      <c r="AT42" s="52">
        <v>44493</v>
      </c>
      <c r="AU42" s="52">
        <v>-2404</v>
      </c>
      <c r="AV42" s="171">
        <v>89481</v>
      </c>
      <c r="AW42" s="172">
        <v>488625</v>
      </c>
      <c r="AX42" s="171">
        <v>698255</v>
      </c>
      <c r="AY42" s="171">
        <v>787736</v>
      </c>
      <c r="AZ42" s="171">
        <v>1186880</v>
      </c>
      <c r="BA42" s="172">
        <v>-311612</v>
      </c>
      <c r="BB42" s="173">
        <v>476124</v>
      </c>
      <c r="BC42" s="174">
        <v>875268</v>
      </c>
      <c r="BD42" s="84"/>
      <c r="BE42" s="820">
        <f t="shared" si="1"/>
        <v>0.63773241238168332</v>
      </c>
      <c r="BF42" s="614">
        <f t="shared" si="2"/>
        <v>0.36226758761831668</v>
      </c>
      <c r="BH42" s="614">
        <f t="shared" si="0"/>
        <v>1.2444761544316618E-2</v>
      </c>
    </row>
    <row r="43" spans="2:60" ht="12.95" customHeight="1">
      <c r="B43" s="99" t="s">
        <v>97</v>
      </c>
      <c r="C43" s="485" t="s">
        <v>46</v>
      </c>
      <c r="D43" s="52">
        <v>111</v>
      </c>
      <c r="E43" s="52">
        <v>32</v>
      </c>
      <c r="F43" s="52">
        <v>4611</v>
      </c>
      <c r="G43" s="52">
        <v>816</v>
      </c>
      <c r="H43" s="52">
        <v>2671</v>
      </c>
      <c r="I43" s="496">
        <v>1930</v>
      </c>
      <c r="J43" s="52">
        <v>9</v>
      </c>
      <c r="K43" s="52">
        <v>1400</v>
      </c>
      <c r="L43" s="52">
        <v>5892</v>
      </c>
      <c r="M43" s="497">
        <v>721</v>
      </c>
      <c r="N43" s="52">
        <v>3779</v>
      </c>
      <c r="O43" s="52">
        <v>639</v>
      </c>
      <c r="P43" s="52">
        <v>648</v>
      </c>
      <c r="Q43" s="52">
        <v>1861</v>
      </c>
      <c r="R43" s="52">
        <v>1319</v>
      </c>
      <c r="S43" s="496">
        <v>1854</v>
      </c>
      <c r="T43" s="52">
        <v>5301</v>
      </c>
      <c r="U43" s="52">
        <v>270</v>
      </c>
      <c r="V43" s="52">
        <v>1447</v>
      </c>
      <c r="W43" s="497">
        <v>11148</v>
      </c>
      <c r="X43" s="52">
        <v>1996</v>
      </c>
      <c r="Y43" s="52">
        <v>1361</v>
      </c>
      <c r="Z43" s="52">
        <v>138</v>
      </c>
      <c r="AA43" s="52">
        <v>152</v>
      </c>
      <c r="AB43" s="52">
        <v>3962</v>
      </c>
      <c r="AC43" s="496">
        <v>5173</v>
      </c>
      <c r="AD43" s="52">
        <v>37</v>
      </c>
      <c r="AE43" s="52">
        <v>1012</v>
      </c>
      <c r="AF43" s="52">
        <v>5581</v>
      </c>
      <c r="AG43" s="497">
        <v>2885</v>
      </c>
      <c r="AH43" s="52">
        <v>11563</v>
      </c>
      <c r="AI43" s="52">
        <v>2809</v>
      </c>
      <c r="AJ43" s="52">
        <v>3729</v>
      </c>
      <c r="AK43" s="52">
        <v>3137</v>
      </c>
      <c r="AL43" s="497">
        <v>3676</v>
      </c>
      <c r="AM43" s="52">
        <v>2263</v>
      </c>
      <c r="AN43" s="52">
        <v>89</v>
      </c>
      <c r="AO43" s="169">
        <v>96022</v>
      </c>
      <c r="AP43" s="52">
        <v>2870</v>
      </c>
      <c r="AQ43" s="170">
        <v>17293</v>
      </c>
      <c r="AR43" s="52">
        <v>1</v>
      </c>
      <c r="AS43" s="52">
        <v>1115</v>
      </c>
      <c r="AT43" s="52">
        <v>11890</v>
      </c>
      <c r="AU43" s="52">
        <v>574</v>
      </c>
      <c r="AV43" s="171">
        <v>33743</v>
      </c>
      <c r="AW43" s="172">
        <v>129765</v>
      </c>
      <c r="AX43" s="171">
        <v>189170</v>
      </c>
      <c r="AY43" s="171">
        <v>222913</v>
      </c>
      <c r="AZ43" s="171">
        <v>318935</v>
      </c>
      <c r="BA43" s="172">
        <v>-56971</v>
      </c>
      <c r="BB43" s="173">
        <v>165942</v>
      </c>
      <c r="BC43" s="174">
        <v>261964</v>
      </c>
      <c r="BD43" s="84"/>
      <c r="BE43" s="822">
        <f t="shared" si="1"/>
        <v>0.43903209648210229</v>
      </c>
      <c r="BF43" s="616">
        <f t="shared" si="2"/>
        <v>0.56096790351789771</v>
      </c>
      <c r="BH43" s="616">
        <f t="shared" si="0"/>
        <v>5.2191701359525465E-3</v>
      </c>
    </row>
    <row r="44" spans="2:60" ht="12.95" customHeight="1">
      <c r="B44" s="100" t="s">
        <v>98</v>
      </c>
      <c r="C44" s="486" t="s">
        <v>48</v>
      </c>
      <c r="D44" s="183">
        <v>200</v>
      </c>
      <c r="E44" s="183">
        <v>20</v>
      </c>
      <c r="F44" s="183">
        <v>203</v>
      </c>
      <c r="G44" s="183">
        <v>263</v>
      </c>
      <c r="H44" s="183">
        <v>610</v>
      </c>
      <c r="I44" s="500">
        <v>1432</v>
      </c>
      <c r="J44" s="183">
        <v>29</v>
      </c>
      <c r="K44" s="183">
        <v>1999</v>
      </c>
      <c r="L44" s="183">
        <v>1803</v>
      </c>
      <c r="M44" s="501">
        <v>360</v>
      </c>
      <c r="N44" s="183">
        <v>423</v>
      </c>
      <c r="O44" s="183">
        <v>1471</v>
      </c>
      <c r="P44" s="183">
        <v>865</v>
      </c>
      <c r="Q44" s="183">
        <v>917</v>
      </c>
      <c r="R44" s="183">
        <v>295</v>
      </c>
      <c r="S44" s="500">
        <v>1281</v>
      </c>
      <c r="T44" s="183">
        <v>1027</v>
      </c>
      <c r="U44" s="183">
        <v>70</v>
      </c>
      <c r="V44" s="183">
        <v>529</v>
      </c>
      <c r="W44" s="501">
        <v>354</v>
      </c>
      <c r="X44" s="183">
        <v>331</v>
      </c>
      <c r="Y44" s="183">
        <v>3021</v>
      </c>
      <c r="Z44" s="183">
        <v>1630</v>
      </c>
      <c r="AA44" s="183">
        <v>110</v>
      </c>
      <c r="AB44" s="183">
        <v>1752</v>
      </c>
      <c r="AC44" s="500">
        <v>825</v>
      </c>
      <c r="AD44" s="183">
        <v>42504</v>
      </c>
      <c r="AE44" s="183">
        <v>4027</v>
      </c>
      <c r="AF44" s="183">
        <v>994</v>
      </c>
      <c r="AG44" s="501">
        <v>2949</v>
      </c>
      <c r="AH44" s="183">
        <v>2389</v>
      </c>
      <c r="AI44" s="183">
        <v>1506</v>
      </c>
      <c r="AJ44" s="183">
        <v>101</v>
      </c>
      <c r="AK44" s="183">
        <v>577</v>
      </c>
      <c r="AL44" s="501">
        <v>1213</v>
      </c>
      <c r="AM44" s="183">
        <v>0</v>
      </c>
      <c r="AN44" s="183">
        <v>214</v>
      </c>
      <c r="AO44" s="184">
        <v>78294</v>
      </c>
      <c r="AP44" s="183">
        <v>0</v>
      </c>
      <c r="AQ44" s="185">
        <v>0</v>
      </c>
      <c r="AR44" s="183">
        <v>0</v>
      </c>
      <c r="AS44" s="183">
        <v>212244</v>
      </c>
      <c r="AT44" s="183">
        <v>264092</v>
      </c>
      <c r="AU44" s="183">
        <v>0</v>
      </c>
      <c r="AV44" s="186">
        <v>476336</v>
      </c>
      <c r="AW44" s="187">
        <v>554630</v>
      </c>
      <c r="AX44" s="186">
        <v>0</v>
      </c>
      <c r="AY44" s="186">
        <v>476336</v>
      </c>
      <c r="AZ44" s="186">
        <v>554630</v>
      </c>
      <c r="BA44" s="187">
        <v>0</v>
      </c>
      <c r="BB44" s="188">
        <v>476336</v>
      </c>
      <c r="BC44" s="189">
        <v>554630</v>
      </c>
      <c r="BD44" s="84"/>
      <c r="BE44" s="175">
        <f t="shared" si="1"/>
        <v>0</v>
      </c>
      <c r="BF44" s="614">
        <f t="shared" si="2"/>
        <v>1</v>
      </c>
      <c r="BH44" s="614">
        <f t="shared" si="0"/>
        <v>0</v>
      </c>
    </row>
    <row r="45" spans="2:60" ht="12.95" customHeight="1">
      <c r="B45" s="99" t="s">
        <v>99</v>
      </c>
      <c r="C45" s="485" t="s">
        <v>493</v>
      </c>
      <c r="D45" s="52">
        <v>895</v>
      </c>
      <c r="E45" s="52">
        <v>102</v>
      </c>
      <c r="F45" s="52">
        <v>5232</v>
      </c>
      <c r="G45" s="52">
        <v>3472</v>
      </c>
      <c r="H45" s="52">
        <v>3015</v>
      </c>
      <c r="I45" s="496">
        <v>7977</v>
      </c>
      <c r="J45" s="52">
        <v>312</v>
      </c>
      <c r="K45" s="52">
        <v>27045</v>
      </c>
      <c r="L45" s="52">
        <v>18515</v>
      </c>
      <c r="M45" s="497">
        <v>6027</v>
      </c>
      <c r="N45" s="52">
        <v>4607</v>
      </c>
      <c r="O45" s="52">
        <v>7553</v>
      </c>
      <c r="P45" s="52">
        <v>7568</v>
      </c>
      <c r="Q45" s="52">
        <v>6237</v>
      </c>
      <c r="R45" s="52">
        <v>1957</v>
      </c>
      <c r="S45" s="496">
        <v>9592</v>
      </c>
      <c r="T45" s="52">
        <v>6153</v>
      </c>
      <c r="U45" s="52">
        <v>590</v>
      </c>
      <c r="V45" s="52">
        <v>11351</v>
      </c>
      <c r="W45" s="497">
        <v>3861</v>
      </c>
      <c r="X45" s="52">
        <v>1762</v>
      </c>
      <c r="Y45" s="52">
        <v>11675</v>
      </c>
      <c r="Z45" s="52">
        <v>2857</v>
      </c>
      <c r="AA45" s="52">
        <v>2019</v>
      </c>
      <c r="AB45" s="52">
        <v>17539</v>
      </c>
      <c r="AC45" s="496">
        <v>1720</v>
      </c>
      <c r="AD45" s="52">
        <v>1940</v>
      </c>
      <c r="AE45" s="52">
        <v>6007</v>
      </c>
      <c r="AF45" s="52">
        <v>2204</v>
      </c>
      <c r="AG45" s="497">
        <v>3786</v>
      </c>
      <c r="AH45" s="52">
        <v>8471</v>
      </c>
      <c r="AI45" s="52">
        <v>8235</v>
      </c>
      <c r="AJ45" s="52">
        <v>352</v>
      </c>
      <c r="AK45" s="52">
        <v>2380</v>
      </c>
      <c r="AL45" s="497">
        <v>15829</v>
      </c>
      <c r="AM45" s="52">
        <v>0</v>
      </c>
      <c r="AN45" s="52">
        <v>243</v>
      </c>
      <c r="AO45" s="169">
        <v>219080</v>
      </c>
      <c r="AP45" s="52">
        <v>88</v>
      </c>
      <c r="AQ45" s="170">
        <v>82607</v>
      </c>
      <c r="AR45" s="52">
        <v>0</v>
      </c>
      <c r="AS45" s="52">
        <v>0</v>
      </c>
      <c r="AT45" s="52">
        <v>0</v>
      </c>
      <c r="AU45" s="52">
        <v>0</v>
      </c>
      <c r="AV45" s="171">
        <v>82695</v>
      </c>
      <c r="AW45" s="172">
        <v>301775</v>
      </c>
      <c r="AX45" s="171">
        <v>442</v>
      </c>
      <c r="AY45" s="171">
        <v>83137</v>
      </c>
      <c r="AZ45" s="171">
        <v>302217</v>
      </c>
      <c r="BA45" s="172">
        <v>-104169</v>
      </c>
      <c r="BB45" s="173">
        <v>-21032</v>
      </c>
      <c r="BC45" s="174">
        <v>198048</v>
      </c>
      <c r="BD45" s="84"/>
      <c r="BE45" s="175">
        <f t="shared" si="1"/>
        <v>0.34518763979786266</v>
      </c>
      <c r="BF45" s="614">
        <f t="shared" si="2"/>
        <v>0.6548123602021374</v>
      </c>
      <c r="BH45" s="614">
        <f t="shared" si="0"/>
        <v>2.4931474435935463E-2</v>
      </c>
    </row>
    <row r="46" spans="2:60" ht="12.95" customHeight="1">
      <c r="B46" s="99" t="s">
        <v>100</v>
      </c>
      <c r="C46" s="485" t="s">
        <v>265</v>
      </c>
      <c r="D46" s="52">
        <v>38</v>
      </c>
      <c r="E46" s="52">
        <v>18</v>
      </c>
      <c r="F46" s="52">
        <v>1111</v>
      </c>
      <c r="G46" s="52">
        <v>92</v>
      </c>
      <c r="H46" s="52">
        <v>208</v>
      </c>
      <c r="I46" s="496">
        <v>997</v>
      </c>
      <c r="J46" s="52">
        <v>52</v>
      </c>
      <c r="K46" s="52">
        <v>524</v>
      </c>
      <c r="L46" s="52">
        <v>224</v>
      </c>
      <c r="M46" s="497">
        <v>168</v>
      </c>
      <c r="N46" s="52">
        <v>65</v>
      </c>
      <c r="O46" s="52">
        <v>158</v>
      </c>
      <c r="P46" s="52">
        <v>193</v>
      </c>
      <c r="Q46" s="52">
        <v>243</v>
      </c>
      <c r="R46" s="52">
        <v>67</v>
      </c>
      <c r="S46" s="496">
        <v>350</v>
      </c>
      <c r="T46" s="52">
        <v>257</v>
      </c>
      <c r="U46" s="52">
        <v>15</v>
      </c>
      <c r="V46" s="52">
        <v>320</v>
      </c>
      <c r="W46" s="497">
        <v>132</v>
      </c>
      <c r="X46" s="52">
        <v>551</v>
      </c>
      <c r="Y46" s="52">
        <v>165</v>
      </c>
      <c r="Z46" s="52">
        <v>3744</v>
      </c>
      <c r="AA46" s="52">
        <v>642</v>
      </c>
      <c r="AB46" s="52">
        <v>3564</v>
      </c>
      <c r="AC46" s="496">
        <v>641</v>
      </c>
      <c r="AD46" s="52">
        <v>269</v>
      </c>
      <c r="AE46" s="52">
        <v>3245</v>
      </c>
      <c r="AF46" s="52">
        <v>1171</v>
      </c>
      <c r="AG46" s="497">
        <v>1779</v>
      </c>
      <c r="AH46" s="52">
        <v>5464</v>
      </c>
      <c r="AI46" s="52">
        <v>4086</v>
      </c>
      <c r="AJ46" s="52">
        <v>182</v>
      </c>
      <c r="AK46" s="52">
        <v>648</v>
      </c>
      <c r="AL46" s="497">
        <v>5447</v>
      </c>
      <c r="AM46" s="52">
        <v>0</v>
      </c>
      <c r="AN46" s="52">
        <v>512</v>
      </c>
      <c r="AO46" s="169">
        <v>37342</v>
      </c>
      <c r="AP46" s="52">
        <v>35</v>
      </c>
      <c r="AQ46" s="170">
        <v>16005</v>
      </c>
      <c r="AR46" s="52">
        <v>866</v>
      </c>
      <c r="AS46" s="52">
        <v>0</v>
      </c>
      <c r="AT46" s="52">
        <v>0</v>
      </c>
      <c r="AU46" s="52">
        <v>0</v>
      </c>
      <c r="AV46" s="171">
        <v>16906</v>
      </c>
      <c r="AW46" s="172">
        <v>54248</v>
      </c>
      <c r="AX46" s="171">
        <v>54</v>
      </c>
      <c r="AY46" s="171">
        <v>16960</v>
      </c>
      <c r="AZ46" s="171">
        <v>54302</v>
      </c>
      <c r="BA46" s="172">
        <v>-2</v>
      </c>
      <c r="BB46" s="173">
        <v>16958</v>
      </c>
      <c r="BC46" s="174">
        <v>54300</v>
      </c>
      <c r="BD46" s="84"/>
      <c r="BE46" s="175">
        <f t="shared" si="1"/>
        <v>3.6867718625571449E-5</v>
      </c>
      <c r="BF46" s="614">
        <f t="shared" si="2"/>
        <v>0.99996313228137446</v>
      </c>
      <c r="BH46" s="614">
        <f t="shared" si="0"/>
        <v>4.8304411048355114E-3</v>
      </c>
    </row>
    <row r="47" spans="2:60" ht="12.95" customHeight="1">
      <c r="B47" s="99" t="s">
        <v>101</v>
      </c>
      <c r="C47" s="485" t="s">
        <v>266</v>
      </c>
      <c r="D47" s="52">
        <v>34</v>
      </c>
      <c r="E47" s="52">
        <v>13</v>
      </c>
      <c r="F47" s="52">
        <v>392</v>
      </c>
      <c r="G47" s="52">
        <v>7</v>
      </c>
      <c r="H47" s="52">
        <v>147</v>
      </c>
      <c r="I47" s="496">
        <v>1478</v>
      </c>
      <c r="J47" s="52">
        <v>0</v>
      </c>
      <c r="K47" s="52">
        <v>55</v>
      </c>
      <c r="L47" s="52">
        <v>373</v>
      </c>
      <c r="M47" s="497">
        <v>3</v>
      </c>
      <c r="N47" s="52">
        <v>64</v>
      </c>
      <c r="O47" s="52">
        <v>27</v>
      </c>
      <c r="P47" s="52">
        <v>119</v>
      </c>
      <c r="Q47" s="52">
        <v>12</v>
      </c>
      <c r="R47" s="52">
        <v>28</v>
      </c>
      <c r="S47" s="496">
        <v>232</v>
      </c>
      <c r="T47" s="52">
        <v>123</v>
      </c>
      <c r="U47" s="52">
        <v>14</v>
      </c>
      <c r="V47" s="52">
        <v>319</v>
      </c>
      <c r="W47" s="497">
        <v>75</v>
      </c>
      <c r="X47" s="52">
        <v>1174</v>
      </c>
      <c r="Y47" s="52">
        <v>2904</v>
      </c>
      <c r="Z47" s="52">
        <v>80</v>
      </c>
      <c r="AA47" s="52">
        <v>0</v>
      </c>
      <c r="AB47" s="52">
        <v>802</v>
      </c>
      <c r="AC47" s="496">
        <v>1016</v>
      </c>
      <c r="AD47" s="52">
        <v>7</v>
      </c>
      <c r="AE47" s="52">
        <v>2313</v>
      </c>
      <c r="AF47" s="52">
        <v>1611</v>
      </c>
      <c r="AG47" s="497">
        <v>6576</v>
      </c>
      <c r="AH47" s="52">
        <v>2594</v>
      </c>
      <c r="AI47" s="52">
        <v>2403</v>
      </c>
      <c r="AJ47" s="52">
        <v>3</v>
      </c>
      <c r="AK47" s="52">
        <v>129</v>
      </c>
      <c r="AL47" s="497">
        <v>8151</v>
      </c>
      <c r="AM47" s="52">
        <v>0</v>
      </c>
      <c r="AN47" s="52">
        <v>770</v>
      </c>
      <c r="AO47" s="169">
        <v>34048</v>
      </c>
      <c r="AP47" s="52">
        <v>0</v>
      </c>
      <c r="AQ47" s="170">
        <v>3108</v>
      </c>
      <c r="AR47" s="52">
        <v>1240</v>
      </c>
      <c r="AS47" s="52">
        <v>0</v>
      </c>
      <c r="AT47" s="52">
        <v>0</v>
      </c>
      <c r="AU47" s="52">
        <v>0</v>
      </c>
      <c r="AV47" s="171">
        <v>4348</v>
      </c>
      <c r="AW47" s="172">
        <v>38396</v>
      </c>
      <c r="AX47" s="171">
        <v>5136</v>
      </c>
      <c r="AY47" s="171">
        <v>9484</v>
      </c>
      <c r="AZ47" s="171">
        <v>43532</v>
      </c>
      <c r="BA47" s="172">
        <v>-4626</v>
      </c>
      <c r="BB47" s="173">
        <v>4858</v>
      </c>
      <c r="BC47" s="174">
        <v>38906</v>
      </c>
      <c r="BD47" s="84"/>
      <c r="BE47" s="175">
        <f t="shared" si="1"/>
        <v>0.12048130013543078</v>
      </c>
      <c r="BF47" s="614">
        <f t="shared" si="2"/>
        <v>0.87951869986456921</v>
      </c>
      <c r="BH47" s="614">
        <f t="shared" si="0"/>
        <v>9.3802005334762701E-4</v>
      </c>
    </row>
    <row r="48" spans="2:60" ht="12.95" customHeight="1">
      <c r="B48" s="101" t="s">
        <v>102</v>
      </c>
      <c r="C48" s="487" t="s">
        <v>52</v>
      </c>
      <c r="D48" s="176">
        <v>5137</v>
      </c>
      <c r="E48" s="176">
        <v>156</v>
      </c>
      <c r="F48" s="176">
        <v>29136</v>
      </c>
      <c r="G48" s="176">
        <v>8430</v>
      </c>
      <c r="H48" s="176">
        <v>19206</v>
      </c>
      <c r="I48" s="498">
        <v>26432</v>
      </c>
      <c r="J48" s="176">
        <v>448</v>
      </c>
      <c r="K48" s="176">
        <v>38456</v>
      </c>
      <c r="L48" s="176">
        <v>14725</v>
      </c>
      <c r="M48" s="499">
        <v>4049</v>
      </c>
      <c r="N48" s="176">
        <v>8051</v>
      </c>
      <c r="O48" s="176">
        <v>14835</v>
      </c>
      <c r="P48" s="176">
        <v>26197</v>
      </c>
      <c r="Q48" s="176">
        <v>24802</v>
      </c>
      <c r="R48" s="176">
        <v>9290</v>
      </c>
      <c r="S48" s="498">
        <v>15392</v>
      </c>
      <c r="T48" s="176">
        <v>35329</v>
      </c>
      <c r="U48" s="176">
        <v>1952</v>
      </c>
      <c r="V48" s="176">
        <v>35430</v>
      </c>
      <c r="W48" s="499">
        <v>18729</v>
      </c>
      <c r="X48" s="176">
        <v>30133</v>
      </c>
      <c r="Y48" s="176">
        <v>3075</v>
      </c>
      <c r="Z48" s="176">
        <v>1220</v>
      </c>
      <c r="AA48" s="176">
        <v>575</v>
      </c>
      <c r="AB48" s="176">
        <v>5770</v>
      </c>
      <c r="AC48" s="498">
        <v>1720</v>
      </c>
      <c r="AD48" s="176">
        <v>784</v>
      </c>
      <c r="AE48" s="176">
        <v>15688</v>
      </c>
      <c r="AF48" s="176">
        <v>2120</v>
      </c>
      <c r="AG48" s="499">
        <v>3662</v>
      </c>
      <c r="AH48" s="176">
        <v>12304</v>
      </c>
      <c r="AI48" s="176">
        <v>33531</v>
      </c>
      <c r="AJ48" s="176">
        <v>2757</v>
      </c>
      <c r="AK48" s="176">
        <v>8193</v>
      </c>
      <c r="AL48" s="499">
        <v>32686</v>
      </c>
      <c r="AM48" s="176">
        <v>3995</v>
      </c>
      <c r="AN48" s="176">
        <v>539</v>
      </c>
      <c r="AO48" s="177">
        <v>494934</v>
      </c>
      <c r="AP48" s="176">
        <v>21714</v>
      </c>
      <c r="AQ48" s="178">
        <v>502861</v>
      </c>
      <c r="AR48" s="176">
        <v>74</v>
      </c>
      <c r="AS48" s="176">
        <v>4683</v>
      </c>
      <c r="AT48" s="176">
        <v>71637</v>
      </c>
      <c r="AU48" s="176">
        <v>2549</v>
      </c>
      <c r="AV48" s="179">
        <v>603518</v>
      </c>
      <c r="AW48" s="180">
        <v>1098452</v>
      </c>
      <c r="AX48" s="179">
        <v>69027</v>
      </c>
      <c r="AY48" s="179">
        <v>672545</v>
      </c>
      <c r="AZ48" s="179">
        <v>1167479</v>
      </c>
      <c r="BA48" s="180">
        <v>-617888</v>
      </c>
      <c r="BB48" s="181">
        <v>54657</v>
      </c>
      <c r="BC48" s="182">
        <v>549591</v>
      </c>
      <c r="BD48" s="84"/>
      <c r="BE48" s="820">
        <f t="shared" si="1"/>
        <v>0.56250796575544493</v>
      </c>
      <c r="BF48" s="614">
        <f t="shared" si="2"/>
        <v>0.43749203424455507</v>
      </c>
      <c r="BH48" s="614">
        <f t="shared" si="0"/>
        <v>0.15176760040104281</v>
      </c>
    </row>
    <row r="49" spans="2:60" ht="12.95" customHeight="1">
      <c r="B49" s="99" t="s">
        <v>103</v>
      </c>
      <c r="C49" s="485" t="s">
        <v>494</v>
      </c>
      <c r="D49" s="52">
        <v>649</v>
      </c>
      <c r="E49" s="52">
        <v>287</v>
      </c>
      <c r="F49" s="52">
        <v>1863</v>
      </c>
      <c r="G49" s="52">
        <v>1829</v>
      </c>
      <c r="H49" s="52">
        <v>2152</v>
      </c>
      <c r="I49" s="496">
        <v>3296</v>
      </c>
      <c r="J49" s="52">
        <v>26</v>
      </c>
      <c r="K49" s="52">
        <v>2645</v>
      </c>
      <c r="L49" s="52">
        <v>5371</v>
      </c>
      <c r="M49" s="497">
        <v>575</v>
      </c>
      <c r="N49" s="52">
        <v>1206</v>
      </c>
      <c r="O49" s="52">
        <v>3875</v>
      </c>
      <c r="P49" s="52">
        <v>3408</v>
      </c>
      <c r="Q49" s="52">
        <v>4149</v>
      </c>
      <c r="R49" s="52">
        <v>2411</v>
      </c>
      <c r="S49" s="496">
        <v>2200</v>
      </c>
      <c r="T49" s="52">
        <v>4467</v>
      </c>
      <c r="U49" s="52">
        <v>442</v>
      </c>
      <c r="V49" s="52">
        <v>4001</v>
      </c>
      <c r="W49" s="497">
        <v>5216</v>
      </c>
      <c r="X49" s="52">
        <v>7207</v>
      </c>
      <c r="Y49" s="52">
        <v>3277</v>
      </c>
      <c r="Z49" s="52">
        <v>1680</v>
      </c>
      <c r="AA49" s="52">
        <v>1075</v>
      </c>
      <c r="AB49" s="52">
        <v>8661</v>
      </c>
      <c r="AC49" s="496">
        <v>13055</v>
      </c>
      <c r="AD49" s="52">
        <v>56995</v>
      </c>
      <c r="AE49" s="52">
        <v>10057</v>
      </c>
      <c r="AF49" s="52">
        <v>1691</v>
      </c>
      <c r="AG49" s="497">
        <v>10215</v>
      </c>
      <c r="AH49" s="52">
        <v>3840</v>
      </c>
      <c r="AI49" s="52">
        <v>6376</v>
      </c>
      <c r="AJ49" s="52">
        <v>2077</v>
      </c>
      <c r="AK49" s="52">
        <v>3004</v>
      </c>
      <c r="AL49" s="497">
        <v>3351</v>
      </c>
      <c r="AM49" s="52">
        <v>0</v>
      </c>
      <c r="AN49" s="52">
        <v>153</v>
      </c>
      <c r="AO49" s="169">
        <v>182782</v>
      </c>
      <c r="AP49" s="52">
        <v>4</v>
      </c>
      <c r="AQ49" s="170">
        <v>201274</v>
      </c>
      <c r="AR49" s="52">
        <v>0</v>
      </c>
      <c r="AS49" s="52">
        <v>0</v>
      </c>
      <c r="AT49" s="52">
        <v>0</v>
      </c>
      <c r="AU49" s="52">
        <v>0</v>
      </c>
      <c r="AV49" s="171">
        <v>201278</v>
      </c>
      <c r="AW49" s="172">
        <v>384060</v>
      </c>
      <c r="AX49" s="171">
        <v>22395</v>
      </c>
      <c r="AY49" s="171">
        <v>223673</v>
      </c>
      <c r="AZ49" s="171">
        <v>406455</v>
      </c>
      <c r="BA49" s="172">
        <v>-87012</v>
      </c>
      <c r="BB49" s="173">
        <v>136661</v>
      </c>
      <c r="BC49" s="174">
        <v>319443</v>
      </c>
      <c r="BD49" s="84"/>
      <c r="BE49" s="821">
        <f t="shared" si="1"/>
        <v>0.22655835025777221</v>
      </c>
      <c r="BF49" s="615">
        <f t="shared" si="2"/>
        <v>0.77344164974222784</v>
      </c>
      <c r="BH49" s="615">
        <f t="shared" si="0"/>
        <v>6.0746154510132003E-2</v>
      </c>
    </row>
    <row r="50" spans="2:60" ht="12.95" customHeight="1">
      <c r="B50" s="99" t="s">
        <v>104</v>
      </c>
      <c r="C50" s="485" t="s">
        <v>55</v>
      </c>
      <c r="D50" s="52">
        <v>304</v>
      </c>
      <c r="E50" s="52">
        <v>35</v>
      </c>
      <c r="F50" s="52">
        <v>1232</v>
      </c>
      <c r="G50" s="52">
        <v>400</v>
      </c>
      <c r="H50" s="52">
        <v>575</v>
      </c>
      <c r="I50" s="496">
        <v>1442</v>
      </c>
      <c r="J50" s="52">
        <v>12</v>
      </c>
      <c r="K50" s="52">
        <v>2068</v>
      </c>
      <c r="L50" s="52">
        <v>1128</v>
      </c>
      <c r="M50" s="497">
        <v>230</v>
      </c>
      <c r="N50" s="52">
        <v>223</v>
      </c>
      <c r="O50" s="52">
        <v>1216</v>
      </c>
      <c r="P50" s="52">
        <v>1407</v>
      </c>
      <c r="Q50" s="52">
        <v>1288</v>
      </c>
      <c r="R50" s="52">
        <v>409</v>
      </c>
      <c r="S50" s="496">
        <v>563</v>
      </c>
      <c r="T50" s="52">
        <v>1899</v>
      </c>
      <c r="U50" s="52">
        <v>132</v>
      </c>
      <c r="V50" s="52">
        <v>783</v>
      </c>
      <c r="W50" s="497">
        <v>723</v>
      </c>
      <c r="X50" s="52">
        <v>2333</v>
      </c>
      <c r="Y50" s="52">
        <v>1255</v>
      </c>
      <c r="Z50" s="52">
        <v>60</v>
      </c>
      <c r="AA50" s="52">
        <v>72</v>
      </c>
      <c r="AB50" s="52">
        <v>13160</v>
      </c>
      <c r="AC50" s="496">
        <v>4844</v>
      </c>
      <c r="AD50" s="52">
        <v>16331</v>
      </c>
      <c r="AE50" s="52">
        <v>8317</v>
      </c>
      <c r="AF50" s="52">
        <v>3443</v>
      </c>
      <c r="AG50" s="497">
        <v>397</v>
      </c>
      <c r="AH50" s="52">
        <v>6009</v>
      </c>
      <c r="AI50" s="52">
        <v>10422</v>
      </c>
      <c r="AJ50" s="52">
        <v>1316</v>
      </c>
      <c r="AK50" s="52">
        <v>3777</v>
      </c>
      <c r="AL50" s="497">
        <v>6047</v>
      </c>
      <c r="AM50" s="52">
        <v>0</v>
      </c>
      <c r="AN50" s="52">
        <v>1689</v>
      </c>
      <c r="AO50" s="169">
        <v>95541</v>
      </c>
      <c r="AP50" s="52">
        <v>0</v>
      </c>
      <c r="AQ50" s="170">
        <v>728794</v>
      </c>
      <c r="AR50" s="52">
        <v>510</v>
      </c>
      <c r="AS50" s="52">
        <v>0</v>
      </c>
      <c r="AT50" s="52">
        <v>0</v>
      </c>
      <c r="AU50" s="52">
        <v>0</v>
      </c>
      <c r="AV50" s="171">
        <v>729304</v>
      </c>
      <c r="AW50" s="172">
        <v>824845</v>
      </c>
      <c r="AX50" s="171">
        <v>13248</v>
      </c>
      <c r="AY50" s="171">
        <v>742552</v>
      </c>
      <c r="AZ50" s="171">
        <v>838093</v>
      </c>
      <c r="BA50" s="172">
        <v>-88362</v>
      </c>
      <c r="BB50" s="173">
        <v>654190</v>
      </c>
      <c r="BC50" s="174">
        <v>749731</v>
      </c>
      <c r="BD50" s="84"/>
      <c r="BE50" s="820">
        <f t="shared" si="1"/>
        <v>0.10712558116979554</v>
      </c>
      <c r="BF50" s="614">
        <f t="shared" si="2"/>
        <v>0.89287441883020446</v>
      </c>
      <c r="BH50" s="614">
        <f t="shared" si="0"/>
        <v>0.21995604464589139</v>
      </c>
    </row>
    <row r="51" spans="2:60" ht="12.95" customHeight="1">
      <c r="B51" s="99" t="s">
        <v>105</v>
      </c>
      <c r="C51" s="485" t="s">
        <v>495</v>
      </c>
      <c r="D51" s="52">
        <v>3822</v>
      </c>
      <c r="E51" s="52">
        <v>904</v>
      </c>
      <c r="F51" s="52">
        <v>14378</v>
      </c>
      <c r="G51" s="52">
        <v>3351</v>
      </c>
      <c r="H51" s="52">
        <v>8406</v>
      </c>
      <c r="I51" s="496">
        <v>14814</v>
      </c>
      <c r="J51" s="52">
        <v>532</v>
      </c>
      <c r="K51" s="52">
        <v>12746</v>
      </c>
      <c r="L51" s="52">
        <v>15589</v>
      </c>
      <c r="M51" s="497">
        <v>3552</v>
      </c>
      <c r="N51" s="52">
        <v>4416</v>
      </c>
      <c r="O51" s="52">
        <v>9270</v>
      </c>
      <c r="P51" s="52">
        <v>11352</v>
      </c>
      <c r="Q51" s="52">
        <v>10830</v>
      </c>
      <c r="R51" s="52">
        <v>4937</v>
      </c>
      <c r="S51" s="496">
        <v>6699</v>
      </c>
      <c r="T51" s="52">
        <v>12727</v>
      </c>
      <c r="U51" s="52">
        <v>1166</v>
      </c>
      <c r="V51" s="52">
        <v>13635</v>
      </c>
      <c r="W51" s="497">
        <v>19825</v>
      </c>
      <c r="X51" s="52">
        <v>24492</v>
      </c>
      <c r="Y51" s="52">
        <v>7548</v>
      </c>
      <c r="Z51" s="52">
        <v>1356</v>
      </c>
      <c r="AA51" s="52">
        <v>2407</v>
      </c>
      <c r="AB51" s="52">
        <v>25850</v>
      </c>
      <c r="AC51" s="496">
        <v>11503</v>
      </c>
      <c r="AD51" s="52">
        <v>1495</v>
      </c>
      <c r="AE51" s="52">
        <v>28384</v>
      </c>
      <c r="AF51" s="52">
        <v>6568</v>
      </c>
      <c r="AG51" s="497">
        <v>10975</v>
      </c>
      <c r="AH51" s="52">
        <v>14733</v>
      </c>
      <c r="AI51" s="52">
        <v>10222</v>
      </c>
      <c r="AJ51" s="52">
        <v>2836</v>
      </c>
      <c r="AK51" s="52">
        <v>6759</v>
      </c>
      <c r="AL51" s="497">
        <v>18029</v>
      </c>
      <c r="AM51" s="52">
        <v>783</v>
      </c>
      <c r="AN51" s="52">
        <v>5068</v>
      </c>
      <c r="AO51" s="169">
        <v>351959</v>
      </c>
      <c r="AP51" s="52">
        <v>5433</v>
      </c>
      <c r="AQ51" s="170">
        <v>457023</v>
      </c>
      <c r="AR51" s="52">
        <v>108</v>
      </c>
      <c r="AS51" s="52">
        <v>507</v>
      </c>
      <c r="AT51" s="52">
        <v>8184</v>
      </c>
      <c r="AU51" s="52">
        <v>760</v>
      </c>
      <c r="AV51" s="171">
        <v>472015</v>
      </c>
      <c r="AW51" s="172">
        <v>823974</v>
      </c>
      <c r="AX51" s="171">
        <v>113153</v>
      </c>
      <c r="AY51" s="171">
        <v>585168</v>
      </c>
      <c r="AZ51" s="171">
        <v>937127</v>
      </c>
      <c r="BA51" s="172">
        <v>-521280</v>
      </c>
      <c r="BB51" s="173">
        <v>63888</v>
      </c>
      <c r="BC51" s="174">
        <v>415847</v>
      </c>
      <c r="BD51" s="84"/>
      <c r="BE51" s="820">
        <f t="shared" si="1"/>
        <v>0.63264132120673711</v>
      </c>
      <c r="BF51" s="614">
        <f t="shared" si="2"/>
        <v>0.36735867879326289</v>
      </c>
      <c r="BH51" s="614">
        <f t="shared" si="0"/>
        <v>0.13793331365543518</v>
      </c>
    </row>
    <row r="52" spans="2:60" ht="12.95" customHeight="1">
      <c r="B52" s="99" t="s">
        <v>106</v>
      </c>
      <c r="C52" s="485" t="s">
        <v>405</v>
      </c>
      <c r="D52" s="52">
        <v>267</v>
      </c>
      <c r="E52" s="52">
        <v>35</v>
      </c>
      <c r="F52" s="52">
        <v>2330</v>
      </c>
      <c r="G52" s="52">
        <v>700</v>
      </c>
      <c r="H52" s="52">
        <v>1493</v>
      </c>
      <c r="I52" s="496">
        <v>10537</v>
      </c>
      <c r="J52" s="52">
        <v>31</v>
      </c>
      <c r="K52" s="52">
        <v>3957</v>
      </c>
      <c r="L52" s="52">
        <v>3305</v>
      </c>
      <c r="M52" s="497">
        <v>426</v>
      </c>
      <c r="N52" s="52">
        <v>660</v>
      </c>
      <c r="O52" s="52">
        <v>2077</v>
      </c>
      <c r="P52" s="52">
        <v>4069</v>
      </c>
      <c r="Q52" s="52">
        <v>7209</v>
      </c>
      <c r="R52" s="52">
        <v>1668</v>
      </c>
      <c r="S52" s="496">
        <v>3770</v>
      </c>
      <c r="T52" s="52">
        <v>4551</v>
      </c>
      <c r="U52" s="52">
        <v>1310</v>
      </c>
      <c r="V52" s="52">
        <v>2545</v>
      </c>
      <c r="W52" s="497">
        <v>1987</v>
      </c>
      <c r="X52" s="52">
        <v>4789</v>
      </c>
      <c r="Y52" s="52">
        <v>2471</v>
      </c>
      <c r="Z52" s="52">
        <v>2672</v>
      </c>
      <c r="AA52" s="52">
        <v>378</v>
      </c>
      <c r="AB52" s="52">
        <v>22141</v>
      </c>
      <c r="AC52" s="496">
        <v>18673</v>
      </c>
      <c r="AD52" s="52">
        <v>1666</v>
      </c>
      <c r="AE52" s="52">
        <v>4240</v>
      </c>
      <c r="AF52" s="52">
        <v>47787</v>
      </c>
      <c r="AG52" s="497">
        <v>9507</v>
      </c>
      <c r="AH52" s="52">
        <v>20788</v>
      </c>
      <c r="AI52" s="52">
        <v>8098</v>
      </c>
      <c r="AJ52" s="52">
        <v>5001</v>
      </c>
      <c r="AK52" s="52">
        <v>16079</v>
      </c>
      <c r="AL52" s="497">
        <v>9315</v>
      </c>
      <c r="AM52" s="52">
        <v>0</v>
      </c>
      <c r="AN52" s="52">
        <v>4049</v>
      </c>
      <c r="AO52" s="169">
        <v>230581</v>
      </c>
      <c r="AP52" s="52">
        <v>2357</v>
      </c>
      <c r="AQ52" s="170">
        <v>129934</v>
      </c>
      <c r="AR52" s="52">
        <v>430</v>
      </c>
      <c r="AS52" s="52">
        <v>8738</v>
      </c>
      <c r="AT52" s="52">
        <v>69366</v>
      </c>
      <c r="AU52" s="52">
        <v>-303</v>
      </c>
      <c r="AV52" s="171">
        <v>210522</v>
      </c>
      <c r="AW52" s="172">
        <v>441103</v>
      </c>
      <c r="AX52" s="171">
        <v>29238</v>
      </c>
      <c r="AY52" s="171">
        <v>239760</v>
      </c>
      <c r="AZ52" s="171">
        <v>470341</v>
      </c>
      <c r="BA52" s="172">
        <v>-221621</v>
      </c>
      <c r="BB52" s="173">
        <v>18139</v>
      </c>
      <c r="BC52" s="174">
        <v>248720</v>
      </c>
      <c r="BD52" s="84"/>
      <c r="BE52" s="820">
        <f t="shared" si="1"/>
        <v>0.5024246037773491</v>
      </c>
      <c r="BF52" s="614">
        <f t="shared" si="2"/>
        <v>0.4975753962226509</v>
      </c>
      <c r="BH52" s="614">
        <f t="shared" si="0"/>
        <v>3.9215153671708677E-2</v>
      </c>
    </row>
    <row r="53" spans="2:60" ht="12.95" customHeight="1">
      <c r="B53" s="101" t="s">
        <v>107</v>
      </c>
      <c r="C53" s="487" t="s">
        <v>59</v>
      </c>
      <c r="D53" s="176">
        <v>0</v>
      </c>
      <c r="E53" s="176">
        <v>0</v>
      </c>
      <c r="F53" s="176">
        <v>0</v>
      </c>
      <c r="G53" s="176">
        <v>0</v>
      </c>
      <c r="H53" s="176">
        <v>0</v>
      </c>
      <c r="I53" s="498">
        <v>0</v>
      </c>
      <c r="J53" s="176">
        <v>0</v>
      </c>
      <c r="K53" s="176">
        <v>0</v>
      </c>
      <c r="L53" s="176">
        <v>0</v>
      </c>
      <c r="M53" s="499">
        <v>0</v>
      </c>
      <c r="N53" s="176">
        <v>0</v>
      </c>
      <c r="O53" s="176">
        <v>0</v>
      </c>
      <c r="P53" s="176">
        <v>0</v>
      </c>
      <c r="Q53" s="176">
        <v>0</v>
      </c>
      <c r="R53" s="176">
        <v>0</v>
      </c>
      <c r="S53" s="498">
        <v>0</v>
      </c>
      <c r="T53" s="176">
        <v>0</v>
      </c>
      <c r="U53" s="176">
        <v>0</v>
      </c>
      <c r="V53" s="176">
        <v>0</v>
      </c>
      <c r="W53" s="499">
        <v>0</v>
      </c>
      <c r="X53" s="176">
        <v>0</v>
      </c>
      <c r="Y53" s="176">
        <v>0</v>
      </c>
      <c r="Z53" s="176">
        <v>0</v>
      </c>
      <c r="AA53" s="176">
        <v>0</v>
      </c>
      <c r="AB53" s="176">
        <v>0</v>
      </c>
      <c r="AC53" s="498">
        <v>0</v>
      </c>
      <c r="AD53" s="176">
        <v>0</v>
      </c>
      <c r="AE53" s="176">
        <v>0</v>
      </c>
      <c r="AF53" s="176">
        <v>0</v>
      </c>
      <c r="AG53" s="499">
        <v>0</v>
      </c>
      <c r="AH53" s="176">
        <v>0</v>
      </c>
      <c r="AI53" s="176">
        <v>0</v>
      </c>
      <c r="AJ53" s="176">
        <v>0</v>
      </c>
      <c r="AK53" s="176">
        <v>0</v>
      </c>
      <c r="AL53" s="499">
        <v>0</v>
      </c>
      <c r="AM53" s="176">
        <v>0</v>
      </c>
      <c r="AN53" s="176">
        <v>13220</v>
      </c>
      <c r="AO53" s="177">
        <v>13220</v>
      </c>
      <c r="AP53" s="176">
        <v>0</v>
      </c>
      <c r="AQ53" s="178">
        <v>15446</v>
      </c>
      <c r="AR53" s="176">
        <v>314219</v>
      </c>
      <c r="AS53" s="176">
        <v>0</v>
      </c>
      <c r="AT53" s="176">
        <v>0</v>
      </c>
      <c r="AU53" s="176">
        <v>0</v>
      </c>
      <c r="AV53" s="179">
        <v>329665</v>
      </c>
      <c r="AW53" s="180">
        <v>342885</v>
      </c>
      <c r="AX53" s="179">
        <v>0</v>
      </c>
      <c r="AY53" s="179">
        <v>329665</v>
      </c>
      <c r="AZ53" s="179">
        <v>342885</v>
      </c>
      <c r="BA53" s="180">
        <v>0</v>
      </c>
      <c r="BB53" s="181">
        <v>329665</v>
      </c>
      <c r="BC53" s="182">
        <v>342885</v>
      </c>
      <c r="BD53" s="84"/>
      <c r="BE53" s="822">
        <f t="shared" si="1"/>
        <v>0</v>
      </c>
      <c r="BF53" s="616">
        <f t="shared" si="2"/>
        <v>1</v>
      </c>
      <c r="BH53" s="616">
        <f t="shared" si="0"/>
        <v>4.6617302908646867E-3</v>
      </c>
    </row>
    <row r="54" spans="2:60" ht="12.95" customHeight="1">
      <c r="B54" s="99" t="s">
        <v>108</v>
      </c>
      <c r="C54" s="485" t="s">
        <v>496</v>
      </c>
      <c r="D54" s="183">
        <v>6</v>
      </c>
      <c r="E54" s="183">
        <v>2</v>
      </c>
      <c r="F54" s="183">
        <v>119</v>
      </c>
      <c r="G54" s="183">
        <v>0</v>
      </c>
      <c r="H54" s="183">
        <v>20</v>
      </c>
      <c r="I54" s="500">
        <v>172</v>
      </c>
      <c r="J54" s="183">
        <v>0</v>
      </c>
      <c r="K54" s="183">
        <v>82</v>
      </c>
      <c r="L54" s="183">
        <v>318</v>
      </c>
      <c r="M54" s="501">
        <v>32</v>
      </c>
      <c r="N54" s="183">
        <v>3</v>
      </c>
      <c r="O54" s="183">
        <v>101</v>
      </c>
      <c r="P54" s="183">
        <v>399</v>
      </c>
      <c r="Q54" s="183">
        <v>225</v>
      </c>
      <c r="R54" s="183">
        <v>66</v>
      </c>
      <c r="S54" s="500">
        <v>471</v>
      </c>
      <c r="T54" s="183">
        <v>1035</v>
      </c>
      <c r="U54" s="183">
        <v>35</v>
      </c>
      <c r="V54" s="183">
        <v>201</v>
      </c>
      <c r="W54" s="501">
        <v>15</v>
      </c>
      <c r="X54" s="183">
        <v>91</v>
      </c>
      <c r="Y54" s="183">
        <v>122</v>
      </c>
      <c r="Z54" s="183">
        <v>4</v>
      </c>
      <c r="AA54" s="183">
        <v>6</v>
      </c>
      <c r="AB54" s="183">
        <v>127</v>
      </c>
      <c r="AC54" s="500">
        <v>71</v>
      </c>
      <c r="AD54" s="183">
        <v>0</v>
      </c>
      <c r="AE54" s="183">
        <v>489</v>
      </c>
      <c r="AF54" s="183">
        <v>1240</v>
      </c>
      <c r="AG54" s="501">
        <v>27</v>
      </c>
      <c r="AH54" s="183">
        <v>0</v>
      </c>
      <c r="AI54" s="183">
        <v>56</v>
      </c>
      <c r="AJ54" s="183">
        <v>0</v>
      </c>
      <c r="AK54" s="183">
        <v>214</v>
      </c>
      <c r="AL54" s="501">
        <v>204</v>
      </c>
      <c r="AM54" s="183">
        <v>0</v>
      </c>
      <c r="AN54" s="183">
        <v>8</v>
      </c>
      <c r="AO54" s="184">
        <v>5961</v>
      </c>
      <c r="AP54" s="183">
        <v>0</v>
      </c>
      <c r="AQ54" s="185">
        <v>94001</v>
      </c>
      <c r="AR54" s="183">
        <v>238695</v>
      </c>
      <c r="AS54" s="183">
        <v>3230</v>
      </c>
      <c r="AT54" s="183">
        <v>241053</v>
      </c>
      <c r="AU54" s="183">
        <v>0</v>
      </c>
      <c r="AV54" s="186">
        <v>576979</v>
      </c>
      <c r="AW54" s="187">
        <v>582940</v>
      </c>
      <c r="AX54" s="186">
        <v>34543</v>
      </c>
      <c r="AY54" s="186">
        <v>611522</v>
      </c>
      <c r="AZ54" s="186">
        <v>617483</v>
      </c>
      <c r="BA54" s="187">
        <v>-64545</v>
      </c>
      <c r="BB54" s="188">
        <v>546977</v>
      </c>
      <c r="BC54" s="189">
        <v>552938</v>
      </c>
      <c r="BD54" s="84"/>
      <c r="BE54" s="175">
        <f t="shared" si="1"/>
        <v>0.11072323052115141</v>
      </c>
      <c r="BF54" s="614">
        <f t="shared" si="2"/>
        <v>0.88927676947884859</v>
      </c>
      <c r="BH54" s="614">
        <f t="shared" si="0"/>
        <v>2.8370277681702149E-2</v>
      </c>
    </row>
    <row r="55" spans="2:60" ht="12.95" customHeight="1">
      <c r="B55" s="99" t="s">
        <v>109</v>
      </c>
      <c r="C55" s="485" t="s">
        <v>497</v>
      </c>
      <c r="D55" s="52">
        <v>80</v>
      </c>
      <c r="E55" s="52">
        <v>0</v>
      </c>
      <c r="F55" s="52">
        <v>0</v>
      </c>
      <c r="G55" s="52">
        <v>0</v>
      </c>
      <c r="H55" s="52">
        <v>0</v>
      </c>
      <c r="I55" s="496">
        <v>16</v>
      </c>
      <c r="J55" s="52">
        <v>0</v>
      </c>
      <c r="K55" s="52">
        <v>1</v>
      </c>
      <c r="L55" s="52">
        <v>0</v>
      </c>
      <c r="M55" s="497">
        <v>0</v>
      </c>
      <c r="N55" s="52">
        <v>0</v>
      </c>
      <c r="O55" s="52">
        <v>0</v>
      </c>
      <c r="P55" s="52">
        <v>0</v>
      </c>
      <c r="Q55" s="52">
        <v>0</v>
      </c>
      <c r="R55" s="52">
        <v>0</v>
      </c>
      <c r="S55" s="496">
        <v>0</v>
      </c>
      <c r="T55" s="52">
        <v>0</v>
      </c>
      <c r="U55" s="52">
        <v>0</v>
      </c>
      <c r="V55" s="52">
        <v>0</v>
      </c>
      <c r="W55" s="497">
        <v>3</v>
      </c>
      <c r="X55" s="52">
        <v>0</v>
      </c>
      <c r="Y55" s="52">
        <v>12</v>
      </c>
      <c r="Z55" s="52">
        <v>12</v>
      </c>
      <c r="AA55" s="52">
        <v>0</v>
      </c>
      <c r="AB55" s="52">
        <v>16</v>
      </c>
      <c r="AC55" s="496">
        <v>51</v>
      </c>
      <c r="AD55" s="52">
        <v>3</v>
      </c>
      <c r="AE55" s="52">
        <v>830</v>
      </c>
      <c r="AF55" s="52">
        <v>251</v>
      </c>
      <c r="AG55" s="497">
        <v>7</v>
      </c>
      <c r="AH55" s="52">
        <v>12</v>
      </c>
      <c r="AI55" s="52">
        <v>10427</v>
      </c>
      <c r="AJ55" s="52">
        <v>1</v>
      </c>
      <c r="AK55" s="52">
        <v>17</v>
      </c>
      <c r="AL55" s="497">
        <v>30</v>
      </c>
      <c r="AM55" s="52">
        <v>0</v>
      </c>
      <c r="AN55" s="52">
        <v>131</v>
      </c>
      <c r="AO55" s="169">
        <v>11900</v>
      </c>
      <c r="AP55" s="52">
        <v>10454</v>
      </c>
      <c r="AQ55" s="170">
        <v>144077</v>
      </c>
      <c r="AR55" s="52">
        <v>465137</v>
      </c>
      <c r="AS55" s="52">
        <v>0</v>
      </c>
      <c r="AT55" s="52">
        <v>0</v>
      </c>
      <c r="AU55" s="52">
        <v>0</v>
      </c>
      <c r="AV55" s="171">
        <v>619668</v>
      </c>
      <c r="AW55" s="172">
        <v>631568</v>
      </c>
      <c r="AX55" s="171">
        <v>48240</v>
      </c>
      <c r="AY55" s="171">
        <v>667908</v>
      </c>
      <c r="AZ55" s="171">
        <v>679808</v>
      </c>
      <c r="BA55" s="172">
        <v>-11622</v>
      </c>
      <c r="BB55" s="173">
        <v>656286</v>
      </c>
      <c r="BC55" s="174">
        <v>668186</v>
      </c>
      <c r="BD55" s="84"/>
      <c r="BE55" s="175">
        <f t="shared" si="1"/>
        <v>1.8401818964862059E-2</v>
      </c>
      <c r="BF55" s="614">
        <f t="shared" ref="BF55:BF57" si="3">1-BE55</f>
        <v>0.98159818103513796</v>
      </c>
      <c r="BH55" s="614">
        <f t="shared" ref="BH55:BH57" si="4">+AQ55/$AQ$61</f>
        <v>4.3483627807646738E-2</v>
      </c>
    </row>
    <row r="56" spans="2:60" ht="12.95" customHeight="1">
      <c r="B56" s="99" t="s">
        <v>110</v>
      </c>
      <c r="C56" s="485" t="s">
        <v>532</v>
      </c>
      <c r="D56" s="52">
        <v>22</v>
      </c>
      <c r="E56" s="52">
        <v>16</v>
      </c>
      <c r="F56" s="52">
        <v>536</v>
      </c>
      <c r="G56" s="52">
        <v>42</v>
      </c>
      <c r="H56" s="52">
        <v>205</v>
      </c>
      <c r="I56" s="496">
        <v>1076</v>
      </c>
      <c r="J56" s="52">
        <v>7</v>
      </c>
      <c r="K56" s="52">
        <v>449</v>
      </c>
      <c r="L56" s="52">
        <v>237</v>
      </c>
      <c r="M56" s="497">
        <v>51</v>
      </c>
      <c r="N56" s="52">
        <v>60</v>
      </c>
      <c r="O56" s="52">
        <v>236</v>
      </c>
      <c r="P56" s="52">
        <v>852</v>
      </c>
      <c r="Q56" s="52">
        <v>1035</v>
      </c>
      <c r="R56" s="52">
        <v>257</v>
      </c>
      <c r="S56" s="496">
        <v>250</v>
      </c>
      <c r="T56" s="52">
        <v>217</v>
      </c>
      <c r="U56" s="52">
        <v>17</v>
      </c>
      <c r="V56" s="52">
        <v>214</v>
      </c>
      <c r="W56" s="497">
        <v>229</v>
      </c>
      <c r="X56" s="52">
        <v>558</v>
      </c>
      <c r="Y56" s="52">
        <v>377</v>
      </c>
      <c r="Z56" s="52">
        <v>371</v>
      </c>
      <c r="AA56" s="52">
        <v>75</v>
      </c>
      <c r="AB56" s="52">
        <v>380</v>
      </c>
      <c r="AC56" s="496">
        <v>1028</v>
      </c>
      <c r="AD56" s="52">
        <v>157</v>
      </c>
      <c r="AE56" s="52">
        <v>654</v>
      </c>
      <c r="AF56" s="52">
        <v>304</v>
      </c>
      <c r="AG56" s="497">
        <v>1</v>
      </c>
      <c r="AH56" s="52">
        <v>1414</v>
      </c>
      <c r="AI56" s="52">
        <v>635</v>
      </c>
      <c r="AJ56" s="52">
        <v>0</v>
      </c>
      <c r="AK56" s="52">
        <v>852</v>
      </c>
      <c r="AL56" s="497">
        <v>1108</v>
      </c>
      <c r="AM56" s="52">
        <v>0</v>
      </c>
      <c r="AN56" s="52">
        <v>258</v>
      </c>
      <c r="AO56" s="169">
        <v>14180</v>
      </c>
      <c r="AP56" s="52">
        <v>0</v>
      </c>
      <c r="AQ56" s="170">
        <v>44053</v>
      </c>
      <c r="AR56" s="52">
        <v>0</v>
      </c>
      <c r="AS56" s="52">
        <v>0</v>
      </c>
      <c r="AT56" s="52">
        <v>0</v>
      </c>
      <c r="AU56" s="52">
        <v>0</v>
      </c>
      <c r="AV56" s="171">
        <v>44053</v>
      </c>
      <c r="AW56" s="172">
        <v>58233</v>
      </c>
      <c r="AX56" s="171">
        <v>17373</v>
      </c>
      <c r="AY56" s="171">
        <v>61426</v>
      </c>
      <c r="AZ56" s="171">
        <v>75606</v>
      </c>
      <c r="BA56" s="172">
        <v>-105</v>
      </c>
      <c r="BB56" s="173">
        <v>61321</v>
      </c>
      <c r="BC56" s="174">
        <v>75501</v>
      </c>
      <c r="BD56" s="84"/>
      <c r="BE56" s="175">
        <f t="shared" si="1"/>
        <v>1.8031013342949874E-3</v>
      </c>
      <c r="BF56" s="614">
        <f t="shared" si="3"/>
        <v>0.99819689866570505</v>
      </c>
      <c r="BH56" s="614">
        <f t="shared" si="4"/>
        <v>1.3295559012266091E-2</v>
      </c>
    </row>
    <row r="57" spans="2:60" ht="12.95" customHeight="1">
      <c r="B57" s="99" t="s">
        <v>422</v>
      </c>
      <c r="C57" s="485" t="s">
        <v>498</v>
      </c>
      <c r="D57" s="52">
        <v>2420</v>
      </c>
      <c r="E57" s="52">
        <v>223</v>
      </c>
      <c r="F57" s="52">
        <v>16800</v>
      </c>
      <c r="G57" s="52">
        <v>3388</v>
      </c>
      <c r="H57" s="52">
        <v>5754</v>
      </c>
      <c r="I57" s="496">
        <v>31695</v>
      </c>
      <c r="J57" s="52">
        <v>264</v>
      </c>
      <c r="K57" s="52">
        <v>24745</v>
      </c>
      <c r="L57" s="52">
        <v>15177</v>
      </c>
      <c r="M57" s="497">
        <v>1642</v>
      </c>
      <c r="N57" s="52">
        <v>2953</v>
      </c>
      <c r="O57" s="52">
        <v>9446</v>
      </c>
      <c r="P57" s="52">
        <v>23760</v>
      </c>
      <c r="Q57" s="52">
        <v>20461</v>
      </c>
      <c r="R57" s="52">
        <v>7205</v>
      </c>
      <c r="S57" s="496">
        <v>17612</v>
      </c>
      <c r="T57" s="52">
        <v>23365</v>
      </c>
      <c r="U57" s="52">
        <v>1907</v>
      </c>
      <c r="V57" s="52">
        <v>24101</v>
      </c>
      <c r="W57" s="497">
        <v>9062</v>
      </c>
      <c r="X57" s="52">
        <v>52551</v>
      </c>
      <c r="Y57" s="52">
        <v>16867</v>
      </c>
      <c r="Z57" s="52">
        <v>7451</v>
      </c>
      <c r="AA57" s="52">
        <v>2399</v>
      </c>
      <c r="AB57" s="52">
        <v>52409</v>
      </c>
      <c r="AC57" s="496">
        <v>36943</v>
      </c>
      <c r="AD57" s="52">
        <v>13829</v>
      </c>
      <c r="AE57" s="52">
        <v>65518</v>
      </c>
      <c r="AF57" s="52">
        <v>34644</v>
      </c>
      <c r="AG57" s="497">
        <v>30351</v>
      </c>
      <c r="AH57" s="52">
        <v>41509</v>
      </c>
      <c r="AI57" s="52">
        <v>31222</v>
      </c>
      <c r="AJ57" s="52">
        <v>5473</v>
      </c>
      <c r="AK57" s="52">
        <v>59292</v>
      </c>
      <c r="AL57" s="497">
        <v>16899</v>
      </c>
      <c r="AM57" s="52">
        <v>0</v>
      </c>
      <c r="AN57" s="52">
        <v>2142</v>
      </c>
      <c r="AO57" s="169">
        <v>711479</v>
      </c>
      <c r="AP57" s="52">
        <v>1051</v>
      </c>
      <c r="AQ57" s="170">
        <v>38462</v>
      </c>
      <c r="AR57" s="52">
        <v>0</v>
      </c>
      <c r="AS57" s="52">
        <v>2139</v>
      </c>
      <c r="AT57" s="52">
        <v>20738</v>
      </c>
      <c r="AU57" s="52">
        <v>0</v>
      </c>
      <c r="AV57" s="171">
        <v>62390</v>
      </c>
      <c r="AW57" s="172">
        <v>773869</v>
      </c>
      <c r="AX57" s="171">
        <v>25612</v>
      </c>
      <c r="AY57" s="171">
        <v>88002</v>
      </c>
      <c r="AZ57" s="171">
        <v>799481</v>
      </c>
      <c r="BA57" s="172">
        <v>-358451</v>
      </c>
      <c r="BB57" s="173">
        <v>-270449</v>
      </c>
      <c r="BC57" s="174">
        <v>441030</v>
      </c>
      <c r="BD57" s="84"/>
      <c r="BE57" s="175">
        <f t="shared" si="1"/>
        <v>0.46319338285937284</v>
      </c>
      <c r="BF57" s="614">
        <f t="shared" si="3"/>
        <v>0.53680661714062716</v>
      </c>
      <c r="BH57" s="614">
        <f t="shared" si="4"/>
        <v>1.1608149064303869E-2</v>
      </c>
    </row>
    <row r="58" spans="2:60" ht="12.95" customHeight="1">
      <c r="B58" s="99" t="s">
        <v>423</v>
      </c>
      <c r="C58" s="485" t="s">
        <v>499</v>
      </c>
      <c r="D58" s="176">
        <v>20</v>
      </c>
      <c r="E58" s="176">
        <v>0</v>
      </c>
      <c r="F58" s="176">
        <v>95</v>
      </c>
      <c r="G58" s="176">
        <v>14</v>
      </c>
      <c r="H58" s="176">
        <v>19</v>
      </c>
      <c r="I58" s="498">
        <v>65</v>
      </c>
      <c r="J58" s="176">
        <v>0</v>
      </c>
      <c r="K58" s="176">
        <v>59</v>
      </c>
      <c r="L58" s="176">
        <v>28</v>
      </c>
      <c r="M58" s="499">
        <v>4</v>
      </c>
      <c r="N58" s="176">
        <v>18</v>
      </c>
      <c r="O58" s="176">
        <v>30</v>
      </c>
      <c r="P58" s="176">
        <v>58</v>
      </c>
      <c r="Q58" s="176">
        <v>60</v>
      </c>
      <c r="R58" s="176">
        <v>17</v>
      </c>
      <c r="S58" s="498">
        <v>62</v>
      </c>
      <c r="T58" s="176">
        <v>99</v>
      </c>
      <c r="U58" s="176">
        <v>3</v>
      </c>
      <c r="V58" s="176">
        <v>84</v>
      </c>
      <c r="W58" s="499">
        <v>24</v>
      </c>
      <c r="X58" s="176">
        <v>150</v>
      </c>
      <c r="Y58" s="176">
        <v>16</v>
      </c>
      <c r="Z58" s="176">
        <v>17</v>
      </c>
      <c r="AA58" s="176">
        <v>2</v>
      </c>
      <c r="AB58" s="176">
        <v>419</v>
      </c>
      <c r="AC58" s="498">
        <v>67</v>
      </c>
      <c r="AD58" s="176">
        <v>333</v>
      </c>
      <c r="AE58" s="176">
        <v>272</v>
      </c>
      <c r="AF58" s="176">
        <v>1659</v>
      </c>
      <c r="AG58" s="499">
        <v>145</v>
      </c>
      <c r="AH58" s="176">
        <v>1695</v>
      </c>
      <c r="AI58" s="176">
        <v>8305</v>
      </c>
      <c r="AJ58" s="176">
        <v>195</v>
      </c>
      <c r="AK58" s="176">
        <v>461</v>
      </c>
      <c r="AL58" s="499">
        <v>6595</v>
      </c>
      <c r="AM58" s="176">
        <v>0</v>
      </c>
      <c r="AN58" s="176">
        <v>87</v>
      </c>
      <c r="AO58" s="177">
        <v>21177</v>
      </c>
      <c r="AP58" s="176">
        <v>118411</v>
      </c>
      <c r="AQ58" s="178">
        <v>467474</v>
      </c>
      <c r="AR58" s="176">
        <v>0</v>
      </c>
      <c r="AS58" s="176">
        <v>0</v>
      </c>
      <c r="AT58" s="176">
        <v>0</v>
      </c>
      <c r="AU58" s="176">
        <v>0</v>
      </c>
      <c r="AV58" s="179">
        <v>585885</v>
      </c>
      <c r="AW58" s="180">
        <v>607062</v>
      </c>
      <c r="AX58" s="179">
        <v>21682</v>
      </c>
      <c r="AY58" s="179">
        <v>607567</v>
      </c>
      <c r="AZ58" s="179">
        <v>628744</v>
      </c>
      <c r="BA58" s="180">
        <v>-159415</v>
      </c>
      <c r="BB58" s="181">
        <v>448152</v>
      </c>
      <c r="BC58" s="182">
        <v>469329</v>
      </c>
      <c r="BD58" s="84"/>
      <c r="BE58" s="820">
        <f t="shared" si="1"/>
        <v>0.26260085460793131</v>
      </c>
      <c r="BF58" s="614">
        <f t="shared" si="2"/>
        <v>0.73739914539206874</v>
      </c>
      <c r="BH58" s="614">
        <f>+AQ58/$AQ$61</f>
        <v>0.14108751171770545</v>
      </c>
    </row>
    <row r="59" spans="2:60" ht="12.95" customHeight="1">
      <c r="B59" s="100" t="s">
        <v>424</v>
      </c>
      <c r="C59" s="486" t="s">
        <v>66</v>
      </c>
      <c r="D59" s="52">
        <v>55</v>
      </c>
      <c r="E59" s="52">
        <v>5</v>
      </c>
      <c r="F59" s="52">
        <v>249</v>
      </c>
      <c r="G59" s="52">
        <v>114</v>
      </c>
      <c r="H59" s="52">
        <v>176</v>
      </c>
      <c r="I59" s="496">
        <v>360</v>
      </c>
      <c r="J59" s="52">
        <v>2</v>
      </c>
      <c r="K59" s="52">
        <v>103</v>
      </c>
      <c r="L59" s="52">
        <v>499</v>
      </c>
      <c r="M59" s="497">
        <v>27</v>
      </c>
      <c r="N59" s="52">
        <v>60</v>
      </c>
      <c r="O59" s="52">
        <v>133</v>
      </c>
      <c r="P59" s="52">
        <v>494</v>
      </c>
      <c r="Q59" s="52">
        <v>625</v>
      </c>
      <c r="R59" s="52">
        <v>135</v>
      </c>
      <c r="S59" s="496">
        <v>447</v>
      </c>
      <c r="T59" s="52">
        <v>546</v>
      </c>
      <c r="U59" s="52">
        <v>49</v>
      </c>
      <c r="V59" s="52">
        <v>359</v>
      </c>
      <c r="W59" s="497">
        <v>266</v>
      </c>
      <c r="X59" s="52">
        <v>589</v>
      </c>
      <c r="Y59" s="52">
        <v>9</v>
      </c>
      <c r="Z59" s="52">
        <v>66</v>
      </c>
      <c r="AA59" s="52">
        <v>126</v>
      </c>
      <c r="AB59" s="52">
        <v>1213</v>
      </c>
      <c r="AC59" s="496">
        <v>1127</v>
      </c>
      <c r="AD59" s="52">
        <v>161</v>
      </c>
      <c r="AE59" s="52">
        <v>647</v>
      </c>
      <c r="AF59" s="52">
        <v>582</v>
      </c>
      <c r="AG59" s="497">
        <v>1144</v>
      </c>
      <c r="AH59" s="52">
        <v>1410</v>
      </c>
      <c r="AI59" s="52">
        <v>1585</v>
      </c>
      <c r="AJ59" s="52">
        <v>360</v>
      </c>
      <c r="AK59" s="52">
        <v>744</v>
      </c>
      <c r="AL59" s="497">
        <v>931</v>
      </c>
      <c r="AM59" s="52">
        <v>0</v>
      </c>
      <c r="AN59" s="52">
        <v>11</v>
      </c>
      <c r="AO59" s="169">
        <v>15409</v>
      </c>
      <c r="AP59" s="52">
        <v>0</v>
      </c>
      <c r="AQ59" s="170">
        <v>0</v>
      </c>
      <c r="AR59" s="52">
        <v>0</v>
      </c>
      <c r="AS59" s="52">
        <v>0</v>
      </c>
      <c r="AT59" s="52">
        <v>0</v>
      </c>
      <c r="AU59" s="52">
        <v>0</v>
      </c>
      <c r="AV59" s="171">
        <v>0</v>
      </c>
      <c r="AW59" s="172">
        <v>15409</v>
      </c>
      <c r="AX59" s="171">
        <v>0</v>
      </c>
      <c r="AY59" s="171">
        <v>0</v>
      </c>
      <c r="AZ59" s="171">
        <v>15409</v>
      </c>
      <c r="BA59" s="172">
        <v>0</v>
      </c>
      <c r="BB59" s="173">
        <v>0</v>
      </c>
      <c r="BC59" s="174">
        <v>15409</v>
      </c>
      <c r="BD59" s="84"/>
      <c r="BE59" s="821">
        <f t="shared" si="1"/>
        <v>0</v>
      </c>
      <c r="BF59" s="615">
        <f t="shared" si="2"/>
        <v>1</v>
      </c>
      <c r="BH59" s="615">
        <f>+AQ59/$AQ$61</f>
        <v>0</v>
      </c>
    </row>
    <row r="60" spans="2:60" ht="12.95" customHeight="1">
      <c r="B60" s="190" t="s">
        <v>425</v>
      </c>
      <c r="C60" s="491" t="s">
        <v>67</v>
      </c>
      <c r="D60" s="52">
        <v>381</v>
      </c>
      <c r="E60" s="52">
        <v>89</v>
      </c>
      <c r="F60" s="52">
        <v>1627</v>
      </c>
      <c r="G60" s="52">
        <v>280</v>
      </c>
      <c r="H60" s="52">
        <v>491</v>
      </c>
      <c r="I60" s="496">
        <v>1119</v>
      </c>
      <c r="J60" s="52">
        <v>37</v>
      </c>
      <c r="K60" s="52">
        <v>1273</v>
      </c>
      <c r="L60" s="52">
        <v>1373</v>
      </c>
      <c r="M60" s="497">
        <v>853</v>
      </c>
      <c r="N60" s="52">
        <v>1066</v>
      </c>
      <c r="O60" s="52">
        <v>1174</v>
      </c>
      <c r="P60" s="52">
        <v>3921</v>
      </c>
      <c r="Q60" s="52">
        <v>3207</v>
      </c>
      <c r="R60" s="52">
        <v>494</v>
      </c>
      <c r="S60" s="496">
        <v>284</v>
      </c>
      <c r="T60" s="52">
        <v>1250</v>
      </c>
      <c r="U60" s="52">
        <v>61</v>
      </c>
      <c r="V60" s="52">
        <v>1099</v>
      </c>
      <c r="W60" s="497">
        <v>368</v>
      </c>
      <c r="X60" s="52">
        <v>7508</v>
      </c>
      <c r="Y60" s="52">
        <v>628</v>
      </c>
      <c r="Z60" s="52">
        <v>543</v>
      </c>
      <c r="AA60" s="52">
        <v>816</v>
      </c>
      <c r="AB60" s="52">
        <v>4054</v>
      </c>
      <c r="AC60" s="496">
        <v>1626</v>
      </c>
      <c r="AD60" s="52">
        <v>932</v>
      </c>
      <c r="AE60" s="52">
        <v>3458</v>
      </c>
      <c r="AF60" s="52">
        <v>624</v>
      </c>
      <c r="AG60" s="497">
        <v>374</v>
      </c>
      <c r="AH60" s="52">
        <v>5320</v>
      </c>
      <c r="AI60" s="52">
        <v>2793</v>
      </c>
      <c r="AJ60" s="52">
        <v>288</v>
      </c>
      <c r="AK60" s="52">
        <v>1491</v>
      </c>
      <c r="AL60" s="497">
        <v>1306</v>
      </c>
      <c r="AM60" s="52">
        <v>8</v>
      </c>
      <c r="AN60" s="52">
        <v>0</v>
      </c>
      <c r="AO60" s="169">
        <v>52216</v>
      </c>
      <c r="AP60" s="52">
        <v>0</v>
      </c>
      <c r="AQ60" s="170">
        <v>99</v>
      </c>
      <c r="AR60" s="52">
        <v>0</v>
      </c>
      <c r="AS60" s="52">
        <v>0</v>
      </c>
      <c r="AT60" s="52">
        <v>0</v>
      </c>
      <c r="AU60" s="52">
        <v>0</v>
      </c>
      <c r="AV60" s="171">
        <v>99</v>
      </c>
      <c r="AW60" s="172">
        <v>52315</v>
      </c>
      <c r="AX60" s="171">
        <v>1707</v>
      </c>
      <c r="AY60" s="171">
        <v>1806</v>
      </c>
      <c r="AZ60" s="171">
        <v>54022</v>
      </c>
      <c r="BA60" s="172">
        <v>-412</v>
      </c>
      <c r="BB60" s="173">
        <v>1394</v>
      </c>
      <c r="BC60" s="174">
        <v>53610</v>
      </c>
      <c r="BD60" s="84"/>
      <c r="BE60" s="175">
        <f t="shared" si="1"/>
        <v>7.8753703526713188E-3</v>
      </c>
      <c r="BF60" s="617">
        <f t="shared" si="2"/>
        <v>0.99212462964732873</v>
      </c>
      <c r="BH60" s="617">
        <f>+AQ60/$AQ$61</f>
        <v>2.9879017143312441E-5</v>
      </c>
    </row>
    <row r="61" spans="2:60" ht="12.95" customHeight="1" thickBot="1">
      <c r="B61" s="192" t="s">
        <v>426</v>
      </c>
      <c r="C61" s="488" t="s">
        <v>111</v>
      </c>
      <c r="D61" s="802">
        <v>39853</v>
      </c>
      <c r="E61" s="802">
        <v>2431</v>
      </c>
      <c r="F61" s="802">
        <v>258423</v>
      </c>
      <c r="G61" s="802">
        <v>75030</v>
      </c>
      <c r="H61" s="802">
        <v>129871</v>
      </c>
      <c r="I61" s="803">
        <v>306721</v>
      </c>
      <c r="J61" s="802">
        <v>4899</v>
      </c>
      <c r="K61" s="802">
        <v>432635</v>
      </c>
      <c r="L61" s="802">
        <v>184402</v>
      </c>
      <c r="M61" s="804">
        <v>48977</v>
      </c>
      <c r="N61" s="802">
        <v>125937</v>
      </c>
      <c r="O61" s="802">
        <v>184215</v>
      </c>
      <c r="P61" s="802">
        <v>327998</v>
      </c>
      <c r="Q61" s="802">
        <v>324058</v>
      </c>
      <c r="R61" s="802">
        <v>110565</v>
      </c>
      <c r="S61" s="803">
        <v>250092</v>
      </c>
      <c r="T61" s="802">
        <v>434622</v>
      </c>
      <c r="U61" s="802">
        <v>33420</v>
      </c>
      <c r="V61" s="802">
        <v>660281</v>
      </c>
      <c r="W61" s="804">
        <v>142778</v>
      </c>
      <c r="X61" s="802">
        <v>294556</v>
      </c>
      <c r="Y61" s="802">
        <v>118733</v>
      </c>
      <c r="Z61" s="802">
        <v>27317</v>
      </c>
      <c r="AA61" s="802">
        <v>12616</v>
      </c>
      <c r="AB61" s="802">
        <v>175850</v>
      </c>
      <c r="AC61" s="803">
        <v>103150</v>
      </c>
      <c r="AD61" s="802">
        <v>138686</v>
      </c>
      <c r="AE61" s="802">
        <v>171880</v>
      </c>
      <c r="AF61" s="802">
        <v>116130</v>
      </c>
      <c r="AG61" s="804">
        <v>94824</v>
      </c>
      <c r="AH61" s="802">
        <v>160841</v>
      </c>
      <c r="AI61" s="802">
        <v>253882</v>
      </c>
      <c r="AJ61" s="802">
        <v>29064</v>
      </c>
      <c r="AK61" s="802">
        <v>144946</v>
      </c>
      <c r="AL61" s="804">
        <v>205873</v>
      </c>
      <c r="AM61" s="802">
        <v>15409</v>
      </c>
      <c r="AN61" s="802">
        <v>32179</v>
      </c>
      <c r="AO61" s="805">
        <v>6173144</v>
      </c>
      <c r="AP61" s="802">
        <v>181761</v>
      </c>
      <c r="AQ61" s="806">
        <v>3313362</v>
      </c>
      <c r="AR61" s="802">
        <v>1021438</v>
      </c>
      <c r="AS61" s="802">
        <v>257085</v>
      </c>
      <c r="AT61" s="802">
        <v>1088495</v>
      </c>
      <c r="AU61" s="802">
        <v>52156</v>
      </c>
      <c r="AV61" s="807">
        <v>5914297</v>
      </c>
      <c r="AW61" s="808">
        <v>12087441</v>
      </c>
      <c r="AX61" s="807">
        <v>6110289</v>
      </c>
      <c r="AY61" s="807">
        <v>12024586</v>
      </c>
      <c r="AZ61" s="807">
        <v>18197730</v>
      </c>
      <c r="BA61" s="808">
        <v>-5816341</v>
      </c>
      <c r="BB61" s="809">
        <v>6208245</v>
      </c>
      <c r="BC61" s="810">
        <v>12381389</v>
      </c>
      <c r="BD61" s="84"/>
      <c r="BE61" s="823">
        <f t="shared" si="1"/>
        <v>0.48118878098350182</v>
      </c>
      <c r="BF61" s="618">
        <f t="shared" si="2"/>
        <v>0.51881121901649818</v>
      </c>
      <c r="BH61" s="618">
        <f>SUM(BH24:BH60)</f>
        <v>1</v>
      </c>
    </row>
    <row r="62" spans="2:60" ht="12.95" customHeight="1">
      <c r="B62" s="99" t="s">
        <v>427</v>
      </c>
      <c r="C62" s="485" t="s">
        <v>112</v>
      </c>
      <c r="D62" s="52">
        <v>459</v>
      </c>
      <c r="E62" s="52">
        <v>186</v>
      </c>
      <c r="F62" s="52">
        <v>4566</v>
      </c>
      <c r="G62" s="52">
        <v>1671</v>
      </c>
      <c r="H62" s="52">
        <v>2363</v>
      </c>
      <c r="I62" s="496">
        <v>9250</v>
      </c>
      <c r="J62" s="52">
        <v>671</v>
      </c>
      <c r="K62" s="52">
        <v>3273</v>
      </c>
      <c r="L62" s="52">
        <v>1517</v>
      </c>
      <c r="M62" s="497">
        <v>234</v>
      </c>
      <c r="N62" s="52">
        <v>863</v>
      </c>
      <c r="O62" s="52">
        <v>2898</v>
      </c>
      <c r="P62" s="52">
        <v>7557</v>
      </c>
      <c r="Q62" s="52">
        <v>5536</v>
      </c>
      <c r="R62" s="52">
        <v>1501</v>
      </c>
      <c r="S62" s="496">
        <v>5632</v>
      </c>
      <c r="T62" s="52">
        <v>3733</v>
      </c>
      <c r="U62" s="52">
        <v>952</v>
      </c>
      <c r="V62" s="52">
        <v>5804</v>
      </c>
      <c r="W62" s="497">
        <v>3005</v>
      </c>
      <c r="X62" s="52">
        <v>15198</v>
      </c>
      <c r="Y62" s="52">
        <v>3095</v>
      </c>
      <c r="Z62" s="52">
        <v>880</v>
      </c>
      <c r="AA62" s="52">
        <v>1626</v>
      </c>
      <c r="AB62" s="52">
        <v>13938</v>
      </c>
      <c r="AC62" s="496">
        <v>14514</v>
      </c>
      <c r="AD62" s="52">
        <v>3690</v>
      </c>
      <c r="AE62" s="52">
        <v>9331</v>
      </c>
      <c r="AF62" s="52">
        <v>9293</v>
      </c>
      <c r="AG62" s="497">
        <v>3727</v>
      </c>
      <c r="AH62" s="52">
        <v>5638</v>
      </c>
      <c r="AI62" s="52">
        <v>9942</v>
      </c>
      <c r="AJ62" s="52">
        <v>2027</v>
      </c>
      <c r="AK62" s="52">
        <v>12244</v>
      </c>
      <c r="AL62" s="497">
        <v>14689</v>
      </c>
      <c r="AM62" s="52">
        <v>0</v>
      </c>
      <c r="AN62" s="52">
        <v>258</v>
      </c>
      <c r="AO62" s="51">
        <v>181761</v>
      </c>
      <c r="AP62" s="193"/>
      <c r="AQ62" s="52"/>
      <c r="AR62" s="52"/>
      <c r="AS62" s="52"/>
      <c r="AT62" s="52"/>
      <c r="AU62" s="52"/>
      <c r="AV62" s="52"/>
      <c r="AW62" s="52"/>
      <c r="AX62" s="52"/>
      <c r="AY62" s="52"/>
      <c r="AZ62" s="52"/>
      <c r="BA62" s="52"/>
      <c r="BB62" s="52"/>
      <c r="BC62" s="52"/>
    </row>
    <row r="63" spans="2:60" ht="12.95" customHeight="1">
      <c r="B63" s="99" t="s">
        <v>428</v>
      </c>
      <c r="C63" s="485" t="s">
        <v>68</v>
      </c>
      <c r="D63" s="52">
        <v>9407</v>
      </c>
      <c r="E63" s="52">
        <v>850</v>
      </c>
      <c r="F63" s="52">
        <v>53375</v>
      </c>
      <c r="G63" s="52">
        <v>27364</v>
      </c>
      <c r="H63" s="52">
        <v>41906</v>
      </c>
      <c r="I63" s="496">
        <v>90953</v>
      </c>
      <c r="J63" s="52">
        <v>1216</v>
      </c>
      <c r="K63" s="52">
        <v>150641</v>
      </c>
      <c r="L63" s="52">
        <v>66872</v>
      </c>
      <c r="M63" s="497">
        <v>11134</v>
      </c>
      <c r="N63" s="52">
        <v>13817</v>
      </c>
      <c r="O63" s="52">
        <v>80119</v>
      </c>
      <c r="P63" s="52">
        <v>123847</v>
      </c>
      <c r="Q63" s="52">
        <v>137152</v>
      </c>
      <c r="R63" s="52">
        <v>19847</v>
      </c>
      <c r="S63" s="496">
        <v>89032</v>
      </c>
      <c r="T63" s="52">
        <v>107481</v>
      </c>
      <c r="U63" s="52">
        <v>11468</v>
      </c>
      <c r="V63" s="52">
        <v>93543</v>
      </c>
      <c r="W63" s="497">
        <v>58677</v>
      </c>
      <c r="X63" s="52">
        <v>180975</v>
      </c>
      <c r="Y63" s="52">
        <v>19380</v>
      </c>
      <c r="Z63" s="52">
        <v>12436</v>
      </c>
      <c r="AA63" s="52">
        <v>15990</v>
      </c>
      <c r="AB63" s="52">
        <v>243865</v>
      </c>
      <c r="AC63" s="496">
        <v>82365</v>
      </c>
      <c r="AD63" s="52">
        <v>38717</v>
      </c>
      <c r="AE63" s="52">
        <v>116329</v>
      </c>
      <c r="AF63" s="52">
        <v>33422</v>
      </c>
      <c r="AG63" s="497">
        <v>122453</v>
      </c>
      <c r="AH63" s="52">
        <v>302132</v>
      </c>
      <c r="AI63" s="52">
        <v>320877</v>
      </c>
      <c r="AJ63" s="52">
        <v>40969</v>
      </c>
      <c r="AK63" s="52">
        <v>163406</v>
      </c>
      <c r="AL63" s="497">
        <v>124881</v>
      </c>
      <c r="AM63" s="52">
        <v>0</v>
      </c>
      <c r="AN63" s="52">
        <v>635</v>
      </c>
      <c r="AO63" s="51">
        <v>3007533</v>
      </c>
      <c r="AP63" s="194"/>
      <c r="AQ63" s="52"/>
      <c r="AR63" s="52"/>
      <c r="AS63" s="52"/>
      <c r="AT63" s="52"/>
      <c r="AU63" s="52"/>
      <c r="AV63" s="52"/>
      <c r="AW63" s="52"/>
      <c r="AX63" s="52"/>
      <c r="AY63" s="52"/>
      <c r="AZ63" s="52"/>
      <c r="BA63" s="52"/>
      <c r="BB63" s="52"/>
      <c r="BC63" s="52"/>
    </row>
    <row r="64" spans="2:60" ht="12.95" customHeight="1">
      <c r="B64" s="99" t="s">
        <v>429</v>
      </c>
      <c r="C64" s="485" t="s">
        <v>69</v>
      </c>
      <c r="D64" s="52">
        <v>23586</v>
      </c>
      <c r="E64" s="52">
        <v>180</v>
      </c>
      <c r="F64" s="52">
        <v>57785</v>
      </c>
      <c r="G64" s="52">
        <v>5181</v>
      </c>
      <c r="H64" s="52">
        <v>24342</v>
      </c>
      <c r="I64" s="496">
        <v>98167</v>
      </c>
      <c r="J64" s="52">
        <v>-3861</v>
      </c>
      <c r="K64" s="52">
        <v>3592</v>
      </c>
      <c r="L64" s="52">
        <v>73228</v>
      </c>
      <c r="M64" s="497">
        <v>13048</v>
      </c>
      <c r="N64" s="52">
        <v>17077</v>
      </c>
      <c r="O64" s="52">
        <v>40314</v>
      </c>
      <c r="P64" s="52">
        <v>58258</v>
      </c>
      <c r="Q64" s="52">
        <v>102148</v>
      </c>
      <c r="R64" s="52">
        <v>61773</v>
      </c>
      <c r="S64" s="496">
        <v>1651</v>
      </c>
      <c r="T64" s="52">
        <v>29445</v>
      </c>
      <c r="U64" s="52">
        <v>-3053</v>
      </c>
      <c r="V64" s="52">
        <v>52063</v>
      </c>
      <c r="W64" s="497">
        <v>28073</v>
      </c>
      <c r="X64" s="52">
        <v>16230</v>
      </c>
      <c r="Y64" s="52">
        <v>13018</v>
      </c>
      <c r="Z64" s="52">
        <v>5326</v>
      </c>
      <c r="AA64" s="52">
        <v>3347</v>
      </c>
      <c r="AB64" s="52">
        <v>77456</v>
      </c>
      <c r="AC64" s="496">
        <v>86563</v>
      </c>
      <c r="AD64" s="52">
        <v>256080</v>
      </c>
      <c r="AE64" s="52">
        <v>36598</v>
      </c>
      <c r="AF64" s="52">
        <v>41259</v>
      </c>
      <c r="AG64" s="497">
        <v>0</v>
      </c>
      <c r="AH64" s="52">
        <v>11087</v>
      </c>
      <c r="AI64" s="52">
        <v>28878</v>
      </c>
      <c r="AJ64" s="52">
        <v>-367</v>
      </c>
      <c r="AK64" s="52">
        <v>62873</v>
      </c>
      <c r="AL64" s="497">
        <v>58279</v>
      </c>
      <c r="AM64" s="52">
        <v>0</v>
      </c>
      <c r="AN64" s="52">
        <v>17275</v>
      </c>
      <c r="AO64" s="51">
        <v>1396899</v>
      </c>
      <c r="AP64" s="194"/>
      <c r="AQ64" s="52"/>
      <c r="AR64" s="52"/>
      <c r="AS64" s="52"/>
      <c r="AT64" s="52"/>
      <c r="AU64" s="52"/>
      <c r="AV64" s="52"/>
      <c r="AW64" s="52"/>
      <c r="AX64" s="52"/>
      <c r="AY64" s="52"/>
      <c r="AZ64" s="52"/>
      <c r="BA64" s="52"/>
      <c r="BB64" s="52"/>
      <c r="BC64" s="52"/>
    </row>
    <row r="65" spans="2:58" ht="12.95" customHeight="1">
      <c r="B65" s="99" t="s">
        <v>430</v>
      </c>
      <c r="C65" s="485" t="s">
        <v>70</v>
      </c>
      <c r="D65" s="52">
        <v>11552</v>
      </c>
      <c r="E65" s="52">
        <v>392</v>
      </c>
      <c r="F65" s="52">
        <v>19268</v>
      </c>
      <c r="G65" s="52">
        <v>11054</v>
      </c>
      <c r="H65" s="52">
        <v>7410</v>
      </c>
      <c r="I65" s="496">
        <v>20784</v>
      </c>
      <c r="J65" s="52">
        <v>4984</v>
      </c>
      <c r="K65" s="52">
        <v>57977</v>
      </c>
      <c r="L65" s="52">
        <v>27521</v>
      </c>
      <c r="M65" s="497">
        <v>3502</v>
      </c>
      <c r="N65" s="52">
        <v>2279</v>
      </c>
      <c r="O65" s="52">
        <v>23382</v>
      </c>
      <c r="P65" s="52">
        <v>35146</v>
      </c>
      <c r="Q65" s="52">
        <v>40512</v>
      </c>
      <c r="R65" s="52">
        <v>11697</v>
      </c>
      <c r="S65" s="496">
        <v>46754</v>
      </c>
      <c r="T65" s="52">
        <v>83088</v>
      </c>
      <c r="U65" s="52">
        <v>5951</v>
      </c>
      <c r="V65" s="52">
        <v>62552</v>
      </c>
      <c r="W65" s="497">
        <v>24202</v>
      </c>
      <c r="X65" s="52">
        <v>25652</v>
      </c>
      <c r="Y65" s="52">
        <v>41638</v>
      </c>
      <c r="Z65" s="52">
        <v>8012</v>
      </c>
      <c r="AA65" s="52">
        <v>4456</v>
      </c>
      <c r="AB65" s="52">
        <v>19499</v>
      </c>
      <c r="AC65" s="496">
        <v>32347</v>
      </c>
      <c r="AD65" s="52">
        <v>268530</v>
      </c>
      <c r="AE65" s="52">
        <v>41408</v>
      </c>
      <c r="AF65" s="52">
        <v>42233</v>
      </c>
      <c r="AG65" s="497">
        <v>121469</v>
      </c>
      <c r="AH65" s="52">
        <v>60929</v>
      </c>
      <c r="AI65" s="52">
        <v>52592</v>
      </c>
      <c r="AJ65" s="52">
        <v>3398</v>
      </c>
      <c r="AK65" s="52">
        <v>35383</v>
      </c>
      <c r="AL65" s="497">
        <v>37980</v>
      </c>
      <c r="AM65" s="52">
        <v>0</v>
      </c>
      <c r="AN65" s="52">
        <v>2843</v>
      </c>
      <c r="AO65" s="51">
        <v>1298376</v>
      </c>
      <c r="AP65" s="194"/>
      <c r="AQ65" s="52"/>
      <c r="AR65" s="52"/>
      <c r="AS65" s="52"/>
      <c r="AT65" s="52"/>
      <c r="AU65" s="52"/>
      <c r="AV65" s="52"/>
      <c r="AW65" s="52"/>
      <c r="AX65" s="52"/>
      <c r="AY65" s="52"/>
      <c r="AZ65" s="52"/>
      <c r="BA65" s="52"/>
      <c r="BB65" s="52"/>
      <c r="BC65" s="52"/>
    </row>
    <row r="66" spans="2:58" ht="12.95" customHeight="1">
      <c r="B66" s="99" t="s">
        <v>431</v>
      </c>
      <c r="C66" s="485" t="s">
        <v>256</v>
      </c>
      <c r="D66" s="52">
        <v>3137</v>
      </c>
      <c r="E66" s="52">
        <v>276</v>
      </c>
      <c r="F66" s="52">
        <v>37423</v>
      </c>
      <c r="G66" s="52">
        <v>2710</v>
      </c>
      <c r="H66" s="52">
        <v>4234</v>
      </c>
      <c r="I66" s="496">
        <v>12902</v>
      </c>
      <c r="J66" s="52">
        <v>715</v>
      </c>
      <c r="K66" s="52">
        <v>30765</v>
      </c>
      <c r="L66" s="52">
        <v>5456</v>
      </c>
      <c r="M66" s="497">
        <v>2350</v>
      </c>
      <c r="N66" s="52">
        <v>1098</v>
      </c>
      <c r="O66" s="52">
        <v>4923</v>
      </c>
      <c r="P66" s="52">
        <v>5757</v>
      </c>
      <c r="Q66" s="52">
        <v>3120</v>
      </c>
      <c r="R66" s="52">
        <v>2153</v>
      </c>
      <c r="S66" s="496">
        <v>5686</v>
      </c>
      <c r="T66" s="52">
        <v>3344</v>
      </c>
      <c r="U66" s="52">
        <v>552</v>
      </c>
      <c r="V66" s="52">
        <v>1026</v>
      </c>
      <c r="W66" s="497">
        <v>5231</v>
      </c>
      <c r="X66" s="52">
        <v>25310</v>
      </c>
      <c r="Y66" s="52">
        <v>2269</v>
      </c>
      <c r="Z66" s="52">
        <v>2340</v>
      </c>
      <c r="AA66" s="52">
        <v>871</v>
      </c>
      <c r="AB66" s="52">
        <v>19240</v>
      </c>
      <c r="AC66" s="496">
        <v>5413</v>
      </c>
      <c r="AD66" s="52">
        <v>44157</v>
      </c>
      <c r="AE66" s="52">
        <v>41487</v>
      </c>
      <c r="AF66" s="52">
        <v>6386</v>
      </c>
      <c r="AG66" s="497">
        <v>412</v>
      </c>
      <c r="AH66" s="52">
        <v>13779</v>
      </c>
      <c r="AI66" s="52">
        <v>9460</v>
      </c>
      <c r="AJ66" s="52">
        <v>1683</v>
      </c>
      <c r="AK66" s="52">
        <v>22200</v>
      </c>
      <c r="AL66" s="497">
        <v>27630</v>
      </c>
      <c r="AM66" s="52">
        <v>0</v>
      </c>
      <c r="AN66" s="52">
        <v>420</v>
      </c>
      <c r="AO66" s="51">
        <v>355915</v>
      </c>
      <c r="AP66" s="194"/>
      <c r="AQ66" s="52"/>
      <c r="AR66" s="52"/>
      <c r="AS66" s="52"/>
      <c r="AT66" s="52"/>
      <c r="AU66" s="52"/>
      <c r="AV66" s="52"/>
      <c r="AW66" s="52"/>
      <c r="AX66" s="52"/>
      <c r="AY66" s="52"/>
      <c r="AZ66" s="52"/>
      <c r="BA66" s="52"/>
      <c r="BB66" s="52"/>
      <c r="BC66" s="52"/>
    </row>
    <row r="67" spans="2:58" ht="12.95" customHeight="1">
      <c r="B67" s="190" t="s">
        <v>500</v>
      </c>
      <c r="C67" s="491" t="s">
        <v>257</v>
      </c>
      <c r="D67" s="191">
        <v>-9480</v>
      </c>
      <c r="E67" s="191">
        <v>0</v>
      </c>
      <c r="F67" s="191">
        <v>-646</v>
      </c>
      <c r="G67" s="191">
        <v>0</v>
      </c>
      <c r="H67" s="191">
        <v>0</v>
      </c>
      <c r="I67" s="502">
        <v>-1</v>
      </c>
      <c r="J67" s="191">
        <v>-13</v>
      </c>
      <c r="K67" s="191">
        <v>-2</v>
      </c>
      <c r="L67" s="191">
        <v>-2</v>
      </c>
      <c r="M67" s="503">
        <v>0</v>
      </c>
      <c r="N67" s="191">
        <v>0</v>
      </c>
      <c r="O67" s="191">
        <v>-2</v>
      </c>
      <c r="P67" s="191">
        <v>-3</v>
      </c>
      <c r="Q67" s="191">
        <v>-1</v>
      </c>
      <c r="R67" s="191">
        <v>-1</v>
      </c>
      <c r="S67" s="502">
        <v>-2</v>
      </c>
      <c r="T67" s="191">
        <v>-1</v>
      </c>
      <c r="U67" s="191">
        <v>0</v>
      </c>
      <c r="V67" s="191">
        <v>-1</v>
      </c>
      <c r="W67" s="503">
        <v>-2</v>
      </c>
      <c r="X67" s="191">
        <v>-3291</v>
      </c>
      <c r="Y67" s="191">
        <v>-85</v>
      </c>
      <c r="Z67" s="191">
        <v>-2011</v>
      </c>
      <c r="AA67" s="191">
        <v>0</v>
      </c>
      <c r="AB67" s="191">
        <v>-257</v>
      </c>
      <c r="AC67" s="502">
        <v>-4909</v>
      </c>
      <c r="AD67" s="191">
        <v>-129</v>
      </c>
      <c r="AE67" s="191">
        <v>-1186</v>
      </c>
      <c r="AF67" s="191">
        <v>-3</v>
      </c>
      <c r="AG67" s="503">
        <v>0</v>
      </c>
      <c r="AH67" s="191">
        <v>-1468</v>
      </c>
      <c r="AI67" s="191">
        <v>-7445</v>
      </c>
      <c r="AJ67" s="191">
        <v>-1273</v>
      </c>
      <c r="AK67" s="191">
        <v>-22</v>
      </c>
      <c r="AL67" s="503">
        <v>-3</v>
      </c>
      <c r="AM67" s="191">
        <v>0</v>
      </c>
      <c r="AN67" s="191">
        <v>0</v>
      </c>
      <c r="AO67" s="195">
        <v>-32239</v>
      </c>
      <c r="AP67" s="194"/>
      <c r="AQ67" s="52"/>
      <c r="AR67" s="52"/>
      <c r="AS67" s="52"/>
      <c r="AT67" s="52"/>
      <c r="AU67" s="52"/>
      <c r="AV67" s="52"/>
      <c r="AW67" s="52"/>
      <c r="AX67" s="52"/>
      <c r="AY67" s="52"/>
      <c r="AZ67" s="52"/>
      <c r="BA67" s="52"/>
      <c r="BB67" s="52"/>
      <c r="BC67" s="52"/>
    </row>
    <row r="68" spans="2:58" ht="12.95" customHeight="1" thickBot="1">
      <c r="B68" s="99" t="s">
        <v>501</v>
      </c>
      <c r="C68" s="485" t="s">
        <v>71</v>
      </c>
      <c r="D68" s="52">
        <v>38661</v>
      </c>
      <c r="E68" s="52">
        <v>1884</v>
      </c>
      <c r="F68" s="52">
        <v>171771</v>
      </c>
      <c r="G68" s="52">
        <v>47980</v>
      </c>
      <c r="H68" s="52">
        <v>80255</v>
      </c>
      <c r="I68" s="496">
        <v>232055</v>
      </c>
      <c r="J68" s="52">
        <v>3712</v>
      </c>
      <c r="K68" s="52">
        <v>246246</v>
      </c>
      <c r="L68" s="52">
        <v>174592</v>
      </c>
      <c r="M68" s="497">
        <v>30268</v>
      </c>
      <c r="N68" s="52">
        <v>35134</v>
      </c>
      <c r="O68" s="52">
        <v>151634</v>
      </c>
      <c r="P68" s="52">
        <v>230562</v>
      </c>
      <c r="Q68" s="52">
        <v>288467</v>
      </c>
      <c r="R68" s="52">
        <v>96970</v>
      </c>
      <c r="S68" s="496">
        <v>148753</v>
      </c>
      <c r="T68" s="52">
        <v>227090</v>
      </c>
      <c r="U68" s="52">
        <v>15870</v>
      </c>
      <c r="V68" s="52">
        <v>214987</v>
      </c>
      <c r="W68" s="497">
        <v>119186</v>
      </c>
      <c r="X68" s="52">
        <v>260074</v>
      </c>
      <c r="Y68" s="52">
        <v>79315</v>
      </c>
      <c r="Z68" s="52">
        <v>26983</v>
      </c>
      <c r="AA68" s="52">
        <v>26290</v>
      </c>
      <c r="AB68" s="52">
        <v>373741</v>
      </c>
      <c r="AC68" s="496">
        <v>216293</v>
      </c>
      <c r="AD68" s="52">
        <v>611045</v>
      </c>
      <c r="AE68" s="52">
        <v>243967</v>
      </c>
      <c r="AF68" s="52">
        <v>132590</v>
      </c>
      <c r="AG68" s="497">
        <v>248061</v>
      </c>
      <c r="AH68" s="52">
        <v>392097</v>
      </c>
      <c r="AI68" s="52">
        <v>414304</v>
      </c>
      <c r="AJ68" s="52">
        <v>46437</v>
      </c>
      <c r="AK68" s="52">
        <v>296084</v>
      </c>
      <c r="AL68" s="497">
        <v>263456</v>
      </c>
      <c r="AM68" s="52">
        <v>0</v>
      </c>
      <c r="AN68" s="52">
        <v>21431</v>
      </c>
      <c r="AO68" s="51">
        <v>6208245</v>
      </c>
      <c r="AP68" s="194"/>
      <c r="AQ68" s="52"/>
      <c r="AR68" s="52"/>
      <c r="AS68" s="52"/>
      <c r="AT68" s="52"/>
      <c r="AU68" s="52"/>
      <c r="AV68" s="52"/>
      <c r="AW68" s="52"/>
      <c r="AX68" s="52"/>
      <c r="AY68" s="52"/>
      <c r="AZ68" s="52"/>
      <c r="BA68" s="52"/>
      <c r="BB68" s="52"/>
      <c r="BC68" s="52"/>
    </row>
    <row r="69" spans="2:58" ht="12.95" customHeight="1" thickBot="1">
      <c r="B69" s="196" t="s">
        <v>502</v>
      </c>
      <c r="C69" s="492" t="s">
        <v>113</v>
      </c>
      <c r="D69" s="197">
        <v>78514</v>
      </c>
      <c r="E69" s="197">
        <v>4315</v>
      </c>
      <c r="F69" s="197">
        <v>430194</v>
      </c>
      <c r="G69" s="197">
        <v>123010</v>
      </c>
      <c r="H69" s="197">
        <v>210126</v>
      </c>
      <c r="I69" s="504">
        <v>538776</v>
      </c>
      <c r="J69" s="197">
        <v>8611</v>
      </c>
      <c r="K69" s="197">
        <v>678881</v>
      </c>
      <c r="L69" s="197">
        <v>358994</v>
      </c>
      <c r="M69" s="505">
        <v>79245</v>
      </c>
      <c r="N69" s="197">
        <v>161071</v>
      </c>
      <c r="O69" s="197">
        <v>335849</v>
      </c>
      <c r="P69" s="197">
        <v>558560</v>
      </c>
      <c r="Q69" s="197">
        <v>612525</v>
      </c>
      <c r="R69" s="197">
        <v>207535</v>
      </c>
      <c r="S69" s="504">
        <v>398845</v>
      </c>
      <c r="T69" s="197">
        <v>661712</v>
      </c>
      <c r="U69" s="197">
        <v>49290</v>
      </c>
      <c r="V69" s="197">
        <v>875268</v>
      </c>
      <c r="W69" s="505">
        <v>261964</v>
      </c>
      <c r="X69" s="197">
        <v>554630</v>
      </c>
      <c r="Y69" s="197">
        <v>198048</v>
      </c>
      <c r="Z69" s="197">
        <v>54300</v>
      </c>
      <c r="AA69" s="197">
        <v>38906</v>
      </c>
      <c r="AB69" s="197">
        <v>549591</v>
      </c>
      <c r="AC69" s="504">
        <v>319443</v>
      </c>
      <c r="AD69" s="197">
        <v>749731</v>
      </c>
      <c r="AE69" s="197">
        <v>415847</v>
      </c>
      <c r="AF69" s="197">
        <v>248720</v>
      </c>
      <c r="AG69" s="505">
        <v>342885</v>
      </c>
      <c r="AH69" s="197">
        <v>552938</v>
      </c>
      <c r="AI69" s="197">
        <v>668186</v>
      </c>
      <c r="AJ69" s="197">
        <v>75501</v>
      </c>
      <c r="AK69" s="197">
        <v>441030</v>
      </c>
      <c r="AL69" s="505">
        <v>469329</v>
      </c>
      <c r="AM69" s="197">
        <v>15409</v>
      </c>
      <c r="AN69" s="197">
        <v>53610</v>
      </c>
      <c r="AO69" s="198">
        <v>12381389</v>
      </c>
      <c r="AP69" s="194"/>
      <c r="AQ69" s="52"/>
      <c r="AR69" s="52"/>
      <c r="AS69" s="52"/>
      <c r="AT69" s="52"/>
      <c r="AU69" s="52"/>
      <c r="AV69" s="52"/>
      <c r="AW69" s="52"/>
      <c r="AX69" s="52"/>
      <c r="AY69" s="52"/>
      <c r="AZ69" s="52"/>
      <c r="BA69" s="52"/>
      <c r="BB69" s="52"/>
      <c r="BC69" s="52"/>
    </row>
    <row r="70" spans="2:58" ht="12.95" customHeight="1"/>
    <row r="71" spans="2:58" ht="12">
      <c r="B71" s="49"/>
      <c r="C71" s="49"/>
      <c r="D71" s="1187" t="s">
        <v>258</v>
      </c>
      <c r="E71" s="1187"/>
      <c r="F71" s="1187"/>
    </row>
    <row r="73" spans="2:58" ht="13.5">
      <c r="B73" s="166" t="s">
        <v>421</v>
      </c>
    </row>
    <row r="74" spans="2:58" ht="12" thickBot="1">
      <c r="AB74" s="50"/>
    </row>
    <row r="75" spans="2:58" s="48" customFormat="1" ht="12.95" customHeight="1">
      <c r="B75" s="1138"/>
      <c r="C75" s="1139"/>
      <c r="D75" s="619" t="s">
        <v>24</v>
      </c>
      <c r="E75" s="620" t="s">
        <v>25</v>
      </c>
      <c r="F75" s="620" t="s">
        <v>27</v>
      </c>
      <c r="G75" s="620" t="s">
        <v>28</v>
      </c>
      <c r="H75" s="620" t="s">
        <v>30</v>
      </c>
      <c r="I75" s="621" t="s">
        <v>31</v>
      </c>
      <c r="J75" s="620" t="s">
        <v>33</v>
      </c>
      <c r="K75" s="620" t="s">
        <v>34</v>
      </c>
      <c r="L75" s="620" t="s">
        <v>35</v>
      </c>
      <c r="M75" s="622" t="s">
        <v>37</v>
      </c>
      <c r="N75" s="620" t="s">
        <v>39</v>
      </c>
      <c r="O75" s="620" t="s">
        <v>41</v>
      </c>
      <c r="P75" s="620" t="s">
        <v>42</v>
      </c>
      <c r="Q75" s="620" t="s">
        <v>43</v>
      </c>
      <c r="R75" s="620" t="s">
        <v>44</v>
      </c>
      <c r="S75" s="621" t="s">
        <v>45</v>
      </c>
      <c r="T75" s="620" t="s">
        <v>47</v>
      </c>
      <c r="U75" s="620" t="s">
        <v>49</v>
      </c>
      <c r="V75" s="620" t="s">
        <v>50</v>
      </c>
      <c r="W75" s="622" t="s">
        <v>51</v>
      </c>
      <c r="X75" s="620" t="s">
        <v>53</v>
      </c>
      <c r="Y75" s="620" t="s">
        <v>54</v>
      </c>
      <c r="Z75" s="620" t="s">
        <v>56</v>
      </c>
      <c r="AA75" s="620" t="s">
        <v>57</v>
      </c>
      <c r="AB75" s="620" t="s">
        <v>58</v>
      </c>
      <c r="AC75" s="621" t="s">
        <v>60</v>
      </c>
      <c r="AD75" s="620" t="s">
        <v>61</v>
      </c>
      <c r="AE75" s="620" t="s">
        <v>62</v>
      </c>
      <c r="AF75" s="620" t="s">
        <v>63</v>
      </c>
      <c r="AG75" s="622" t="s">
        <v>64</v>
      </c>
      <c r="AH75" s="620" t="s">
        <v>65</v>
      </c>
      <c r="AI75" s="620" t="s">
        <v>109</v>
      </c>
      <c r="AJ75" s="620" t="s">
        <v>110</v>
      </c>
      <c r="AK75" s="620" t="s">
        <v>422</v>
      </c>
      <c r="AL75" s="622" t="s">
        <v>423</v>
      </c>
      <c r="AM75" s="620" t="s">
        <v>424</v>
      </c>
      <c r="AN75" s="623" t="s">
        <v>425</v>
      </c>
      <c r="AO75" s="199"/>
      <c r="AP75" s="200"/>
      <c r="AQ75" s="200"/>
      <c r="AR75" s="200"/>
      <c r="AS75" s="200"/>
      <c r="AT75" s="200"/>
      <c r="AU75" s="200"/>
      <c r="AV75" s="200"/>
      <c r="AW75" s="200"/>
      <c r="AX75" s="200"/>
      <c r="AY75" s="200"/>
      <c r="AZ75" s="200"/>
      <c r="BA75" s="200"/>
      <c r="BB75" s="200"/>
      <c r="BC75" s="200"/>
      <c r="BD75" s="167"/>
      <c r="BE75" s="200"/>
      <c r="BF75" s="200"/>
    </row>
    <row r="76" spans="2:58" s="48" customFormat="1" ht="12.95" customHeight="1">
      <c r="B76" s="1140"/>
      <c r="C76" s="1141"/>
      <c r="D76" s="1144" t="s">
        <v>539</v>
      </c>
      <c r="E76" s="1100" t="s">
        <v>26</v>
      </c>
      <c r="F76" s="1100" t="s">
        <v>404</v>
      </c>
      <c r="G76" s="1100" t="s">
        <v>29</v>
      </c>
      <c r="H76" s="1119" t="s">
        <v>487</v>
      </c>
      <c r="I76" s="1097" t="s">
        <v>32</v>
      </c>
      <c r="J76" s="1100" t="s">
        <v>488</v>
      </c>
      <c r="K76" s="1100" t="s">
        <v>540</v>
      </c>
      <c r="L76" s="1100" t="s">
        <v>489</v>
      </c>
      <c r="M76" s="1119" t="s">
        <v>36</v>
      </c>
      <c r="N76" s="1097" t="s">
        <v>38</v>
      </c>
      <c r="O76" s="1100" t="s">
        <v>40</v>
      </c>
      <c r="P76" s="1100" t="s">
        <v>490</v>
      </c>
      <c r="Q76" s="1100" t="s">
        <v>491</v>
      </c>
      <c r="R76" s="1119" t="s">
        <v>492</v>
      </c>
      <c r="S76" s="1097" t="s">
        <v>260</v>
      </c>
      <c r="T76" s="1100" t="s">
        <v>76</v>
      </c>
      <c r="U76" s="1100" t="s">
        <v>541</v>
      </c>
      <c r="V76" s="1100" t="s">
        <v>77</v>
      </c>
      <c r="W76" s="1119" t="s">
        <v>46</v>
      </c>
      <c r="X76" s="1097" t="s">
        <v>48</v>
      </c>
      <c r="Y76" s="1100" t="s">
        <v>493</v>
      </c>
      <c r="Z76" s="1100" t="s">
        <v>265</v>
      </c>
      <c r="AA76" s="1100" t="s">
        <v>266</v>
      </c>
      <c r="AB76" s="1119" t="s">
        <v>52</v>
      </c>
      <c r="AC76" s="1097" t="s">
        <v>494</v>
      </c>
      <c r="AD76" s="1100" t="s">
        <v>55</v>
      </c>
      <c r="AE76" s="1100" t="s">
        <v>495</v>
      </c>
      <c r="AF76" s="1100" t="s">
        <v>405</v>
      </c>
      <c r="AG76" s="1119" t="s">
        <v>59</v>
      </c>
      <c r="AH76" s="1097" t="s">
        <v>496</v>
      </c>
      <c r="AI76" s="1100" t="s">
        <v>497</v>
      </c>
      <c r="AJ76" s="1100" t="s">
        <v>532</v>
      </c>
      <c r="AK76" s="1100" t="s">
        <v>498</v>
      </c>
      <c r="AL76" s="1119" t="s">
        <v>499</v>
      </c>
      <c r="AM76" s="1100" t="s">
        <v>66</v>
      </c>
      <c r="AN76" s="1156" t="s">
        <v>67</v>
      </c>
      <c r="AO76" s="1137"/>
      <c r="AP76" s="1096"/>
      <c r="AQ76" s="1096"/>
      <c r="AR76" s="1096"/>
      <c r="AS76" s="1096"/>
      <c r="AT76" s="1096"/>
      <c r="AU76" s="1096"/>
      <c r="AV76" s="1096"/>
      <c r="AW76" s="1096"/>
      <c r="AX76" s="1096"/>
      <c r="AY76" s="1096"/>
      <c r="AZ76" s="1096"/>
      <c r="BA76" s="1096"/>
      <c r="BB76" s="1096"/>
      <c r="BC76" s="1096"/>
      <c r="BD76" s="167"/>
      <c r="BE76" s="200"/>
      <c r="BF76" s="200"/>
    </row>
    <row r="77" spans="2:58" s="48" customFormat="1" ht="12.95" customHeight="1">
      <c r="B77" s="1140"/>
      <c r="C77" s="1141"/>
      <c r="D77" s="1145"/>
      <c r="E77" s="1101"/>
      <c r="F77" s="1101"/>
      <c r="G77" s="1101"/>
      <c r="H77" s="1120"/>
      <c r="I77" s="1098"/>
      <c r="J77" s="1101"/>
      <c r="K77" s="1101"/>
      <c r="L77" s="1101"/>
      <c r="M77" s="1120"/>
      <c r="N77" s="1098"/>
      <c r="O77" s="1101"/>
      <c r="P77" s="1101"/>
      <c r="Q77" s="1101"/>
      <c r="R77" s="1120"/>
      <c r="S77" s="1098"/>
      <c r="T77" s="1101"/>
      <c r="U77" s="1101"/>
      <c r="V77" s="1101"/>
      <c r="W77" s="1120"/>
      <c r="X77" s="1098"/>
      <c r="Y77" s="1101"/>
      <c r="Z77" s="1101"/>
      <c r="AA77" s="1101"/>
      <c r="AB77" s="1120"/>
      <c r="AC77" s="1098"/>
      <c r="AD77" s="1101"/>
      <c r="AE77" s="1101"/>
      <c r="AF77" s="1101"/>
      <c r="AG77" s="1120"/>
      <c r="AH77" s="1098"/>
      <c r="AI77" s="1101"/>
      <c r="AJ77" s="1101"/>
      <c r="AK77" s="1101"/>
      <c r="AL77" s="1120"/>
      <c r="AM77" s="1101"/>
      <c r="AN77" s="1157"/>
      <c r="AO77" s="1137"/>
      <c r="AP77" s="1096"/>
      <c r="AQ77" s="1096"/>
      <c r="AR77" s="1096"/>
      <c r="AS77" s="1096"/>
      <c r="AT77" s="1096"/>
      <c r="AU77" s="1096"/>
      <c r="AV77" s="1096"/>
      <c r="AW77" s="1096"/>
      <c r="AX77" s="1096"/>
      <c r="AY77" s="1096"/>
      <c r="AZ77" s="1096"/>
      <c r="BA77" s="1096"/>
      <c r="BB77" s="1096"/>
      <c r="BC77" s="1096"/>
      <c r="BD77" s="167"/>
      <c r="BE77" s="1184"/>
      <c r="BF77" s="1183"/>
    </row>
    <row r="78" spans="2:58" s="48" customFormat="1" ht="12.95" customHeight="1" thickBot="1">
      <c r="B78" s="1142"/>
      <c r="C78" s="1143"/>
      <c r="D78" s="1146"/>
      <c r="E78" s="1102"/>
      <c r="F78" s="1102"/>
      <c r="G78" s="1102"/>
      <c r="H78" s="1121"/>
      <c r="I78" s="1099"/>
      <c r="J78" s="1102"/>
      <c r="K78" s="1102"/>
      <c r="L78" s="1102"/>
      <c r="M78" s="1121"/>
      <c r="N78" s="1099"/>
      <c r="O78" s="1102"/>
      <c r="P78" s="1102"/>
      <c r="Q78" s="1102"/>
      <c r="R78" s="1121"/>
      <c r="S78" s="1099"/>
      <c r="T78" s="1102"/>
      <c r="U78" s="1102"/>
      <c r="V78" s="1102"/>
      <c r="W78" s="1121"/>
      <c r="X78" s="1099"/>
      <c r="Y78" s="1102"/>
      <c r="Z78" s="1102"/>
      <c r="AA78" s="1102"/>
      <c r="AB78" s="1121"/>
      <c r="AC78" s="1099"/>
      <c r="AD78" s="1102"/>
      <c r="AE78" s="1102"/>
      <c r="AF78" s="1102"/>
      <c r="AG78" s="1121"/>
      <c r="AH78" s="1099"/>
      <c r="AI78" s="1102"/>
      <c r="AJ78" s="1102"/>
      <c r="AK78" s="1102"/>
      <c r="AL78" s="1121"/>
      <c r="AM78" s="1102"/>
      <c r="AN78" s="1158"/>
      <c r="AO78" s="1137"/>
      <c r="AP78" s="1096"/>
      <c r="AQ78" s="1096"/>
      <c r="AR78" s="1096"/>
      <c r="AS78" s="1096"/>
      <c r="AT78" s="1096"/>
      <c r="AU78" s="1096"/>
      <c r="AV78" s="1096"/>
      <c r="AW78" s="1096"/>
      <c r="AX78" s="1096"/>
      <c r="AY78" s="1096"/>
      <c r="AZ78" s="1096"/>
      <c r="BA78" s="1096"/>
      <c r="BB78" s="1096"/>
      <c r="BC78" s="1096"/>
      <c r="BD78" s="167"/>
      <c r="BE78" s="1184"/>
      <c r="BF78" s="1183"/>
    </row>
    <row r="79" spans="2:58" ht="12.95" customHeight="1">
      <c r="B79" s="624" t="s">
        <v>78</v>
      </c>
      <c r="C79" s="625" t="s">
        <v>539</v>
      </c>
      <c r="D79" s="626">
        <v>0.15100491999999999</v>
      </c>
      <c r="E79" s="560">
        <v>0</v>
      </c>
      <c r="F79" s="560">
        <v>0.14716849000000001</v>
      </c>
      <c r="G79" s="560">
        <v>1.367369E-2</v>
      </c>
      <c r="H79" s="560">
        <v>7.7096600000000001E-3</v>
      </c>
      <c r="I79" s="627">
        <v>3.7195399999999999E-3</v>
      </c>
      <c r="J79" s="560">
        <v>0</v>
      </c>
      <c r="K79" s="560">
        <v>1.485386E-2</v>
      </c>
      <c r="L79" s="560">
        <v>5.8499999999999999E-5</v>
      </c>
      <c r="M79" s="628">
        <v>0</v>
      </c>
      <c r="N79" s="560">
        <v>3.1040000000000001E-5</v>
      </c>
      <c r="O79" s="560">
        <v>0</v>
      </c>
      <c r="P79" s="560">
        <v>0</v>
      </c>
      <c r="Q79" s="560">
        <v>0</v>
      </c>
      <c r="R79" s="560">
        <v>0</v>
      </c>
      <c r="S79" s="627">
        <v>0</v>
      </c>
      <c r="T79" s="560">
        <v>0</v>
      </c>
      <c r="U79" s="560">
        <v>0</v>
      </c>
      <c r="V79" s="560">
        <v>0</v>
      </c>
      <c r="W79" s="628">
        <v>3.6989800000000001E-3</v>
      </c>
      <c r="X79" s="560">
        <v>1.22244E-3</v>
      </c>
      <c r="Y79" s="560">
        <v>0</v>
      </c>
      <c r="Z79" s="560">
        <v>0</v>
      </c>
      <c r="AA79" s="560">
        <v>0</v>
      </c>
      <c r="AB79" s="560">
        <v>1.8741E-4</v>
      </c>
      <c r="AC79" s="627">
        <v>0</v>
      </c>
      <c r="AD79" s="560">
        <v>2.6699999999999998E-6</v>
      </c>
      <c r="AE79" s="560">
        <v>0</v>
      </c>
      <c r="AF79" s="560">
        <v>0</v>
      </c>
      <c r="AG79" s="628">
        <v>4.375E-5</v>
      </c>
      <c r="AH79" s="560">
        <v>2.1376699999999999E-3</v>
      </c>
      <c r="AI79" s="560">
        <v>2.9512700000000002E-3</v>
      </c>
      <c r="AJ79" s="560">
        <v>2.26487E-3</v>
      </c>
      <c r="AK79" s="560">
        <v>4.5299999999999998E-6</v>
      </c>
      <c r="AL79" s="560">
        <v>1.9340380000000001E-2</v>
      </c>
      <c r="AM79" s="747">
        <v>0</v>
      </c>
      <c r="AN79" s="629">
        <v>0</v>
      </c>
      <c r="AO79" s="94"/>
      <c r="AP79" s="84"/>
      <c r="AQ79" s="84"/>
      <c r="AR79" s="84"/>
      <c r="AS79" s="84"/>
      <c r="AT79" s="84"/>
      <c r="AU79" s="84"/>
      <c r="AV79" s="84"/>
      <c r="AW79" s="84"/>
      <c r="AX79" s="84"/>
      <c r="AY79" s="84"/>
      <c r="AZ79" s="84"/>
      <c r="BA79" s="84"/>
      <c r="BB79" s="84"/>
      <c r="BC79" s="84"/>
      <c r="BD79" s="84"/>
      <c r="BE79" s="84"/>
      <c r="BF79" s="84"/>
    </row>
    <row r="80" spans="2:58" ht="12.95" customHeight="1">
      <c r="B80" s="624" t="s">
        <v>79</v>
      </c>
      <c r="C80" s="630" t="s">
        <v>26</v>
      </c>
      <c r="D80" s="626">
        <v>1.274E-5</v>
      </c>
      <c r="E80" s="560">
        <v>2.5492499999999999E-3</v>
      </c>
      <c r="F80" s="560">
        <v>4.8582999999999997E-4</v>
      </c>
      <c r="G80" s="560">
        <v>3.1704999999999998E-4</v>
      </c>
      <c r="H80" s="560">
        <v>9.4229000000000003E-4</v>
      </c>
      <c r="I80" s="627">
        <v>2.3182200000000002E-3</v>
      </c>
      <c r="J80" s="560">
        <v>0.28811985000000001</v>
      </c>
      <c r="K80" s="560">
        <v>1.1048E-4</v>
      </c>
      <c r="L80" s="560">
        <v>5.1602530000000001E-2</v>
      </c>
      <c r="M80" s="628">
        <v>3.1547999999999998E-4</v>
      </c>
      <c r="N80" s="560">
        <v>3.4891399999999999E-3</v>
      </c>
      <c r="O80" s="560">
        <v>2.4415999999999999E-4</v>
      </c>
      <c r="P80" s="560">
        <v>2.5060000000000001E-5</v>
      </c>
      <c r="Q80" s="560">
        <v>2.6120000000000001E-5</v>
      </c>
      <c r="R80" s="560">
        <v>2.8909999999999999E-5</v>
      </c>
      <c r="S80" s="627">
        <v>2.1813E-4</v>
      </c>
      <c r="T80" s="560">
        <v>2.1160000000000001E-5</v>
      </c>
      <c r="U80" s="560">
        <v>8.1149999999999994E-5</v>
      </c>
      <c r="V80" s="560">
        <v>1.1425E-4</v>
      </c>
      <c r="W80" s="628">
        <v>6.8329999999999997E-4</v>
      </c>
      <c r="X80" s="560">
        <v>7.1669400000000001E-3</v>
      </c>
      <c r="Y80" s="560">
        <v>0.29132332</v>
      </c>
      <c r="Z80" s="560">
        <v>0</v>
      </c>
      <c r="AA80" s="560">
        <v>0</v>
      </c>
      <c r="AB80" s="560">
        <v>3.6399999999999999E-6</v>
      </c>
      <c r="AC80" s="627">
        <v>0</v>
      </c>
      <c r="AD80" s="560">
        <v>0</v>
      </c>
      <c r="AE80" s="560">
        <v>4.8099999999999997E-6</v>
      </c>
      <c r="AF80" s="560">
        <v>0</v>
      </c>
      <c r="AG80" s="628">
        <v>5.8300000000000001E-6</v>
      </c>
      <c r="AH80" s="560">
        <v>5.787E-5</v>
      </c>
      <c r="AI80" s="560">
        <v>8.9800000000000004E-6</v>
      </c>
      <c r="AJ80" s="560">
        <v>5.2979999999999998E-5</v>
      </c>
      <c r="AK80" s="560">
        <v>4.5299999999999998E-6</v>
      </c>
      <c r="AL80" s="560">
        <v>4.4740000000000002E-5</v>
      </c>
      <c r="AM80" s="627">
        <v>0</v>
      </c>
      <c r="AN80" s="629">
        <v>2.0519000000000001E-4</v>
      </c>
      <c r="AO80" s="84"/>
    </row>
    <row r="81" spans="2:41" ht="12.95" customHeight="1">
      <c r="B81" s="624" t="s">
        <v>80</v>
      </c>
      <c r="C81" s="630" t="s">
        <v>404</v>
      </c>
      <c r="D81" s="626">
        <v>5.2181779999999997E-2</v>
      </c>
      <c r="E81" s="560">
        <v>0</v>
      </c>
      <c r="F81" s="560">
        <v>0.19176232000000001</v>
      </c>
      <c r="G81" s="560">
        <v>2.2518500000000001E-3</v>
      </c>
      <c r="H81" s="560">
        <v>7.3289000000000004E-4</v>
      </c>
      <c r="I81" s="627">
        <v>1.502851E-2</v>
      </c>
      <c r="J81" s="560">
        <v>0</v>
      </c>
      <c r="K81" s="560">
        <v>1.6200000000000001E-5</v>
      </c>
      <c r="L81" s="560">
        <v>6.1282000000000003E-4</v>
      </c>
      <c r="M81" s="628">
        <v>1.2619999999999999E-5</v>
      </c>
      <c r="N81" s="560">
        <v>0</v>
      </c>
      <c r="O81" s="560">
        <v>0</v>
      </c>
      <c r="P81" s="560">
        <v>0</v>
      </c>
      <c r="Q81" s="560">
        <v>0</v>
      </c>
      <c r="R81" s="560">
        <v>0</v>
      </c>
      <c r="S81" s="627">
        <v>0</v>
      </c>
      <c r="T81" s="560">
        <v>0</v>
      </c>
      <c r="U81" s="560">
        <v>0</v>
      </c>
      <c r="V81" s="560">
        <v>0</v>
      </c>
      <c r="W81" s="628">
        <v>1.8399499999999999E-3</v>
      </c>
      <c r="X81" s="560">
        <v>9.02E-6</v>
      </c>
      <c r="Y81" s="560">
        <v>0</v>
      </c>
      <c r="Z81" s="560">
        <v>0</v>
      </c>
      <c r="AA81" s="560">
        <v>0</v>
      </c>
      <c r="AB81" s="560">
        <v>1.4374E-4</v>
      </c>
      <c r="AC81" s="627">
        <v>0</v>
      </c>
      <c r="AD81" s="560">
        <v>0</v>
      </c>
      <c r="AE81" s="560">
        <v>0</v>
      </c>
      <c r="AF81" s="560">
        <v>0</v>
      </c>
      <c r="AG81" s="628">
        <v>2.4498E-4</v>
      </c>
      <c r="AH81" s="560">
        <v>5.7583299999999999E-3</v>
      </c>
      <c r="AI81" s="560">
        <v>8.77001E-3</v>
      </c>
      <c r="AJ81" s="560">
        <v>1.5364E-3</v>
      </c>
      <c r="AK81" s="560">
        <v>4.5299999999999998E-6</v>
      </c>
      <c r="AL81" s="560">
        <v>0.11165302000000001</v>
      </c>
      <c r="AM81" s="627">
        <v>0</v>
      </c>
      <c r="AN81" s="629">
        <v>3.0591300000000002E-3</v>
      </c>
      <c r="AO81" s="84"/>
    </row>
    <row r="82" spans="2:41" ht="12.95" customHeight="1">
      <c r="B82" s="624" t="s">
        <v>81</v>
      </c>
      <c r="C82" s="630" t="s">
        <v>29</v>
      </c>
      <c r="D82" s="626">
        <v>4.9672700000000002E-3</v>
      </c>
      <c r="E82" s="560">
        <v>5.7937400000000003E-3</v>
      </c>
      <c r="F82" s="560">
        <v>1.05766E-3</v>
      </c>
      <c r="G82" s="560">
        <v>0.21908788000000001</v>
      </c>
      <c r="H82" s="560">
        <v>5.1635700000000001E-3</v>
      </c>
      <c r="I82" s="627">
        <v>1.71685E-3</v>
      </c>
      <c r="J82" s="560">
        <v>1.1613E-4</v>
      </c>
      <c r="K82" s="560">
        <v>4.4499700000000001E-3</v>
      </c>
      <c r="L82" s="560">
        <v>3.75772E-3</v>
      </c>
      <c r="M82" s="628">
        <v>1.0221500000000001E-3</v>
      </c>
      <c r="N82" s="560">
        <v>1.2727299999999999E-3</v>
      </c>
      <c r="O82" s="560">
        <v>1.2416300000000001E-3</v>
      </c>
      <c r="P82" s="560">
        <v>9.1485000000000004E-4</v>
      </c>
      <c r="Q82" s="560">
        <v>2.1174599999999998E-3</v>
      </c>
      <c r="R82" s="560">
        <v>1.03597E-3</v>
      </c>
      <c r="S82" s="627">
        <v>3.5602799999999999E-3</v>
      </c>
      <c r="T82" s="560">
        <v>4.3493200000000003E-3</v>
      </c>
      <c r="U82" s="560">
        <v>1.8056400000000001E-3</v>
      </c>
      <c r="V82" s="560">
        <v>1.5526699999999999E-3</v>
      </c>
      <c r="W82" s="628">
        <v>3.6989800000000001E-3</v>
      </c>
      <c r="X82" s="560">
        <v>2.9298800000000002E-3</v>
      </c>
      <c r="Y82" s="560">
        <v>1.6663E-4</v>
      </c>
      <c r="Z82" s="560">
        <v>1.1233899999999999E-3</v>
      </c>
      <c r="AA82" s="560">
        <v>1.9020199999999999E-3</v>
      </c>
      <c r="AB82" s="560">
        <v>4.49789E-3</v>
      </c>
      <c r="AC82" s="627">
        <v>1.38992E-3</v>
      </c>
      <c r="AD82" s="560">
        <v>2.001E-5</v>
      </c>
      <c r="AE82" s="560">
        <v>1.27932E-3</v>
      </c>
      <c r="AF82" s="560">
        <v>7.0761999999999995E-4</v>
      </c>
      <c r="AG82" s="628">
        <v>3.3947199999999999E-3</v>
      </c>
      <c r="AH82" s="560">
        <v>4.9372999999999995E-4</v>
      </c>
      <c r="AI82" s="560">
        <v>3.0036500000000001E-3</v>
      </c>
      <c r="AJ82" s="560">
        <v>2.1165280000000002E-2</v>
      </c>
      <c r="AK82" s="560">
        <v>1.9477100000000001E-3</v>
      </c>
      <c r="AL82" s="560">
        <v>3.5092700000000001E-3</v>
      </c>
      <c r="AM82" s="627">
        <v>1.9534039999999999E-2</v>
      </c>
      <c r="AN82" s="629">
        <v>5.2229000000000002E-4</v>
      </c>
      <c r="AO82" s="84"/>
    </row>
    <row r="83" spans="2:41" ht="12.95" customHeight="1">
      <c r="B83" s="624" t="s">
        <v>82</v>
      </c>
      <c r="C83" s="630" t="s">
        <v>487</v>
      </c>
      <c r="D83" s="626">
        <v>1.6519349999999999E-2</v>
      </c>
      <c r="E83" s="560">
        <v>3.2445E-3</v>
      </c>
      <c r="F83" s="560">
        <v>1.8466090000000001E-2</v>
      </c>
      <c r="G83" s="560">
        <v>6.2027499999999999E-3</v>
      </c>
      <c r="H83" s="560">
        <v>0.25662222000000001</v>
      </c>
      <c r="I83" s="627">
        <v>2.0487180000000001E-2</v>
      </c>
      <c r="J83" s="560">
        <v>0</v>
      </c>
      <c r="K83" s="560">
        <v>6.2146399999999996E-3</v>
      </c>
      <c r="L83" s="560">
        <v>4.7360119999999999E-2</v>
      </c>
      <c r="M83" s="628">
        <v>1.0473800000000001E-3</v>
      </c>
      <c r="N83" s="560">
        <v>4.43904E-3</v>
      </c>
      <c r="O83" s="560">
        <v>3.3914100000000001E-3</v>
      </c>
      <c r="P83" s="560">
        <v>1.5951699999999999E-3</v>
      </c>
      <c r="Q83" s="560">
        <v>1.1003600000000001E-3</v>
      </c>
      <c r="R83" s="560">
        <v>4.5823599999999997E-3</v>
      </c>
      <c r="S83" s="627">
        <v>5.1523799999999998E-3</v>
      </c>
      <c r="T83" s="560">
        <v>7.8236499999999997E-3</v>
      </c>
      <c r="U83" s="560">
        <v>5.9444099999999998E-3</v>
      </c>
      <c r="V83" s="560">
        <v>1.0271099999999999E-3</v>
      </c>
      <c r="W83" s="628">
        <v>8.7714340000000002E-2</v>
      </c>
      <c r="X83" s="560">
        <v>4.8178060000000002E-2</v>
      </c>
      <c r="Y83" s="560">
        <v>1.0755000000000001E-3</v>
      </c>
      <c r="Z83" s="560">
        <v>3.9594799999999996E-3</v>
      </c>
      <c r="AA83" s="560">
        <v>3.3670900000000001E-3</v>
      </c>
      <c r="AB83" s="560">
        <v>7.72575E-3</v>
      </c>
      <c r="AC83" s="627">
        <v>4.44211E-3</v>
      </c>
      <c r="AD83" s="560">
        <v>3.5879999999999999E-4</v>
      </c>
      <c r="AE83" s="560">
        <v>3.58786E-3</v>
      </c>
      <c r="AF83" s="560">
        <v>9.2433299999999993E-3</v>
      </c>
      <c r="AG83" s="628">
        <v>1.2511499999999999E-3</v>
      </c>
      <c r="AH83" s="560">
        <v>6.9356799999999996E-3</v>
      </c>
      <c r="AI83" s="560">
        <v>5.6616000000000001E-3</v>
      </c>
      <c r="AJ83" s="560">
        <v>1.784082E-2</v>
      </c>
      <c r="AK83" s="560">
        <v>4.3942599999999997E-3</v>
      </c>
      <c r="AL83" s="560">
        <v>5.7017600000000002E-3</v>
      </c>
      <c r="AM83" s="627">
        <v>0.39931209000000001</v>
      </c>
      <c r="AN83" s="629">
        <v>1.2124600000000001E-3</v>
      </c>
      <c r="AO83" s="84"/>
    </row>
    <row r="84" spans="2:41" ht="12.95" customHeight="1">
      <c r="B84" s="631" t="s">
        <v>83</v>
      </c>
      <c r="C84" s="632" t="s">
        <v>32</v>
      </c>
      <c r="D84" s="633">
        <v>8.1272129999999998E-2</v>
      </c>
      <c r="E84" s="576">
        <v>1.344148E-2</v>
      </c>
      <c r="F84" s="576">
        <v>1.0706800000000001E-2</v>
      </c>
      <c r="G84" s="576">
        <v>0.1558166</v>
      </c>
      <c r="H84" s="576">
        <v>3.7682149999999998E-2</v>
      </c>
      <c r="I84" s="634">
        <v>0.27908443999999999</v>
      </c>
      <c r="J84" s="576">
        <v>3.3213329999999999E-2</v>
      </c>
      <c r="K84" s="576">
        <v>0.20058891000000001</v>
      </c>
      <c r="L84" s="576">
        <v>3.3652370000000001E-2</v>
      </c>
      <c r="M84" s="635">
        <v>4.9719200000000003E-3</v>
      </c>
      <c r="N84" s="576">
        <v>1.412421E-2</v>
      </c>
      <c r="O84" s="576">
        <v>7.7088199999999999E-3</v>
      </c>
      <c r="P84" s="576">
        <v>3.0328E-3</v>
      </c>
      <c r="Q84" s="576">
        <v>3.7778E-3</v>
      </c>
      <c r="R84" s="576">
        <v>8.0757499999999996E-3</v>
      </c>
      <c r="S84" s="634">
        <v>1.224285E-2</v>
      </c>
      <c r="T84" s="576">
        <v>1.5881530000000001E-2</v>
      </c>
      <c r="U84" s="576">
        <v>9.4542500000000008E-3</v>
      </c>
      <c r="V84" s="576">
        <v>8.7584599999999992E-3</v>
      </c>
      <c r="W84" s="635">
        <v>4.0104750000000002E-2</v>
      </c>
      <c r="X84" s="576">
        <v>5.2395300000000001E-3</v>
      </c>
      <c r="Y84" s="576">
        <v>8.1293000000000001E-4</v>
      </c>
      <c r="Z84" s="576">
        <v>7.1086600000000002E-3</v>
      </c>
      <c r="AA84" s="576">
        <v>1.4188040000000001E-2</v>
      </c>
      <c r="AB84" s="576">
        <v>1.092E-5</v>
      </c>
      <c r="AC84" s="634">
        <v>1.878E-5</v>
      </c>
      <c r="AD84" s="576">
        <v>3.8680000000000002E-5</v>
      </c>
      <c r="AE84" s="576">
        <v>4.4967999999999999E-4</v>
      </c>
      <c r="AF84" s="576">
        <v>6.2721000000000001E-4</v>
      </c>
      <c r="AG84" s="635">
        <v>8.5159999999999999E-4</v>
      </c>
      <c r="AH84" s="576">
        <v>1.1274319999999999E-2</v>
      </c>
      <c r="AI84" s="576">
        <v>0.12887578999999999</v>
      </c>
      <c r="AJ84" s="576">
        <v>2.2118900000000002E-3</v>
      </c>
      <c r="AK84" s="576">
        <v>3.9611799999999999E-3</v>
      </c>
      <c r="AL84" s="576">
        <v>6.7308899999999998E-3</v>
      </c>
      <c r="AM84" s="634">
        <v>9.3451899999999997E-3</v>
      </c>
      <c r="AN84" s="636">
        <v>7.3307199999999998E-3</v>
      </c>
      <c r="AO84" s="84"/>
    </row>
    <row r="85" spans="2:41" ht="12.95" customHeight="1">
      <c r="B85" s="624" t="s">
        <v>84</v>
      </c>
      <c r="C85" s="630" t="s">
        <v>488</v>
      </c>
      <c r="D85" s="626">
        <v>6.82681E-3</v>
      </c>
      <c r="E85" s="560">
        <v>4.2641949999999998E-2</v>
      </c>
      <c r="F85" s="560">
        <v>7.2269700000000001E-3</v>
      </c>
      <c r="G85" s="560">
        <v>9.8853799999999992E-3</v>
      </c>
      <c r="H85" s="560">
        <v>3.6216400000000002E-3</v>
      </c>
      <c r="I85" s="627">
        <v>4.5677599999999997E-3</v>
      </c>
      <c r="J85" s="560">
        <v>3.2748810000000003E-2</v>
      </c>
      <c r="K85" s="560">
        <v>1.032287E-2</v>
      </c>
      <c r="L85" s="560">
        <v>3.7454660000000001E-2</v>
      </c>
      <c r="M85" s="628">
        <v>1.191242E-2</v>
      </c>
      <c r="N85" s="560">
        <v>6.7982399999999997E-3</v>
      </c>
      <c r="O85" s="560">
        <v>5.4042099999999996E-3</v>
      </c>
      <c r="P85" s="560">
        <v>3.7650399999999999E-3</v>
      </c>
      <c r="Q85" s="560">
        <v>3.2700699999999999E-3</v>
      </c>
      <c r="R85" s="560">
        <v>7.2276999999999997E-4</v>
      </c>
      <c r="S85" s="627">
        <v>8.1735999999999996E-3</v>
      </c>
      <c r="T85" s="560">
        <v>1.5535499999999999E-3</v>
      </c>
      <c r="U85" s="560">
        <v>3.3881100000000002E-3</v>
      </c>
      <c r="V85" s="560">
        <v>3.2047299999999998E-3</v>
      </c>
      <c r="W85" s="628">
        <v>8.1652400000000007E-3</v>
      </c>
      <c r="X85" s="560">
        <v>1.5637450000000001E-2</v>
      </c>
      <c r="Y85" s="560">
        <v>2.8553680000000001E-2</v>
      </c>
      <c r="Z85" s="560">
        <v>8.8582000000000001E-3</v>
      </c>
      <c r="AA85" s="560">
        <v>1.151493E-2</v>
      </c>
      <c r="AB85" s="560">
        <v>1.89777E-3</v>
      </c>
      <c r="AC85" s="627">
        <v>4.6956999999999999E-4</v>
      </c>
      <c r="AD85" s="560">
        <v>2.5342000000000002E-4</v>
      </c>
      <c r="AE85" s="560">
        <v>2.3664950000000001E-2</v>
      </c>
      <c r="AF85" s="560">
        <v>7.1566000000000002E-4</v>
      </c>
      <c r="AG85" s="628">
        <v>8.6501300000000007E-3</v>
      </c>
      <c r="AH85" s="560">
        <v>1.89171E-3</v>
      </c>
      <c r="AI85" s="560">
        <v>2.2538599999999999E-3</v>
      </c>
      <c r="AJ85" s="560">
        <v>3.3774400000000002E-3</v>
      </c>
      <c r="AK85" s="560">
        <v>2.0338800000000001E-3</v>
      </c>
      <c r="AL85" s="560">
        <v>4.81965E-3</v>
      </c>
      <c r="AM85" s="627">
        <v>0</v>
      </c>
      <c r="AN85" s="629">
        <v>1.9343409999999998E-2</v>
      </c>
      <c r="AO85" s="84"/>
    </row>
    <row r="86" spans="2:41" ht="12.95" customHeight="1">
      <c r="B86" s="624" t="s">
        <v>85</v>
      </c>
      <c r="C86" s="630" t="s">
        <v>540</v>
      </c>
      <c r="D86" s="626">
        <v>5.7314599999999999E-3</v>
      </c>
      <c r="E86" s="560">
        <v>5.5619900000000002E-3</v>
      </c>
      <c r="F86" s="560">
        <v>2.2052840000000001E-2</v>
      </c>
      <c r="G86" s="560">
        <v>1.244614E-2</v>
      </c>
      <c r="H86" s="560">
        <v>2.3119460000000001E-2</v>
      </c>
      <c r="I86" s="627">
        <v>2.643214E-2</v>
      </c>
      <c r="J86" s="560">
        <v>6.9678000000000003E-4</v>
      </c>
      <c r="K86" s="560">
        <v>0.21323766999999999</v>
      </c>
      <c r="L86" s="560">
        <v>4.4178999999999998E-3</v>
      </c>
      <c r="M86" s="628">
        <v>4.6691000000000001E-4</v>
      </c>
      <c r="N86" s="560">
        <v>1.170912E-2</v>
      </c>
      <c r="O86" s="560">
        <v>4.9724699999999997E-3</v>
      </c>
      <c r="P86" s="560">
        <v>1.3606419999999999E-2</v>
      </c>
      <c r="Q86" s="560">
        <v>2.386841E-2</v>
      </c>
      <c r="R86" s="560">
        <v>3.2115060000000001E-2</v>
      </c>
      <c r="S86" s="627">
        <v>1.8327920000000001E-2</v>
      </c>
      <c r="T86" s="560">
        <v>5.1601000000000001E-2</v>
      </c>
      <c r="U86" s="560">
        <v>4.467438E-2</v>
      </c>
      <c r="V86" s="560">
        <v>3.716005E-2</v>
      </c>
      <c r="W86" s="628">
        <v>6.3607979999999995E-2</v>
      </c>
      <c r="X86" s="560">
        <v>1.3452209999999999E-2</v>
      </c>
      <c r="Y86" s="560">
        <v>0</v>
      </c>
      <c r="Z86" s="560">
        <v>1.9650089999999999E-2</v>
      </c>
      <c r="AA86" s="560">
        <v>1.364828E-2</v>
      </c>
      <c r="AB86" s="560">
        <v>7.2308299999999997E-3</v>
      </c>
      <c r="AC86" s="627">
        <v>2.9708E-3</v>
      </c>
      <c r="AD86" s="560">
        <v>5.1351999999999995E-4</v>
      </c>
      <c r="AE86" s="560">
        <v>3.27043E-3</v>
      </c>
      <c r="AF86" s="560">
        <v>1.6926700000000001E-3</v>
      </c>
      <c r="AG86" s="628">
        <v>1.6215299999999999E-3</v>
      </c>
      <c r="AH86" s="560">
        <v>5.2121600000000004E-3</v>
      </c>
      <c r="AI86" s="560">
        <v>2.09223E-3</v>
      </c>
      <c r="AJ86" s="560">
        <v>6.86084E-3</v>
      </c>
      <c r="AK86" s="560">
        <v>9.3780500000000006E-3</v>
      </c>
      <c r="AL86" s="560">
        <v>2.82957E-3</v>
      </c>
      <c r="AM86" s="627">
        <v>4.731001E-2</v>
      </c>
      <c r="AN86" s="629">
        <v>3.8798700000000001E-3</v>
      </c>
      <c r="AO86" s="84"/>
    </row>
    <row r="87" spans="2:41" ht="12.95" customHeight="1">
      <c r="B87" s="624" t="s">
        <v>86</v>
      </c>
      <c r="C87" s="630" t="s">
        <v>489</v>
      </c>
      <c r="D87" s="626">
        <v>2.2034300000000001E-3</v>
      </c>
      <c r="E87" s="560">
        <v>0</v>
      </c>
      <c r="F87" s="560">
        <v>2.7150500000000001E-3</v>
      </c>
      <c r="G87" s="560">
        <v>7.2351999999999996E-4</v>
      </c>
      <c r="H87" s="560">
        <v>5.5300200000000001E-3</v>
      </c>
      <c r="I87" s="627">
        <v>7.4483600000000002E-3</v>
      </c>
      <c r="J87" s="560">
        <v>9.2904400000000005E-3</v>
      </c>
      <c r="K87" s="560">
        <v>3.0491400000000001E-3</v>
      </c>
      <c r="L87" s="560">
        <v>4.7878240000000002E-2</v>
      </c>
      <c r="M87" s="628">
        <v>9.7798E-3</v>
      </c>
      <c r="N87" s="560">
        <v>8.90291E-3</v>
      </c>
      <c r="O87" s="560">
        <v>3.1680900000000001E-3</v>
      </c>
      <c r="P87" s="560">
        <v>4.9967800000000001E-3</v>
      </c>
      <c r="Q87" s="560">
        <v>4.0047299999999997E-3</v>
      </c>
      <c r="R87" s="560">
        <v>1.0321149999999999E-2</v>
      </c>
      <c r="S87" s="627">
        <v>4.0860479999999998E-2</v>
      </c>
      <c r="T87" s="560">
        <v>6.3486799999999998E-3</v>
      </c>
      <c r="U87" s="560">
        <v>2.0896700000000001E-3</v>
      </c>
      <c r="V87" s="560">
        <v>5.3457899999999996E-3</v>
      </c>
      <c r="W87" s="628">
        <v>7.5353900000000003E-3</v>
      </c>
      <c r="X87" s="560">
        <v>5.6114890000000001E-2</v>
      </c>
      <c r="Y87" s="560">
        <v>4.0389999999999998E-5</v>
      </c>
      <c r="Z87" s="560">
        <v>5.5616900000000002E-3</v>
      </c>
      <c r="AA87" s="560">
        <v>4.6265E-4</v>
      </c>
      <c r="AB87" s="560">
        <v>2.4382000000000001E-4</v>
      </c>
      <c r="AC87" s="627">
        <v>9.3899999999999999E-6</v>
      </c>
      <c r="AD87" s="560">
        <v>8.1359999999999994E-5</v>
      </c>
      <c r="AE87" s="560">
        <v>1.683E-5</v>
      </c>
      <c r="AF87" s="560">
        <v>4.0199999999999996E-6</v>
      </c>
      <c r="AG87" s="628">
        <v>1.7789999999999999E-4</v>
      </c>
      <c r="AH87" s="560">
        <v>1.6692600000000001E-3</v>
      </c>
      <c r="AI87" s="560">
        <v>8.5455000000000004E-4</v>
      </c>
      <c r="AJ87" s="560">
        <v>3.8410000000000001E-4</v>
      </c>
      <c r="AK87" s="560">
        <v>6.9382999999999999E-4</v>
      </c>
      <c r="AL87" s="560">
        <v>1.2869400000000001E-3</v>
      </c>
      <c r="AM87" s="627">
        <v>4.9970800000000001E-3</v>
      </c>
      <c r="AN87" s="629">
        <v>4.70062E-3</v>
      </c>
      <c r="AO87" s="84"/>
    </row>
    <row r="88" spans="2:41" ht="12.95" customHeight="1">
      <c r="B88" s="637" t="s">
        <v>87</v>
      </c>
      <c r="C88" s="638" t="s">
        <v>36</v>
      </c>
      <c r="D88" s="639">
        <v>2.5469999999999998E-5</v>
      </c>
      <c r="E88" s="586">
        <v>1.1587500000000001E-3</v>
      </c>
      <c r="F88" s="586">
        <v>0</v>
      </c>
      <c r="G88" s="586">
        <v>2.764E-4</v>
      </c>
      <c r="H88" s="586">
        <v>2.7631039999999999E-2</v>
      </c>
      <c r="I88" s="640">
        <v>3.7100000000000001E-6</v>
      </c>
      <c r="J88" s="586">
        <v>0</v>
      </c>
      <c r="K88" s="586">
        <v>1.4789E-3</v>
      </c>
      <c r="L88" s="586">
        <v>7.0279699999999997E-3</v>
      </c>
      <c r="M88" s="641">
        <v>0.33638715000000002</v>
      </c>
      <c r="N88" s="586">
        <v>1.2913600000000001E-3</v>
      </c>
      <c r="O88" s="586">
        <v>0.22505352000000001</v>
      </c>
      <c r="P88" s="586">
        <v>0.11899885</v>
      </c>
      <c r="Q88" s="586">
        <v>7.7807440000000005E-2</v>
      </c>
      <c r="R88" s="586">
        <v>2.3268359999999998E-2</v>
      </c>
      <c r="S88" s="640">
        <v>4.62335E-3</v>
      </c>
      <c r="T88" s="586">
        <v>4.4578310000000003E-2</v>
      </c>
      <c r="U88" s="586">
        <v>4.7879899999999998E-3</v>
      </c>
      <c r="V88" s="586">
        <v>5.281011E-2</v>
      </c>
      <c r="W88" s="641">
        <v>3.9776500000000001E-3</v>
      </c>
      <c r="X88" s="586">
        <v>2.3283990000000001E-2</v>
      </c>
      <c r="Y88" s="586">
        <v>0</v>
      </c>
      <c r="Z88" s="586">
        <v>3.6829999999999998E-5</v>
      </c>
      <c r="AA88" s="586">
        <v>0</v>
      </c>
      <c r="AB88" s="586">
        <v>0</v>
      </c>
      <c r="AC88" s="640">
        <v>0</v>
      </c>
      <c r="AD88" s="586">
        <v>0</v>
      </c>
      <c r="AE88" s="586">
        <v>1.3226000000000001E-4</v>
      </c>
      <c r="AF88" s="586">
        <v>0</v>
      </c>
      <c r="AG88" s="641">
        <v>1.7499999999999998E-5</v>
      </c>
      <c r="AH88" s="586">
        <v>0</v>
      </c>
      <c r="AI88" s="586">
        <v>1.5E-6</v>
      </c>
      <c r="AJ88" s="586">
        <v>0</v>
      </c>
      <c r="AK88" s="586">
        <v>1.0883999999999999E-4</v>
      </c>
      <c r="AL88" s="586">
        <v>2.7699999999999999E-5</v>
      </c>
      <c r="AM88" s="640">
        <v>0</v>
      </c>
      <c r="AN88" s="642">
        <v>4.8871499999999998E-3</v>
      </c>
      <c r="AO88" s="84"/>
    </row>
    <row r="89" spans="2:41" ht="12.95" customHeight="1">
      <c r="B89" s="624" t="s">
        <v>88</v>
      </c>
      <c r="C89" s="630" t="s">
        <v>38</v>
      </c>
      <c r="D89" s="626">
        <v>0</v>
      </c>
      <c r="E89" s="560">
        <v>4.6349999999999999E-4</v>
      </c>
      <c r="F89" s="560">
        <v>2.3198799999999999E-3</v>
      </c>
      <c r="G89" s="560">
        <v>8.1300000000000001E-6</v>
      </c>
      <c r="H89" s="560">
        <v>6.2438700000000003E-3</v>
      </c>
      <c r="I89" s="627">
        <v>1.9098800000000001E-3</v>
      </c>
      <c r="J89" s="560">
        <v>0</v>
      </c>
      <c r="K89" s="560">
        <v>2.4731900000000001E-3</v>
      </c>
      <c r="L89" s="560">
        <v>2.1944660000000001E-2</v>
      </c>
      <c r="M89" s="628">
        <v>1.9181000000000001E-3</v>
      </c>
      <c r="N89" s="560">
        <v>0.55482986000000001</v>
      </c>
      <c r="O89" s="560">
        <v>7.5411870000000006E-2</v>
      </c>
      <c r="P89" s="560">
        <v>3.1255369999999998E-2</v>
      </c>
      <c r="Q89" s="560">
        <v>2.0719149999999999E-2</v>
      </c>
      <c r="R89" s="560">
        <v>3.1315200000000001E-2</v>
      </c>
      <c r="S89" s="627">
        <v>4.7359249999999999E-2</v>
      </c>
      <c r="T89" s="560">
        <v>5.5581579999999998E-2</v>
      </c>
      <c r="U89" s="560">
        <v>1.9415700000000001E-2</v>
      </c>
      <c r="V89" s="560">
        <v>2.5407079999999999E-2</v>
      </c>
      <c r="W89" s="628">
        <v>1.8445280000000001E-2</v>
      </c>
      <c r="X89" s="560">
        <v>7.7979900000000003E-3</v>
      </c>
      <c r="Y89" s="560">
        <v>3.6354999999999997E-4</v>
      </c>
      <c r="Z89" s="560">
        <v>2.0258E-4</v>
      </c>
      <c r="AA89" s="560">
        <v>0</v>
      </c>
      <c r="AB89" s="560">
        <v>1.092E-5</v>
      </c>
      <c r="AC89" s="627">
        <v>0</v>
      </c>
      <c r="AD89" s="560">
        <v>0</v>
      </c>
      <c r="AE89" s="560">
        <v>2.3999999999999999E-6</v>
      </c>
      <c r="AF89" s="560">
        <v>2.8140000000000002E-5</v>
      </c>
      <c r="AG89" s="628">
        <v>1.3124E-4</v>
      </c>
      <c r="AH89" s="560">
        <v>1.3745000000000001E-4</v>
      </c>
      <c r="AI89" s="560">
        <v>1.2092400000000001E-3</v>
      </c>
      <c r="AJ89" s="560">
        <v>1.9866999999999999E-4</v>
      </c>
      <c r="AK89" s="560">
        <v>3.3785E-4</v>
      </c>
      <c r="AL89" s="560">
        <v>3.4090999999999999E-4</v>
      </c>
      <c r="AM89" s="627">
        <v>9.7345999999999999E-4</v>
      </c>
      <c r="AN89" s="629">
        <v>3.7866100000000001E-3</v>
      </c>
      <c r="AO89" s="84"/>
    </row>
    <row r="90" spans="2:41" ht="12.95" customHeight="1">
      <c r="B90" s="624" t="s">
        <v>89</v>
      </c>
      <c r="C90" s="630" t="s">
        <v>40</v>
      </c>
      <c r="D90" s="626">
        <v>1.63028E-3</v>
      </c>
      <c r="E90" s="560">
        <v>3.2213209999999999E-2</v>
      </c>
      <c r="F90" s="560">
        <v>1.096482E-2</v>
      </c>
      <c r="G90" s="560">
        <v>6.7473999999999995E-4</v>
      </c>
      <c r="H90" s="560">
        <v>2.617477E-2</v>
      </c>
      <c r="I90" s="627">
        <v>1.191219E-2</v>
      </c>
      <c r="J90" s="560">
        <v>1.1613E-4</v>
      </c>
      <c r="K90" s="560">
        <v>4.1185400000000004E-3</v>
      </c>
      <c r="L90" s="560">
        <v>1.5418080000000001E-2</v>
      </c>
      <c r="M90" s="628">
        <v>1.06379E-2</v>
      </c>
      <c r="N90" s="560">
        <v>2.76276E-3</v>
      </c>
      <c r="O90" s="560">
        <v>6.2682929999999998E-2</v>
      </c>
      <c r="P90" s="560">
        <v>3.2735960000000001E-2</v>
      </c>
      <c r="Q90" s="560">
        <v>3.2080320000000002E-2</v>
      </c>
      <c r="R90" s="560">
        <v>3.9583680000000003E-2</v>
      </c>
      <c r="S90" s="627">
        <v>2.223671E-2</v>
      </c>
      <c r="T90" s="560">
        <v>2.6002250000000001E-2</v>
      </c>
      <c r="U90" s="560">
        <v>3.7837290000000003E-2</v>
      </c>
      <c r="V90" s="560">
        <v>1.0048349999999999E-2</v>
      </c>
      <c r="W90" s="628">
        <v>1.8743030000000001E-2</v>
      </c>
      <c r="X90" s="560">
        <v>8.856174E-2</v>
      </c>
      <c r="Y90" s="560">
        <v>5.4531999999999996E-4</v>
      </c>
      <c r="Z90" s="560">
        <v>7.919E-4</v>
      </c>
      <c r="AA90" s="560">
        <v>1.5422E-4</v>
      </c>
      <c r="AB90" s="560">
        <v>2.3690299999999998E-3</v>
      </c>
      <c r="AC90" s="627">
        <v>1.127E-4</v>
      </c>
      <c r="AD90" s="560">
        <v>3.3744999999999999E-4</v>
      </c>
      <c r="AE90" s="560">
        <v>1.0821299999999999E-3</v>
      </c>
      <c r="AF90" s="560">
        <v>5.1060999999999999E-4</v>
      </c>
      <c r="AG90" s="628">
        <v>3.2051599999999999E-3</v>
      </c>
      <c r="AH90" s="560">
        <v>1.917E-4</v>
      </c>
      <c r="AI90" s="560">
        <v>3.3672999999999998E-4</v>
      </c>
      <c r="AJ90" s="560">
        <v>2.22514E-3</v>
      </c>
      <c r="AK90" s="560">
        <v>9.5231999999999999E-4</v>
      </c>
      <c r="AL90" s="560">
        <v>2.5930599999999999E-3</v>
      </c>
      <c r="AM90" s="627">
        <v>3.8937999999999999E-4</v>
      </c>
      <c r="AN90" s="629">
        <v>5.8011599999999997E-3</v>
      </c>
      <c r="AO90" s="84"/>
    </row>
    <row r="91" spans="2:41" ht="12.95" customHeight="1">
      <c r="B91" s="624" t="s">
        <v>90</v>
      </c>
      <c r="C91" s="630" t="s">
        <v>490</v>
      </c>
      <c r="D91" s="626">
        <v>0</v>
      </c>
      <c r="E91" s="560">
        <v>3.0127499999999998E-3</v>
      </c>
      <c r="F91" s="560">
        <v>0</v>
      </c>
      <c r="G91" s="560">
        <v>0</v>
      </c>
      <c r="H91" s="560">
        <v>1.52765E-3</v>
      </c>
      <c r="I91" s="627">
        <v>1.2989999999999999E-5</v>
      </c>
      <c r="J91" s="560">
        <v>0</v>
      </c>
      <c r="K91" s="560">
        <v>4.0360999999999999E-4</v>
      </c>
      <c r="L91" s="560">
        <v>4.2034100000000003E-3</v>
      </c>
      <c r="M91" s="628">
        <v>1.7035799999999999E-3</v>
      </c>
      <c r="N91" s="560">
        <v>1.242E-5</v>
      </c>
      <c r="O91" s="560">
        <v>7.7713000000000001E-4</v>
      </c>
      <c r="P91" s="560">
        <v>0.17601511</v>
      </c>
      <c r="Q91" s="560">
        <v>3.8617199999999997E-2</v>
      </c>
      <c r="R91" s="560">
        <v>1.470113E-2</v>
      </c>
      <c r="S91" s="627">
        <v>1.9581500000000001E-3</v>
      </c>
      <c r="T91" s="560">
        <v>2.3035699999999999E-2</v>
      </c>
      <c r="U91" s="560">
        <v>1.5824700000000001E-3</v>
      </c>
      <c r="V91" s="560">
        <v>8.7676000000000004E-3</v>
      </c>
      <c r="W91" s="628">
        <v>4.0844999999999998E-4</v>
      </c>
      <c r="X91" s="560">
        <v>6.1500499999999998E-3</v>
      </c>
      <c r="Y91" s="560">
        <v>0</v>
      </c>
      <c r="Z91" s="560">
        <v>1.4843459999999999E-2</v>
      </c>
      <c r="AA91" s="560">
        <v>0</v>
      </c>
      <c r="AB91" s="560">
        <v>5.4600000000000002E-6</v>
      </c>
      <c r="AC91" s="627">
        <v>0</v>
      </c>
      <c r="AD91" s="560">
        <v>0</v>
      </c>
      <c r="AE91" s="560">
        <v>1.2505E-4</v>
      </c>
      <c r="AF91" s="560">
        <v>0</v>
      </c>
      <c r="AG91" s="628">
        <v>2.1872999999999999E-4</v>
      </c>
      <c r="AH91" s="560">
        <v>0</v>
      </c>
      <c r="AI91" s="560">
        <v>0</v>
      </c>
      <c r="AJ91" s="560">
        <v>0</v>
      </c>
      <c r="AK91" s="560">
        <v>6.13337E-3</v>
      </c>
      <c r="AL91" s="560">
        <v>1.065E-5</v>
      </c>
      <c r="AM91" s="627">
        <v>0</v>
      </c>
      <c r="AN91" s="629">
        <v>0</v>
      </c>
      <c r="AO91" s="84"/>
    </row>
    <row r="92" spans="2:41" ht="12.95" customHeight="1">
      <c r="B92" s="624" t="s">
        <v>91</v>
      </c>
      <c r="C92" s="630" t="s">
        <v>491</v>
      </c>
      <c r="D92" s="626">
        <v>0</v>
      </c>
      <c r="E92" s="560">
        <v>3.7079999999999999E-3</v>
      </c>
      <c r="F92" s="560">
        <v>0</v>
      </c>
      <c r="G92" s="560">
        <v>0</v>
      </c>
      <c r="H92" s="560">
        <v>2.3319000000000001E-4</v>
      </c>
      <c r="I92" s="627">
        <v>0</v>
      </c>
      <c r="J92" s="560">
        <v>1.1613E-4</v>
      </c>
      <c r="K92" s="560">
        <v>2.6852999999999998E-3</v>
      </c>
      <c r="L92" s="560">
        <v>2.7187100000000001E-3</v>
      </c>
      <c r="M92" s="628">
        <v>1.6404799999999999E-3</v>
      </c>
      <c r="N92" s="560">
        <v>1.8003999999999999E-4</v>
      </c>
      <c r="O92" s="560">
        <v>4.4961000000000003E-4</v>
      </c>
      <c r="P92" s="560">
        <v>5.20624E-3</v>
      </c>
      <c r="Q92" s="560">
        <v>0.14951553000000001</v>
      </c>
      <c r="R92" s="560">
        <v>2.0092999999999999E-3</v>
      </c>
      <c r="S92" s="627">
        <v>2.7579599999999998E-3</v>
      </c>
      <c r="T92" s="560">
        <v>1.4764699999999999E-3</v>
      </c>
      <c r="U92" s="560">
        <v>9.9412000000000003E-4</v>
      </c>
      <c r="V92" s="560">
        <v>9.3000000000000005E-4</v>
      </c>
      <c r="W92" s="628">
        <v>1.3360999999999999E-4</v>
      </c>
      <c r="X92" s="560">
        <v>8.1139999999999999E-5</v>
      </c>
      <c r="Y92" s="560">
        <v>5.0499999999999999E-6</v>
      </c>
      <c r="Z92" s="560">
        <v>3.4990999999999999E-4</v>
      </c>
      <c r="AA92" s="560">
        <v>0</v>
      </c>
      <c r="AB92" s="560">
        <v>3.6399999999999999E-6</v>
      </c>
      <c r="AC92" s="627">
        <v>0</v>
      </c>
      <c r="AD92" s="560">
        <v>0</v>
      </c>
      <c r="AE92" s="560">
        <v>3.8479999999999997E-5</v>
      </c>
      <c r="AF92" s="560">
        <v>4.0199999999999996E-6</v>
      </c>
      <c r="AG92" s="628">
        <v>1.167E-5</v>
      </c>
      <c r="AH92" s="560">
        <v>0</v>
      </c>
      <c r="AI92" s="560">
        <v>0</v>
      </c>
      <c r="AJ92" s="560">
        <v>0</v>
      </c>
      <c r="AK92" s="560">
        <v>8.9789799999999993E-3</v>
      </c>
      <c r="AL92" s="560">
        <v>1.491E-5</v>
      </c>
      <c r="AM92" s="627">
        <v>0</v>
      </c>
      <c r="AN92" s="629">
        <v>0</v>
      </c>
      <c r="AO92" s="84"/>
    </row>
    <row r="93" spans="2:41" ht="12.95" customHeight="1">
      <c r="B93" s="624" t="s">
        <v>92</v>
      </c>
      <c r="C93" s="630" t="s">
        <v>492</v>
      </c>
      <c r="D93" s="626">
        <v>8.1514000000000001E-4</v>
      </c>
      <c r="E93" s="560">
        <v>0</v>
      </c>
      <c r="F93" s="560">
        <v>0</v>
      </c>
      <c r="G93" s="560">
        <v>0</v>
      </c>
      <c r="H93" s="560">
        <v>0</v>
      </c>
      <c r="I93" s="627">
        <v>0</v>
      </c>
      <c r="J93" s="560">
        <v>0</v>
      </c>
      <c r="K93" s="560">
        <v>0</v>
      </c>
      <c r="L93" s="560">
        <v>0</v>
      </c>
      <c r="M93" s="628">
        <v>0</v>
      </c>
      <c r="N93" s="560">
        <v>0</v>
      </c>
      <c r="O93" s="560">
        <v>1.1909999999999999E-5</v>
      </c>
      <c r="P93" s="560">
        <v>2.9790900000000002E-3</v>
      </c>
      <c r="Q93" s="560">
        <v>5.08224E-3</v>
      </c>
      <c r="R93" s="560">
        <v>5.7383089999999998E-2</v>
      </c>
      <c r="S93" s="627">
        <v>2.2569999999999999E-5</v>
      </c>
      <c r="T93" s="560">
        <v>2.2516999999999999E-4</v>
      </c>
      <c r="U93" s="560">
        <v>2.2316900000000001E-3</v>
      </c>
      <c r="V93" s="560">
        <v>2.5820999999999998E-4</v>
      </c>
      <c r="W93" s="628">
        <v>3.4356000000000002E-4</v>
      </c>
      <c r="X93" s="560">
        <v>1.8390999999999999E-4</v>
      </c>
      <c r="Y93" s="560">
        <v>0</v>
      </c>
      <c r="Z93" s="560">
        <v>1.2891000000000001E-4</v>
      </c>
      <c r="AA93" s="560">
        <v>2.5700000000000001E-5</v>
      </c>
      <c r="AB93" s="560">
        <v>6.8959999999999996E-4</v>
      </c>
      <c r="AC93" s="627">
        <v>9.3899999999999999E-6</v>
      </c>
      <c r="AD93" s="560">
        <v>0</v>
      </c>
      <c r="AE93" s="560">
        <v>1.202E-5</v>
      </c>
      <c r="AF93" s="560">
        <v>1.0856E-4</v>
      </c>
      <c r="AG93" s="628">
        <v>2.0910799999999999E-3</v>
      </c>
      <c r="AH93" s="560">
        <v>0</v>
      </c>
      <c r="AI93" s="560">
        <v>1.0263609999999999E-2</v>
      </c>
      <c r="AJ93" s="560">
        <v>0</v>
      </c>
      <c r="AK93" s="560">
        <v>3.2038600000000002E-3</v>
      </c>
      <c r="AL93" s="560">
        <v>6.5412999999999995E-4</v>
      </c>
      <c r="AM93" s="627">
        <v>2.4725810000000001E-2</v>
      </c>
      <c r="AN93" s="629">
        <v>0</v>
      </c>
      <c r="AO93" s="84"/>
    </row>
    <row r="94" spans="2:41" ht="12.95" customHeight="1">
      <c r="B94" s="631" t="s">
        <v>93</v>
      </c>
      <c r="C94" s="632" t="s">
        <v>260</v>
      </c>
      <c r="D94" s="633">
        <v>0</v>
      </c>
      <c r="E94" s="576">
        <v>0</v>
      </c>
      <c r="F94" s="576">
        <v>4.6500000000000004E-6</v>
      </c>
      <c r="G94" s="576">
        <v>0</v>
      </c>
      <c r="H94" s="576">
        <v>4.7600000000000002E-6</v>
      </c>
      <c r="I94" s="634">
        <v>7.4200000000000001E-6</v>
      </c>
      <c r="J94" s="576">
        <v>0</v>
      </c>
      <c r="K94" s="576">
        <v>0</v>
      </c>
      <c r="L94" s="576">
        <v>0</v>
      </c>
      <c r="M94" s="635">
        <v>0</v>
      </c>
      <c r="N94" s="576">
        <v>3.0421000000000002E-4</v>
      </c>
      <c r="O94" s="576">
        <v>1.31309E-3</v>
      </c>
      <c r="P94" s="576">
        <v>1.117516E-2</v>
      </c>
      <c r="Q94" s="576">
        <v>9.2404400000000008E-3</v>
      </c>
      <c r="R94" s="576">
        <v>0.13919580000000001</v>
      </c>
      <c r="S94" s="634">
        <v>0.2792037</v>
      </c>
      <c r="T94" s="576">
        <v>0.17171064999999999</v>
      </c>
      <c r="U94" s="576">
        <v>0.31969974000000001</v>
      </c>
      <c r="V94" s="576">
        <v>1.108232E-2</v>
      </c>
      <c r="W94" s="635">
        <v>9.4745799999999998E-3</v>
      </c>
      <c r="X94" s="576">
        <v>2.7406000000000002E-4</v>
      </c>
      <c r="Y94" s="576">
        <v>0</v>
      </c>
      <c r="Z94" s="576">
        <v>1.842E-5</v>
      </c>
      <c r="AA94" s="576">
        <v>0</v>
      </c>
      <c r="AB94" s="576">
        <v>3.0929999999999997E-5</v>
      </c>
      <c r="AC94" s="634">
        <v>4.07E-5</v>
      </c>
      <c r="AD94" s="576">
        <v>0</v>
      </c>
      <c r="AE94" s="576">
        <v>0</v>
      </c>
      <c r="AF94" s="576">
        <v>7.9608000000000001E-4</v>
      </c>
      <c r="AG94" s="635">
        <v>1.4319700000000001E-3</v>
      </c>
      <c r="AH94" s="576">
        <v>2.2154399999999999E-3</v>
      </c>
      <c r="AI94" s="576">
        <v>2.9900000000000002E-6</v>
      </c>
      <c r="AJ94" s="576">
        <v>0</v>
      </c>
      <c r="AK94" s="576">
        <v>9.0742099999999992E-3</v>
      </c>
      <c r="AL94" s="576">
        <v>1.9179999999999999E-5</v>
      </c>
      <c r="AM94" s="634">
        <v>3.5953010000000001E-2</v>
      </c>
      <c r="AN94" s="636">
        <v>0</v>
      </c>
      <c r="AO94" s="84"/>
    </row>
    <row r="95" spans="2:41" ht="12.95" customHeight="1">
      <c r="B95" s="624" t="s">
        <v>94</v>
      </c>
      <c r="C95" s="630" t="s">
        <v>76</v>
      </c>
      <c r="D95" s="626">
        <v>0</v>
      </c>
      <c r="E95" s="560">
        <v>6.9525000000000001E-4</v>
      </c>
      <c r="F95" s="560">
        <v>0</v>
      </c>
      <c r="G95" s="560">
        <v>0</v>
      </c>
      <c r="H95" s="560">
        <v>2.6174999999999999E-4</v>
      </c>
      <c r="I95" s="627">
        <v>1.86E-6</v>
      </c>
      <c r="J95" s="560">
        <v>0</v>
      </c>
      <c r="K95" s="560">
        <v>2.357E-5</v>
      </c>
      <c r="L95" s="560">
        <v>1.114E-5</v>
      </c>
      <c r="M95" s="628">
        <v>0</v>
      </c>
      <c r="N95" s="560">
        <v>3.1040000000000001E-5</v>
      </c>
      <c r="O95" s="560">
        <v>1.07489E-3</v>
      </c>
      <c r="P95" s="560">
        <v>2.630335E-2</v>
      </c>
      <c r="Q95" s="560">
        <v>2.1439119999999999E-2</v>
      </c>
      <c r="R95" s="560">
        <v>2.115788E-2</v>
      </c>
      <c r="S95" s="627">
        <v>2.7193519999999999E-2</v>
      </c>
      <c r="T95" s="560">
        <v>9.7976160000000007E-2</v>
      </c>
      <c r="U95" s="560">
        <v>1.5540679999999999E-2</v>
      </c>
      <c r="V95" s="560">
        <v>3.4163249999999999E-2</v>
      </c>
      <c r="W95" s="628">
        <v>1.50402E-3</v>
      </c>
      <c r="X95" s="560">
        <v>7.5744200000000001E-3</v>
      </c>
      <c r="Y95" s="560">
        <v>0</v>
      </c>
      <c r="Z95" s="560">
        <v>2.7624000000000003E-4</v>
      </c>
      <c r="AA95" s="560">
        <v>0</v>
      </c>
      <c r="AB95" s="560">
        <v>1.9651E-4</v>
      </c>
      <c r="AC95" s="627">
        <v>3.1300000000000001E-6</v>
      </c>
      <c r="AD95" s="560">
        <v>7.9999999999999996E-6</v>
      </c>
      <c r="AE95" s="560">
        <v>1.515E-4</v>
      </c>
      <c r="AF95" s="560">
        <v>1.3669999999999999E-4</v>
      </c>
      <c r="AG95" s="628">
        <v>1.33281E-3</v>
      </c>
      <c r="AH95" s="560">
        <v>3.8702000000000002E-4</v>
      </c>
      <c r="AI95" s="560">
        <v>6.7349999999999997E-5</v>
      </c>
      <c r="AJ95" s="560">
        <v>0</v>
      </c>
      <c r="AK95" s="560">
        <v>5.5098300000000003E-3</v>
      </c>
      <c r="AL95" s="560">
        <v>1.7684999999999999E-4</v>
      </c>
      <c r="AM95" s="627">
        <v>0</v>
      </c>
      <c r="AN95" s="629">
        <v>1.1565E-3</v>
      </c>
      <c r="AO95" s="84"/>
    </row>
    <row r="96" spans="2:41" ht="12.95" customHeight="1">
      <c r="B96" s="624" t="s">
        <v>95</v>
      </c>
      <c r="C96" s="630" t="s">
        <v>541</v>
      </c>
      <c r="D96" s="626">
        <v>1.274E-5</v>
      </c>
      <c r="E96" s="560">
        <v>0</v>
      </c>
      <c r="F96" s="560">
        <v>1.8600000000000001E-5</v>
      </c>
      <c r="G96" s="560">
        <v>0</v>
      </c>
      <c r="H96" s="560">
        <v>0</v>
      </c>
      <c r="I96" s="627">
        <v>5.5680000000000002E-5</v>
      </c>
      <c r="J96" s="560">
        <v>0</v>
      </c>
      <c r="K96" s="560">
        <v>1.326E-5</v>
      </c>
      <c r="L96" s="560">
        <v>5.57E-6</v>
      </c>
      <c r="M96" s="628">
        <v>0</v>
      </c>
      <c r="N96" s="560">
        <v>6.2099999999999998E-6</v>
      </c>
      <c r="O96" s="560">
        <v>5.062E-5</v>
      </c>
      <c r="P96" s="560">
        <v>1.8834100000000001E-3</v>
      </c>
      <c r="Q96" s="560">
        <v>1.6652E-4</v>
      </c>
      <c r="R96" s="560">
        <v>2.8909999999999999E-5</v>
      </c>
      <c r="S96" s="627">
        <v>6.0170000000000002E-5</v>
      </c>
      <c r="T96" s="560">
        <v>2.569E-5</v>
      </c>
      <c r="U96" s="560">
        <v>4.5526480000000001E-2</v>
      </c>
      <c r="V96" s="560">
        <v>5.71596E-3</v>
      </c>
      <c r="W96" s="628">
        <v>3.8170000000000002E-5</v>
      </c>
      <c r="X96" s="560">
        <v>1.6317199999999999E-3</v>
      </c>
      <c r="Y96" s="560">
        <v>1.5150000000000001E-5</v>
      </c>
      <c r="Z96" s="560">
        <v>0</v>
      </c>
      <c r="AA96" s="560">
        <v>2.5700000000000001E-5</v>
      </c>
      <c r="AB96" s="560">
        <v>2.8203000000000001E-4</v>
      </c>
      <c r="AC96" s="627">
        <v>1.3460999999999999E-4</v>
      </c>
      <c r="AD96" s="560">
        <v>4.4020000000000002E-5</v>
      </c>
      <c r="AE96" s="560">
        <v>1.0821E-4</v>
      </c>
      <c r="AF96" s="560">
        <v>1.2464E-4</v>
      </c>
      <c r="AG96" s="628">
        <v>1.04991E-3</v>
      </c>
      <c r="AH96" s="560">
        <v>1.5372000000000001E-4</v>
      </c>
      <c r="AI96" s="560">
        <v>2.3949999999999999E-5</v>
      </c>
      <c r="AJ96" s="560">
        <v>6.622E-5</v>
      </c>
      <c r="AK96" s="560">
        <v>1.0996999999999999E-3</v>
      </c>
      <c r="AL96" s="560">
        <v>1.2358000000000001E-4</v>
      </c>
      <c r="AM96" s="627">
        <v>0</v>
      </c>
      <c r="AN96" s="629">
        <v>0</v>
      </c>
      <c r="AO96" s="84"/>
    </row>
    <row r="97" spans="2:41" ht="12.95" customHeight="1">
      <c r="B97" s="624" t="s">
        <v>96</v>
      </c>
      <c r="C97" s="630" t="s">
        <v>77</v>
      </c>
      <c r="D97" s="626">
        <v>4.5852000000000002E-4</v>
      </c>
      <c r="E97" s="560">
        <v>0</v>
      </c>
      <c r="F97" s="560">
        <v>0</v>
      </c>
      <c r="G97" s="560">
        <v>0</v>
      </c>
      <c r="H97" s="560">
        <v>0</v>
      </c>
      <c r="I97" s="627">
        <v>0</v>
      </c>
      <c r="J97" s="560">
        <v>0</v>
      </c>
      <c r="K97" s="560">
        <v>0</v>
      </c>
      <c r="L97" s="560">
        <v>0</v>
      </c>
      <c r="M97" s="628">
        <v>0</v>
      </c>
      <c r="N97" s="560">
        <v>0</v>
      </c>
      <c r="O97" s="560">
        <v>0</v>
      </c>
      <c r="P97" s="560">
        <v>0</v>
      </c>
      <c r="Q97" s="560">
        <v>4.5223000000000003E-4</v>
      </c>
      <c r="R97" s="560">
        <v>0</v>
      </c>
      <c r="S97" s="627">
        <v>0</v>
      </c>
      <c r="T97" s="560">
        <v>0</v>
      </c>
      <c r="U97" s="560">
        <v>0</v>
      </c>
      <c r="V97" s="560">
        <v>0.43787160000000003</v>
      </c>
      <c r="W97" s="628">
        <v>0</v>
      </c>
      <c r="X97" s="560">
        <v>0</v>
      </c>
      <c r="Y97" s="560">
        <v>0</v>
      </c>
      <c r="Z97" s="560">
        <v>0</v>
      </c>
      <c r="AA97" s="560">
        <v>0</v>
      </c>
      <c r="AB97" s="560">
        <v>0</v>
      </c>
      <c r="AC97" s="627">
        <v>0</v>
      </c>
      <c r="AD97" s="560">
        <v>0</v>
      </c>
      <c r="AE97" s="560">
        <v>6.2859700000000001E-3</v>
      </c>
      <c r="AF97" s="560">
        <v>0</v>
      </c>
      <c r="AG97" s="628">
        <v>3.5609600000000002E-3</v>
      </c>
      <c r="AH97" s="560">
        <v>5.2450000000000001E-5</v>
      </c>
      <c r="AI97" s="560">
        <v>0</v>
      </c>
      <c r="AJ97" s="560">
        <v>0</v>
      </c>
      <c r="AK97" s="560">
        <v>2.6508400000000001E-2</v>
      </c>
      <c r="AL97" s="560">
        <v>4.4740000000000002E-5</v>
      </c>
      <c r="AM97" s="627">
        <v>0</v>
      </c>
      <c r="AN97" s="629">
        <v>0</v>
      </c>
      <c r="AO97" s="84"/>
    </row>
    <row r="98" spans="2:41" ht="12.95" customHeight="1">
      <c r="B98" s="637" t="s">
        <v>97</v>
      </c>
      <c r="C98" s="638" t="s">
        <v>46</v>
      </c>
      <c r="D98" s="639">
        <v>1.41376E-3</v>
      </c>
      <c r="E98" s="586">
        <v>7.4159899999999999E-3</v>
      </c>
      <c r="F98" s="586">
        <v>1.0718419999999999E-2</v>
      </c>
      <c r="G98" s="586">
        <v>6.6336099999999999E-3</v>
      </c>
      <c r="H98" s="586">
        <v>1.2711419999999999E-2</v>
      </c>
      <c r="I98" s="640">
        <v>3.5821899999999999E-3</v>
      </c>
      <c r="J98" s="586">
        <v>1.04517E-3</v>
      </c>
      <c r="K98" s="586">
        <v>2.06222E-3</v>
      </c>
      <c r="L98" s="586">
        <v>1.6412530000000002E-2</v>
      </c>
      <c r="M98" s="641">
        <v>9.0983699999999997E-3</v>
      </c>
      <c r="N98" s="586">
        <v>2.3461699999999999E-2</v>
      </c>
      <c r="O98" s="586">
        <v>1.9026399999999999E-3</v>
      </c>
      <c r="P98" s="586">
        <v>1.1601300000000001E-3</v>
      </c>
      <c r="Q98" s="586">
        <v>3.0382400000000002E-3</v>
      </c>
      <c r="R98" s="586">
        <v>6.3555499999999997E-3</v>
      </c>
      <c r="S98" s="640">
        <v>4.6484200000000003E-3</v>
      </c>
      <c r="T98" s="586">
        <v>8.0110400000000005E-3</v>
      </c>
      <c r="U98" s="586">
        <v>5.4777799999999998E-3</v>
      </c>
      <c r="V98" s="586">
        <v>1.65321E-3</v>
      </c>
      <c r="W98" s="641">
        <v>4.2555469999999998E-2</v>
      </c>
      <c r="X98" s="586">
        <v>3.5988000000000001E-3</v>
      </c>
      <c r="Y98" s="586">
        <v>6.8720700000000001E-3</v>
      </c>
      <c r="Z98" s="586">
        <v>2.5414399999999998E-3</v>
      </c>
      <c r="AA98" s="586">
        <v>3.9068499999999999E-3</v>
      </c>
      <c r="AB98" s="586">
        <v>7.2090000000000001E-3</v>
      </c>
      <c r="AC98" s="640">
        <v>1.6193809999999999E-2</v>
      </c>
      <c r="AD98" s="586">
        <v>4.935E-5</v>
      </c>
      <c r="AE98" s="586">
        <v>2.4335899999999998E-3</v>
      </c>
      <c r="AF98" s="586">
        <v>2.243889E-2</v>
      </c>
      <c r="AG98" s="641">
        <v>8.4139000000000002E-3</v>
      </c>
      <c r="AH98" s="586">
        <v>2.0911929999999999E-2</v>
      </c>
      <c r="AI98" s="586">
        <v>4.2039199999999999E-3</v>
      </c>
      <c r="AJ98" s="586">
        <v>4.9390070000000001E-2</v>
      </c>
      <c r="AK98" s="586">
        <v>7.1128900000000002E-3</v>
      </c>
      <c r="AL98" s="586">
        <v>7.8324599999999994E-3</v>
      </c>
      <c r="AM98" s="640">
        <v>0.14686221999999999</v>
      </c>
      <c r="AN98" s="642">
        <v>1.6601400000000001E-3</v>
      </c>
      <c r="AO98" s="84"/>
    </row>
    <row r="99" spans="2:41" ht="12.95" customHeight="1">
      <c r="B99" s="624" t="s">
        <v>98</v>
      </c>
      <c r="C99" s="630" t="s">
        <v>48</v>
      </c>
      <c r="D99" s="626">
        <v>2.5473200000000001E-3</v>
      </c>
      <c r="E99" s="560">
        <v>4.6349900000000003E-3</v>
      </c>
      <c r="F99" s="560">
        <v>4.7187999999999999E-4</v>
      </c>
      <c r="G99" s="560">
        <v>2.1380399999999999E-3</v>
      </c>
      <c r="H99" s="560">
        <v>2.9030200000000001E-3</v>
      </c>
      <c r="I99" s="627">
        <v>2.6578800000000001E-3</v>
      </c>
      <c r="J99" s="560">
        <v>3.3677899999999998E-3</v>
      </c>
      <c r="K99" s="560">
        <v>2.9445500000000002E-3</v>
      </c>
      <c r="L99" s="560">
        <v>5.02237E-3</v>
      </c>
      <c r="M99" s="628">
        <v>4.5428700000000001E-3</v>
      </c>
      <c r="N99" s="560">
        <v>2.6261700000000002E-3</v>
      </c>
      <c r="O99" s="560">
        <v>4.3799399999999997E-3</v>
      </c>
      <c r="P99" s="560">
        <v>1.5486300000000001E-3</v>
      </c>
      <c r="Q99" s="560">
        <v>1.49708E-3</v>
      </c>
      <c r="R99" s="560">
        <v>1.4214500000000001E-3</v>
      </c>
      <c r="S99" s="627">
        <v>3.2117700000000001E-3</v>
      </c>
      <c r="T99" s="560">
        <v>1.55203E-3</v>
      </c>
      <c r="U99" s="560">
        <v>1.4201699999999999E-3</v>
      </c>
      <c r="V99" s="560">
        <v>6.0439000000000001E-4</v>
      </c>
      <c r="W99" s="628">
        <v>1.35133E-3</v>
      </c>
      <c r="X99" s="560">
        <v>5.9679000000000004E-4</v>
      </c>
      <c r="Y99" s="560">
        <v>1.5253879999999999E-2</v>
      </c>
      <c r="Z99" s="560">
        <v>3.0018420000000001E-2</v>
      </c>
      <c r="AA99" s="560">
        <v>2.8273299999999999E-3</v>
      </c>
      <c r="AB99" s="560">
        <v>3.18783E-3</v>
      </c>
      <c r="AC99" s="627">
        <v>2.5826199999999999E-3</v>
      </c>
      <c r="AD99" s="560">
        <v>5.6692329999999999E-2</v>
      </c>
      <c r="AE99" s="560">
        <v>9.6838500000000008E-3</v>
      </c>
      <c r="AF99" s="560">
        <v>3.9964600000000003E-3</v>
      </c>
      <c r="AG99" s="628">
        <v>8.6005500000000002E-3</v>
      </c>
      <c r="AH99" s="560">
        <v>4.3205600000000002E-3</v>
      </c>
      <c r="AI99" s="560">
        <v>2.2538599999999999E-3</v>
      </c>
      <c r="AJ99" s="560">
        <v>1.3377300000000001E-3</v>
      </c>
      <c r="AK99" s="560">
        <v>1.3083000000000001E-3</v>
      </c>
      <c r="AL99" s="560">
        <v>2.5845400000000002E-3</v>
      </c>
      <c r="AM99" s="627">
        <v>0</v>
      </c>
      <c r="AN99" s="629">
        <v>3.9917900000000003E-3</v>
      </c>
      <c r="AO99" s="84"/>
    </row>
    <row r="100" spans="2:41" ht="12.95" customHeight="1">
      <c r="B100" s="624" t="s">
        <v>99</v>
      </c>
      <c r="C100" s="630" t="s">
        <v>493</v>
      </c>
      <c r="D100" s="626">
        <v>1.139924E-2</v>
      </c>
      <c r="E100" s="560">
        <v>2.3638470000000002E-2</v>
      </c>
      <c r="F100" s="560">
        <v>1.2161949999999999E-2</v>
      </c>
      <c r="G100" s="560">
        <v>2.822535E-2</v>
      </c>
      <c r="H100" s="560">
        <v>1.434853E-2</v>
      </c>
      <c r="I100" s="627">
        <v>1.4805779999999999E-2</v>
      </c>
      <c r="J100" s="560">
        <v>3.6232729999999998E-2</v>
      </c>
      <c r="K100" s="560">
        <v>3.9837619999999997E-2</v>
      </c>
      <c r="L100" s="560">
        <v>5.1574679999999998E-2</v>
      </c>
      <c r="M100" s="628">
        <v>7.6055269999999994E-2</v>
      </c>
      <c r="N100" s="560">
        <v>2.8602289999999999E-2</v>
      </c>
      <c r="O100" s="560">
        <v>2.2489269999999999E-2</v>
      </c>
      <c r="P100" s="560">
        <v>1.354913E-2</v>
      </c>
      <c r="Q100" s="560">
        <v>1.0182439999999999E-2</v>
      </c>
      <c r="R100" s="560">
        <v>9.4297300000000008E-3</v>
      </c>
      <c r="S100" s="627">
        <v>2.4049439999999998E-2</v>
      </c>
      <c r="T100" s="560">
        <v>9.2986100000000006E-3</v>
      </c>
      <c r="U100" s="560">
        <v>1.196997E-2</v>
      </c>
      <c r="V100" s="560">
        <v>1.29686E-2</v>
      </c>
      <c r="W100" s="628">
        <v>1.4738670000000001E-2</v>
      </c>
      <c r="X100" s="560">
        <v>3.1768899999999999E-3</v>
      </c>
      <c r="Y100" s="560">
        <v>5.895036E-2</v>
      </c>
      <c r="Z100" s="560">
        <v>5.2615099999999998E-2</v>
      </c>
      <c r="AA100" s="560">
        <v>5.1894309999999999E-2</v>
      </c>
      <c r="AB100" s="560">
        <v>3.1912820000000001E-2</v>
      </c>
      <c r="AC100" s="627">
        <v>5.3843700000000003E-3</v>
      </c>
      <c r="AD100" s="560">
        <v>2.5875899999999999E-3</v>
      </c>
      <c r="AE100" s="560">
        <v>1.444522E-2</v>
      </c>
      <c r="AF100" s="560">
        <v>8.8613700000000004E-3</v>
      </c>
      <c r="AG100" s="628">
        <v>1.10416E-2</v>
      </c>
      <c r="AH100" s="560">
        <v>1.531998E-2</v>
      </c>
      <c r="AI100" s="560">
        <v>1.2324409999999999E-2</v>
      </c>
      <c r="AJ100" s="560">
        <v>4.6621900000000001E-3</v>
      </c>
      <c r="AK100" s="560">
        <v>5.3964599999999996E-3</v>
      </c>
      <c r="AL100" s="560">
        <v>3.3726869999999999E-2</v>
      </c>
      <c r="AM100" s="627">
        <v>0</v>
      </c>
      <c r="AN100" s="629">
        <v>4.5327400000000004E-3</v>
      </c>
      <c r="AO100" s="84"/>
    </row>
    <row r="101" spans="2:41" ht="12.95" customHeight="1">
      <c r="B101" s="624" t="s">
        <v>100</v>
      </c>
      <c r="C101" s="630" t="s">
        <v>265</v>
      </c>
      <c r="D101" s="626">
        <v>4.8399000000000001E-4</v>
      </c>
      <c r="E101" s="560">
        <v>4.1714899999999999E-3</v>
      </c>
      <c r="F101" s="560">
        <v>2.5825599999999998E-3</v>
      </c>
      <c r="G101" s="560">
        <v>7.4790999999999996E-4</v>
      </c>
      <c r="H101" s="560">
        <v>9.8988000000000006E-4</v>
      </c>
      <c r="I101" s="627">
        <v>1.85049E-3</v>
      </c>
      <c r="J101" s="560">
        <v>6.0387899999999996E-3</v>
      </c>
      <c r="K101" s="560">
        <v>7.7185999999999997E-4</v>
      </c>
      <c r="L101" s="560">
        <v>6.2396999999999995E-4</v>
      </c>
      <c r="M101" s="628">
        <v>2.1200099999999999E-3</v>
      </c>
      <c r="N101" s="560">
        <v>4.0355000000000002E-4</v>
      </c>
      <c r="O101" s="560">
        <v>4.7045000000000002E-4</v>
      </c>
      <c r="P101" s="560">
        <v>3.4552999999999998E-4</v>
      </c>
      <c r="Q101" s="560">
        <v>3.9671999999999998E-4</v>
      </c>
      <c r="R101" s="560">
        <v>3.2284000000000002E-4</v>
      </c>
      <c r="S101" s="627">
        <v>8.7752999999999996E-4</v>
      </c>
      <c r="T101" s="560">
        <v>3.8839000000000001E-4</v>
      </c>
      <c r="U101" s="560">
        <v>3.0432000000000001E-4</v>
      </c>
      <c r="V101" s="560">
        <v>3.656E-4</v>
      </c>
      <c r="W101" s="628">
        <v>5.0389E-4</v>
      </c>
      <c r="X101" s="560">
        <v>9.9346000000000005E-4</v>
      </c>
      <c r="Y101" s="560">
        <v>8.3312999999999996E-4</v>
      </c>
      <c r="Z101" s="560">
        <v>6.8950280000000003E-2</v>
      </c>
      <c r="AA101" s="560">
        <v>1.6501310000000002E-2</v>
      </c>
      <c r="AB101" s="560">
        <v>6.4848199999999996E-3</v>
      </c>
      <c r="AC101" s="627">
        <v>2.0066200000000002E-3</v>
      </c>
      <c r="AD101" s="560">
        <v>3.5879999999999999E-4</v>
      </c>
      <c r="AE101" s="560">
        <v>7.8033499999999997E-3</v>
      </c>
      <c r="AF101" s="560">
        <v>4.7081099999999997E-3</v>
      </c>
      <c r="AG101" s="628">
        <v>5.1883299999999997E-3</v>
      </c>
      <c r="AH101" s="560">
        <v>9.8817599999999998E-3</v>
      </c>
      <c r="AI101" s="560">
        <v>6.1150600000000003E-3</v>
      </c>
      <c r="AJ101" s="560">
        <v>2.41056E-3</v>
      </c>
      <c r="AK101" s="560">
        <v>1.46929E-3</v>
      </c>
      <c r="AL101" s="560">
        <v>1.160593E-2</v>
      </c>
      <c r="AM101" s="627">
        <v>0</v>
      </c>
      <c r="AN101" s="629">
        <v>9.5504600000000002E-3</v>
      </c>
      <c r="AO101" s="84"/>
    </row>
    <row r="102" spans="2:41" ht="12.95" customHeight="1">
      <c r="B102" s="624" t="s">
        <v>101</v>
      </c>
      <c r="C102" s="630" t="s">
        <v>266</v>
      </c>
      <c r="D102" s="626">
        <v>4.3303999999999999E-4</v>
      </c>
      <c r="E102" s="560">
        <v>3.0127499999999998E-3</v>
      </c>
      <c r="F102" s="560">
        <v>9.1122000000000002E-4</v>
      </c>
      <c r="G102" s="560">
        <v>5.6910000000000002E-5</v>
      </c>
      <c r="H102" s="560">
        <v>6.9957999999999999E-4</v>
      </c>
      <c r="I102" s="627">
        <v>2.74326E-3</v>
      </c>
      <c r="J102" s="560">
        <v>0</v>
      </c>
      <c r="K102" s="560">
        <v>8.1019999999999993E-5</v>
      </c>
      <c r="L102" s="560">
        <v>1.0390099999999999E-3</v>
      </c>
      <c r="M102" s="628">
        <v>3.786E-5</v>
      </c>
      <c r="N102" s="560">
        <v>3.9733999999999999E-4</v>
      </c>
      <c r="O102" s="560">
        <v>8.0389999999999994E-5</v>
      </c>
      <c r="P102" s="560">
        <v>2.1305E-4</v>
      </c>
      <c r="Q102" s="560">
        <v>1.959E-5</v>
      </c>
      <c r="R102" s="560">
        <v>1.3491999999999999E-4</v>
      </c>
      <c r="S102" s="627">
        <v>5.8168E-4</v>
      </c>
      <c r="T102" s="560">
        <v>1.8588E-4</v>
      </c>
      <c r="U102" s="560">
        <v>2.8403E-4</v>
      </c>
      <c r="V102" s="560">
        <v>3.6445999999999999E-4</v>
      </c>
      <c r="W102" s="628">
        <v>2.8630000000000002E-4</v>
      </c>
      <c r="X102" s="560">
        <v>2.1167299999999998E-3</v>
      </c>
      <c r="Y102" s="560">
        <v>1.466311E-2</v>
      </c>
      <c r="Z102" s="560">
        <v>1.4733000000000001E-3</v>
      </c>
      <c r="AA102" s="560">
        <v>0</v>
      </c>
      <c r="AB102" s="560">
        <v>1.4592699999999999E-3</v>
      </c>
      <c r="AC102" s="627">
        <v>3.1805399999999999E-3</v>
      </c>
      <c r="AD102" s="560">
        <v>9.3400000000000004E-6</v>
      </c>
      <c r="AE102" s="560">
        <v>5.5621400000000001E-3</v>
      </c>
      <c r="AF102" s="560">
        <v>6.47716E-3</v>
      </c>
      <c r="AG102" s="628">
        <v>1.9178440000000001E-2</v>
      </c>
      <c r="AH102" s="560">
        <v>4.6912999999999998E-3</v>
      </c>
      <c r="AI102" s="560">
        <v>3.5963000000000002E-3</v>
      </c>
      <c r="AJ102" s="560">
        <v>3.9730000000000001E-5</v>
      </c>
      <c r="AK102" s="560">
        <v>2.9250000000000001E-4</v>
      </c>
      <c r="AL102" s="560">
        <v>1.736735E-2</v>
      </c>
      <c r="AM102" s="627">
        <v>0</v>
      </c>
      <c r="AN102" s="629">
        <v>1.4362990000000001E-2</v>
      </c>
      <c r="AO102" s="84"/>
    </row>
    <row r="103" spans="2:41" ht="12.95" customHeight="1">
      <c r="B103" s="624" t="s">
        <v>102</v>
      </c>
      <c r="C103" s="630" t="s">
        <v>52</v>
      </c>
      <c r="D103" s="626">
        <v>6.5427819999999998E-2</v>
      </c>
      <c r="E103" s="560">
        <v>3.6152950000000003E-2</v>
      </c>
      <c r="F103" s="560">
        <v>6.7727579999999996E-2</v>
      </c>
      <c r="G103" s="560">
        <v>6.8531010000000003E-2</v>
      </c>
      <c r="H103" s="560">
        <v>9.1402300000000006E-2</v>
      </c>
      <c r="I103" s="627">
        <v>4.9059350000000002E-2</v>
      </c>
      <c r="J103" s="560">
        <v>5.202648E-2</v>
      </c>
      <c r="K103" s="560">
        <v>5.6646160000000001E-2</v>
      </c>
      <c r="L103" s="560">
        <v>4.1017400000000002E-2</v>
      </c>
      <c r="M103" s="628">
        <v>5.1094710000000002E-2</v>
      </c>
      <c r="N103" s="560">
        <v>4.9984170000000001E-2</v>
      </c>
      <c r="O103" s="560">
        <v>4.4171639999999998E-2</v>
      </c>
      <c r="P103" s="560">
        <v>4.6900959999999998E-2</v>
      </c>
      <c r="Q103" s="560">
        <v>4.0491409999999999E-2</v>
      </c>
      <c r="R103" s="560">
        <v>4.4763530000000003E-2</v>
      </c>
      <c r="S103" s="627">
        <v>3.8591430000000003E-2</v>
      </c>
      <c r="T103" s="560">
        <v>5.3390300000000002E-2</v>
      </c>
      <c r="U103" s="560">
        <v>3.9602350000000001E-2</v>
      </c>
      <c r="V103" s="560">
        <v>4.0479029999999999E-2</v>
      </c>
      <c r="W103" s="628">
        <v>7.1494559999999999E-2</v>
      </c>
      <c r="X103" s="560">
        <v>5.4329910000000002E-2</v>
      </c>
      <c r="Y103" s="560">
        <v>1.552654E-2</v>
      </c>
      <c r="Z103" s="560">
        <v>2.2467770000000001E-2</v>
      </c>
      <c r="AA103" s="560">
        <v>1.4779209999999999E-2</v>
      </c>
      <c r="AB103" s="560">
        <v>1.049872E-2</v>
      </c>
      <c r="AC103" s="627">
        <v>5.3843700000000003E-3</v>
      </c>
      <c r="AD103" s="560">
        <v>1.04571E-3</v>
      </c>
      <c r="AE103" s="560">
        <v>3.7725410000000001E-2</v>
      </c>
      <c r="AF103" s="560">
        <v>8.5236400000000007E-3</v>
      </c>
      <c r="AG103" s="628">
        <v>1.067997E-2</v>
      </c>
      <c r="AH103" s="560">
        <v>2.2252040000000001E-2</v>
      </c>
      <c r="AI103" s="560">
        <v>5.0182129999999998E-2</v>
      </c>
      <c r="AJ103" s="560">
        <v>3.6516069999999998E-2</v>
      </c>
      <c r="AK103" s="560">
        <v>1.8576970000000002E-2</v>
      </c>
      <c r="AL103" s="560">
        <v>6.9644109999999995E-2</v>
      </c>
      <c r="AM103" s="627">
        <v>0.25926407000000001</v>
      </c>
      <c r="AN103" s="629">
        <v>1.005409E-2</v>
      </c>
      <c r="AO103" s="84"/>
    </row>
    <row r="104" spans="2:41" ht="12.95" customHeight="1">
      <c r="B104" s="631" t="s">
        <v>103</v>
      </c>
      <c r="C104" s="632" t="s">
        <v>494</v>
      </c>
      <c r="D104" s="633">
        <v>8.2660400000000005E-3</v>
      </c>
      <c r="E104" s="576">
        <v>6.6512169999999995E-2</v>
      </c>
      <c r="F104" s="576">
        <v>4.3306000000000004E-3</v>
      </c>
      <c r="G104" s="576">
        <v>1.486871E-2</v>
      </c>
      <c r="H104" s="576">
        <v>1.0241470000000001E-2</v>
      </c>
      <c r="I104" s="634">
        <v>6.1175700000000001E-3</v>
      </c>
      <c r="J104" s="576">
        <v>3.0193899999999998E-3</v>
      </c>
      <c r="K104" s="576">
        <v>3.8961199999999999E-3</v>
      </c>
      <c r="L104" s="576">
        <v>1.4961250000000001E-2</v>
      </c>
      <c r="M104" s="635">
        <v>7.2559800000000004E-3</v>
      </c>
      <c r="N104" s="576">
        <v>7.4873800000000001E-3</v>
      </c>
      <c r="O104" s="576">
        <v>1.153792E-2</v>
      </c>
      <c r="P104" s="576">
        <v>6.1013999999999999E-3</v>
      </c>
      <c r="Q104" s="576">
        <v>6.7736000000000003E-3</v>
      </c>
      <c r="R104" s="576">
        <v>1.161732E-2</v>
      </c>
      <c r="S104" s="634">
        <v>5.5159299999999996E-3</v>
      </c>
      <c r="T104" s="576">
        <v>6.7506700000000003E-3</v>
      </c>
      <c r="U104" s="576">
        <v>8.9673400000000007E-3</v>
      </c>
      <c r="V104" s="576">
        <v>4.5711700000000003E-3</v>
      </c>
      <c r="W104" s="635">
        <v>1.9911129999999999E-2</v>
      </c>
      <c r="X104" s="576">
        <v>1.2994250000000001E-2</v>
      </c>
      <c r="Y104" s="576">
        <v>1.6546490000000001E-2</v>
      </c>
      <c r="Z104" s="576">
        <v>3.0939230000000002E-2</v>
      </c>
      <c r="AA104" s="576">
        <v>2.7630700000000001E-2</v>
      </c>
      <c r="AB104" s="576">
        <v>1.575899E-2</v>
      </c>
      <c r="AC104" s="634">
        <v>4.0868010000000003E-2</v>
      </c>
      <c r="AD104" s="576">
        <v>7.6020599999999994E-2</v>
      </c>
      <c r="AE104" s="576">
        <v>2.4184379999999998E-2</v>
      </c>
      <c r="AF104" s="576">
        <v>6.7988099999999997E-3</v>
      </c>
      <c r="AG104" s="635">
        <v>2.9791330000000001E-2</v>
      </c>
      <c r="AH104" s="576">
        <v>6.9447199999999997E-3</v>
      </c>
      <c r="AI104" s="576">
        <v>9.5422500000000004E-3</v>
      </c>
      <c r="AJ104" s="576">
        <v>2.7509570000000001E-2</v>
      </c>
      <c r="AK104" s="576">
        <v>6.81133E-3</v>
      </c>
      <c r="AL104" s="576">
        <v>7.1399799999999998E-3</v>
      </c>
      <c r="AM104" s="634">
        <v>0</v>
      </c>
      <c r="AN104" s="636">
        <v>2.8539500000000001E-3</v>
      </c>
      <c r="AO104" s="84"/>
    </row>
    <row r="105" spans="2:41" ht="12.95" customHeight="1">
      <c r="B105" s="624" t="s">
        <v>104</v>
      </c>
      <c r="C105" s="630" t="s">
        <v>55</v>
      </c>
      <c r="D105" s="626">
        <v>3.87192E-3</v>
      </c>
      <c r="E105" s="560">
        <v>8.1112400000000005E-3</v>
      </c>
      <c r="F105" s="560">
        <v>2.86382E-3</v>
      </c>
      <c r="G105" s="560">
        <v>3.2517700000000002E-3</v>
      </c>
      <c r="H105" s="560">
        <v>2.7364500000000001E-3</v>
      </c>
      <c r="I105" s="627">
        <v>2.67644E-3</v>
      </c>
      <c r="J105" s="560">
        <v>1.39357E-3</v>
      </c>
      <c r="K105" s="560">
        <v>3.0461899999999998E-3</v>
      </c>
      <c r="L105" s="560">
        <v>3.14211E-3</v>
      </c>
      <c r="M105" s="628">
        <v>2.9023899999999999E-3</v>
      </c>
      <c r="N105" s="560">
        <v>1.38448E-3</v>
      </c>
      <c r="O105" s="560">
        <v>3.6206699999999999E-3</v>
      </c>
      <c r="P105" s="560">
        <v>2.5189800000000001E-3</v>
      </c>
      <c r="Q105" s="560">
        <v>2.1027699999999999E-3</v>
      </c>
      <c r="R105" s="560">
        <v>1.9707499999999998E-3</v>
      </c>
      <c r="S105" s="627">
        <v>1.41158E-3</v>
      </c>
      <c r="T105" s="560">
        <v>2.8698299999999999E-3</v>
      </c>
      <c r="U105" s="560">
        <v>2.6780300000000001E-3</v>
      </c>
      <c r="V105" s="560">
        <v>8.9457999999999996E-4</v>
      </c>
      <c r="W105" s="628">
        <v>2.7599199999999999E-3</v>
      </c>
      <c r="X105" s="560">
        <v>4.2064099999999998E-3</v>
      </c>
      <c r="Y105" s="560">
        <v>6.3368499999999998E-3</v>
      </c>
      <c r="Z105" s="560">
        <v>1.10497E-3</v>
      </c>
      <c r="AA105" s="560">
        <v>1.8506099999999999E-3</v>
      </c>
      <c r="AB105" s="560">
        <v>2.3945080000000001E-2</v>
      </c>
      <c r="AC105" s="627">
        <v>1.5163889999999999E-2</v>
      </c>
      <c r="AD105" s="560">
        <v>2.178248E-2</v>
      </c>
      <c r="AE105" s="560">
        <v>2.000014E-2</v>
      </c>
      <c r="AF105" s="560">
        <v>1.384288E-2</v>
      </c>
      <c r="AG105" s="628">
        <v>1.1578199999999999E-3</v>
      </c>
      <c r="AH105" s="560">
        <v>1.0867399999999999E-2</v>
      </c>
      <c r="AI105" s="560">
        <v>1.5597450000000001E-2</v>
      </c>
      <c r="AJ105" s="560">
        <v>1.7430230000000001E-2</v>
      </c>
      <c r="AK105" s="560">
        <v>8.5640400000000002E-3</v>
      </c>
      <c r="AL105" s="560">
        <v>1.2884349999999999E-2</v>
      </c>
      <c r="AM105" s="627">
        <v>0</v>
      </c>
      <c r="AN105" s="629">
        <v>3.1505320000000003E-2</v>
      </c>
      <c r="AO105" s="84"/>
    </row>
    <row r="106" spans="2:41" ht="12.95" customHeight="1">
      <c r="B106" s="624" t="s">
        <v>105</v>
      </c>
      <c r="C106" s="630" t="s">
        <v>495</v>
      </c>
      <c r="D106" s="626">
        <v>4.8679220000000002E-2</v>
      </c>
      <c r="E106" s="560">
        <v>0.20950173999999999</v>
      </c>
      <c r="F106" s="560">
        <v>3.3422130000000001E-2</v>
      </c>
      <c r="G106" s="560">
        <v>2.7241689999999999E-2</v>
      </c>
      <c r="H106" s="560">
        <v>4.0004570000000003E-2</v>
      </c>
      <c r="I106" s="627">
        <v>2.7495660000000002E-2</v>
      </c>
      <c r="J106" s="560">
        <v>6.178144E-2</v>
      </c>
      <c r="K106" s="560">
        <v>1.8775010000000002E-2</v>
      </c>
      <c r="L106" s="560">
        <v>4.3424119999999997E-2</v>
      </c>
      <c r="M106" s="628">
        <v>4.4823019999999998E-2</v>
      </c>
      <c r="N106" s="560">
        <v>2.741648E-2</v>
      </c>
      <c r="O106" s="560">
        <v>2.7601690000000002E-2</v>
      </c>
      <c r="P106" s="560">
        <v>2.0323689999999998E-2</v>
      </c>
      <c r="Q106" s="560">
        <v>1.7680910000000001E-2</v>
      </c>
      <c r="R106" s="560">
        <v>2.3788759999999999E-2</v>
      </c>
      <c r="S106" s="627">
        <v>1.6795999999999998E-2</v>
      </c>
      <c r="T106" s="560">
        <v>1.9233440000000001E-2</v>
      </c>
      <c r="U106" s="560">
        <v>2.3655909999999999E-2</v>
      </c>
      <c r="V106" s="560">
        <v>1.5578089999999999E-2</v>
      </c>
      <c r="W106" s="628">
        <v>7.5678339999999997E-2</v>
      </c>
      <c r="X106" s="560">
        <v>4.4159169999999998E-2</v>
      </c>
      <c r="Y106" s="560">
        <v>3.8111970000000002E-2</v>
      </c>
      <c r="Z106" s="560">
        <v>2.4972379999999999E-2</v>
      </c>
      <c r="AA106" s="560">
        <v>6.1867060000000001E-2</v>
      </c>
      <c r="AB106" s="560">
        <v>4.7034979999999997E-2</v>
      </c>
      <c r="AC106" s="627">
        <v>3.6009550000000001E-2</v>
      </c>
      <c r="AD106" s="560">
        <v>1.9940499999999998E-3</v>
      </c>
      <c r="AE106" s="560">
        <v>6.8255869999999996E-2</v>
      </c>
      <c r="AF106" s="560">
        <v>2.6407199999999999E-2</v>
      </c>
      <c r="AG106" s="628">
        <v>3.2007819999999999E-2</v>
      </c>
      <c r="AH106" s="560">
        <v>2.6644939999999999E-2</v>
      </c>
      <c r="AI106" s="560">
        <v>1.529814E-2</v>
      </c>
      <c r="AJ106" s="560">
        <v>3.7562419999999999E-2</v>
      </c>
      <c r="AK106" s="560">
        <v>1.5325490000000001E-2</v>
      </c>
      <c r="AL106" s="560">
        <v>3.8414419999999998E-2</v>
      </c>
      <c r="AM106" s="627">
        <v>5.0814459999999999E-2</v>
      </c>
      <c r="AN106" s="629">
        <v>9.4534599999999996E-2</v>
      </c>
      <c r="AO106" s="84"/>
    </row>
    <row r="107" spans="2:41" ht="12.95" customHeight="1">
      <c r="B107" s="624" t="s">
        <v>106</v>
      </c>
      <c r="C107" s="630" t="s">
        <v>405</v>
      </c>
      <c r="D107" s="626">
        <v>3.4006700000000002E-3</v>
      </c>
      <c r="E107" s="560">
        <v>8.1112400000000005E-3</v>
      </c>
      <c r="F107" s="560">
        <v>5.4161599999999997E-3</v>
      </c>
      <c r="G107" s="560">
        <v>5.6905899999999997E-3</v>
      </c>
      <c r="H107" s="560">
        <v>7.1052600000000004E-3</v>
      </c>
      <c r="I107" s="627">
        <v>1.9557290000000001E-2</v>
      </c>
      <c r="J107" s="560">
        <v>3.60005E-3</v>
      </c>
      <c r="K107" s="560">
        <v>5.82871E-3</v>
      </c>
      <c r="L107" s="560">
        <v>9.2062800000000007E-3</v>
      </c>
      <c r="M107" s="628">
        <v>5.3757299999999996E-3</v>
      </c>
      <c r="N107" s="560">
        <v>4.09757E-3</v>
      </c>
      <c r="O107" s="560">
        <v>6.18433E-3</v>
      </c>
      <c r="P107" s="560">
        <v>7.2848000000000001E-3</v>
      </c>
      <c r="Q107" s="560">
        <v>1.176932E-2</v>
      </c>
      <c r="R107" s="560">
        <v>8.0371999999999996E-3</v>
      </c>
      <c r="S107" s="627">
        <v>9.4522900000000003E-3</v>
      </c>
      <c r="T107" s="560">
        <v>6.8776100000000001E-3</v>
      </c>
      <c r="U107" s="560">
        <v>2.6577400000000001E-2</v>
      </c>
      <c r="V107" s="560">
        <v>2.9076800000000002E-3</v>
      </c>
      <c r="W107" s="628">
        <v>7.5850099999999997E-3</v>
      </c>
      <c r="X107" s="560">
        <v>8.6345899999999993E-3</v>
      </c>
      <c r="Y107" s="560">
        <v>1.247677E-2</v>
      </c>
      <c r="Z107" s="560">
        <v>4.9208099999999998E-2</v>
      </c>
      <c r="AA107" s="560">
        <v>9.7157300000000005E-3</v>
      </c>
      <c r="AB107" s="560">
        <v>4.028632E-2</v>
      </c>
      <c r="AC107" s="627">
        <v>5.8454869999999999E-2</v>
      </c>
      <c r="AD107" s="560">
        <v>2.2221300000000001E-3</v>
      </c>
      <c r="AE107" s="560">
        <v>1.019606E-2</v>
      </c>
      <c r="AF107" s="560">
        <v>0.19213171000000001</v>
      </c>
      <c r="AG107" s="628">
        <v>2.7726500000000001E-2</v>
      </c>
      <c r="AH107" s="560">
        <v>3.7595539999999997E-2</v>
      </c>
      <c r="AI107" s="560">
        <v>1.2119380000000001E-2</v>
      </c>
      <c r="AJ107" s="560">
        <v>6.6237530000000003E-2</v>
      </c>
      <c r="AK107" s="560">
        <v>3.6457839999999998E-2</v>
      </c>
      <c r="AL107" s="560">
        <v>1.9847480000000001E-2</v>
      </c>
      <c r="AM107" s="627">
        <v>0</v>
      </c>
      <c r="AN107" s="629">
        <v>7.5526949999999995E-2</v>
      </c>
      <c r="AO107" s="84"/>
    </row>
    <row r="108" spans="2:41" ht="12.95" customHeight="1">
      <c r="B108" s="637" t="s">
        <v>107</v>
      </c>
      <c r="C108" s="638" t="s">
        <v>59</v>
      </c>
      <c r="D108" s="639">
        <v>0</v>
      </c>
      <c r="E108" s="586">
        <v>0</v>
      </c>
      <c r="F108" s="586">
        <v>0</v>
      </c>
      <c r="G108" s="586">
        <v>0</v>
      </c>
      <c r="H108" s="586">
        <v>0</v>
      </c>
      <c r="I108" s="640">
        <v>0</v>
      </c>
      <c r="J108" s="586">
        <v>0</v>
      </c>
      <c r="K108" s="586">
        <v>0</v>
      </c>
      <c r="L108" s="586">
        <v>0</v>
      </c>
      <c r="M108" s="641">
        <v>0</v>
      </c>
      <c r="N108" s="586">
        <v>0</v>
      </c>
      <c r="O108" s="586">
        <v>0</v>
      </c>
      <c r="P108" s="586">
        <v>0</v>
      </c>
      <c r="Q108" s="586">
        <v>0</v>
      </c>
      <c r="R108" s="586">
        <v>0</v>
      </c>
      <c r="S108" s="640">
        <v>0</v>
      </c>
      <c r="T108" s="586">
        <v>0</v>
      </c>
      <c r="U108" s="586">
        <v>0</v>
      </c>
      <c r="V108" s="586">
        <v>0</v>
      </c>
      <c r="W108" s="641">
        <v>0</v>
      </c>
      <c r="X108" s="586">
        <v>0</v>
      </c>
      <c r="Y108" s="586">
        <v>0</v>
      </c>
      <c r="Z108" s="586">
        <v>0</v>
      </c>
      <c r="AA108" s="586">
        <v>0</v>
      </c>
      <c r="AB108" s="586">
        <v>0</v>
      </c>
      <c r="AC108" s="640">
        <v>0</v>
      </c>
      <c r="AD108" s="586">
        <v>0</v>
      </c>
      <c r="AE108" s="586">
        <v>0</v>
      </c>
      <c r="AF108" s="586">
        <v>0</v>
      </c>
      <c r="AG108" s="641">
        <v>0</v>
      </c>
      <c r="AH108" s="586">
        <v>0</v>
      </c>
      <c r="AI108" s="586">
        <v>0</v>
      </c>
      <c r="AJ108" s="586">
        <v>0</v>
      </c>
      <c r="AK108" s="586">
        <v>0</v>
      </c>
      <c r="AL108" s="586">
        <v>0</v>
      </c>
      <c r="AM108" s="640">
        <v>0</v>
      </c>
      <c r="AN108" s="642">
        <v>0.24659577999999999</v>
      </c>
      <c r="AO108" s="84"/>
    </row>
    <row r="109" spans="2:41" ht="12.95" customHeight="1">
      <c r="B109" s="624" t="s">
        <v>108</v>
      </c>
      <c r="C109" s="630" t="s">
        <v>496</v>
      </c>
      <c r="D109" s="626">
        <v>7.6420000000000004E-5</v>
      </c>
      <c r="E109" s="560">
        <v>4.6349999999999999E-4</v>
      </c>
      <c r="F109" s="560">
        <v>2.7661999999999999E-4</v>
      </c>
      <c r="G109" s="560">
        <v>0</v>
      </c>
      <c r="H109" s="560">
        <v>9.5179999999999993E-5</v>
      </c>
      <c r="I109" s="627">
        <v>3.1923999999999999E-4</v>
      </c>
      <c r="J109" s="560">
        <v>0</v>
      </c>
      <c r="K109" s="560">
        <v>1.2079E-4</v>
      </c>
      <c r="L109" s="560">
        <v>8.8581E-4</v>
      </c>
      <c r="M109" s="628">
        <v>4.0381E-4</v>
      </c>
      <c r="N109" s="560">
        <v>1.863E-5</v>
      </c>
      <c r="O109" s="560">
        <v>3.0072999999999998E-4</v>
      </c>
      <c r="P109" s="560">
        <v>7.1434000000000005E-4</v>
      </c>
      <c r="Q109" s="560">
        <v>3.6733000000000002E-4</v>
      </c>
      <c r="R109" s="560">
        <v>3.1802000000000002E-4</v>
      </c>
      <c r="S109" s="627">
        <v>1.1809100000000001E-3</v>
      </c>
      <c r="T109" s="560">
        <v>1.56412E-3</v>
      </c>
      <c r="U109" s="560">
        <v>7.1007999999999998E-4</v>
      </c>
      <c r="V109" s="560">
        <v>2.2964E-4</v>
      </c>
      <c r="W109" s="628">
        <v>5.7259999999999997E-5</v>
      </c>
      <c r="X109" s="560">
        <v>1.6406999999999999E-4</v>
      </c>
      <c r="Y109" s="560">
        <v>6.1600999999999995E-4</v>
      </c>
      <c r="Z109" s="560">
        <v>7.3659999999999996E-5</v>
      </c>
      <c r="AA109" s="560">
        <v>1.5422E-4</v>
      </c>
      <c r="AB109" s="560">
        <v>2.3107999999999999E-4</v>
      </c>
      <c r="AC109" s="627">
        <v>2.2226E-4</v>
      </c>
      <c r="AD109" s="560">
        <v>0</v>
      </c>
      <c r="AE109" s="560">
        <v>1.1759100000000001E-3</v>
      </c>
      <c r="AF109" s="560">
        <v>4.9855300000000002E-3</v>
      </c>
      <c r="AG109" s="628">
        <v>7.8739999999999995E-5</v>
      </c>
      <c r="AH109" s="560">
        <v>0</v>
      </c>
      <c r="AI109" s="560">
        <v>8.3809999999999999E-5</v>
      </c>
      <c r="AJ109" s="560">
        <v>0</v>
      </c>
      <c r="AK109" s="560">
        <v>4.8523000000000001E-4</v>
      </c>
      <c r="AL109" s="560">
        <v>4.3466000000000002E-4</v>
      </c>
      <c r="AM109" s="627">
        <v>0</v>
      </c>
      <c r="AN109" s="629">
        <v>1.4923000000000001E-4</v>
      </c>
      <c r="AO109" s="84"/>
    </row>
    <row r="110" spans="2:41" ht="12.95" customHeight="1">
      <c r="B110" s="624" t="s">
        <v>109</v>
      </c>
      <c r="C110" s="630" t="s">
        <v>497</v>
      </c>
      <c r="D110" s="626">
        <v>1.0189299999999999E-3</v>
      </c>
      <c r="E110" s="560">
        <v>0</v>
      </c>
      <c r="F110" s="560">
        <v>0</v>
      </c>
      <c r="G110" s="560">
        <v>0</v>
      </c>
      <c r="H110" s="560">
        <v>0</v>
      </c>
      <c r="I110" s="627">
        <v>2.97E-5</v>
      </c>
      <c r="J110" s="560">
        <v>0</v>
      </c>
      <c r="K110" s="560">
        <v>1.4699999999999999E-6</v>
      </c>
      <c r="L110" s="560">
        <v>0</v>
      </c>
      <c r="M110" s="628">
        <v>0</v>
      </c>
      <c r="N110" s="560">
        <v>0</v>
      </c>
      <c r="O110" s="560">
        <v>0</v>
      </c>
      <c r="P110" s="560">
        <v>0</v>
      </c>
      <c r="Q110" s="560">
        <v>0</v>
      </c>
      <c r="R110" s="560">
        <v>0</v>
      </c>
      <c r="S110" s="627">
        <v>0</v>
      </c>
      <c r="T110" s="560">
        <v>0</v>
      </c>
      <c r="U110" s="560">
        <v>0</v>
      </c>
      <c r="V110" s="560">
        <v>0</v>
      </c>
      <c r="W110" s="628">
        <v>1.145E-5</v>
      </c>
      <c r="X110" s="560">
        <v>0</v>
      </c>
      <c r="Y110" s="560">
        <v>6.0590000000000001E-5</v>
      </c>
      <c r="Z110" s="560">
        <v>2.2099000000000001E-4</v>
      </c>
      <c r="AA110" s="560">
        <v>0</v>
      </c>
      <c r="AB110" s="560">
        <v>2.9110000000000001E-5</v>
      </c>
      <c r="AC110" s="627">
        <v>1.5965E-4</v>
      </c>
      <c r="AD110" s="560">
        <v>3.9999999999999998E-6</v>
      </c>
      <c r="AE110" s="560">
        <v>1.9959299999999999E-3</v>
      </c>
      <c r="AF110" s="560">
        <v>1.00917E-3</v>
      </c>
      <c r="AG110" s="628">
        <v>2.0420000000000001E-5</v>
      </c>
      <c r="AH110" s="560">
        <v>2.1699999999999999E-5</v>
      </c>
      <c r="AI110" s="560">
        <v>1.5604939999999999E-2</v>
      </c>
      <c r="AJ110" s="560">
        <v>1.324E-5</v>
      </c>
      <c r="AK110" s="560">
        <v>3.8550000000000002E-5</v>
      </c>
      <c r="AL110" s="560">
        <v>6.3919999999999998E-5</v>
      </c>
      <c r="AM110" s="627">
        <v>0</v>
      </c>
      <c r="AN110" s="629">
        <v>2.4435699999999999E-3</v>
      </c>
      <c r="AO110" s="84"/>
    </row>
    <row r="111" spans="2:41" ht="12.95" customHeight="1">
      <c r="B111" s="624" t="s">
        <v>110</v>
      </c>
      <c r="C111" s="630" t="s">
        <v>532</v>
      </c>
      <c r="D111" s="626">
        <v>2.8019999999999998E-4</v>
      </c>
      <c r="E111" s="560">
        <v>3.7079999999999999E-3</v>
      </c>
      <c r="F111" s="560">
        <v>1.24595E-3</v>
      </c>
      <c r="G111" s="560">
        <v>3.4143999999999998E-4</v>
      </c>
      <c r="H111" s="560">
        <v>9.7561000000000002E-4</v>
      </c>
      <c r="I111" s="627">
        <v>1.9971199999999998E-3</v>
      </c>
      <c r="J111" s="560">
        <v>8.1291000000000002E-4</v>
      </c>
      <c r="K111" s="560">
        <v>6.6138000000000004E-4</v>
      </c>
      <c r="L111" s="560">
        <v>6.6018000000000001E-4</v>
      </c>
      <c r="M111" s="628">
        <v>6.4356999999999999E-4</v>
      </c>
      <c r="N111" s="560">
        <v>3.7251E-4</v>
      </c>
      <c r="O111" s="560">
        <v>7.027E-4</v>
      </c>
      <c r="P111" s="560">
        <v>1.52535E-3</v>
      </c>
      <c r="Q111" s="560">
        <v>1.68973E-3</v>
      </c>
      <c r="R111" s="560">
        <v>1.23835E-3</v>
      </c>
      <c r="S111" s="627">
        <v>6.2681E-4</v>
      </c>
      <c r="T111" s="560">
        <v>3.2793999999999998E-4</v>
      </c>
      <c r="U111" s="560">
        <v>3.4489999999999998E-4</v>
      </c>
      <c r="V111" s="560">
        <v>2.4449999999999998E-4</v>
      </c>
      <c r="W111" s="628">
        <v>8.7416999999999996E-4</v>
      </c>
      <c r="X111" s="560">
        <v>1.0060799999999999E-3</v>
      </c>
      <c r="Y111" s="560">
        <v>1.90358E-3</v>
      </c>
      <c r="Z111" s="560">
        <v>6.8324099999999997E-3</v>
      </c>
      <c r="AA111" s="560">
        <v>1.92772E-3</v>
      </c>
      <c r="AB111" s="560">
        <v>6.9141999999999999E-4</v>
      </c>
      <c r="AC111" s="627">
        <v>3.2181000000000002E-3</v>
      </c>
      <c r="AD111" s="560">
        <v>2.0940999999999999E-4</v>
      </c>
      <c r="AE111" s="560">
        <v>1.5726900000000001E-3</v>
      </c>
      <c r="AF111" s="560">
        <v>1.22226E-3</v>
      </c>
      <c r="AG111" s="628">
        <v>2.92E-6</v>
      </c>
      <c r="AH111" s="560">
        <v>2.5572500000000001E-3</v>
      </c>
      <c r="AI111" s="560">
        <v>9.5032999999999999E-4</v>
      </c>
      <c r="AJ111" s="560">
        <v>0</v>
      </c>
      <c r="AK111" s="560">
        <v>1.93184E-3</v>
      </c>
      <c r="AL111" s="560">
        <v>2.36082E-3</v>
      </c>
      <c r="AM111" s="627">
        <v>0</v>
      </c>
      <c r="AN111" s="629">
        <v>4.8125299999999998E-3</v>
      </c>
      <c r="AO111" s="84"/>
    </row>
    <row r="112" spans="2:41" ht="12.95" customHeight="1">
      <c r="B112" s="624" t="s">
        <v>422</v>
      </c>
      <c r="C112" s="630" t="s">
        <v>498</v>
      </c>
      <c r="D112" s="626">
        <v>3.0822530000000001E-2</v>
      </c>
      <c r="E112" s="560">
        <v>5.1680190000000001E-2</v>
      </c>
      <c r="F112" s="560">
        <v>3.9052150000000001E-2</v>
      </c>
      <c r="G112" s="560">
        <v>2.7542480000000001E-2</v>
      </c>
      <c r="H112" s="560">
        <v>2.7383569999999999E-2</v>
      </c>
      <c r="I112" s="627">
        <v>5.8827789999999998E-2</v>
      </c>
      <c r="J112" s="560">
        <v>3.0658459999999998E-2</v>
      </c>
      <c r="K112" s="560">
        <v>3.644969E-2</v>
      </c>
      <c r="L112" s="560">
        <v>4.2276469999999997E-2</v>
      </c>
      <c r="M112" s="628">
        <v>2.0720550000000001E-2</v>
      </c>
      <c r="N112" s="560">
        <v>1.8333530000000001E-2</v>
      </c>
      <c r="O112" s="560">
        <v>2.812574E-2</v>
      </c>
      <c r="P112" s="560">
        <v>4.2537949999999998E-2</v>
      </c>
      <c r="Q112" s="560">
        <v>3.3404349999999999E-2</v>
      </c>
      <c r="R112" s="560">
        <v>3.4717039999999998E-2</v>
      </c>
      <c r="S112" s="627">
        <v>4.4157500000000002E-2</v>
      </c>
      <c r="T112" s="560">
        <v>3.5309920000000002E-2</v>
      </c>
      <c r="U112" s="560">
        <v>3.8689389999999997E-2</v>
      </c>
      <c r="V112" s="560">
        <v>2.7535569999999999E-2</v>
      </c>
      <c r="W112" s="628">
        <v>3.4592539999999998E-2</v>
      </c>
      <c r="X112" s="560">
        <v>9.4749650000000005E-2</v>
      </c>
      <c r="Y112" s="560">
        <v>8.5166220000000001E-2</v>
      </c>
      <c r="Z112" s="560">
        <v>0.13721915000000001</v>
      </c>
      <c r="AA112" s="560">
        <v>6.1661439999999998E-2</v>
      </c>
      <c r="AB112" s="560">
        <v>9.536E-2</v>
      </c>
      <c r="AC112" s="627">
        <v>0.11564818</v>
      </c>
      <c r="AD112" s="560">
        <v>1.8445280000000001E-2</v>
      </c>
      <c r="AE112" s="560">
        <v>0.15755314000000001</v>
      </c>
      <c r="AF112" s="560">
        <v>0.13928916</v>
      </c>
      <c r="AG112" s="628">
        <v>8.8516559999999994E-2</v>
      </c>
      <c r="AH112" s="560">
        <v>7.5069899999999995E-2</v>
      </c>
      <c r="AI112" s="560">
        <v>4.6726509999999999E-2</v>
      </c>
      <c r="AJ112" s="560">
        <v>7.2489109999999995E-2</v>
      </c>
      <c r="AK112" s="560">
        <v>0.13443983000000001</v>
      </c>
      <c r="AL112" s="560">
        <v>3.6006719999999999E-2</v>
      </c>
      <c r="AM112" s="627">
        <v>0</v>
      </c>
      <c r="AN112" s="629">
        <v>3.9955230000000001E-2</v>
      </c>
      <c r="AO112" s="84"/>
    </row>
    <row r="113" spans="2:41" ht="12.95" customHeight="1">
      <c r="B113" s="624" t="s">
        <v>423</v>
      </c>
      <c r="C113" s="630" t="s">
        <v>499</v>
      </c>
      <c r="D113" s="626">
        <v>2.5473E-4</v>
      </c>
      <c r="E113" s="560">
        <v>0</v>
      </c>
      <c r="F113" s="560">
        <v>2.2083000000000001E-4</v>
      </c>
      <c r="G113" s="560">
        <v>1.1381E-4</v>
      </c>
      <c r="H113" s="560">
        <v>9.0420000000000005E-5</v>
      </c>
      <c r="I113" s="627">
        <v>1.2064E-4</v>
      </c>
      <c r="J113" s="560">
        <v>0</v>
      </c>
      <c r="K113" s="560">
        <v>8.6910000000000006E-5</v>
      </c>
      <c r="L113" s="560">
        <v>7.7999999999999999E-5</v>
      </c>
      <c r="M113" s="628">
        <v>5.0479999999999998E-5</v>
      </c>
      <c r="N113" s="560">
        <v>1.1175000000000001E-4</v>
      </c>
      <c r="O113" s="560">
        <v>8.933E-5</v>
      </c>
      <c r="P113" s="560">
        <v>1.0384E-4</v>
      </c>
      <c r="Q113" s="560">
        <v>9.7960000000000004E-5</v>
      </c>
      <c r="R113" s="560">
        <v>8.1909999999999993E-5</v>
      </c>
      <c r="S113" s="627">
        <v>1.5545000000000001E-4</v>
      </c>
      <c r="T113" s="560">
        <v>1.4961E-4</v>
      </c>
      <c r="U113" s="560">
        <v>6.0859999999999997E-5</v>
      </c>
      <c r="V113" s="560">
        <v>9.5970000000000004E-5</v>
      </c>
      <c r="W113" s="628">
        <v>9.1619999999999994E-5</v>
      </c>
      <c r="X113" s="560">
        <v>2.7044999999999999E-4</v>
      </c>
      <c r="Y113" s="560">
        <v>8.0790000000000004E-5</v>
      </c>
      <c r="Z113" s="560">
        <v>3.1307999999999998E-4</v>
      </c>
      <c r="AA113" s="560">
        <v>5.1409999999999997E-5</v>
      </c>
      <c r="AB113" s="560">
        <v>7.6239000000000005E-4</v>
      </c>
      <c r="AC113" s="627">
        <v>2.0974000000000001E-4</v>
      </c>
      <c r="AD113" s="560">
        <v>4.4415999999999998E-4</v>
      </c>
      <c r="AE113" s="560">
        <v>6.5408999999999997E-4</v>
      </c>
      <c r="AF113" s="560">
        <v>6.6701499999999997E-3</v>
      </c>
      <c r="AG113" s="628">
        <v>4.2287999999999999E-4</v>
      </c>
      <c r="AH113" s="560">
        <v>3.06544E-3</v>
      </c>
      <c r="AI113" s="560">
        <v>1.242917E-2</v>
      </c>
      <c r="AJ113" s="560">
        <v>2.58275E-3</v>
      </c>
      <c r="AK113" s="560">
        <v>1.04528E-3</v>
      </c>
      <c r="AL113" s="560">
        <v>1.405198E-2</v>
      </c>
      <c r="AM113" s="627">
        <v>0</v>
      </c>
      <c r="AN113" s="629">
        <v>1.62283E-3</v>
      </c>
      <c r="AO113" s="84"/>
    </row>
    <row r="114" spans="2:41" ht="12.95" customHeight="1">
      <c r="B114" s="631" t="s">
        <v>424</v>
      </c>
      <c r="C114" s="632" t="s">
        <v>66</v>
      </c>
      <c r="D114" s="633">
        <v>7.0051E-4</v>
      </c>
      <c r="E114" s="576">
        <v>1.1587500000000001E-3</v>
      </c>
      <c r="F114" s="576">
        <v>5.7881000000000002E-4</v>
      </c>
      <c r="G114" s="576">
        <v>9.2674999999999995E-4</v>
      </c>
      <c r="H114" s="576">
        <v>8.3759000000000004E-4</v>
      </c>
      <c r="I114" s="634">
        <v>6.6817999999999999E-4</v>
      </c>
      <c r="J114" s="576">
        <v>2.3226E-4</v>
      </c>
      <c r="K114" s="576">
        <v>1.5171999999999999E-4</v>
      </c>
      <c r="L114" s="576">
        <v>1.39E-3</v>
      </c>
      <c r="M114" s="635">
        <v>3.4071999999999998E-4</v>
      </c>
      <c r="N114" s="576">
        <v>3.7251E-4</v>
      </c>
      <c r="O114" s="576">
        <v>3.9601000000000003E-4</v>
      </c>
      <c r="P114" s="576">
        <v>8.8442000000000002E-4</v>
      </c>
      <c r="Q114" s="576">
        <v>1.02037E-3</v>
      </c>
      <c r="R114" s="576">
        <v>6.5048999999999999E-4</v>
      </c>
      <c r="S114" s="634">
        <v>1.1207400000000001E-3</v>
      </c>
      <c r="T114" s="576">
        <v>8.2512999999999998E-4</v>
      </c>
      <c r="U114" s="576">
        <v>9.9412000000000003E-4</v>
      </c>
      <c r="V114" s="576">
        <v>4.1016000000000002E-4</v>
      </c>
      <c r="W114" s="635">
        <v>1.01541E-3</v>
      </c>
      <c r="X114" s="576">
        <v>1.06197E-3</v>
      </c>
      <c r="Y114" s="576">
        <v>4.5439999999999999E-5</v>
      </c>
      <c r="Z114" s="576">
        <v>1.21547E-3</v>
      </c>
      <c r="AA114" s="576">
        <v>3.23858E-3</v>
      </c>
      <c r="AB114" s="576">
        <v>2.2071E-3</v>
      </c>
      <c r="AC114" s="634">
        <v>3.5280200000000002E-3</v>
      </c>
      <c r="AD114" s="576">
        <v>2.1473999999999999E-4</v>
      </c>
      <c r="AE114" s="576">
        <v>1.5558600000000001E-3</v>
      </c>
      <c r="AF114" s="576">
        <v>2.3399800000000002E-3</v>
      </c>
      <c r="AG114" s="635">
        <v>3.3364000000000002E-3</v>
      </c>
      <c r="AH114" s="576">
        <v>2.5500100000000001E-3</v>
      </c>
      <c r="AI114" s="576">
        <v>2.3720899999999999E-3</v>
      </c>
      <c r="AJ114" s="576">
        <v>4.7681499999999996E-3</v>
      </c>
      <c r="AK114" s="576">
        <v>1.6869599999999999E-3</v>
      </c>
      <c r="AL114" s="576">
        <v>1.9836799999999998E-3</v>
      </c>
      <c r="AM114" s="634">
        <v>0</v>
      </c>
      <c r="AN114" s="636">
        <v>2.0519000000000001E-4</v>
      </c>
      <c r="AO114" s="84"/>
    </row>
    <row r="115" spans="2:41" ht="12.95" customHeight="1">
      <c r="B115" s="643" t="s">
        <v>425</v>
      </c>
      <c r="C115" s="644" t="s">
        <v>67</v>
      </c>
      <c r="D115" s="645">
        <v>4.8526400000000001E-3</v>
      </c>
      <c r="E115" s="646">
        <v>2.062572E-2</v>
      </c>
      <c r="F115" s="646">
        <v>3.7820100000000001E-3</v>
      </c>
      <c r="G115" s="646">
        <v>2.2762400000000001E-3</v>
      </c>
      <c r="H115" s="646">
        <v>2.3366900000000002E-3</v>
      </c>
      <c r="I115" s="647">
        <v>2.0769299999999998E-3</v>
      </c>
      <c r="J115" s="646">
        <v>4.2968299999999997E-3</v>
      </c>
      <c r="K115" s="646">
        <v>1.87514E-3</v>
      </c>
      <c r="L115" s="646">
        <v>3.8245800000000002E-3</v>
      </c>
      <c r="M115" s="648">
        <v>1.076409E-2</v>
      </c>
      <c r="N115" s="646">
        <v>6.6182000000000003E-3</v>
      </c>
      <c r="O115" s="646">
        <v>3.4956200000000001E-3</v>
      </c>
      <c r="P115" s="646">
        <v>7.0198400000000003E-3</v>
      </c>
      <c r="Q115" s="646">
        <v>5.2357000000000002E-3</v>
      </c>
      <c r="R115" s="646">
        <v>2.38032E-3</v>
      </c>
      <c r="S115" s="647">
        <v>7.1206000000000004E-4</v>
      </c>
      <c r="T115" s="646">
        <v>1.88904E-3</v>
      </c>
      <c r="U115" s="646">
        <v>1.2375699999999999E-3</v>
      </c>
      <c r="V115" s="646">
        <v>1.25562E-3</v>
      </c>
      <c r="W115" s="648">
        <v>1.4047700000000001E-3</v>
      </c>
      <c r="X115" s="646">
        <v>1.3536950000000001E-2</v>
      </c>
      <c r="Y115" s="646">
        <v>3.1709500000000001E-3</v>
      </c>
      <c r="Z115" s="646">
        <v>0.01</v>
      </c>
      <c r="AA115" s="646">
        <v>2.097363E-2</v>
      </c>
      <c r="AB115" s="646">
        <v>7.37639E-3</v>
      </c>
      <c r="AC115" s="647">
        <v>5.0901100000000001E-3</v>
      </c>
      <c r="AD115" s="646">
        <v>1.24311E-3</v>
      </c>
      <c r="AE115" s="646">
        <v>8.3155599999999996E-3</v>
      </c>
      <c r="AF115" s="646">
        <v>2.50885E-3</v>
      </c>
      <c r="AG115" s="648">
        <v>1.09074E-3</v>
      </c>
      <c r="AH115" s="646">
        <v>9.6213300000000009E-3</v>
      </c>
      <c r="AI115" s="646">
        <v>4.1799699999999999E-3</v>
      </c>
      <c r="AJ115" s="646">
        <v>3.8145200000000001E-3</v>
      </c>
      <c r="AK115" s="646">
        <v>3.3807199999999998E-3</v>
      </c>
      <c r="AL115" s="646">
        <v>2.7826999999999999E-3</v>
      </c>
      <c r="AM115" s="647">
        <v>5.1918000000000005E-4</v>
      </c>
      <c r="AN115" s="649">
        <v>0</v>
      </c>
      <c r="AO115" s="84"/>
    </row>
    <row r="116" spans="2:41" ht="12.95" customHeight="1" thickBot="1">
      <c r="B116" s="192" t="s">
        <v>426</v>
      </c>
      <c r="C116" s="488" t="s">
        <v>111</v>
      </c>
      <c r="D116" s="201">
        <v>0.50759100000000001</v>
      </c>
      <c r="E116" s="82">
        <v>0.56338354999999996</v>
      </c>
      <c r="F116" s="82">
        <v>0.60071269999999999</v>
      </c>
      <c r="G116" s="82">
        <v>0.60995041000000005</v>
      </c>
      <c r="H116" s="82">
        <v>0.61806249999999996</v>
      </c>
      <c r="I116" s="440">
        <v>0.56929225000000006</v>
      </c>
      <c r="J116" s="82">
        <v>0.56892346999999999</v>
      </c>
      <c r="K116" s="82">
        <v>0.63727663999999995</v>
      </c>
      <c r="L116" s="82">
        <v>0.51366318</v>
      </c>
      <c r="M116" s="441">
        <v>0.61804530000000002</v>
      </c>
      <c r="N116" s="82">
        <v>0.78187258999999998</v>
      </c>
      <c r="O116" s="82">
        <v>0.54850542999999996</v>
      </c>
      <c r="P116" s="82">
        <v>0.58722070999999998</v>
      </c>
      <c r="Q116" s="82">
        <v>0.52905268999999999</v>
      </c>
      <c r="R116" s="82">
        <v>0.53275351000000004</v>
      </c>
      <c r="S116" s="440">
        <v>0.62704057999999996</v>
      </c>
      <c r="T116" s="82">
        <v>0.65681444</v>
      </c>
      <c r="U116" s="82">
        <v>0.67802799999999996</v>
      </c>
      <c r="V116" s="82">
        <v>0.75437580000000004</v>
      </c>
      <c r="W116" s="441">
        <v>0.54502908999999999</v>
      </c>
      <c r="X116" s="82">
        <v>0.53108559</v>
      </c>
      <c r="Y116" s="82">
        <v>0.59951628000000001</v>
      </c>
      <c r="Z116" s="82">
        <v>0.50307550999999995</v>
      </c>
      <c r="AA116" s="82">
        <v>0.32426874999999999</v>
      </c>
      <c r="AB116" s="82">
        <v>0.31996521</v>
      </c>
      <c r="AC116" s="440">
        <v>0.32290581000000002</v>
      </c>
      <c r="AD116" s="82">
        <v>0.18498101</v>
      </c>
      <c r="AE116" s="82">
        <v>0.41332509000000001</v>
      </c>
      <c r="AF116" s="82">
        <v>0.46691058000000002</v>
      </c>
      <c r="AG116" s="441">
        <v>0.27654752999999999</v>
      </c>
      <c r="AH116" s="82">
        <v>0.29088433000000002</v>
      </c>
      <c r="AI116" s="82">
        <v>0.37995708</v>
      </c>
      <c r="AJ116" s="82">
        <v>0.38494854000000001</v>
      </c>
      <c r="AK116" s="82">
        <v>0.32865337999999999</v>
      </c>
      <c r="AL116" s="82">
        <v>0.43865390999999998</v>
      </c>
      <c r="AM116" s="440">
        <v>1</v>
      </c>
      <c r="AN116" s="202">
        <v>0.60024248999999996</v>
      </c>
      <c r="AO116" s="84"/>
    </row>
    <row r="117" spans="2:41" ht="12.95" customHeight="1">
      <c r="B117" s="203" t="s">
        <v>427</v>
      </c>
      <c r="C117" s="484" t="s">
        <v>112</v>
      </c>
      <c r="D117" s="204">
        <v>5.84609E-3</v>
      </c>
      <c r="E117" s="78">
        <v>4.3105449999999997E-2</v>
      </c>
      <c r="F117" s="78">
        <v>1.061382E-2</v>
      </c>
      <c r="G117" s="78">
        <v>1.3584260000000001E-2</v>
      </c>
      <c r="H117" s="78">
        <v>1.124563E-2</v>
      </c>
      <c r="I117" s="430">
        <v>1.7168539999999999E-2</v>
      </c>
      <c r="J117" s="78">
        <v>7.7923590000000001E-2</v>
      </c>
      <c r="K117" s="78">
        <v>4.8211699999999996E-3</v>
      </c>
      <c r="L117" s="78">
        <v>4.2256999999999998E-3</v>
      </c>
      <c r="M117" s="431">
        <v>2.9528699999999998E-3</v>
      </c>
      <c r="N117" s="78">
        <v>5.3578899999999997E-3</v>
      </c>
      <c r="O117" s="78">
        <v>8.6288800000000002E-3</v>
      </c>
      <c r="P117" s="78">
        <v>1.352943E-2</v>
      </c>
      <c r="Q117" s="78">
        <v>9.0379999999999992E-3</v>
      </c>
      <c r="R117" s="78">
        <v>7.2325100000000002E-3</v>
      </c>
      <c r="S117" s="430">
        <v>1.412077E-2</v>
      </c>
      <c r="T117" s="78">
        <v>5.6414300000000002E-3</v>
      </c>
      <c r="U117" s="78">
        <v>1.931426E-2</v>
      </c>
      <c r="V117" s="78">
        <v>6.63111E-3</v>
      </c>
      <c r="W117" s="431">
        <v>1.147104E-2</v>
      </c>
      <c r="X117" s="78">
        <v>2.7402050000000001E-2</v>
      </c>
      <c r="Y117" s="78">
        <v>1.5627519999999999E-2</v>
      </c>
      <c r="Z117" s="78">
        <v>1.620626E-2</v>
      </c>
      <c r="AA117" s="78">
        <v>4.1793039999999997E-2</v>
      </c>
      <c r="AB117" s="78">
        <v>2.536068E-2</v>
      </c>
      <c r="AC117" s="430">
        <v>4.5435339999999998E-2</v>
      </c>
      <c r="AD117" s="78">
        <v>4.9217699999999998E-3</v>
      </c>
      <c r="AE117" s="78">
        <v>2.243854E-2</v>
      </c>
      <c r="AF117" s="78">
        <v>3.7363300000000002E-2</v>
      </c>
      <c r="AG117" s="431">
        <v>1.0869530000000001E-2</v>
      </c>
      <c r="AH117" s="78">
        <v>1.0196439999999999E-2</v>
      </c>
      <c r="AI117" s="78">
        <v>1.4879089999999999E-2</v>
      </c>
      <c r="AJ117" s="78">
        <v>2.6847329999999999E-2</v>
      </c>
      <c r="AK117" s="78">
        <v>2.776228E-2</v>
      </c>
      <c r="AL117" s="78">
        <v>3.1297869999999998E-2</v>
      </c>
      <c r="AM117" s="430">
        <v>0</v>
      </c>
      <c r="AN117" s="205">
        <v>4.8125299999999998E-3</v>
      </c>
      <c r="AO117" s="84"/>
    </row>
    <row r="118" spans="2:41" ht="12.95" customHeight="1">
      <c r="B118" s="624" t="s">
        <v>428</v>
      </c>
      <c r="C118" s="630" t="s">
        <v>68</v>
      </c>
      <c r="D118" s="626">
        <v>0.11981303</v>
      </c>
      <c r="E118" s="560">
        <v>0.19698725</v>
      </c>
      <c r="F118" s="560">
        <v>0.12407193</v>
      </c>
      <c r="G118" s="560">
        <v>0.22245345999999999</v>
      </c>
      <c r="H118" s="560">
        <v>0.19943272000000001</v>
      </c>
      <c r="I118" s="627">
        <v>0.16881413000000001</v>
      </c>
      <c r="J118" s="560">
        <v>0.14121473000000001</v>
      </c>
      <c r="K118" s="560">
        <v>0.22189602999999999</v>
      </c>
      <c r="L118" s="560">
        <v>0.18627609000000001</v>
      </c>
      <c r="M118" s="628">
        <v>0.14050098</v>
      </c>
      <c r="N118" s="560">
        <v>8.5782049999999999E-2</v>
      </c>
      <c r="O118" s="560">
        <v>0.23855661</v>
      </c>
      <c r="P118" s="560">
        <v>0.22172550999999999</v>
      </c>
      <c r="Q118" s="560">
        <v>0.22391248999999999</v>
      </c>
      <c r="R118" s="560">
        <v>9.5632060000000005E-2</v>
      </c>
      <c r="S118" s="627">
        <v>0.22322455999999999</v>
      </c>
      <c r="T118" s="560">
        <v>0.16242867</v>
      </c>
      <c r="U118" s="560">
        <v>0.23266382999999999</v>
      </c>
      <c r="V118" s="560">
        <v>0.10687355</v>
      </c>
      <c r="W118" s="628">
        <v>0.22398878999999999</v>
      </c>
      <c r="X118" s="560">
        <v>0.32629860999999999</v>
      </c>
      <c r="Y118" s="560">
        <v>9.7855070000000002E-2</v>
      </c>
      <c r="Z118" s="560">
        <v>0.22902394000000001</v>
      </c>
      <c r="AA118" s="560">
        <v>0.41099058999999999</v>
      </c>
      <c r="AB118" s="560">
        <v>0.44372087999999998</v>
      </c>
      <c r="AC118" s="627">
        <v>0.25783942999999998</v>
      </c>
      <c r="AD118" s="560">
        <v>5.1641189999999997E-2</v>
      </c>
      <c r="AE118" s="560">
        <v>0.27973989999999999</v>
      </c>
      <c r="AF118" s="560">
        <v>0.13437600999999999</v>
      </c>
      <c r="AG118" s="628">
        <v>0.35712557</v>
      </c>
      <c r="AH118" s="560">
        <v>0.54641207999999997</v>
      </c>
      <c r="AI118" s="560">
        <v>0.48022108000000002</v>
      </c>
      <c r="AJ118" s="560">
        <v>0.54262856999999998</v>
      </c>
      <c r="AK118" s="560">
        <v>0.37050993999999998</v>
      </c>
      <c r="AL118" s="560">
        <v>0.26608412999999997</v>
      </c>
      <c r="AM118" s="627">
        <v>0</v>
      </c>
      <c r="AN118" s="629">
        <v>1.1844810000000001E-2</v>
      </c>
      <c r="AO118" s="84"/>
    </row>
    <row r="119" spans="2:41" ht="12.95" customHeight="1">
      <c r="B119" s="99" t="s">
        <v>429</v>
      </c>
      <c r="C119" s="485" t="s">
        <v>69</v>
      </c>
      <c r="D119" s="206">
        <v>0.30040502000000002</v>
      </c>
      <c r="E119" s="80">
        <v>4.1714950000000001E-2</v>
      </c>
      <c r="F119" s="80">
        <v>0.13432311999999999</v>
      </c>
      <c r="G119" s="80">
        <v>4.2118530000000001E-2</v>
      </c>
      <c r="H119" s="80">
        <v>0.11584477999999999</v>
      </c>
      <c r="I119" s="432">
        <v>0.18220374</v>
      </c>
      <c r="J119" s="80">
        <v>-0.44837998000000001</v>
      </c>
      <c r="K119" s="80">
        <v>5.2910600000000002E-3</v>
      </c>
      <c r="L119" s="80">
        <v>0.20398113000000001</v>
      </c>
      <c r="M119" s="433">
        <v>0.16465392000000001</v>
      </c>
      <c r="N119" s="80">
        <v>0.10602157</v>
      </c>
      <c r="O119" s="80">
        <v>0.12003609</v>
      </c>
      <c r="P119" s="80">
        <v>0.10430034000000001</v>
      </c>
      <c r="Q119" s="80">
        <v>0.16676543999999999</v>
      </c>
      <c r="R119" s="80">
        <v>0.297651</v>
      </c>
      <c r="S119" s="432">
        <v>4.1394500000000002E-3</v>
      </c>
      <c r="T119" s="80">
        <v>4.4498210000000003E-2</v>
      </c>
      <c r="U119" s="80">
        <v>-6.1939540000000001E-2</v>
      </c>
      <c r="V119" s="80">
        <v>5.9482350000000003E-2</v>
      </c>
      <c r="W119" s="433">
        <v>0.10716357999999999</v>
      </c>
      <c r="X119" s="80">
        <v>2.9262750000000001E-2</v>
      </c>
      <c r="Y119" s="80">
        <v>6.5731540000000005E-2</v>
      </c>
      <c r="Z119" s="80">
        <v>9.8084710000000006E-2</v>
      </c>
      <c r="AA119" s="80">
        <v>8.6027859999999998E-2</v>
      </c>
      <c r="AB119" s="80">
        <v>0.14093389000000001</v>
      </c>
      <c r="AC119" s="432">
        <v>0.27098105</v>
      </c>
      <c r="AD119" s="80">
        <v>0.34156250999999999</v>
      </c>
      <c r="AE119" s="80">
        <v>8.8008329999999996E-2</v>
      </c>
      <c r="AF119" s="80">
        <v>0.16588533</v>
      </c>
      <c r="AG119" s="433">
        <v>0</v>
      </c>
      <c r="AH119" s="80">
        <v>2.0051070000000001E-2</v>
      </c>
      <c r="AI119" s="80">
        <v>4.3218510000000002E-2</v>
      </c>
      <c r="AJ119" s="80">
        <v>-4.8608599999999998E-3</v>
      </c>
      <c r="AK119" s="80">
        <v>0.14255946</v>
      </c>
      <c r="AL119" s="80">
        <v>0.12417515</v>
      </c>
      <c r="AM119" s="432">
        <v>0</v>
      </c>
      <c r="AN119" s="207">
        <v>0.32223466000000001</v>
      </c>
      <c r="AO119" s="84"/>
    </row>
    <row r="120" spans="2:41" ht="12.95" customHeight="1">
      <c r="B120" s="99" t="s">
        <v>430</v>
      </c>
      <c r="C120" s="485" t="s">
        <v>70</v>
      </c>
      <c r="D120" s="206">
        <v>0.14713300000000001</v>
      </c>
      <c r="E120" s="80">
        <v>9.0845889999999999E-2</v>
      </c>
      <c r="F120" s="80">
        <v>4.4789099999999998E-2</v>
      </c>
      <c r="G120" s="80">
        <v>8.9862609999999996E-2</v>
      </c>
      <c r="H120" s="80">
        <v>3.526456E-2</v>
      </c>
      <c r="I120" s="432">
        <v>3.8576329999999999E-2</v>
      </c>
      <c r="J120" s="80">
        <v>0.57879457000000001</v>
      </c>
      <c r="K120" s="80">
        <v>8.5400829999999997E-2</v>
      </c>
      <c r="L120" s="80">
        <v>7.6661450000000006E-2</v>
      </c>
      <c r="M120" s="433">
        <v>4.4192059999999998E-2</v>
      </c>
      <c r="N120" s="80">
        <v>1.414904E-2</v>
      </c>
      <c r="O120" s="80">
        <v>6.9620570000000007E-2</v>
      </c>
      <c r="P120" s="80">
        <v>6.2922519999999996E-2</v>
      </c>
      <c r="Q120" s="80">
        <v>6.6139340000000005E-2</v>
      </c>
      <c r="R120" s="80">
        <v>5.6361580000000001E-2</v>
      </c>
      <c r="S120" s="432">
        <v>0.11722348</v>
      </c>
      <c r="T120" s="80">
        <v>0.12556519999999999</v>
      </c>
      <c r="U120" s="80">
        <v>0.12073443</v>
      </c>
      <c r="V120" s="80">
        <v>7.1466109999999999E-2</v>
      </c>
      <c r="W120" s="433">
        <v>9.2386739999999995E-2</v>
      </c>
      <c r="X120" s="80">
        <v>4.6250649999999997E-2</v>
      </c>
      <c r="Y120" s="80">
        <v>0.21024196000000001</v>
      </c>
      <c r="Z120" s="80">
        <v>0.14755064000000001</v>
      </c>
      <c r="AA120" s="80">
        <v>0.11453246</v>
      </c>
      <c r="AB120" s="80">
        <v>3.5479110000000001E-2</v>
      </c>
      <c r="AC120" s="432">
        <v>0.10126063</v>
      </c>
      <c r="AD120" s="80">
        <v>0.35816846000000002</v>
      </c>
      <c r="AE120" s="80">
        <v>9.9575079999999996E-2</v>
      </c>
      <c r="AF120" s="80">
        <v>0.16980138</v>
      </c>
      <c r="AG120" s="433">
        <v>0.35425580000000001</v>
      </c>
      <c r="AH120" s="80">
        <v>0.11019138000000001</v>
      </c>
      <c r="AI120" s="80">
        <v>7.8708620000000007E-2</v>
      </c>
      <c r="AJ120" s="80">
        <v>4.5006030000000002E-2</v>
      </c>
      <c r="AK120" s="80">
        <v>8.0228099999999997E-2</v>
      </c>
      <c r="AL120" s="80">
        <v>8.0924040000000003E-2</v>
      </c>
      <c r="AM120" s="432">
        <v>0</v>
      </c>
      <c r="AN120" s="207">
        <v>5.3031149999999999E-2</v>
      </c>
      <c r="AO120" s="84"/>
    </row>
    <row r="121" spans="2:41" ht="12.95" customHeight="1">
      <c r="B121" s="99" t="s">
        <v>431</v>
      </c>
      <c r="C121" s="485" t="s">
        <v>256</v>
      </c>
      <c r="D121" s="206">
        <v>3.9954660000000003E-2</v>
      </c>
      <c r="E121" s="80">
        <v>6.3962920000000006E-2</v>
      </c>
      <c r="F121" s="80">
        <v>8.6990990000000004E-2</v>
      </c>
      <c r="G121" s="80">
        <v>2.2030729999999998E-2</v>
      </c>
      <c r="H121" s="80">
        <v>2.0149810000000001E-2</v>
      </c>
      <c r="I121" s="432">
        <v>2.3946869999999999E-2</v>
      </c>
      <c r="J121" s="80">
        <v>8.3033330000000002E-2</v>
      </c>
      <c r="K121" s="80">
        <v>4.5317219999999998E-2</v>
      </c>
      <c r="L121" s="80">
        <v>1.519803E-2</v>
      </c>
      <c r="M121" s="433">
        <v>2.965487E-2</v>
      </c>
      <c r="N121" s="80">
        <v>6.81687E-3</v>
      </c>
      <c r="O121" s="80">
        <v>1.465837E-2</v>
      </c>
      <c r="P121" s="80">
        <v>1.0306859999999999E-2</v>
      </c>
      <c r="Q121" s="80">
        <v>5.0936699999999998E-3</v>
      </c>
      <c r="R121" s="80">
        <v>1.037415E-2</v>
      </c>
      <c r="S121" s="432">
        <v>1.425616E-2</v>
      </c>
      <c r="T121" s="80">
        <v>5.0535600000000003E-3</v>
      </c>
      <c r="U121" s="80">
        <v>1.119903E-2</v>
      </c>
      <c r="V121" s="80">
        <v>1.1722099999999999E-3</v>
      </c>
      <c r="W121" s="433">
        <v>1.9968389999999999E-2</v>
      </c>
      <c r="X121" s="80">
        <v>4.5634029999999999E-2</v>
      </c>
      <c r="Y121" s="80">
        <v>1.145682E-2</v>
      </c>
      <c r="Z121" s="80">
        <v>4.3093920000000001E-2</v>
      </c>
      <c r="AA121" s="80">
        <v>2.2387290000000001E-2</v>
      </c>
      <c r="AB121" s="80">
        <v>3.500785E-2</v>
      </c>
      <c r="AC121" s="432">
        <v>1.6945120000000001E-2</v>
      </c>
      <c r="AD121" s="80">
        <v>5.8897119999999997E-2</v>
      </c>
      <c r="AE121" s="80">
        <v>9.9765060000000003E-2</v>
      </c>
      <c r="AF121" s="80">
        <v>2.5675460000000001E-2</v>
      </c>
      <c r="AG121" s="433">
        <v>1.2015699999999999E-3</v>
      </c>
      <c r="AH121" s="80">
        <v>2.4919609999999998E-2</v>
      </c>
      <c r="AI121" s="80">
        <v>1.415773E-2</v>
      </c>
      <c r="AJ121" s="80">
        <v>2.2291100000000001E-2</v>
      </c>
      <c r="AK121" s="80">
        <v>5.033671E-2</v>
      </c>
      <c r="AL121" s="80">
        <v>5.8871279999999998E-2</v>
      </c>
      <c r="AM121" s="432">
        <v>0</v>
      </c>
      <c r="AN121" s="207">
        <v>7.8343600000000003E-3</v>
      </c>
      <c r="AO121" s="84"/>
    </row>
    <row r="122" spans="2:41" ht="12.95" customHeight="1">
      <c r="B122" s="190" t="s">
        <v>500</v>
      </c>
      <c r="C122" s="491" t="s">
        <v>257</v>
      </c>
      <c r="D122" s="208">
        <v>-0.1207428</v>
      </c>
      <c r="E122" s="209">
        <v>0</v>
      </c>
      <c r="F122" s="209">
        <v>-1.50165E-3</v>
      </c>
      <c r="G122" s="209">
        <v>0</v>
      </c>
      <c r="H122" s="209">
        <v>0</v>
      </c>
      <c r="I122" s="506">
        <v>-1.86E-6</v>
      </c>
      <c r="J122" s="209">
        <v>-1.5097000000000001E-3</v>
      </c>
      <c r="K122" s="209">
        <v>-2.9500000000000001E-6</v>
      </c>
      <c r="L122" s="209">
        <v>-5.57E-6</v>
      </c>
      <c r="M122" s="507">
        <v>0</v>
      </c>
      <c r="N122" s="209">
        <v>0</v>
      </c>
      <c r="O122" s="209">
        <v>-5.9599999999999997E-6</v>
      </c>
      <c r="P122" s="209">
        <v>-5.3700000000000003E-6</v>
      </c>
      <c r="Q122" s="209">
        <v>-1.6300000000000001E-6</v>
      </c>
      <c r="R122" s="209">
        <v>-4.8199999999999996E-6</v>
      </c>
      <c r="S122" s="506">
        <v>-5.0100000000000003E-6</v>
      </c>
      <c r="T122" s="209">
        <v>-1.5099999999999999E-6</v>
      </c>
      <c r="U122" s="209">
        <v>0</v>
      </c>
      <c r="V122" s="209">
        <v>-1.1400000000000001E-6</v>
      </c>
      <c r="W122" s="507">
        <v>-7.6299999999999998E-6</v>
      </c>
      <c r="X122" s="209">
        <v>-5.9336900000000001E-3</v>
      </c>
      <c r="Y122" s="209">
        <v>-4.2918999999999998E-4</v>
      </c>
      <c r="Z122" s="209">
        <v>-3.7034989999999997E-2</v>
      </c>
      <c r="AA122" s="209">
        <v>0</v>
      </c>
      <c r="AB122" s="209">
        <v>-4.6762000000000003E-4</v>
      </c>
      <c r="AC122" s="506">
        <v>-1.536737E-2</v>
      </c>
      <c r="AD122" s="209">
        <v>-1.7206E-4</v>
      </c>
      <c r="AE122" s="209">
        <v>-2.8520099999999999E-3</v>
      </c>
      <c r="AF122" s="209">
        <v>-1.206E-5</v>
      </c>
      <c r="AG122" s="507">
        <v>0</v>
      </c>
      <c r="AH122" s="209">
        <v>-2.6549099999999999E-3</v>
      </c>
      <c r="AI122" s="209">
        <v>-1.114211E-2</v>
      </c>
      <c r="AJ122" s="209">
        <v>-1.6860699999999999E-2</v>
      </c>
      <c r="AK122" s="209">
        <v>-4.9879999999999997E-5</v>
      </c>
      <c r="AL122" s="209">
        <v>-6.3899999999999998E-6</v>
      </c>
      <c r="AM122" s="506">
        <v>0</v>
      </c>
      <c r="AN122" s="210">
        <v>0</v>
      </c>
      <c r="AO122" s="84"/>
    </row>
    <row r="123" spans="2:41" ht="12.95" customHeight="1" thickBot="1">
      <c r="B123" s="650" t="s">
        <v>501</v>
      </c>
      <c r="C123" s="651" t="s">
        <v>71</v>
      </c>
      <c r="D123" s="652">
        <v>0.49240899999999999</v>
      </c>
      <c r="E123" s="653">
        <v>0.43661644999999999</v>
      </c>
      <c r="F123" s="653">
        <v>0.39928730000000001</v>
      </c>
      <c r="G123" s="653">
        <v>0.39004959</v>
      </c>
      <c r="H123" s="653">
        <v>0.38193749999999999</v>
      </c>
      <c r="I123" s="654">
        <v>0.43070775</v>
      </c>
      <c r="J123" s="653">
        <v>0.43107653000000001</v>
      </c>
      <c r="K123" s="653">
        <v>0.36272335999999999</v>
      </c>
      <c r="L123" s="653">
        <v>0.48633682</v>
      </c>
      <c r="M123" s="655">
        <v>0.38195469999999998</v>
      </c>
      <c r="N123" s="653">
        <v>0.21812740999999999</v>
      </c>
      <c r="O123" s="653">
        <v>0.45149456999999998</v>
      </c>
      <c r="P123" s="653">
        <v>0.41277929000000002</v>
      </c>
      <c r="Q123" s="653">
        <v>0.47094731000000001</v>
      </c>
      <c r="R123" s="653">
        <v>0.46724649000000001</v>
      </c>
      <c r="S123" s="654">
        <v>0.37295941999999999</v>
      </c>
      <c r="T123" s="653">
        <v>0.34318556</v>
      </c>
      <c r="U123" s="653">
        <v>0.32197199999999998</v>
      </c>
      <c r="V123" s="653">
        <v>0.24562419999999999</v>
      </c>
      <c r="W123" s="655">
        <v>0.45497091000000001</v>
      </c>
      <c r="X123" s="653">
        <v>0.46891441</v>
      </c>
      <c r="Y123" s="653">
        <v>0.40048371999999999</v>
      </c>
      <c r="Z123" s="653">
        <v>0.49692449</v>
      </c>
      <c r="AA123" s="653">
        <v>0.67573125000000001</v>
      </c>
      <c r="AB123" s="653">
        <v>0.68003479</v>
      </c>
      <c r="AC123" s="654">
        <v>0.67709419000000004</v>
      </c>
      <c r="AD123" s="653">
        <v>0.81501899</v>
      </c>
      <c r="AE123" s="653">
        <v>0.58667491000000005</v>
      </c>
      <c r="AF123" s="653">
        <v>0.53308942000000004</v>
      </c>
      <c r="AG123" s="655">
        <v>0.72345247000000001</v>
      </c>
      <c r="AH123" s="653">
        <v>0.70911566999999998</v>
      </c>
      <c r="AI123" s="653">
        <v>0.62004292000000005</v>
      </c>
      <c r="AJ123" s="653">
        <v>0.61505145999999999</v>
      </c>
      <c r="AK123" s="653">
        <v>0.67134662000000001</v>
      </c>
      <c r="AL123" s="653">
        <v>0.56134609000000002</v>
      </c>
      <c r="AM123" s="654">
        <v>0</v>
      </c>
      <c r="AN123" s="656">
        <v>0.39975750999999998</v>
      </c>
      <c r="AO123" s="84"/>
    </row>
    <row r="124" spans="2:41" ht="12.95" customHeight="1" thickBot="1">
      <c r="B124" s="196" t="s">
        <v>502</v>
      </c>
      <c r="C124" s="492" t="s">
        <v>113</v>
      </c>
      <c r="D124" s="211">
        <v>1</v>
      </c>
      <c r="E124" s="212">
        <v>1</v>
      </c>
      <c r="F124" s="212">
        <v>1</v>
      </c>
      <c r="G124" s="212">
        <v>1</v>
      </c>
      <c r="H124" s="212">
        <v>1</v>
      </c>
      <c r="I124" s="508">
        <v>1</v>
      </c>
      <c r="J124" s="212">
        <v>1</v>
      </c>
      <c r="K124" s="212">
        <v>1</v>
      </c>
      <c r="L124" s="212">
        <v>1</v>
      </c>
      <c r="M124" s="509">
        <v>1</v>
      </c>
      <c r="N124" s="212">
        <v>1</v>
      </c>
      <c r="O124" s="212">
        <v>1</v>
      </c>
      <c r="P124" s="212">
        <v>1</v>
      </c>
      <c r="Q124" s="212">
        <v>1</v>
      </c>
      <c r="R124" s="212">
        <v>1</v>
      </c>
      <c r="S124" s="508">
        <v>1</v>
      </c>
      <c r="T124" s="212">
        <v>1</v>
      </c>
      <c r="U124" s="212">
        <v>1</v>
      </c>
      <c r="V124" s="212">
        <v>1</v>
      </c>
      <c r="W124" s="509">
        <v>1</v>
      </c>
      <c r="X124" s="212">
        <v>1</v>
      </c>
      <c r="Y124" s="212">
        <v>1</v>
      </c>
      <c r="Z124" s="212">
        <v>1</v>
      </c>
      <c r="AA124" s="212">
        <v>1</v>
      </c>
      <c r="AB124" s="212">
        <v>1</v>
      </c>
      <c r="AC124" s="508">
        <v>1</v>
      </c>
      <c r="AD124" s="212">
        <v>1</v>
      </c>
      <c r="AE124" s="212">
        <v>1</v>
      </c>
      <c r="AF124" s="212">
        <v>1</v>
      </c>
      <c r="AG124" s="509">
        <v>1</v>
      </c>
      <c r="AH124" s="212">
        <v>1</v>
      </c>
      <c r="AI124" s="212">
        <v>1</v>
      </c>
      <c r="AJ124" s="212">
        <v>1</v>
      </c>
      <c r="AK124" s="212">
        <v>1</v>
      </c>
      <c r="AL124" s="212">
        <v>1</v>
      </c>
      <c r="AM124" s="508">
        <v>1</v>
      </c>
      <c r="AN124" s="213">
        <v>1</v>
      </c>
      <c r="AO124" s="84"/>
    </row>
    <row r="125" spans="2:41" ht="12.95" customHeight="1"/>
    <row r="127" spans="2:41" ht="12">
      <c r="D127" s="1107" t="s">
        <v>258</v>
      </c>
      <c r="E127" s="1107"/>
      <c r="F127" s="1107"/>
    </row>
    <row r="129" spans="2:58" ht="13.5">
      <c r="B129" s="166" t="s">
        <v>542</v>
      </c>
      <c r="E129" s="657" t="s">
        <v>20</v>
      </c>
      <c r="F129" s="657"/>
      <c r="G129" s="658"/>
      <c r="H129" s="658"/>
      <c r="I129" s="658"/>
    </row>
    <row r="130" spans="2:58" ht="12" thickBot="1">
      <c r="AB130" s="50"/>
    </row>
    <row r="131" spans="2:58" s="48" customFormat="1" ht="12.95" customHeight="1">
      <c r="B131" s="1138"/>
      <c r="C131" s="1139"/>
      <c r="D131" s="619" t="s">
        <v>24</v>
      </c>
      <c r="E131" s="620" t="s">
        <v>25</v>
      </c>
      <c r="F131" s="620" t="s">
        <v>27</v>
      </c>
      <c r="G131" s="620" t="s">
        <v>28</v>
      </c>
      <c r="H131" s="620" t="s">
        <v>30</v>
      </c>
      <c r="I131" s="621" t="s">
        <v>31</v>
      </c>
      <c r="J131" s="620" t="s">
        <v>33</v>
      </c>
      <c r="K131" s="620" t="s">
        <v>34</v>
      </c>
      <c r="L131" s="620" t="s">
        <v>35</v>
      </c>
      <c r="M131" s="622" t="s">
        <v>37</v>
      </c>
      <c r="N131" s="620" t="s">
        <v>39</v>
      </c>
      <c r="O131" s="620" t="s">
        <v>41</v>
      </c>
      <c r="P131" s="620" t="s">
        <v>42</v>
      </c>
      <c r="Q131" s="620" t="s">
        <v>43</v>
      </c>
      <c r="R131" s="620" t="s">
        <v>44</v>
      </c>
      <c r="S131" s="621" t="s">
        <v>45</v>
      </c>
      <c r="T131" s="620" t="s">
        <v>47</v>
      </c>
      <c r="U131" s="620" t="s">
        <v>49</v>
      </c>
      <c r="V131" s="620" t="s">
        <v>50</v>
      </c>
      <c r="W131" s="622" t="s">
        <v>51</v>
      </c>
      <c r="X131" s="620" t="s">
        <v>53</v>
      </c>
      <c r="Y131" s="620" t="s">
        <v>54</v>
      </c>
      <c r="Z131" s="620" t="s">
        <v>56</v>
      </c>
      <c r="AA131" s="620" t="s">
        <v>57</v>
      </c>
      <c r="AB131" s="620" t="s">
        <v>58</v>
      </c>
      <c r="AC131" s="621" t="s">
        <v>60</v>
      </c>
      <c r="AD131" s="620" t="s">
        <v>61</v>
      </c>
      <c r="AE131" s="620" t="s">
        <v>62</v>
      </c>
      <c r="AF131" s="620" t="s">
        <v>63</v>
      </c>
      <c r="AG131" s="622" t="s">
        <v>64</v>
      </c>
      <c r="AH131" s="620" t="s">
        <v>65</v>
      </c>
      <c r="AI131" s="620" t="s">
        <v>109</v>
      </c>
      <c r="AJ131" s="620" t="s">
        <v>110</v>
      </c>
      <c r="AK131" s="620" t="s">
        <v>422</v>
      </c>
      <c r="AL131" s="622" t="s">
        <v>423</v>
      </c>
      <c r="AM131" s="620" t="s">
        <v>424</v>
      </c>
      <c r="AN131" s="623" t="s">
        <v>425</v>
      </c>
      <c r="AO131" s="199"/>
      <c r="AP131" s="200"/>
      <c r="AQ131" s="200"/>
      <c r="AR131" s="200"/>
      <c r="AS131" s="200"/>
      <c r="AT131" s="200"/>
      <c r="AU131" s="200"/>
      <c r="AV131" s="200"/>
      <c r="AW131" s="200"/>
      <c r="AX131" s="200"/>
      <c r="AY131" s="200"/>
      <c r="AZ131" s="200"/>
      <c r="BA131" s="200"/>
      <c r="BB131" s="200"/>
      <c r="BC131" s="200"/>
      <c r="BD131" s="167"/>
      <c r="BE131" s="200"/>
      <c r="BF131" s="200"/>
    </row>
    <row r="132" spans="2:58" s="48" customFormat="1" ht="12.95" customHeight="1">
      <c r="B132" s="1140"/>
      <c r="C132" s="1141"/>
      <c r="D132" s="1144" t="s">
        <v>539</v>
      </c>
      <c r="E132" s="1100" t="s">
        <v>26</v>
      </c>
      <c r="F132" s="1100" t="s">
        <v>404</v>
      </c>
      <c r="G132" s="1100" t="s">
        <v>29</v>
      </c>
      <c r="H132" s="1119" t="s">
        <v>487</v>
      </c>
      <c r="I132" s="1097" t="s">
        <v>32</v>
      </c>
      <c r="J132" s="1100" t="s">
        <v>488</v>
      </c>
      <c r="K132" s="1100" t="s">
        <v>540</v>
      </c>
      <c r="L132" s="1100" t="s">
        <v>489</v>
      </c>
      <c r="M132" s="1119" t="s">
        <v>36</v>
      </c>
      <c r="N132" s="1097" t="s">
        <v>38</v>
      </c>
      <c r="O132" s="1100" t="s">
        <v>40</v>
      </c>
      <c r="P132" s="1100" t="s">
        <v>490</v>
      </c>
      <c r="Q132" s="1100" t="s">
        <v>491</v>
      </c>
      <c r="R132" s="1119" t="s">
        <v>492</v>
      </c>
      <c r="S132" s="1097" t="s">
        <v>260</v>
      </c>
      <c r="T132" s="1100" t="s">
        <v>76</v>
      </c>
      <c r="U132" s="1100" t="s">
        <v>541</v>
      </c>
      <c r="V132" s="1100" t="s">
        <v>77</v>
      </c>
      <c r="W132" s="1119" t="s">
        <v>46</v>
      </c>
      <c r="X132" s="1097" t="s">
        <v>48</v>
      </c>
      <c r="Y132" s="1100" t="s">
        <v>493</v>
      </c>
      <c r="Z132" s="1100" t="s">
        <v>265</v>
      </c>
      <c r="AA132" s="1100" t="s">
        <v>266</v>
      </c>
      <c r="AB132" s="1119" t="s">
        <v>52</v>
      </c>
      <c r="AC132" s="1097" t="s">
        <v>494</v>
      </c>
      <c r="AD132" s="1100" t="s">
        <v>55</v>
      </c>
      <c r="AE132" s="1100" t="s">
        <v>495</v>
      </c>
      <c r="AF132" s="1100" t="s">
        <v>405</v>
      </c>
      <c r="AG132" s="1119" t="s">
        <v>59</v>
      </c>
      <c r="AH132" s="1097" t="s">
        <v>496</v>
      </c>
      <c r="AI132" s="1100" t="s">
        <v>497</v>
      </c>
      <c r="AJ132" s="1100" t="s">
        <v>532</v>
      </c>
      <c r="AK132" s="1100" t="s">
        <v>498</v>
      </c>
      <c r="AL132" s="1119" t="s">
        <v>499</v>
      </c>
      <c r="AM132" s="1100" t="s">
        <v>66</v>
      </c>
      <c r="AN132" s="1156" t="s">
        <v>67</v>
      </c>
      <c r="AO132" s="1137"/>
      <c r="AP132" s="1096"/>
      <c r="AQ132" s="1096"/>
      <c r="AR132" s="1096"/>
      <c r="AS132" s="1096"/>
      <c r="AT132" s="1096"/>
      <c r="AU132" s="1096"/>
      <c r="AV132" s="1096"/>
      <c r="AW132" s="1096"/>
      <c r="AX132" s="1096"/>
      <c r="AY132" s="1096"/>
      <c r="AZ132" s="1096"/>
      <c r="BA132" s="1096"/>
      <c r="BB132" s="1096"/>
      <c r="BC132" s="1096"/>
      <c r="BD132" s="167"/>
      <c r="BE132" s="200"/>
      <c r="BF132" s="200"/>
    </row>
    <row r="133" spans="2:58" s="48" customFormat="1" ht="12.95" customHeight="1">
      <c r="B133" s="1140"/>
      <c r="C133" s="1141"/>
      <c r="D133" s="1145"/>
      <c r="E133" s="1101"/>
      <c r="F133" s="1101"/>
      <c r="G133" s="1101"/>
      <c r="H133" s="1120"/>
      <c r="I133" s="1098"/>
      <c r="J133" s="1101"/>
      <c r="K133" s="1101"/>
      <c r="L133" s="1101"/>
      <c r="M133" s="1120"/>
      <c r="N133" s="1098"/>
      <c r="O133" s="1101"/>
      <c r="P133" s="1101"/>
      <c r="Q133" s="1101"/>
      <c r="R133" s="1120"/>
      <c r="S133" s="1098"/>
      <c r="T133" s="1101"/>
      <c r="U133" s="1101"/>
      <c r="V133" s="1101"/>
      <c r="W133" s="1120"/>
      <c r="X133" s="1098"/>
      <c r="Y133" s="1101"/>
      <c r="Z133" s="1101"/>
      <c r="AA133" s="1101"/>
      <c r="AB133" s="1120"/>
      <c r="AC133" s="1098"/>
      <c r="AD133" s="1101"/>
      <c r="AE133" s="1101"/>
      <c r="AF133" s="1101"/>
      <c r="AG133" s="1120"/>
      <c r="AH133" s="1098"/>
      <c r="AI133" s="1101"/>
      <c r="AJ133" s="1101"/>
      <c r="AK133" s="1101"/>
      <c r="AL133" s="1120"/>
      <c r="AM133" s="1101"/>
      <c r="AN133" s="1157"/>
      <c r="AO133" s="1137"/>
      <c r="AP133" s="1096"/>
      <c r="AQ133" s="1096"/>
      <c r="AR133" s="1096"/>
      <c r="AS133" s="1096"/>
      <c r="AT133" s="1096"/>
      <c r="AU133" s="1096"/>
      <c r="AV133" s="1096"/>
      <c r="AW133" s="1096"/>
      <c r="AX133" s="1096"/>
      <c r="AY133" s="1096"/>
      <c r="AZ133" s="1096"/>
      <c r="BA133" s="1096"/>
      <c r="BB133" s="1096"/>
      <c r="BC133" s="1096"/>
      <c r="BD133" s="167"/>
      <c r="BE133" s="1184"/>
      <c r="BF133" s="1183"/>
    </row>
    <row r="134" spans="2:58" s="48" customFormat="1" ht="12.95" customHeight="1" thickBot="1">
      <c r="B134" s="1142"/>
      <c r="C134" s="1143"/>
      <c r="D134" s="1146"/>
      <c r="E134" s="1102"/>
      <c r="F134" s="1102"/>
      <c r="G134" s="1102"/>
      <c r="H134" s="1121"/>
      <c r="I134" s="1099"/>
      <c r="J134" s="1102"/>
      <c r="K134" s="1102"/>
      <c r="L134" s="1102"/>
      <c r="M134" s="1121"/>
      <c r="N134" s="1099"/>
      <c r="O134" s="1102"/>
      <c r="P134" s="1102"/>
      <c r="Q134" s="1102"/>
      <c r="R134" s="1121"/>
      <c r="S134" s="1099"/>
      <c r="T134" s="1102"/>
      <c r="U134" s="1102"/>
      <c r="V134" s="1102"/>
      <c r="W134" s="1121"/>
      <c r="X134" s="1099"/>
      <c r="Y134" s="1102"/>
      <c r="Z134" s="1102"/>
      <c r="AA134" s="1102"/>
      <c r="AB134" s="1121"/>
      <c r="AC134" s="1099"/>
      <c r="AD134" s="1102"/>
      <c r="AE134" s="1102"/>
      <c r="AF134" s="1102"/>
      <c r="AG134" s="1121"/>
      <c r="AH134" s="1099"/>
      <c r="AI134" s="1102"/>
      <c r="AJ134" s="1102"/>
      <c r="AK134" s="1102"/>
      <c r="AL134" s="1121"/>
      <c r="AM134" s="1102"/>
      <c r="AN134" s="1158"/>
      <c r="AO134" s="1137"/>
      <c r="AP134" s="1096"/>
      <c r="AQ134" s="1096"/>
      <c r="AR134" s="1096"/>
      <c r="AS134" s="1096"/>
      <c r="AT134" s="1096"/>
      <c r="AU134" s="1096"/>
      <c r="AV134" s="1096"/>
      <c r="AW134" s="1096"/>
      <c r="AX134" s="1096"/>
      <c r="AY134" s="1096"/>
      <c r="AZ134" s="1096"/>
      <c r="BA134" s="1096"/>
      <c r="BB134" s="1096"/>
      <c r="BC134" s="1096"/>
      <c r="BD134" s="167"/>
      <c r="BE134" s="1184"/>
      <c r="BF134" s="1183"/>
    </row>
    <row r="135" spans="2:58" ht="12.95" customHeight="1">
      <c r="B135" s="624" t="s">
        <v>78</v>
      </c>
      <c r="C135" s="625" t="s">
        <v>539</v>
      </c>
      <c r="D135" s="560">
        <v>1.05973567</v>
      </c>
      <c r="E135" s="560">
        <v>4.32E-5</v>
      </c>
      <c r="F135" s="560">
        <v>6.0493169999999999E-2</v>
      </c>
      <c r="G135" s="560">
        <v>5.67155E-3</v>
      </c>
      <c r="H135" s="560">
        <v>3.3153900000000001E-3</v>
      </c>
      <c r="I135" s="627">
        <v>1.7685000000000001E-3</v>
      </c>
      <c r="J135" s="560">
        <v>1.324E-5</v>
      </c>
      <c r="K135" s="560">
        <v>6.0477100000000004E-3</v>
      </c>
      <c r="L135" s="560">
        <v>1.1794999999999999E-4</v>
      </c>
      <c r="M135" s="628">
        <v>2.4280000000000001E-5</v>
      </c>
      <c r="N135" s="560">
        <v>6.3479999999999995E-5</v>
      </c>
      <c r="O135" s="560">
        <v>2.2670000000000001E-5</v>
      </c>
      <c r="P135" s="560">
        <v>3.0639999999999998E-5</v>
      </c>
      <c r="Q135" s="560">
        <v>4.4459999999999998E-5</v>
      </c>
      <c r="R135" s="560">
        <v>5.7559999999999998E-5</v>
      </c>
      <c r="S135" s="627">
        <v>4.8860000000000003E-5</v>
      </c>
      <c r="T135" s="560">
        <v>8.9350000000000003E-5</v>
      </c>
      <c r="U135" s="560">
        <v>7.3079999999999998E-5</v>
      </c>
      <c r="V135" s="560">
        <v>6.0730000000000003E-5</v>
      </c>
      <c r="W135" s="628">
        <v>1.67884E-3</v>
      </c>
      <c r="X135" s="560">
        <v>5.5898999999999999E-4</v>
      </c>
      <c r="Y135" s="560">
        <v>2.652E-5</v>
      </c>
      <c r="Z135" s="560">
        <v>7.1589999999999997E-5</v>
      </c>
      <c r="AA135" s="560">
        <v>3.9199999999999997E-5</v>
      </c>
      <c r="AB135" s="560">
        <v>1.2081E-4</v>
      </c>
      <c r="AC135" s="627">
        <v>4.2500000000000003E-5</v>
      </c>
      <c r="AD135" s="560">
        <v>4.1289999999999999E-5</v>
      </c>
      <c r="AE135" s="560">
        <v>3.7939999999999999E-5</v>
      </c>
      <c r="AF135" s="560">
        <v>1.0584E-4</v>
      </c>
      <c r="AG135" s="628">
        <v>5.2960000000000001E-5</v>
      </c>
      <c r="AH135" s="560">
        <v>9.9448000000000006E-4</v>
      </c>
      <c r="AI135" s="560">
        <v>1.4312999999999999E-3</v>
      </c>
      <c r="AJ135" s="560">
        <v>1.0351900000000001E-3</v>
      </c>
      <c r="AK135" s="560">
        <v>4.5189999999999999E-5</v>
      </c>
      <c r="AL135" s="628">
        <v>9.4586700000000006E-3</v>
      </c>
      <c r="AM135" s="560">
        <v>6.0517000000000004E-4</v>
      </c>
      <c r="AN135" s="629">
        <v>1.0165E-4</v>
      </c>
    </row>
    <row r="136" spans="2:58" ht="12.95" customHeight="1">
      <c r="B136" s="624" t="s">
        <v>79</v>
      </c>
      <c r="C136" s="630" t="s">
        <v>26</v>
      </c>
      <c r="D136" s="560">
        <v>7.2319999999999999E-5</v>
      </c>
      <c r="E136" s="560">
        <v>1.0002056800000001</v>
      </c>
      <c r="F136" s="560">
        <v>9.1349999999999998E-5</v>
      </c>
      <c r="G136" s="560">
        <v>1.5976E-4</v>
      </c>
      <c r="H136" s="560">
        <v>1.1529E-4</v>
      </c>
      <c r="I136" s="627">
        <v>1.4029E-4</v>
      </c>
      <c r="J136" s="560">
        <v>6.8794599999999996E-3</v>
      </c>
      <c r="K136" s="560">
        <v>2.0913E-4</v>
      </c>
      <c r="L136" s="560">
        <v>1.48968E-3</v>
      </c>
      <c r="M136" s="628">
        <v>3.9324E-4</v>
      </c>
      <c r="N136" s="560">
        <v>2.3698999999999999E-4</v>
      </c>
      <c r="O136" s="560">
        <v>1.3253000000000001E-4</v>
      </c>
      <c r="P136" s="560">
        <v>8.462E-5</v>
      </c>
      <c r="Q136" s="560">
        <v>6.669E-5</v>
      </c>
      <c r="R136" s="560">
        <v>6.5950000000000004E-5</v>
      </c>
      <c r="S136" s="627">
        <v>1.6029E-4</v>
      </c>
      <c r="T136" s="560">
        <v>6.7379999999999995E-5</v>
      </c>
      <c r="U136" s="560">
        <v>7.9980000000000003E-5</v>
      </c>
      <c r="V136" s="560">
        <v>9.1459999999999995E-5</v>
      </c>
      <c r="W136" s="628">
        <v>1.1073000000000001E-4</v>
      </c>
      <c r="X136" s="560">
        <v>2.3363999999999999E-4</v>
      </c>
      <c r="Y136" s="560">
        <v>7.0551499999999996E-3</v>
      </c>
      <c r="Z136" s="560">
        <v>2.8692000000000002E-4</v>
      </c>
      <c r="AA136" s="560">
        <v>2.5840999999999999E-4</v>
      </c>
      <c r="AB136" s="560">
        <v>1.5977999999999999E-4</v>
      </c>
      <c r="AC136" s="627">
        <v>3.6109999999999998E-5</v>
      </c>
      <c r="AD136" s="560">
        <v>2.8909999999999999E-5</v>
      </c>
      <c r="AE136" s="560">
        <v>9.3869999999999994E-5</v>
      </c>
      <c r="AF136" s="560">
        <v>5.8909999999999997E-5</v>
      </c>
      <c r="AG136" s="628">
        <v>6.9319999999999994E-5</v>
      </c>
      <c r="AH136" s="560">
        <v>8.763E-5</v>
      </c>
      <c r="AI136" s="560">
        <v>7.2449999999999999E-5</v>
      </c>
      <c r="AJ136" s="560">
        <v>3.9440000000000002E-5</v>
      </c>
      <c r="AK136" s="560">
        <v>3.6199999999999999E-5</v>
      </c>
      <c r="AL136" s="628">
        <v>1.8199000000000001E-4</v>
      </c>
      <c r="AM136" s="560">
        <v>4.8909999999999998E-5</v>
      </c>
      <c r="AN136" s="629">
        <v>6.9729999999999998E-5</v>
      </c>
    </row>
    <row r="137" spans="2:58" ht="12.95" customHeight="1">
      <c r="B137" s="624" t="s">
        <v>80</v>
      </c>
      <c r="C137" s="630" t="s">
        <v>404</v>
      </c>
      <c r="D137" s="560">
        <v>1.544883E-2</v>
      </c>
      <c r="E137" s="560">
        <v>3.6210000000000001E-5</v>
      </c>
      <c r="F137" s="560">
        <v>1.0543652299999999</v>
      </c>
      <c r="G137" s="560">
        <v>7.7291999999999997E-4</v>
      </c>
      <c r="H137" s="560">
        <v>2.9073E-4</v>
      </c>
      <c r="I137" s="627">
        <v>4.2637200000000004E-3</v>
      </c>
      <c r="J137" s="560">
        <v>1.434E-5</v>
      </c>
      <c r="K137" s="560">
        <v>1.2788E-4</v>
      </c>
      <c r="L137" s="560">
        <v>2.0134999999999999E-4</v>
      </c>
      <c r="M137" s="628">
        <v>2.601E-5</v>
      </c>
      <c r="N137" s="560">
        <v>2.4300000000000001E-5</v>
      </c>
      <c r="O137" s="560">
        <v>1.341E-5</v>
      </c>
      <c r="P137" s="560">
        <v>1.7980000000000001E-5</v>
      </c>
      <c r="Q137" s="560">
        <v>1.679E-5</v>
      </c>
      <c r="R137" s="560">
        <v>1.543E-5</v>
      </c>
      <c r="S137" s="627">
        <v>1.9470000000000002E-5</v>
      </c>
      <c r="T137" s="560">
        <v>2.0820000000000001E-5</v>
      </c>
      <c r="U137" s="560">
        <v>1.5970000000000001E-5</v>
      </c>
      <c r="V137" s="560">
        <v>1.234E-5</v>
      </c>
      <c r="W137" s="628">
        <v>5.7280000000000005E-4</v>
      </c>
      <c r="X137" s="560">
        <v>4.6419999999999999E-5</v>
      </c>
      <c r="Y137" s="560">
        <v>1.6249999999999999E-5</v>
      </c>
      <c r="Z137" s="560">
        <v>3.8840000000000001E-5</v>
      </c>
      <c r="AA137" s="560">
        <v>3.1959999999999999E-5</v>
      </c>
      <c r="AB137" s="560">
        <v>7.9530000000000006E-5</v>
      </c>
      <c r="AC137" s="627">
        <v>2.9099999999999999E-5</v>
      </c>
      <c r="AD137" s="560">
        <v>1.717E-5</v>
      </c>
      <c r="AE137" s="560">
        <v>4.1699999999999997E-5</v>
      </c>
      <c r="AF137" s="560">
        <v>2.0149E-4</v>
      </c>
      <c r="AG137" s="628">
        <v>9.1160000000000001E-5</v>
      </c>
      <c r="AH137" s="560">
        <v>1.7177900000000001E-3</v>
      </c>
      <c r="AI137" s="560">
        <v>2.8243000000000001E-3</v>
      </c>
      <c r="AJ137" s="560">
        <v>5.3832999999999995E-4</v>
      </c>
      <c r="AK137" s="560">
        <v>4.2910000000000001E-5</v>
      </c>
      <c r="AL137" s="628">
        <v>3.1608940000000002E-2</v>
      </c>
      <c r="AM137" s="560">
        <v>9.6520000000000004E-5</v>
      </c>
      <c r="AN137" s="629">
        <v>9.3740999999999996E-4</v>
      </c>
    </row>
    <row r="138" spans="2:58" ht="12.95" customHeight="1">
      <c r="B138" s="624" t="s">
        <v>81</v>
      </c>
      <c r="C138" s="630" t="s">
        <v>29</v>
      </c>
      <c r="D138" s="560">
        <v>1.25409E-3</v>
      </c>
      <c r="E138" s="560">
        <v>1.4278800000000001E-3</v>
      </c>
      <c r="F138" s="560">
        <v>4.0732000000000002E-4</v>
      </c>
      <c r="G138" s="560">
        <v>1.04889345</v>
      </c>
      <c r="H138" s="560">
        <v>1.3445E-3</v>
      </c>
      <c r="I138" s="627">
        <v>4.7614000000000001E-4</v>
      </c>
      <c r="J138" s="560">
        <v>9.9690000000000003E-5</v>
      </c>
      <c r="K138" s="560">
        <v>1.10096E-3</v>
      </c>
      <c r="L138" s="560">
        <v>9.5199E-4</v>
      </c>
      <c r="M138" s="628">
        <v>3.0993999999999998E-4</v>
      </c>
      <c r="N138" s="560">
        <v>3.6299999999999999E-4</v>
      </c>
      <c r="O138" s="560">
        <v>3.4389000000000002E-4</v>
      </c>
      <c r="P138" s="560">
        <v>2.9379999999999999E-4</v>
      </c>
      <c r="Q138" s="560">
        <v>5.7375000000000004E-4</v>
      </c>
      <c r="R138" s="560">
        <v>3.3788999999999998E-4</v>
      </c>
      <c r="S138" s="627">
        <v>9.2853E-4</v>
      </c>
      <c r="T138" s="560">
        <v>1.1014900000000001E-3</v>
      </c>
      <c r="U138" s="560">
        <v>5.3423000000000001E-4</v>
      </c>
      <c r="V138" s="560">
        <v>4.8465999999999998E-4</v>
      </c>
      <c r="W138" s="628">
        <v>9.7743000000000005E-4</v>
      </c>
      <c r="X138" s="560">
        <v>7.8631999999999997E-4</v>
      </c>
      <c r="Y138" s="560">
        <v>1.3138000000000001E-4</v>
      </c>
      <c r="Z138" s="560">
        <v>4.3297000000000002E-4</v>
      </c>
      <c r="AA138" s="560">
        <v>5.2201000000000005E-4</v>
      </c>
      <c r="AB138" s="560">
        <v>1.0889999999999999E-3</v>
      </c>
      <c r="AC138" s="627">
        <v>4.2418000000000002E-4</v>
      </c>
      <c r="AD138" s="560">
        <v>8.5550000000000006E-5</v>
      </c>
      <c r="AE138" s="560">
        <v>4.0916999999999999E-4</v>
      </c>
      <c r="AF138" s="560">
        <v>2.8554999999999997E-4</v>
      </c>
      <c r="AG138" s="628">
        <v>8.4776999999999997E-4</v>
      </c>
      <c r="AH138" s="560">
        <v>2.1414000000000001E-4</v>
      </c>
      <c r="AI138" s="560">
        <v>7.6968999999999996E-4</v>
      </c>
      <c r="AJ138" s="560">
        <v>4.8443799999999997E-3</v>
      </c>
      <c r="AK138" s="560">
        <v>5.3105000000000003E-4</v>
      </c>
      <c r="AL138" s="628">
        <v>9.1553000000000001E-4</v>
      </c>
      <c r="AM138" s="560">
        <v>4.7368599999999999E-3</v>
      </c>
      <c r="AN138" s="629">
        <v>4.1644000000000002E-4</v>
      </c>
    </row>
    <row r="139" spans="2:58" ht="12.95" customHeight="1">
      <c r="B139" s="624" t="s">
        <v>82</v>
      </c>
      <c r="C139" s="630" t="s">
        <v>487</v>
      </c>
      <c r="D139" s="560">
        <v>5.89749E-3</v>
      </c>
      <c r="E139" s="560">
        <v>1.8475399999999999E-3</v>
      </c>
      <c r="F139" s="560">
        <v>6.8430699999999997E-3</v>
      </c>
      <c r="G139" s="560">
        <v>2.5714499999999999E-3</v>
      </c>
      <c r="H139" s="560">
        <v>1.0796434699999999</v>
      </c>
      <c r="I139" s="627">
        <v>6.8774800000000001E-3</v>
      </c>
      <c r="J139" s="560">
        <v>3.8779999999999999E-4</v>
      </c>
      <c r="K139" s="560">
        <v>2.38244E-3</v>
      </c>
      <c r="L139" s="560">
        <v>1.562325E-2</v>
      </c>
      <c r="M139" s="628">
        <v>9.0459000000000004E-4</v>
      </c>
      <c r="N139" s="560">
        <v>2.1176799999999998E-3</v>
      </c>
      <c r="O139" s="560">
        <v>1.43519E-3</v>
      </c>
      <c r="P139" s="560">
        <v>9.5038999999999996E-4</v>
      </c>
      <c r="Q139" s="560">
        <v>8.3027000000000003E-4</v>
      </c>
      <c r="R139" s="560">
        <v>1.99344E-3</v>
      </c>
      <c r="S139" s="627">
        <v>2.4418700000000001E-3</v>
      </c>
      <c r="T139" s="560">
        <v>3.0732200000000002E-3</v>
      </c>
      <c r="U139" s="560">
        <v>2.4868899999999998E-3</v>
      </c>
      <c r="V139" s="560">
        <v>7.3959999999999998E-4</v>
      </c>
      <c r="W139" s="628">
        <v>2.818464E-2</v>
      </c>
      <c r="X139" s="560">
        <v>1.56799E-2</v>
      </c>
      <c r="Y139" s="560">
        <v>9.9072000000000006E-4</v>
      </c>
      <c r="Z139" s="560">
        <v>2.57128E-3</v>
      </c>
      <c r="AA139" s="560">
        <v>1.88792E-3</v>
      </c>
      <c r="AB139" s="560">
        <v>3.1786000000000002E-3</v>
      </c>
      <c r="AC139" s="627">
        <v>2.5344600000000001E-3</v>
      </c>
      <c r="AD139" s="560">
        <v>1.23537E-3</v>
      </c>
      <c r="AE139" s="560">
        <v>1.92961E-3</v>
      </c>
      <c r="AF139" s="560">
        <v>4.2466500000000003E-3</v>
      </c>
      <c r="AG139" s="628">
        <v>1.3885799999999999E-3</v>
      </c>
      <c r="AH139" s="560">
        <v>3.2015500000000001E-3</v>
      </c>
      <c r="AI139" s="560">
        <v>2.5002800000000001E-3</v>
      </c>
      <c r="AJ139" s="560">
        <v>7.3057399999999998E-3</v>
      </c>
      <c r="AK139" s="560">
        <v>2.0413499999999999E-3</v>
      </c>
      <c r="AL139" s="628">
        <v>2.7905400000000002E-3</v>
      </c>
      <c r="AM139" s="560">
        <v>0.12568410999999999</v>
      </c>
      <c r="AN139" s="629">
        <v>1.29038E-3</v>
      </c>
    </row>
    <row r="140" spans="2:58" ht="12.95" customHeight="1">
      <c r="B140" s="631" t="s">
        <v>83</v>
      </c>
      <c r="C140" s="632" t="s">
        <v>32</v>
      </c>
      <c r="D140" s="576">
        <v>2.39799E-3</v>
      </c>
      <c r="E140" s="576">
        <v>4.1156E-4</v>
      </c>
      <c r="F140" s="576">
        <v>4.9558000000000002E-4</v>
      </c>
      <c r="G140" s="576">
        <v>4.5218300000000001E-3</v>
      </c>
      <c r="H140" s="576">
        <v>1.17464E-3</v>
      </c>
      <c r="I140" s="634">
        <v>1.0077079900000001</v>
      </c>
      <c r="J140" s="576">
        <v>9.2991000000000005E-4</v>
      </c>
      <c r="K140" s="576">
        <v>5.7442700000000001E-3</v>
      </c>
      <c r="L140" s="576">
        <v>9.9108000000000009E-4</v>
      </c>
      <c r="M140" s="635">
        <v>1.6670000000000001E-4</v>
      </c>
      <c r="N140" s="576">
        <v>4.4276E-4</v>
      </c>
      <c r="O140" s="576">
        <v>2.3669000000000001E-4</v>
      </c>
      <c r="P140" s="576">
        <v>1.2271E-4</v>
      </c>
      <c r="Q140" s="576">
        <v>1.5595999999999999E-4</v>
      </c>
      <c r="R140" s="576">
        <v>2.9184000000000002E-4</v>
      </c>
      <c r="S140" s="634">
        <v>4.1509000000000001E-4</v>
      </c>
      <c r="T140" s="576">
        <v>5.3899999999999998E-4</v>
      </c>
      <c r="U140" s="576">
        <v>3.5147999999999999E-4</v>
      </c>
      <c r="V140" s="576">
        <v>3.5063E-4</v>
      </c>
      <c r="W140" s="635">
        <v>1.2434900000000001E-3</v>
      </c>
      <c r="X140" s="576">
        <v>2.2105000000000001E-4</v>
      </c>
      <c r="Y140" s="576">
        <v>5.3690000000000003E-5</v>
      </c>
      <c r="Z140" s="576">
        <v>2.6907E-4</v>
      </c>
      <c r="AA140" s="576">
        <v>4.3119000000000002E-4</v>
      </c>
      <c r="AB140" s="576">
        <v>3.8760000000000002E-5</v>
      </c>
      <c r="AC140" s="634">
        <v>3.8220000000000003E-5</v>
      </c>
      <c r="AD140" s="576">
        <v>1.933E-5</v>
      </c>
      <c r="AE140" s="576">
        <v>5.5659999999999999E-5</v>
      </c>
      <c r="AF140" s="576">
        <v>7.0989999999999996E-5</v>
      </c>
      <c r="AG140" s="635">
        <v>5.9240000000000002E-5</v>
      </c>
      <c r="AH140" s="576">
        <v>3.5479000000000001E-4</v>
      </c>
      <c r="AI140" s="576">
        <v>3.6177700000000002E-3</v>
      </c>
      <c r="AJ140" s="576">
        <v>1.4686000000000001E-4</v>
      </c>
      <c r="AK140" s="576">
        <v>1.4894999999999999E-4</v>
      </c>
      <c r="AL140" s="635">
        <v>2.5332000000000002E-4</v>
      </c>
      <c r="AM140" s="576">
        <v>5.7081000000000005E-4</v>
      </c>
      <c r="AN140" s="636">
        <v>2.5275999999999999E-4</v>
      </c>
    </row>
    <row r="141" spans="2:58" ht="12.95" customHeight="1">
      <c r="B141" s="624" t="s">
        <v>84</v>
      </c>
      <c r="C141" s="630" t="s">
        <v>488</v>
      </c>
      <c r="D141" s="560">
        <v>5.2800999999999998E-4</v>
      </c>
      <c r="E141" s="560">
        <v>2.8387899999999999E-3</v>
      </c>
      <c r="F141" s="560">
        <v>5.6924999999999999E-4</v>
      </c>
      <c r="G141" s="560">
        <v>7.2081999999999995E-4</v>
      </c>
      <c r="H141" s="560">
        <v>3.2941999999999997E-4</v>
      </c>
      <c r="I141" s="627">
        <v>3.5859999999999999E-4</v>
      </c>
      <c r="J141" s="560">
        <v>1.0021488599999999</v>
      </c>
      <c r="K141" s="560">
        <v>7.517E-4</v>
      </c>
      <c r="L141" s="560">
        <v>2.4805399999999998E-3</v>
      </c>
      <c r="M141" s="628">
        <v>9.3384999999999996E-4</v>
      </c>
      <c r="N141" s="560">
        <v>5.2685999999999998E-4</v>
      </c>
      <c r="O141" s="560">
        <v>4.2959999999999998E-4</v>
      </c>
      <c r="P141" s="560">
        <v>3.1971000000000001E-4</v>
      </c>
      <c r="Q141" s="560">
        <v>2.7944999999999999E-4</v>
      </c>
      <c r="R141" s="560">
        <v>1.2870000000000001E-4</v>
      </c>
      <c r="S141" s="627">
        <v>6.4210999999999999E-4</v>
      </c>
      <c r="T141" s="560">
        <v>1.8615E-4</v>
      </c>
      <c r="U141" s="560">
        <v>3.0810000000000001E-4</v>
      </c>
      <c r="V141" s="560">
        <v>3.0217999999999998E-4</v>
      </c>
      <c r="W141" s="628">
        <v>6.2573999999999996E-4</v>
      </c>
      <c r="X141" s="560">
        <v>1.0994900000000001E-3</v>
      </c>
      <c r="Y141" s="560">
        <v>1.9217399999999999E-3</v>
      </c>
      <c r="Z141" s="560">
        <v>7.6044000000000003E-4</v>
      </c>
      <c r="AA141" s="560">
        <v>8.7135999999999995E-4</v>
      </c>
      <c r="AB141" s="560">
        <v>2.2647999999999999E-4</v>
      </c>
      <c r="AC141" s="627">
        <v>9.8759999999999996E-5</v>
      </c>
      <c r="AD141" s="560">
        <v>9.4519999999999996E-5</v>
      </c>
      <c r="AE141" s="560">
        <v>1.57423E-3</v>
      </c>
      <c r="AF141" s="560">
        <v>1.2841999999999999E-4</v>
      </c>
      <c r="AG141" s="628">
        <v>6.1379000000000002E-4</v>
      </c>
      <c r="AH141" s="560">
        <v>2.0823E-4</v>
      </c>
      <c r="AI141" s="560">
        <v>2.0610999999999999E-4</v>
      </c>
      <c r="AJ141" s="560">
        <v>2.8859000000000003E-4</v>
      </c>
      <c r="AK141" s="560">
        <v>1.7885000000000001E-4</v>
      </c>
      <c r="AL141" s="628">
        <v>4.3534999999999998E-4</v>
      </c>
      <c r="AM141" s="560">
        <v>1.6422E-4</v>
      </c>
      <c r="AN141" s="629">
        <v>1.4471E-3</v>
      </c>
    </row>
    <row r="142" spans="2:58" ht="12.95" customHeight="1">
      <c r="B142" s="624" t="s">
        <v>85</v>
      </c>
      <c r="C142" s="630" t="s">
        <v>540</v>
      </c>
      <c r="D142" s="560">
        <v>1.36933E-3</v>
      </c>
      <c r="E142" s="560">
        <v>1.38941E-3</v>
      </c>
      <c r="F142" s="560">
        <v>4.5710300000000002E-3</v>
      </c>
      <c r="G142" s="560">
        <v>2.6082100000000001E-3</v>
      </c>
      <c r="H142" s="560">
        <v>4.8289099999999996E-3</v>
      </c>
      <c r="I142" s="627">
        <v>5.0995299999999997E-3</v>
      </c>
      <c r="J142" s="560">
        <v>3.0328000000000001E-4</v>
      </c>
      <c r="K142" s="560">
        <v>1.03905498</v>
      </c>
      <c r="L142" s="560">
        <v>1.1852E-3</v>
      </c>
      <c r="M142" s="628">
        <v>3.1051000000000001E-4</v>
      </c>
      <c r="N142" s="560">
        <v>2.4881700000000001E-3</v>
      </c>
      <c r="O142" s="560">
        <v>1.0714800000000001E-3</v>
      </c>
      <c r="P142" s="560">
        <v>2.81424E-3</v>
      </c>
      <c r="Q142" s="560">
        <v>4.8071600000000004E-3</v>
      </c>
      <c r="R142" s="560">
        <v>6.2780900000000001E-3</v>
      </c>
      <c r="S142" s="627">
        <v>3.8189500000000002E-3</v>
      </c>
      <c r="T142" s="560">
        <v>9.9765300000000008E-3</v>
      </c>
      <c r="U142" s="560">
        <v>8.6282800000000003E-3</v>
      </c>
      <c r="V142" s="560">
        <v>8.2919599999999993E-3</v>
      </c>
      <c r="W142" s="628">
        <v>1.219805E-2</v>
      </c>
      <c r="X142" s="560">
        <v>2.8222099999999999E-3</v>
      </c>
      <c r="Y142" s="560">
        <v>3.0288E-4</v>
      </c>
      <c r="Z142" s="560">
        <v>4.2739199999999996E-3</v>
      </c>
      <c r="AA142" s="560">
        <v>2.8008799999999999E-3</v>
      </c>
      <c r="AB142" s="560">
        <v>1.63174E-3</v>
      </c>
      <c r="AC142" s="627">
        <v>9.4058E-4</v>
      </c>
      <c r="AD142" s="560">
        <v>3.4643E-4</v>
      </c>
      <c r="AE142" s="560">
        <v>1.0069300000000001E-3</v>
      </c>
      <c r="AF142" s="560">
        <v>8.2969999999999995E-4</v>
      </c>
      <c r="AG142" s="628">
        <v>6.6226000000000002E-4</v>
      </c>
      <c r="AH142" s="560">
        <v>1.3648099999999999E-3</v>
      </c>
      <c r="AI142" s="560">
        <v>6.7064999999999996E-4</v>
      </c>
      <c r="AJ142" s="560">
        <v>1.87499E-3</v>
      </c>
      <c r="AK142" s="560">
        <v>2.1200199999999998E-3</v>
      </c>
      <c r="AL142" s="628">
        <v>9.9522999999999994E-4</v>
      </c>
      <c r="AM142" s="560">
        <v>1.0459039999999999E-2</v>
      </c>
      <c r="AN142" s="629">
        <v>1.12805E-3</v>
      </c>
    </row>
    <row r="143" spans="2:58" ht="12.95" customHeight="1">
      <c r="B143" s="624" t="s">
        <v>86</v>
      </c>
      <c r="C143" s="630" t="s">
        <v>489</v>
      </c>
      <c r="D143" s="560">
        <v>1.04133E-3</v>
      </c>
      <c r="E143" s="560">
        <v>2.7137E-4</v>
      </c>
      <c r="F143" s="560">
        <v>1.2556900000000001E-3</v>
      </c>
      <c r="G143" s="560">
        <v>4.2549999999999999E-4</v>
      </c>
      <c r="H143" s="560">
        <v>2.44655E-3</v>
      </c>
      <c r="I143" s="627">
        <v>3.00272E-3</v>
      </c>
      <c r="J143" s="560">
        <v>3.6891699999999999E-3</v>
      </c>
      <c r="K143" s="560">
        <v>1.35396E-3</v>
      </c>
      <c r="L143" s="560">
        <v>1.01849017</v>
      </c>
      <c r="M143" s="628">
        <v>4.0741199999999997E-3</v>
      </c>
      <c r="N143" s="560">
        <v>3.65577E-3</v>
      </c>
      <c r="O143" s="560">
        <v>1.4822100000000001E-3</v>
      </c>
      <c r="P143" s="560">
        <v>2.1974199999999998E-3</v>
      </c>
      <c r="Q143" s="560">
        <v>1.8077200000000001E-3</v>
      </c>
      <c r="R143" s="560">
        <v>4.5894899999999999E-3</v>
      </c>
      <c r="S143" s="627">
        <v>1.6661860000000001E-2</v>
      </c>
      <c r="T143" s="560">
        <v>3.2144700000000001E-3</v>
      </c>
      <c r="U143" s="560">
        <v>1.99242E-3</v>
      </c>
      <c r="V143" s="560">
        <v>2.5986300000000002E-3</v>
      </c>
      <c r="W143" s="628">
        <v>3.1468899999999998E-3</v>
      </c>
      <c r="X143" s="560">
        <v>2.1548089999999999E-2</v>
      </c>
      <c r="Y143" s="560">
        <v>4.3750000000000001E-4</v>
      </c>
      <c r="Z143" s="560">
        <v>3.0947399999999999E-3</v>
      </c>
      <c r="AA143" s="560">
        <v>4.0526000000000001E-4</v>
      </c>
      <c r="AB143" s="560">
        <v>3.0165999999999998E-4</v>
      </c>
      <c r="AC143" s="627">
        <v>1.8715999999999999E-4</v>
      </c>
      <c r="AD143" s="560">
        <v>1.2999800000000001E-3</v>
      </c>
      <c r="AE143" s="560">
        <v>3.6969999999999999E-4</v>
      </c>
      <c r="AF143" s="560">
        <v>2.5694999999999998E-4</v>
      </c>
      <c r="AG143" s="628">
        <v>3.5759000000000002E-4</v>
      </c>
      <c r="AH143" s="560">
        <v>8.9305000000000005E-4</v>
      </c>
      <c r="AI143" s="560">
        <v>5.0670999999999995E-4</v>
      </c>
      <c r="AJ143" s="560">
        <v>3.7198E-4</v>
      </c>
      <c r="AK143" s="560">
        <v>4.5435000000000001E-4</v>
      </c>
      <c r="AL143" s="628">
        <v>7.2544999999999999E-4</v>
      </c>
      <c r="AM143" s="560">
        <v>2.6429000000000001E-3</v>
      </c>
      <c r="AN143" s="629">
        <v>2.0909800000000001E-3</v>
      </c>
    </row>
    <row r="144" spans="2:58" ht="12.95" customHeight="1">
      <c r="B144" s="637" t="s">
        <v>87</v>
      </c>
      <c r="C144" s="638" t="s">
        <v>36</v>
      </c>
      <c r="D144" s="586">
        <v>5.0260000000000003E-5</v>
      </c>
      <c r="E144" s="586">
        <v>2.9158E-4</v>
      </c>
      <c r="F144" s="586">
        <v>7.1699999999999995E-5</v>
      </c>
      <c r="G144" s="586">
        <v>6.2899999999999997E-5</v>
      </c>
      <c r="H144" s="586">
        <v>3.5553400000000001E-3</v>
      </c>
      <c r="I144" s="640">
        <v>7.7949999999999997E-5</v>
      </c>
      <c r="J144" s="586">
        <v>2.9220000000000001E-5</v>
      </c>
      <c r="K144" s="586">
        <v>2.2686000000000001E-4</v>
      </c>
      <c r="L144" s="586">
        <v>9.7415999999999996E-4</v>
      </c>
      <c r="M144" s="641">
        <v>1.03897777</v>
      </c>
      <c r="N144" s="586">
        <v>1.9824E-4</v>
      </c>
      <c r="O144" s="586">
        <v>2.6223070000000001E-2</v>
      </c>
      <c r="P144" s="586">
        <v>1.443375E-2</v>
      </c>
      <c r="Q144" s="586">
        <v>9.6964200000000007E-3</v>
      </c>
      <c r="R144" s="586">
        <v>2.9516E-3</v>
      </c>
      <c r="S144" s="640">
        <v>7.2229E-4</v>
      </c>
      <c r="T144" s="586">
        <v>5.4702600000000002E-3</v>
      </c>
      <c r="U144" s="586">
        <v>7.5235999999999999E-4</v>
      </c>
      <c r="V144" s="586">
        <v>7.3922099999999998E-3</v>
      </c>
      <c r="W144" s="641">
        <v>6.3876000000000004E-4</v>
      </c>
      <c r="X144" s="586">
        <v>3.0454100000000001E-3</v>
      </c>
      <c r="Y144" s="586">
        <v>7.0720000000000001E-5</v>
      </c>
      <c r="Z144" s="586">
        <v>1.9002999999999999E-4</v>
      </c>
      <c r="AA144" s="586">
        <v>4.4910000000000002E-5</v>
      </c>
      <c r="AB144" s="586">
        <v>5.2429999999999998E-5</v>
      </c>
      <c r="AC144" s="640">
        <v>4.2240000000000002E-5</v>
      </c>
      <c r="AD144" s="586">
        <v>1.8299000000000001E-4</v>
      </c>
      <c r="AE144" s="586">
        <v>1.0079E-4</v>
      </c>
      <c r="AF144" s="586">
        <v>5.838E-5</v>
      </c>
      <c r="AG144" s="641">
        <v>7.0690000000000003E-5</v>
      </c>
      <c r="AH144" s="586">
        <v>5.2030000000000002E-5</v>
      </c>
      <c r="AI144" s="586">
        <v>3.8940000000000003E-5</v>
      </c>
      <c r="AJ144" s="586">
        <v>6.6519999999999993E-5</v>
      </c>
      <c r="AK144" s="586">
        <v>1.7279E-4</v>
      </c>
      <c r="AL144" s="641">
        <v>4.7479999999999999E-5</v>
      </c>
      <c r="AM144" s="586">
        <v>4.9184999999999995E-4</v>
      </c>
      <c r="AN144" s="642">
        <v>6.3310999999999999E-4</v>
      </c>
    </row>
    <row r="145" spans="2:40" ht="12.95" customHeight="1">
      <c r="B145" s="624" t="s">
        <v>88</v>
      </c>
      <c r="C145" s="630" t="s">
        <v>38</v>
      </c>
      <c r="D145" s="560">
        <v>1.446E-5</v>
      </c>
      <c r="E145" s="560">
        <v>6.3789999999999997E-5</v>
      </c>
      <c r="F145" s="560">
        <v>1.6335000000000001E-4</v>
      </c>
      <c r="G145" s="560">
        <v>1.278E-5</v>
      </c>
      <c r="H145" s="560">
        <v>4.2139E-4</v>
      </c>
      <c r="I145" s="627">
        <v>1.3250999999999999E-4</v>
      </c>
      <c r="J145" s="560">
        <v>1.2490000000000001E-5</v>
      </c>
      <c r="K145" s="560">
        <v>1.6196E-4</v>
      </c>
      <c r="L145" s="560">
        <v>1.3263000000000001E-3</v>
      </c>
      <c r="M145" s="628">
        <v>1.4216000000000001E-4</v>
      </c>
      <c r="N145" s="560">
        <v>1.03209237</v>
      </c>
      <c r="O145" s="560">
        <v>4.4005700000000003E-3</v>
      </c>
      <c r="P145" s="560">
        <v>1.9313799999999999E-3</v>
      </c>
      <c r="Q145" s="560">
        <v>1.32347E-3</v>
      </c>
      <c r="R145" s="560">
        <v>1.9734100000000001E-3</v>
      </c>
      <c r="S145" s="627">
        <v>2.9663300000000001E-3</v>
      </c>
      <c r="T145" s="560">
        <v>3.4276300000000001E-3</v>
      </c>
      <c r="U145" s="560">
        <v>1.35786E-3</v>
      </c>
      <c r="V145" s="560">
        <v>1.8052000000000001E-3</v>
      </c>
      <c r="W145" s="628">
        <v>1.1295700000000001E-3</v>
      </c>
      <c r="X145" s="560">
        <v>5.4341999999999997E-4</v>
      </c>
      <c r="Y145" s="560">
        <v>4.1539999999999999E-5</v>
      </c>
      <c r="Z145" s="560">
        <v>5.516E-5</v>
      </c>
      <c r="AA145" s="560">
        <v>1.702E-5</v>
      </c>
      <c r="AB145" s="560">
        <v>1.8980000000000001E-5</v>
      </c>
      <c r="AC145" s="627">
        <v>2.1630000000000001E-5</v>
      </c>
      <c r="AD145" s="560">
        <v>3.4239999999999997E-5</v>
      </c>
      <c r="AE145" s="560">
        <v>2.376E-5</v>
      </c>
      <c r="AF145" s="560">
        <v>3.1279999999999999E-5</v>
      </c>
      <c r="AG145" s="628">
        <v>3.1149999999999998E-5</v>
      </c>
      <c r="AH145" s="560">
        <v>3.5809999999999998E-5</v>
      </c>
      <c r="AI145" s="560">
        <v>8.7670000000000006E-5</v>
      </c>
      <c r="AJ145" s="560">
        <v>5.486E-5</v>
      </c>
      <c r="AK145" s="560">
        <v>6.8730000000000001E-5</v>
      </c>
      <c r="AL145" s="635">
        <v>4.0639999999999997E-5</v>
      </c>
      <c r="AM145" s="560">
        <v>2.3638000000000001E-4</v>
      </c>
      <c r="AN145" s="629">
        <v>2.4201E-4</v>
      </c>
    </row>
    <row r="146" spans="2:40" ht="12.95" customHeight="1">
      <c r="B146" s="624" t="s">
        <v>89</v>
      </c>
      <c r="C146" s="630" t="s">
        <v>40</v>
      </c>
      <c r="D146" s="560">
        <v>2.6404E-4</v>
      </c>
      <c r="E146" s="560">
        <v>3.3237599999999998E-3</v>
      </c>
      <c r="F146" s="560">
        <v>1.22748E-3</v>
      </c>
      <c r="G146" s="560">
        <v>1.4055E-4</v>
      </c>
      <c r="H146" s="560">
        <v>2.8926799999999999E-3</v>
      </c>
      <c r="I146" s="627">
        <v>1.2753899999999999E-3</v>
      </c>
      <c r="J146" s="560">
        <v>1.0273E-4</v>
      </c>
      <c r="K146" s="560">
        <v>5.0025000000000004E-4</v>
      </c>
      <c r="L146" s="560">
        <v>1.70867E-3</v>
      </c>
      <c r="M146" s="628">
        <v>1.20145E-3</v>
      </c>
      <c r="N146" s="560">
        <v>3.7177999999999999E-4</v>
      </c>
      <c r="O146" s="560">
        <v>1.00632751</v>
      </c>
      <c r="P146" s="560">
        <v>3.4669900000000001E-3</v>
      </c>
      <c r="Q146" s="560">
        <v>3.4502199999999999E-3</v>
      </c>
      <c r="R146" s="560">
        <v>4.1345499999999999E-3</v>
      </c>
      <c r="S146" s="627">
        <v>2.4557099999999998E-3</v>
      </c>
      <c r="T146" s="560">
        <v>2.8130799999999999E-3</v>
      </c>
      <c r="U146" s="560">
        <v>3.9901299999999997E-3</v>
      </c>
      <c r="V146" s="560">
        <v>1.2734300000000001E-3</v>
      </c>
      <c r="W146" s="628">
        <v>2.0439E-3</v>
      </c>
      <c r="X146" s="560">
        <v>8.9325399999999992E-3</v>
      </c>
      <c r="Y146" s="560">
        <v>2.5672E-4</v>
      </c>
      <c r="Z146" s="560">
        <v>4.4705E-4</v>
      </c>
      <c r="AA146" s="560">
        <v>1.0305E-4</v>
      </c>
      <c r="AB146" s="560">
        <v>3.2844999999999999E-4</v>
      </c>
      <c r="AC146" s="627">
        <v>9.7949999999999996E-5</v>
      </c>
      <c r="AD146" s="560">
        <v>5.6134999999999996E-4</v>
      </c>
      <c r="AE146" s="560">
        <v>2.589E-4</v>
      </c>
      <c r="AF146" s="560">
        <v>1.73E-4</v>
      </c>
      <c r="AG146" s="628">
        <v>4.3957000000000002E-4</v>
      </c>
      <c r="AH146" s="560">
        <v>1.3347000000000001E-4</v>
      </c>
      <c r="AI146" s="560">
        <v>1.1948E-4</v>
      </c>
      <c r="AJ146" s="560">
        <v>3.4777000000000001E-4</v>
      </c>
      <c r="AK146" s="560">
        <v>1.8886E-4</v>
      </c>
      <c r="AL146" s="628">
        <v>3.8130999999999999E-4</v>
      </c>
      <c r="AM146" s="560">
        <v>6.2750000000000002E-4</v>
      </c>
      <c r="AN146" s="629">
        <v>7.7510000000000003E-4</v>
      </c>
    </row>
    <row r="147" spans="2:40" ht="12.95" customHeight="1">
      <c r="B147" s="624" t="s">
        <v>90</v>
      </c>
      <c r="C147" s="630" t="s">
        <v>490</v>
      </c>
      <c r="D147" s="560">
        <v>4.7549999999999997E-5</v>
      </c>
      <c r="E147" s="560">
        <v>7.3716000000000005E-4</v>
      </c>
      <c r="F147" s="560">
        <v>5.9899999999999999E-5</v>
      </c>
      <c r="G147" s="560">
        <v>4.214E-5</v>
      </c>
      <c r="H147" s="560">
        <v>3.9635000000000001E-4</v>
      </c>
      <c r="I147" s="627">
        <v>7.5459999999999999E-5</v>
      </c>
      <c r="J147" s="560">
        <v>7.0630000000000006E-5</v>
      </c>
      <c r="K147" s="560">
        <v>1.4438E-4</v>
      </c>
      <c r="L147" s="560">
        <v>9.6931000000000003E-4</v>
      </c>
      <c r="M147" s="628">
        <v>4.2695999999999999E-4</v>
      </c>
      <c r="N147" s="560">
        <v>3.9209999999999999E-5</v>
      </c>
      <c r="O147" s="560">
        <v>2.1808999999999999E-4</v>
      </c>
      <c r="P147" s="560">
        <v>1.0369847800000001</v>
      </c>
      <c r="Q147" s="560">
        <v>8.5632799999999995E-3</v>
      </c>
      <c r="R147" s="560">
        <v>3.2117500000000002E-3</v>
      </c>
      <c r="S147" s="627">
        <v>5.4577E-4</v>
      </c>
      <c r="T147" s="560">
        <v>5.0081400000000003E-3</v>
      </c>
      <c r="U147" s="560">
        <v>4.3578999999999997E-4</v>
      </c>
      <c r="V147" s="560">
        <v>2.2763800000000002E-3</v>
      </c>
      <c r="W147" s="628">
        <v>1.5244999999999999E-4</v>
      </c>
      <c r="X147" s="560">
        <v>1.4173600000000001E-3</v>
      </c>
      <c r="Y147" s="560">
        <v>1.1079E-4</v>
      </c>
      <c r="Z147" s="560">
        <v>3.5244E-3</v>
      </c>
      <c r="AA147" s="560">
        <v>1.2810999999999999E-4</v>
      </c>
      <c r="AB147" s="560">
        <v>1.2093E-4</v>
      </c>
      <c r="AC147" s="627">
        <v>1.1853000000000001E-4</v>
      </c>
      <c r="AD147" s="560">
        <v>1.0605E-4</v>
      </c>
      <c r="AE147" s="560">
        <v>2.1311999999999999E-4</v>
      </c>
      <c r="AF147" s="560">
        <v>1.5762999999999999E-4</v>
      </c>
      <c r="AG147" s="628">
        <v>1.6464999999999999E-4</v>
      </c>
      <c r="AH147" s="560">
        <v>1.1561E-4</v>
      </c>
      <c r="AI147" s="560">
        <v>8.2180000000000003E-5</v>
      </c>
      <c r="AJ147" s="560">
        <v>8.9939999999999996E-5</v>
      </c>
      <c r="AK147" s="560">
        <v>1.4626699999999999E-3</v>
      </c>
      <c r="AL147" s="628">
        <v>9.6260000000000003E-5</v>
      </c>
      <c r="AM147" s="560">
        <v>1.0022999999999999E-4</v>
      </c>
      <c r="AN147" s="629">
        <v>1.3504000000000001E-4</v>
      </c>
    </row>
    <row r="148" spans="2:40" ht="12.95" customHeight="1">
      <c r="B148" s="624" t="s">
        <v>91</v>
      </c>
      <c r="C148" s="630" t="s">
        <v>491</v>
      </c>
      <c r="D148" s="560">
        <v>7.8059999999999995E-5</v>
      </c>
      <c r="E148" s="560">
        <v>1.35115E-3</v>
      </c>
      <c r="F148" s="560">
        <v>9.7689999999999995E-5</v>
      </c>
      <c r="G148" s="560">
        <v>7.1860000000000007E-5</v>
      </c>
      <c r="H148" s="560">
        <v>1.6428999999999999E-4</v>
      </c>
      <c r="I148" s="627">
        <v>1.2647E-4</v>
      </c>
      <c r="J148" s="560">
        <v>1.2430000000000001E-4</v>
      </c>
      <c r="K148" s="560">
        <v>9.9261000000000011E-4</v>
      </c>
      <c r="L148" s="560">
        <v>1.0064799999999999E-3</v>
      </c>
      <c r="M148" s="628">
        <v>6.2341999999999996E-4</v>
      </c>
      <c r="N148" s="560">
        <v>1.1624E-4</v>
      </c>
      <c r="O148" s="560">
        <v>2.2987999999999999E-4</v>
      </c>
      <c r="P148" s="560">
        <v>1.86853E-3</v>
      </c>
      <c r="Q148" s="560">
        <v>1.0488337400000001</v>
      </c>
      <c r="R148" s="560">
        <v>7.8781999999999995E-4</v>
      </c>
      <c r="S148" s="627">
        <v>1.0717599999999999E-3</v>
      </c>
      <c r="T148" s="560">
        <v>6.2920000000000001E-4</v>
      </c>
      <c r="U148" s="560">
        <v>4.8801999999999998E-4</v>
      </c>
      <c r="V148" s="560">
        <v>4.5445000000000001E-4</v>
      </c>
      <c r="W148" s="628">
        <v>1.5004999999999999E-4</v>
      </c>
      <c r="X148" s="560">
        <v>2.3875E-4</v>
      </c>
      <c r="Y148" s="560">
        <v>1.8143E-4</v>
      </c>
      <c r="Z148" s="560">
        <v>4.2264000000000001E-4</v>
      </c>
      <c r="AA148" s="560">
        <v>1.4061E-4</v>
      </c>
      <c r="AB148" s="560">
        <v>1.9158000000000001E-4</v>
      </c>
      <c r="AC148" s="627">
        <v>2.2444000000000001E-4</v>
      </c>
      <c r="AD148" s="560">
        <v>6.0930000000000001E-5</v>
      </c>
      <c r="AE148" s="560">
        <v>3.1165000000000001E-4</v>
      </c>
      <c r="AF148" s="560">
        <v>2.8149000000000002E-4</v>
      </c>
      <c r="AG148" s="628">
        <v>1.7995000000000001E-4</v>
      </c>
      <c r="AH148" s="560">
        <v>1.5451000000000001E-4</v>
      </c>
      <c r="AI148" s="560">
        <v>1.0241E-4</v>
      </c>
      <c r="AJ148" s="560">
        <v>1.5605999999999999E-4</v>
      </c>
      <c r="AK148" s="560">
        <v>3.1817600000000001E-3</v>
      </c>
      <c r="AL148" s="628">
        <v>1.0072E-4</v>
      </c>
      <c r="AM148" s="560">
        <v>8.1230000000000007E-5</v>
      </c>
      <c r="AN148" s="629">
        <v>1.4909999999999999E-4</v>
      </c>
    </row>
    <row r="149" spans="2:40" ht="12.95" customHeight="1">
      <c r="B149" s="624" t="s">
        <v>92</v>
      </c>
      <c r="C149" s="630" t="s">
        <v>492</v>
      </c>
      <c r="D149" s="560">
        <v>2.2701000000000001E-4</v>
      </c>
      <c r="E149" s="560">
        <v>5.2849999999999997E-5</v>
      </c>
      <c r="F149" s="560">
        <v>4.562E-5</v>
      </c>
      <c r="G149" s="560">
        <v>3.0899999999999999E-5</v>
      </c>
      <c r="H149" s="560">
        <v>3.3880000000000001E-5</v>
      </c>
      <c r="I149" s="627">
        <v>3.9549999999999999E-5</v>
      </c>
      <c r="J149" s="560">
        <v>2.58E-5</v>
      </c>
      <c r="K149" s="560">
        <v>2.9240000000000001E-5</v>
      </c>
      <c r="L149" s="560">
        <v>4.0219999999999998E-5</v>
      </c>
      <c r="M149" s="628">
        <v>2.5789999999999999E-5</v>
      </c>
      <c r="N149" s="560">
        <v>2.1420000000000002E-5</v>
      </c>
      <c r="O149" s="560">
        <v>2.6740000000000001E-5</v>
      </c>
      <c r="P149" s="560">
        <v>7.3076E-4</v>
      </c>
      <c r="Q149" s="560">
        <v>1.23478E-3</v>
      </c>
      <c r="R149" s="560">
        <v>1.0129384400000001</v>
      </c>
      <c r="S149" s="627">
        <v>4.2549999999999997E-5</v>
      </c>
      <c r="T149" s="560">
        <v>8.674E-5</v>
      </c>
      <c r="U149" s="560">
        <v>5.3770000000000001E-4</v>
      </c>
      <c r="V149" s="560">
        <v>9.6420000000000002E-5</v>
      </c>
      <c r="W149" s="628">
        <v>1.1493999999999999E-4</v>
      </c>
      <c r="X149" s="560">
        <v>1.0226E-4</v>
      </c>
      <c r="Y149" s="560">
        <v>4.7679999999999998E-5</v>
      </c>
      <c r="Z149" s="560">
        <v>1.214E-4</v>
      </c>
      <c r="AA149" s="560">
        <v>6.444E-5</v>
      </c>
      <c r="AB149" s="560">
        <v>2.1929999999999999E-4</v>
      </c>
      <c r="AC149" s="627">
        <v>8.3220000000000006E-5</v>
      </c>
      <c r="AD149" s="560">
        <v>2.0970000000000001E-5</v>
      </c>
      <c r="AE149" s="560">
        <v>9.7289999999999999E-5</v>
      </c>
      <c r="AF149" s="560">
        <v>1.1845000000000001E-4</v>
      </c>
      <c r="AG149" s="628">
        <v>5.3689000000000005E-4</v>
      </c>
      <c r="AH149" s="560">
        <v>5.8950000000000003E-5</v>
      </c>
      <c r="AI149" s="560">
        <v>2.3904999999999998E-3</v>
      </c>
      <c r="AJ149" s="560">
        <v>7.4090000000000004E-5</v>
      </c>
      <c r="AK149" s="560">
        <v>8.0048000000000001E-4</v>
      </c>
      <c r="AL149" s="628">
        <v>1.9379E-4</v>
      </c>
      <c r="AM149" s="560">
        <v>5.60233E-3</v>
      </c>
      <c r="AN149" s="629">
        <v>1.6948000000000001E-4</v>
      </c>
    </row>
    <row r="150" spans="2:40" ht="12.95" customHeight="1">
      <c r="B150" s="631" t="s">
        <v>93</v>
      </c>
      <c r="C150" s="632" t="s">
        <v>260</v>
      </c>
      <c r="D150" s="576">
        <v>7.2020000000000005E-5</v>
      </c>
      <c r="E150" s="576">
        <v>1.3844000000000001E-4</v>
      </c>
      <c r="F150" s="576">
        <v>8.9309999999999997E-5</v>
      </c>
      <c r="G150" s="576">
        <v>6.9010000000000005E-5</v>
      </c>
      <c r="H150" s="576">
        <v>8.5379999999999999E-5</v>
      </c>
      <c r="I150" s="634">
        <v>1.0121E-4</v>
      </c>
      <c r="J150" s="576">
        <v>5.9630000000000003E-5</v>
      </c>
      <c r="K150" s="576">
        <v>6.7769999999999997E-5</v>
      </c>
      <c r="L150" s="576">
        <v>1.1082E-4</v>
      </c>
      <c r="M150" s="635">
        <v>6.6370000000000003E-5</v>
      </c>
      <c r="N150" s="576">
        <v>1.3772E-4</v>
      </c>
      <c r="O150" s="576">
        <v>3.4854999999999999E-4</v>
      </c>
      <c r="P150" s="576">
        <v>2.8149500000000001E-3</v>
      </c>
      <c r="Q150" s="576">
        <v>2.3892900000000001E-3</v>
      </c>
      <c r="R150" s="576">
        <v>3.034017E-2</v>
      </c>
      <c r="S150" s="634">
        <v>1.0598790300000001</v>
      </c>
      <c r="T150" s="576">
        <v>3.7556100000000002E-2</v>
      </c>
      <c r="U150" s="576">
        <v>6.8599919999999995E-2</v>
      </c>
      <c r="V150" s="576">
        <v>3.2489300000000001E-3</v>
      </c>
      <c r="W150" s="635">
        <v>2.1627999999999999E-3</v>
      </c>
      <c r="X150" s="576">
        <v>2.8558000000000001E-4</v>
      </c>
      <c r="Y150" s="576">
        <v>1.3632999999999999E-4</v>
      </c>
      <c r="Z150" s="576">
        <v>2.4987000000000002E-4</v>
      </c>
      <c r="AA150" s="576">
        <v>1.3436000000000001E-4</v>
      </c>
      <c r="AB150" s="576">
        <v>1.8149999999999999E-4</v>
      </c>
      <c r="AC150" s="634">
        <v>2.2566E-4</v>
      </c>
      <c r="AD150" s="576">
        <v>5.6320000000000003E-5</v>
      </c>
      <c r="AE150" s="576">
        <v>2.4175999999999999E-4</v>
      </c>
      <c r="AF150" s="576">
        <v>4.4218000000000003E-4</v>
      </c>
      <c r="AG150" s="635">
        <v>5.0589000000000005E-4</v>
      </c>
      <c r="AH150" s="576">
        <v>6.3639000000000002E-4</v>
      </c>
      <c r="AI150" s="576">
        <v>1.7095000000000001E-4</v>
      </c>
      <c r="AJ150" s="576">
        <v>2.1609999999999999E-4</v>
      </c>
      <c r="AK150" s="576">
        <v>2.2501299999999999E-3</v>
      </c>
      <c r="AL150" s="635">
        <v>1.0949E-4</v>
      </c>
      <c r="AM150" s="576">
        <v>8.0502899999999999E-3</v>
      </c>
      <c r="AN150" s="636">
        <v>2.2246000000000001E-4</v>
      </c>
    </row>
    <row r="151" spans="2:40" ht="12.95" customHeight="1">
      <c r="B151" s="624" t="s">
        <v>94</v>
      </c>
      <c r="C151" s="630" t="s">
        <v>76</v>
      </c>
      <c r="D151" s="560">
        <v>5.126E-5</v>
      </c>
      <c r="E151" s="560">
        <v>2.6773999999999998E-4</v>
      </c>
      <c r="F151" s="560">
        <v>5.503E-5</v>
      </c>
      <c r="G151" s="560">
        <v>4.4320000000000003E-5</v>
      </c>
      <c r="H151" s="560">
        <v>1.1913000000000001E-4</v>
      </c>
      <c r="I151" s="627">
        <v>6.8949999999999995E-5</v>
      </c>
      <c r="J151" s="560">
        <v>5.0470000000000003E-5</v>
      </c>
      <c r="K151" s="560">
        <v>6.1060000000000002E-5</v>
      </c>
      <c r="L151" s="560">
        <v>8.0580000000000004E-5</v>
      </c>
      <c r="M151" s="628">
        <v>5.5789999999999999E-5</v>
      </c>
      <c r="N151" s="560">
        <v>4.8220000000000002E-5</v>
      </c>
      <c r="O151" s="560">
        <v>3.0066000000000001E-4</v>
      </c>
      <c r="P151" s="560">
        <v>6.4342399999999999E-3</v>
      </c>
      <c r="Q151" s="560">
        <v>5.3551600000000003E-3</v>
      </c>
      <c r="R151" s="560">
        <v>5.2512100000000001E-3</v>
      </c>
      <c r="S151" s="627">
        <v>6.7758699999999998E-3</v>
      </c>
      <c r="T151" s="560">
        <v>1.0231303199999999</v>
      </c>
      <c r="U151" s="560">
        <v>4.1202900000000004E-3</v>
      </c>
      <c r="V151" s="560">
        <v>9.5301899999999991E-3</v>
      </c>
      <c r="W151" s="628">
        <v>4.2680000000000002E-4</v>
      </c>
      <c r="X151" s="560">
        <v>1.8768000000000001E-3</v>
      </c>
      <c r="Y151" s="560">
        <v>1.1807E-4</v>
      </c>
      <c r="Z151" s="560">
        <v>2.967E-4</v>
      </c>
      <c r="AA151" s="560">
        <v>8.6440000000000006E-5</v>
      </c>
      <c r="AB151" s="560">
        <v>1.5484E-4</v>
      </c>
      <c r="AC151" s="627">
        <v>1.2446000000000001E-4</v>
      </c>
      <c r="AD151" s="560">
        <v>1.349E-4</v>
      </c>
      <c r="AE151" s="560">
        <v>2.2886E-4</v>
      </c>
      <c r="AF151" s="560">
        <v>1.9038E-4</v>
      </c>
      <c r="AG151" s="628">
        <v>4.3313E-4</v>
      </c>
      <c r="AH151" s="560">
        <v>1.8791000000000001E-4</v>
      </c>
      <c r="AI151" s="560">
        <v>8.852E-5</v>
      </c>
      <c r="AJ151" s="560">
        <v>9.5639999999999999E-5</v>
      </c>
      <c r="AK151" s="560">
        <v>1.54031E-3</v>
      </c>
      <c r="AL151" s="628">
        <v>1.0342E-4</v>
      </c>
      <c r="AM151" s="560">
        <v>1.4951999999999999E-4</v>
      </c>
      <c r="AN151" s="629">
        <v>4.4262000000000001E-4</v>
      </c>
    </row>
    <row r="152" spans="2:40" ht="12.95" customHeight="1">
      <c r="B152" s="624" t="s">
        <v>95</v>
      </c>
      <c r="C152" s="630" t="s">
        <v>541</v>
      </c>
      <c r="D152" s="560">
        <v>3.6899999999999998E-6</v>
      </c>
      <c r="E152" s="560">
        <v>5.5199999999999997E-6</v>
      </c>
      <c r="F152" s="560">
        <v>4.16E-6</v>
      </c>
      <c r="G152" s="560">
        <v>2.6699999999999998E-6</v>
      </c>
      <c r="H152" s="560">
        <v>3.0800000000000002E-6</v>
      </c>
      <c r="I152" s="627">
        <v>6.7399999999999998E-6</v>
      </c>
      <c r="J152" s="560">
        <v>2.7800000000000001E-6</v>
      </c>
      <c r="K152" s="560">
        <v>3.6200000000000001E-6</v>
      </c>
      <c r="L152" s="560">
        <v>3.9299999999999996E-6</v>
      </c>
      <c r="M152" s="628">
        <v>2.88E-6</v>
      </c>
      <c r="N152" s="560">
        <v>2.48E-6</v>
      </c>
      <c r="O152" s="560">
        <v>5.4199999999999998E-6</v>
      </c>
      <c r="P152" s="560">
        <v>1.1155E-4</v>
      </c>
      <c r="Q152" s="560">
        <v>1.3169999999999999E-5</v>
      </c>
      <c r="R152" s="560">
        <v>4.6299999999999997E-6</v>
      </c>
      <c r="S152" s="627">
        <v>6.6599999999999998E-6</v>
      </c>
      <c r="T152" s="560">
        <v>4.7600000000000002E-6</v>
      </c>
      <c r="U152" s="560">
        <v>1.0025351300000001</v>
      </c>
      <c r="V152" s="560">
        <v>3.8028999999999998E-4</v>
      </c>
      <c r="W152" s="628">
        <v>5.3800000000000002E-6</v>
      </c>
      <c r="X152" s="560">
        <v>9.6089999999999996E-5</v>
      </c>
      <c r="Y152" s="560">
        <v>6.7399999999999998E-6</v>
      </c>
      <c r="Z152" s="560">
        <v>1.079E-5</v>
      </c>
      <c r="AA152" s="560">
        <v>5.8000000000000004E-6</v>
      </c>
      <c r="AB152" s="560">
        <v>2.109E-5</v>
      </c>
      <c r="AC152" s="627">
        <v>1.366E-5</v>
      </c>
      <c r="AD152" s="560">
        <v>9.6700000000000006E-6</v>
      </c>
      <c r="AE152" s="560">
        <v>1.5480000000000001E-5</v>
      </c>
      <c r="AF152" s="560">
        <v>1.486E-5</v>
      </c>
      <c r="AG152" s="628">
        <v>6.4179999999999999E-5</v>
      </c>
      <c r="AH152" s="560">
        <v>1.3169999999999999E-5</v>
      </c>
      <c r="AI152" s="560">
        <v>4.6800000000000001E-6</v>
      </c>
      <c r="AJ152" s="560">
        <v>8.4100000000000008E-6</v>
      </c>
      <c r="AK152" s="560">
        <v>7.1119999999999997E-5</v>
      </c>
      <c r="AL152" s="628">
        <v>1.044E-5</v>
      </c>
      <c r="AM152" s="560">
        <v>3.6100000000000002E-6</v>
      </c>
      <c r="AN152" s="629">
        <v>1.9519999999999999E-5</v>
      </c>
    </row>
    <row r="153" spans="2:40" ht="12.95" customHeight="1">
      <c r="B153" s="624" t="s">
        <v>96</v>
      </c>
      <c r="C153" s="630" t="s">
        <v>77</v>
      </c>
      <c r="D153" s="560">
        <v>5.5834000000000005E-4</v>
      </c>
      <c r="E153" s="560">
        <v>7.6221999999999998E-4</v>
      </c>
      <c r="F153" s="560">
        <v>4.0991999999999998E-4</v>
      </c>
      <c r="G153" s="560">
        <v>3.0095000000000002E-4</v>
      </c>
      <c r="H153" s="560">
        <v>3.3038000000000002E-4</v>
      </c>
      <c r="I153" s="627">
        <v>4.9176999999999999E-4</v>
      </c>
      <c r="J153" s="560">
        <v>3.5459000000000001E-4</v>
      </c>
      <c r="K153" s="560">
        <v>3.4068999999999999E-4</v>
      </c>
      <c r="L153" s="560">
        <v>4.2871000000000001E-4</v>
      </c>
      <c r="M153" s="628">
        <v>2.9770000000000003E-4</v>
      </c>
      <c r="N153" s="560">
        <v>2.2524000000000001E-4</v>
      </c>
      <c r="O153" s="560">
        <v>2.8527000000000001E-4</v>
      </c>
      <c r="P153" s="560">
        <v>3.7874000000000002E-4</v>
      </c>
      <c r="Q153" s="560">
        <v>5.1782E-4</v>
      </c>
      <c r="R153" s="560">
        <v>3.2919999999999998E-4</v>
      </c>
      <c r="S153" s="627">
        <v>3.9334999999999999E-4</v>
      </c>
      <c r="T153" s="560">
        <v>3.3241E-4</v>
      </c>
      <c r="U153" s="560">
        <v>3.7024999999999997E-4</v>
      </c>
      <c r="V153" s="560">
        <v>1.1888228199999999</v>
      </c>
      <c r="W153" s="628">
        <v>4.2043000000000001E-4</v>
      </c>
      <c r="X153" s="560">
        <v>7.6683999999999997E-4</v>
      </c>
      <c r="Y153" s="560">
        <v>7.0642999999999997E-4</v>
      </c>
      <c r="Z153" s="560">
        <v>1.1525000000000001E-3</v>
      </c>
      <c r="AA153" s="560">
        <v>6.0110999999999997E-4</v>
      </c>
      <c r="AB153" s="560">
        <v>7.8158000000000004E-4</v>
      </c>
      <c r="AC153" s="627">
        <v>9.0819999999999996E-4</v>
      </c>
      <c r="AD153" s="560">
        <v>2.3179E-4</v>
      </c>
      <c r="AE153" s="560">
        <v>3.9321800000000004E-3</v>
      </c>
      <c r="AF153" s="560">
        <v>1.1126599999999999E-3</v>
      </c>
      <c r="AG153" s="628">
        <v>2.2415199999999999E-3</v>
      </c>
      <c r="AH153" s="560">
        <v>6.4070999999999996E-4</v>
      </c>
      <c r="AI153" s="560">
        <v>4.0461000000000002E-4</v>
      </c>
      <c r="AJ153" s="560">
        <v>6.3604999999999998E-4</v>
      </c>
      <c r="AK153" s="560">
        <v>1.238272E-2</v>
      </c>
      <c r="AL153" s="628">
        <v>4.2568E-4</v>
      </c>
      <c r="AM153" s="560">
        <v>2.4450999999999997E-4</v>
      </c>
      <c r="AN153" s="629">
        <v>1.03994E-3</v>
      </c>
    </row>
    <row r="154" spans="2:40" ht="12.95" customHeight="1">
      <c r="B154" s="637" t="s">
        <v>97</v>
      </c>
      <c r="C154" s="638" t="s">
        <v>46</v>
      </c>
      <c r="D154" s="586">
        <v>1.59239E-3</v>
      </c>
      <c r="E154" s="586">
        <v>5.7715800000000001E-3</v>
      </c>
      <c r="F154" s="586">
        <v>7.2273800000000003E-3</v>
      </c>
      <c r="G154" s="586">
        <v>4.7198400000000003E-3</v>
      </c>
      <c r="H154" s="586">
        <v>8.6663E-3</v>
      </c>
      <c r="I154" s="640">
        <v>2.9182399999999999E-3</v>
      </c>
      <c r="J154" s="586">
        <v>1.2128900000000001E-3</v>
      </c>
      <c r="K154" s="586">
        <v>1.83354E-3</v>
      </c>
      <c r="L154" s="586">
        <v>1.0604870000000001E-2</v>
      </c>
      <c r="M154" s="641">
        <v>6.2018300000000002E-3</v>
      </c>
      <c r="N154" s="586">
        <v>1.446417E-2</v>
      </c>
      <c r="O154" s="586">
        <v>1.8678499999999999E-3</v>
      </c>
      <c r="P154" s="586">
        <v>1.47639E-3</v>
      </c>
      <c r="Q154" s="586">
        <v>2.5794500000000001E-3</v>
      </c>
      <c r="R154" s="586">
        <v>4.4924400000000003E-3</v>
      </c>
      <c r="S154" s="640">
        <v>3.72734E-3</v>
      </c>
      <c r="T154" s="586">
        <v>5.5144199999999999E-3</v>
      </c>
      <c r="U154" s="586">
        <v>4.1497699999999997E-3</v>
      </c>
      <c r="V154" s="586">
        <v>1.72251E-3</v>
      </c>
      <c r="W154" s="641">
        <v>1.0255345300000001</v>
      </c>
      <c r="X154" s="586">
        <v>3.28312E-3</v>
      </c>
      <c r="Y154" s="586">
        <v>4.9178800000000003E-3</v>
      </c>
      <c r="Z154" s="586">
        <v>3.4656800000000001E-3</v>
      </c>
      <c r="AA154" s="586">
        <v>3.4913100000000001E-3</v>
      </c>
      <c r="AB154" s="586">
        <v>5.3581499999999999E-3</v>
      </c>
      <c r="AC154" s="640">
        <v>1.0970779999999999E-2</v>
      </c>
      <c r="AD154" s="586">
        <v>9.9387E-4</v>
      </c>
      <c r="AE154" s="586">
        <v>2.6689000000000001E-3</v>
      </c>
      <c r="AF154" s="586">
        <v>1.5317580000000001E-2</v>
      </c>
      <c r="AG154" s="641">
        <v>6.0605399999999997E-3</v>
      </c>
      <c r="AH154" s="586">
        <v>1.3170940000000001E-2</v>
      </c>
      <c r="AI154" s="586">
        <v>3.3628199999999999E-3</v>
      </c>
      <c r="AJ154" s="586">
        <v>3.002983E-2</v>
      </c>
      <c r="AK154" s="586">
        <v>5.1837699999999999E-3</v>
      </c>
      <c r="AL154" s="641">
        <v>5.8094899999999996E-3</v>
      </c>
      <c r="AM154" s="586">
        <v>8.6242269999999996E-2</v>
      </c>
      <c r="AN154" s="642">
        <v>3.6287099999999998E-3</v>
      </c>
    </row>
    <row r="155" spans="2:40" ht="12.95" customHeight="1">
      <c r="B155" s="624" t="s">
        <v>98</v>
      </c>
      <c r="C155" s="630" t="s">
        <v>48</v>
      </c>
      <c r="D155" s="560">
        <v>3.676E-3</v>
      </c>
      <c r="E155" s="560">
        <v>7.0686500000000001E-3</v>
      </c>
      <c r="F155" s="560">
        <v>1.6375199999999999E-3</v>
      </c>
      <c r="G155" s="560">
        <v>3.2822300000000001E-3</v>
      </c>
      <c r="H155" s="560">
        <v>4.1748100000000002E-3</v>
      </c>
      <c r="I155" s="627">
        <v>3.58114E-3</v>
      </c>
      <c r="J155" s="560">
        <v>4.6395000000000004E-3</v>
      </c>
      <c r="K155" s="560">
        <v>4.1192199999999998E-3</v>
      </c>
      <c r="L155" s="560">
        <v>6.5063400000000002E-3</v>
      </c>
      <c r="M155" s="628">
        <v>6.3997200000000002E-3</v>
      </c>
      <c r="N155" s="560">
        <v>3.5913899999999999E-3</v>
      </c>
      <c r="O155" s="560">
        <v>5.4345900000000004E-3</v>
      </c>
      <c r="P155" s="560">
        <v>2.4765099999999999E-3</v>
      </c>
      <c r="Q155" s="560">
        <v>2.3346199999999999E-3</v>
      </c>
      <c r="R155" s="560">
        <v>2.2729500000000001E-3</v>
      </c>
      <c r="S155" s="627">
        <v>4.2954100000000004E-3</v>
      </c>
      <c r="T155" s="560">
        <v>2.5075000000000002E-3</v>
      </c>
      <c r="U155" s="560">
        <v>2.46299E-3</v>
      </c>
      <c r="V155" s="560">
        <v>1.40409E-3</v>
      </c>
      <c r="W155" s="628">
        <v>2.6121E-3</v>
      </c>
      <c r="X155" s="560">
        <v>1.0018373599999999</v>
      </c>
      <c r="Y155" s="560">
        <v>1.6867839999999999E-2</v>
      </c>
      <c r="Z155" s="560">
        <v>3.3807869999999997E-2</v>
      </c>
      <c r="AA155" s="560">
        <v>4.80022E-3</v>
      </c>
      <c r="AB155" s="560">
        <v>5.6557600000000001E-3</v>
      </c>
      <c r="AC155" s="627">
        <v>4.2462300000000001E-3</v>
      </c>
      <c r="AD155" s="560">
        <v>5.8277490000000001E-2</v>
      </c>
      <c r="AE155" s="560">
        <v>1.2018589999999999E-2</v>
      </c>
      <c r="AF155" s="560">
        <v>6.0583900000000003E-3</v>
      </c>
      <c r="AG155" s="628">
        <v>9.5628099999999997E-3</v>
      </c>
      <c r="AH155" s="560">
        <v>5.9901399999999997E-3</v>
      </c>
      <c r="AI155" s="560">
        <v>3.9422399999999996E-3</v>
      </c>
      <c r="AJ155" s="560">
        <v>3.1921100000000002E-3</v>
      </c>
      <c r="AK155" s="560">
        <v>2.3948200000000002E-3</v>
      </c>
      <c r="AL155" s="635">
        <v>4.7620600000000003E-3</v>
      </c>
      <c r="AM155" s="560">
        <v>1.6657899999999999E-3</v>
      </c>
      <c r="AN155" s="629">
        <v>9.2265899999999998E-3</v>
      </c>
    </row>
    <row r="156" spans="2:40" ht="12.95" customHeight="1">
      <c r="B156" s="624" t="s">
        <v>99</v>
      </c>
      <c r="C156" s="630" t="s">
        <v>493</v>
      </c>
      <c r="D156" s="560">
        <v>9.7849100000000008E-3</v>
      </c>
      <c r="E156" s="560">
        <v>1.861283E-2</v>
      </c>
      <c r="F156" s="560">
        <v>1.0880010000000001E-2</v>
      </c>
      <c r="G156" s="560">
        <v>2.1572500000000001E-2</v>
      </c>
      <c r="H156" s="560">
        <v>1.2659200000000001E-2</v>
      </c>
      <c r="I156" s="627">
        <v>1.1724760000000001E-2</v>
      </c>
      <c r="J156" s="560">
        <v>2.6254099999999999E-2</v>
      </c>
      <c r="K156" s="560">
        <v>2.9407900000000001E-2</v>
      </c>
      <c r="L156" s="560">
        <v>3.7345919999999998E-2</v>
      </c>
      <c r="M156" s="628">
        <v>5.5240110000000002E-2</v>
      </c>
      <c r="N156" s="560">
        <v>2.1404429999999999E-2</v>
      </c>
      <c r="O156" s="560">
        <v>1.7852380000000001E-2</v>
      </c>
      <c r="P156" s="560">
        <v>1.160827E-2</v>
      </c>
      <c r="Q156" s="560">
        <v>9.0713700000000005E-3</v>
      </c>
      <c r="R156" s="560">
        <v>8.5847000000000007E-3</v>
      </c>
      <c r="S156" s="627">
        <v>1.9173949999999999E-2</v>
      </c>
      <c r="T156" s="560">
        <v>8.9700600000000002E-3</v>
      </c>
      <c r="U156" s="560">
        <v>1.073955E-2</v>
      </c>
      <c r="V156" s="560">
        <v>1.2227170000000001E-2</v>
      </c>
      <c r="W156" s="628">
        <v>1.261314E-2</v>
      </c>
      <c r="X156" s="560">
        <v>4.9350499999999999E-3</v>
      </c>
      <c r="Y156" s="560">
        <v>1.0417546799999999</v>
      </c>
      <c r="Z156" s="560">
        <v>4.0296760000000001E-2</v>
      </c>
      <c r="AA156" s="560">
        <v>3.7155559999999997E-2</v>
      </c>
      <c r="AB156" s="560">
        <v>2.318481E-2</v>
      </c>
      <c r="AC156" s="627">
        <v>5.0666699999999997E-3</v>
      </c>
      <c r="AD156" s="560">
        <v>2.5112200000000002E-3</v>
      </c>
      <c r="AE156" s="560">
        <v>1.1931489999999999E-2</v>
      </c>
      <c r="AF156" s="560">
        <v>8.3372399999999992E-3</v>
      </c>
      <c r="AG156" s="628">
        <v>9.3082300000000007E-3</v>
      </c>
      <c r="AH156" s="560">
        <v>1.220048E-2</v>
      </c>
      <c r="AI156" s="560">
        <v>1.024166E-2</v>
      </c>
      <c r="AJ156" s="560">
        <v>5.1173599999999996E-3</v>
      </c>
      <c r="AK156" s="560">
        <v>4.9909400000000001E-3</v>
      </c>
      <c r="AL156" s="628">
        <v>2.6017820000000001E-2</v>
      </c>
      <c r="AM156" s="560">
        <v>5.9303400000000001E-3</v>
      </c>
      <c r="AN156" s="629">
        <v>7.5567200000000003E-3</v>
      </c>
    </row>
    <row r="157" spans="2:40" ht="12.95" customHeight="1">
      <c r="B157" s="624" t="s">
        <v>100</v>
      </c>
      <c r="C157" s="630" t="s">
        <v>265</v>
      </c>
      <c r="D157" s="560">
        <v>1.20903E-3</v>
      </c>
      <c r="E157" s="560">
        <v>5.95825E-3</v>
      </c>
      <c r="F157" s="560">
        <v>3.5512600000000001E-3</v>
      </c>
      <c r="G157" s="560">
        <v>1.3778099999999999E-3</v>
      </c>
      <c r="H157" s="560">
        <v>1.82613E-3</v>
      </c>
      <c r="I157" s="627">
        <v>2.5565599999999998E-3</v>
      </c>
      <c r="J157" s="560">
        <v>7.0959100000000004E-3</v>
      </c>
      <c r="K157" s="560">
        <v>1.31617E-3</v>
      </c>
      <c r="L157" s="560">
        <v>1.3091800000000001E-3</v>
      </c>
      <c r="M157" s="628">
        <v>3.0322299999999999E-3</v>
      </c>
      <c r="N157" s="560">
        <v>9.3731000000000001E-4</v>
      </c>
      <c r="O157" s="560">
        <v>1.0085599999999999E-3</v>
      </c>
      <c r="P157" s="560">
        <v>9.0603999999999999E-4</v>
      </c>
      <c r="Q157" s="560">
        <v>9.0611000000000001E-4</v>
      </c>
      <c r="R157" s="560">
        <v>8.1576999999999995E-4</v>
      </c>
      <c r="S157" s="627">
        <v>1.4189300000000001E-3</v>
      </c>
      <c r="T157" s="560">
        <v>9.2226999999999999E-4</v>
      </c>
      <c r="U157" s="560">
        <v>8.6021000000000003E-4</v>
      </c>
      <c r="V157" s="560">
        <v>8.5866999999999996E-4</v>
      </c>
      <c r="W157" s="628">
        <v>1.30886E-3</v>
      </c>
      <c r="X157" s="560">
        <v>1.87363E-3</v>
      </c>
      <c r="Y157" s="560">
        <v>1.69881E-3</v>
      </c>
      <c r="Z157" s="560">
        <v>1.07496876</v>
      </c>
      <c r="AA157" s="560">
        <v>1.8518130000000001E-2</v>
      </c>
      <c r="AB157" s="560">
        <v>7.6385400000000001E-3</v>
      </c>
      <c r="AC157" s="627">
        <v>2.875E-3</v>
      </c>
      <c r="AD157" s="560">
        <v>7.3808000000000001E-4</v>
      </c>
      <c r="AE157" s="560">
        <v>9.3109400000000002E-3</v>
      </c>
      <c r="AF157" s="560">
        <v>6.2683000000000001E-3</v>
      </c>
      <c r="AG157" s="628">
        <v>6.3543999999999996E-3</v>
      </c>
      <c r="AH157" s="560">
        <v>1.1308469999999999E-2</v>
      </c>
      <c r="AI157" s="560">
        <v>7.3180700000000003E-3</v>
      </c>
      <c r="AJ157" s="560">
        <v>3.3495399999999998E-3</v>
      </c>
      <c r="AK157" s="560">
        <v>2.0879100000000001E-3</v>
      </c>
      <c r="AL157" s="628">
        <v>1.3611059999999999E-2</v>
      </c>
      <c r="AM157" s="560">
        <v>1.3970499999999999E-3</v>
      </c>
      <c r="AN157" s="629">
        <v>1.281532E-2</v>
      </c>
    </row>
    <row r="158" spans="2:40" ht="12.95" customHeight="1">
      <c r="B158" s="624" t="s">
        <v>101</v>
      </c>
      <c r="C158" s="630" t="s">
        <v>266</v>
      </c>
      <c r="D158" s="560">
        <v>8.6978000000000001E-4</v>
      </c>
      <c r="E158" s="560">
        <v>3.9485299999999996E-3</v>
      </c>
      <c r="F158" s="560">
        <v>1.29455E-3</v>
      </c>
      <c r="G158" s="560">
        <v>5.9272000000000003E-4</v>
      </c>
      <c r="H158" s="560">
        <v>1.1312500000000001E-3</v>
      </c>
      <c r="I158" s="627">
        <v>2.8505399999999999E-3</v>
      </c>
      <c r="J158" s="560">
        <v>6.6808999999999998E-4</v>
      </c>
      <c r="K158" s="560">
        <v>6.5998000000000001E-4</v>
      </c>
      <c r="L158" s="560">
        <v>1.7466000000000001E-3</v>
      </c>
      <c r="M158" s="628">
        <v>1.1666599999999999E-3</v>
      </c>
      <c r="N158" s="560">
        <v>9.2425999999999999E-4</v>
      </c>
      <c r="O158" s="560">
        <v>5.5091000000000005E-4</v>
      </c>
      <c r="P158" s="560">
        <v>6.3690999999999997E-4</v>
      </c>
      <c r="Q158" s="560">
        <v>4.0118E-4</v>
      </c>
      <c r="R158" s="560">
        <v>4.7338000000000002E-4</v>
      </c>
      <c r="S158" s="627">
        <v>9.8901000000000002E-4</v>
      </c>
      <c r="T158" s="560">
        <v>5.1320999999999995E-4</v>
      </c>
      <c r="U158" s="560">
        <v>6.8342000000000001E-4</v>
      </c>
      <c r="V158" s="560">
        <v>7.0271999999999999E-4</v>
      </c>
      <c r="W158" s="628">
        <v>7.9732999999999996E-4</v>
      </c>
      <c r="X158" s="560">
        <v>2.44225E-3</v>
      </c>
      <c r="Y158" s="560">
        <v>1.3783999999999999E-2</v>
      </c>
      <c r="Z158" s="560">
        <v>2.5850199999999999E-3</v>
      </c>
      <c r="AA158" s="560">
        <v>1.00116096</v>
      </c>
      <c r="AB158" s="560">
        <v>2.07004E-3</v>
      </c>
      <c r="AC158" s="627">
        <v>3.3946200000000001E-3</v>
      </c>
      <c r="AD158" s="560">
        <v>4.2517999999999999E-4</v>
      </c>
      <c r="AE158" s="560">
        <v>5.5780400000000003E-3</v>
      </c>
      <c r="AF158" s="560">
        <v>6.7472699999999997E-3</v>
      </c>
      <c r="AG158" s="628">
        <v>1.7332670000000001E-2</v>
      </c>
      <c r="AH158" s="560">
        <v>4.7790899999999997E-3</v>
      </c>
      <c r="AI158" s="560">
        <v>3.7646699999999999E-3</v>
      </c>
      <c r="AJ158" s="560">
        <v>6.5603000000000005E-4</v>
      </c>
      <c r="AK158" s="560">
        <v>6.4561000000000002E-4</v>
      </c>
      <c r="AL158" s="628">
        <v>1.6150790000000002E-2</v>
      </c>
      <c r="AM158" s="560">
        <v>5.6413999999999998E-4</v>
      </c>
      <c r="AN158" s="629">
        <v>1.7527069999999999E-2</v>
      </c>
    </row>
    <row r="159" spans="2:40" ht="12.95" customHeight="1">
      <c r="B159" s="624" t="s">
        <v>102</v>
      </c>
      <c r="C159" s="630" t="s">
        <v>52</v>
      </c>
      <c r="D159" s="560">
        <v>3.2360489999999999E-2</v>
      </c>
      <c r="E159" s="560">
        <v>1.914998E-2</v>
      </c>
      <c r="F159" s="560">
        <v>3.4726E-2</v>
      </c>
      <c r="G159" s="560">
        <v>3.3103489999999999E-2</v>
      </c>
      <c r="H159" s="560">
        <v>4.5105310000000003E-2</v>
      </c>
      <c r="I159" s="627">
        <v>2.3499510000000001E-2</v>
      </c>
      <c r="J159" s="560">
        <v>2.4310040000000002E-2</v>
      </c>
      <c r="K159" s="560">
        <v>2.7250380000000001E-2</v>
      </c>
      <c r="L159" s="560">
        <v>2.0961219999999999E-2</v>
      </c>
      <c r="M159" s="628">
        <v>2.5013219999999999E-2</v>
      </c>
      <c r="N159" s="560">
        <v>2.415049E-2</v>
      </c>
      <c r="O159" s="560">
        <v>2.1260080000000001E-2</v>
      </c>
      <c r="P159" s="560">
        <v>2.309982E-2</v>
      </c>
      <c r="Q159" s="560">
        <v>2.0402799999999999E-2</v>
      </c>
      <c r="R159" s="560">
        <v>2.204687E-2</v>
      </c>
      <c r="S159" s="627">
        <v>1.987386E-2</v>
      </c>
      <c r="T159" s="560">
        <v>2.6393960000000001E-2</v>
      </c>
      <c r="U159" s="560">
        <v>2.0221340000000001E-2</v>
      </c>
      <c r="V159" s="560">
        <v>2.2681730000000001E-2</v>
      </c>
      <c r="W159" s="628">
        <v>3.5191920000000002E-2</v>
      </c>
      <c r="X159" s="560">
        <v>2.678295E-2</v>
      </c>
      <c r="Y159" s="560">
        <v>8.9785899999999998E-3</v>
      </c>
      <c r="Z159" s="560">
        <v>1.391243E-2</v>
      </c>
      <c r="AA159" s="560">
        <v>8.8732499999999992E-3</v>
      </c>
      <c r="AB159" s="560">
        <v>1.0067982200000001</v>
      </c>
      <c r="AC159" s="627">
        <v>4.7511300000000001E-3</v>
      </c>
      <c r="AD159" s="560">
        <v>2.5125299999999998E-3</v>
      </c>
      <c r="AE159" s="560">
        <v>1.9207149999999999E-2</v>
      </c>
      <c r="AF159" s="560">
        <v>6.8535899999999997E-3</v>
      </c>
      <c r="AG159" s="628">
        <v>6.8669200000000003E-3</v>
      </c>
      <c r="AH159" s="560">
        <v>1.2123699999999999E-2</v>
      </c>
      <c r="AI159" s="560">
        <v>2.4303999999999999E-2</v>
      </c>
      <c r="AJ159" s="560">
        <v>1.9336639999999999E-2</v>
      </c>
      <c r="AK159" s="560">
        <v>1.0252610000000001E-2</v>
      </c>
      <c r="AL159" s="628">
        <v>3.4059140000000002E-2</v>
      </c>
      <c r="AM159" s="560">
        <v>0.12326819999999999</v>
      </c>
      <c r="AN159" s="629">
        <v>8.1519000000000001E-3</v>
      </c>
    </row>
    <row r="160" spans="2:40" ht="12.95" customHeight="1">
      <c r="B160" s="631" t="s">
        <v>103</v>
      </c>
      <c r="C160" s="632" t="s">
        <v>494</v>
      </c>
      <c r="D160" s="576">
        <v>8.7826099999999997E-3</v>
      </c>
      <c r="E160" s="576">
        <v>5.6993429999999998E-2</v>
      </c>
      <c r="F160" s="576">
        <v>5.8667900000000002E-3</v>
      </c>
      <c r="G160" s="576">
        <v>1.4157650000000001E-2</v>
      </c>
      <c r="H160" s="576">
        <v>1.0839130000000001E-2</v>
      </c>
      <c r="I160" s="634">
        <v>6.5953699999999997E-3</v>
      </c>
      <c r="J160" s="576">
        <v>4.6491900000000001E-3</v>
      </c>
      <c r="K160" s="576">
        <v>4.8892199999999997E-3</v>
      </c>
      <c r="L160" s="576">
        <v>1.446124E-2</v>
      </c>
      <c r="M160" s="635">
        <v>8.3806799999999997E-3</v>
      </c>
      <c r="N160" s="576">
        <v>7.7661600000000003E-3</v>
      </c>
      <c r="O160" s="576">
        <v>1.0866839999999999E-2</v>
      </c>
      <c r="P160" s="576">
        <v>6.5660500000000004E-3</v>
      </c>
      <c r="Q160" s="576">
        <v>7.0486400000000001E-3</v>
      </c>
      <c r="R160" s="576">
        <v>1.0910380000000001E-2</v>
      </c>
      <c r="S160" s="634">
        <v>6.2630699999999999E-3</v>
      </c>
      <c r="T160" s="576">
        <v>7.1553800000000002E-3</v>
      </c>
      <c r="U160" s="576">
        <v>8.9132299999999994E-3</v>
      </c>
      <c r="V160" s="576">
        <v>5.5607699999999996E-3</v>
      </c>
      <c r="W160" s="635">
        <v>1.8530459999999999E-2</v>
      </c>
      <c r="X160" s="576">
        <v>1.2789689999999999E-2</v>
      </c>
      <c r="Y160" s="576">
        <v>1.6144760000000001E-2</v>
      </c>
      <c r="Z160" s="576">
        <v>2.9373509999999999E-2</v>
      </c>
      <c r="AA160" s="576">
        <v>2.461058E-2</v>
      </c>
      <c r="AB160" s="576">
        <v>1.5837529999999999E-2</v>
      </c>
      <c r="AC160" s="634">
        <v>1.03519805</v>
      </c>
      <c r="AD160" s="576">
        <v>6.2989630000000005E-2</v>
      </c>
      <c r="AE160" s="576">
        <v>2.2862859999999999E-2</v>
      </c>
      <c r="AF160" s="576">
        <v>8.7434599999999998E-3</v>
      </c>
      <c r="AG160" s="635">
        <v>2.5686520000000001E-2</v>
      </c>
      <c r="AH160" s="576">
        <v>8.1127600000000001E-3</v>
      </c>
      <c r="AI160" s="576">
        <v>1.01244E-2</v>
      </c>
      <c r="AJ160" s="576">
        <v>2.5030460000000001E-2</v>
      </c>
      <c r="AK160" s="576">
        <v>7.3318699999999999E-3</v>
      </c>
      <c r="AL160" s="635">
        <v>9.1464000000000007E-3</v>
      </c>
      <c r="AM160" s="576">
        <v>5.2240200000000002E-3</v>
      </c>
      <c r="AN160" s="636">
        <v>1.2666139999999999E-2</v>
      </c>
    </row>
    <row r="161" spans="2:40" ht="12.95" customHeight="1">
      <c r="B161" s="624" t="s">
        <v>104</v>
      </c>
      <c r="C161" s="630" t="s">
        <v>55</v>
      </c>
      <c r="D161" s="560">
        <v>5.5520999999999999E-3</v>
      </c>
      <c r="E161" s="560">
        <v>1.1495669999999999E-2</v>
      </c>
      <c r="F161" s="560">
        <v>4.7188000000000004E-3</v>
      </c>
      <c r="G161" s="560">
        <v>4.8088599999999999E-3</v>
      </c>
      <c r="H161" s="560">
        <v>4.7337200000000003E-3</v>
      </c>
      <c r="I161" s="627">
        <v>4.0440800000000002E-3</v>
      </c>
      <c r="J161" s="560">
        <v>2.9922899999999999E-3</v>
      </c>
      <c r="K161" s="560">
        <v>4.3326800000000002E-3</v>
      </c>
      <c r="L161" s="560">
        <v>4.7884499999999997E-3</v>
      </c>
      <c r="M161" s="628">
        <v>4.7666100000000001E-3</v>
      </c>
      <c r="N161" s="560">
        <v>2.7784099999999998E-3</v>
      </c>
      <c r="O161" s="560">
        <v>4.7635999999999998E-3</v>
      </c>
      <c r="P161" s="560">
        <v>3.9167200000000003E-3</v>
      </c>
      <c r="Q161" s="560">
        <v>3.40106E-3</v>
      </c>
      <c r="R161" s="560">
        <v>3.24559E-3</v>
      </c>
      <c r="S161" s="627">
        <v>2.6981800000000001E-3</v>
      </c>
      <c r="T161" s="560">
        <v>4.1213600000000001E-3</v>
      </c>
      <c r="U161" s="560">
        <v>3.9687999999999998E-3</v>
      </c>
      <c r="V161" s="560">
        <v>2.17228E-3</v>
      </c>
      <c r="W161" s="628">
        <v>4.8116699999999997E-3</v>
      </c>
      <c r="X161" s="560">
        <v>6.1952800000000001E-3</v>
      </c>
      <c r="Y161" s="560">
        <v>7.6606799999999996E-3</v>
      </c>
      <c r="Z161" s="560">
        <v>4.1400300000000003E-3</v>
      </c>
      <c r="AA161" s="560">
        <v>4.1303599999999996E-3</v>
      </c>
      <c r="AB161" s="560">
        <v>2.381803E-2</v>
      </c>
      <c r="AC161" s="627">
        <v>1.6066299999999999E-2</v>
      </c>
      <c r="AD161" s="560">
        <v>1.0213615</v>
      </c>
      <c r="AE161" s="560">
        <v>2.0891010000000002E-2</v>
      </c>
      <c r="AF161" s="560">
        <v>1.5637700000000001E-2</v>
      </c>
      <c r="AG161" s="628">
        <v>2.74136E-3</v>
      </c>
      <c r="AH161" s="560">
        <v>1.174532E-2</v>
      </c>
      <c r="AI161" s="560">
        <v>1.602524E-2</v>
      </c>
      <c r="AJ161" s="560">
        <v>1.8190330000000001E-2</v>
      </c>
      <c r="AK161" s="560">
        <v>9.4632499999999994E-3</v>
      </c>
      <c r="AL161" s="628">
        <v>1.400058E-2</v>
      </c>
      <c r="AM161" s="560">
        <v>4.1464500000000003E-3</v>
      </c>
      <c r="AN161" s="629">
        <v>3.1380989999999997E-2</v>
      </c>
    </row>
    <row r="162" spans="2:40" ht="12.95" customHeight="1">
      <c r="B162" s="624" t="s">
        <v>105</v>
      </c>
      <c r="C162" s="630" t="s">
        <v>495</v>
      </c>
      <c r="D162" s="560">
        <v>2.124388E-2</v>
      </c>
      <c r="E162" s="560">
        <v>8.2293110000000003E-2</v>
      </c>
      <c r="F162" s="560">
        <v>1.6218059999999999E-2</v>
      </c>
      <c r="G162" s="560">
        <v>1.267806E-2</v>
      </c>
      <c r="H162" s="560">
        <v>1.84339E-2</v>
      </c>
      <c r="I162" s="627">
        <v>1.2198229999999999E-2</v>
      </c>
      <c r="J162" s="560">
        <v>2.5436029999999998E-2</v>
      </c>
      <c r="K162" s="560">
        <v>9.1060499999999992E-3</v>
      </c>
      <c r="L162" s="560">
        <v>1.9254960000000002E-2</v>
      </c>
      <c r="M162" s="628">
        <v>2.0076159999999999E-2</v>
      </c>
      <c r="N162" s="560">
        <v>1.26129E-2</v>
      </c>
      <c r="O162" s="560">
        <v>1.23737E-2</v>
      </c>
      <c r="P162" s="560">
        <v>9.7954900000000004E-3</v>
      </c>
      <c r="Q162" s="560">
        <v>8.6791200000000002E-3</v>
      </c>
      <c r="R162" s="560">
        <v>1.084749E-2</v>
      </c>
      <c r="S162" s="627">
        <v>8.5177199999999995E-3</v>
      </c>
      <c r="T162" s="560">
        <v>9.3319800000000001E-3</v>
      </c>
      <c r="U162" s="560">
        <v>1.091366E-2</v>
      </c>
      <c r="V162" s="560">
        <v>8.4120199999999992E-3</v>
      </c>
      <c r="W162" s="628">
        <v>3.147055E-2</v>
      </c>
      <c r="X162" s="560">
        <v>1.947225E-2</v>
      </c>
      <c r="Y162" s="560">
        <v>1.7397260000000001E-2</v>
      </c>
      <c r="Z162" s="560">
        <v>1.381105E-2</v>
      </c>
      <c r="AA162" s="560">
        <v>2.614555E-2</v>
      </c>
      <c r="AB162" s="560">
        <v>1.990337E-2</v>
      </c>
      <c r="AC162" s="627">
        <v>1.5938290000000001E-2</v>
      </c>
      <c r="AD162" s="560">
        <v>3.0573200000000001E-3</v>
      </c>
      <c r="AE162" s="560">
        <v>1.02832978</v>
      </c>
      <c r="AF162" s="560">
        <v>1.3174389999999999E-2</v>
      </c>
      <c r="AG162" s="628">
        <v>1.4248790000000001E-2</v>
      </c>
      <c r="AH162" s="560">
        <v>1.2450269999999999E-2</v>
      </c>
      <c r="AI162" s="560">
        <v>7.7821399999999999E-3</v>
      </c>
      <c r="AJ162" s="560">
        <v>1.7119450000000001E-2</v>
      </c>
      <c r="AK162" s="560">
        <v>7.5215500000000001E-3</v>
      </c>
      <c r="AL162" s="628">
        <v>1.774338E-2</v>
      </c>
      <c r="AM162" s="560">
        <v>2.6454910000000002E-2</v>
      </c>
      <c r="AN162" s="629">
        <v>4.095799E-2</v>
      </c>
    </row>
    <row r="163" spans="2:40" ht="12.95" customHeight="1">
      <c r="B163" s="624" t="s">
        <v>106</v>
      </c>
      <c r="C163" s="630" t="s">
        <v>405</v>
      </c>
      <c r="D163" s="560">
        <v>4.1593699999999999E-3</v>
      </c>
      <c r="E163" s="560">
        <v>9.7307899999999996E-3</v>
      </c>
      <c r="F163" s="560">
        <v>5.5007299999999997E-3</v>
      </c>
      <c r="G163" s="560">
        <v>5.4905500000000003E-3</v>
      </c>
      <c r="H163" s="560">
        <v>6.6512999999999997E-3</v>
      </c>
      <c r="I163" s="627">
        <v>1.295266E-2</v>
      </c>
      <c r="J163" s="560">
        <v>4.0642100000000004E-3</v>
      </c>
      <c r="K163" s="560">
        <v>5.2321199999999998E-3</v>
      </c>
      <c r="L163" s="560">
        <v>7.6257900000000003E-3</v>
      </c>
      <c r="M163" s="628">
        <v>5.5914900000000002E-3</v>
      </c>
      <c r="N163" s="560">
        <v>4.1780300000000001E-3</v>
      </c>
      <c r="O163" s="560">
        <v>5.3022599999999996E-3</v>
      </c>
      <c r="P163" s="560">
        <v>6.2643100000000004E-3</v>
      </c>
      <c r="Q163" s="560">
        <v>8.6497199999999996E-3</v>
      </c>
      <c r="R163" s="560">
        <v>6.5025700000000001E-3</v>
      </c>
      <c r="S163" s="627">
        <v>7.3588899999999999E-3</v>
      </c>
      <c r="T163" s="560">
        <v>5.9041800000000002E-3</v>
      </c>
      <c r="U163" s="560">
        <v>1.6767190000000001E-2</v>
      </c>
      <c r="V163" s="560">
        <v>3.49563E-3</v>
      </c>
      <c r="W163" s="628">
        <v>6.9378599999999997E-3</v>
      </c>
      <c r="X163" s="560">
        <v>8.1999599999999992E-3</v>
      </c>
      <c r="Y163" s="560">
        <v>9.7061400000000003E-3</v>
      </c>
      <c r="Z163" s="560">
        <v>3.3780610000000003E-2</v>
      </c>
      <c r="AA163" s="560">
        <v>9.3224399999999995E-3</v>
      </c>
      <c r="AB163" s="560">
        <v>2.5126720000000002E-2</v>
      </c>
      <c r="AC163" s="627">
        <v>3.5660209999999998E-2</v>
      </c>
      <c r="AD163" s="560">
        <v>4.2173799999999997E-3</v>
      </c>
      <c r="AE163" s="560">
        <v>9.98806E-3</v>
      </c>
      <c r="AF163" s="560">
        <v>1.1089139800000001</v>
      </c>
      <c r="AG163" s="628">
        <v>1.8045350000000002E-2</v>
      </c>
      <c r="AH163" s="560">
        <v>2.3468019999999999E-2</v>
      </c>
      <c r="AI163" s="560">
        <v>9.1510199999999993E-3</v>
      </c>
      <c r="AJ163" s="560">
        <v>3.9415810000000003E-2</v>
      </c>
      <c r="AK163" s="560">
        <v>2.2744830000000001E-2</v>
      </c>
      <c r="AL163" s="628">
        <v>1.395185E-2</v>
      </c>
      <c r="AM163" s="560">
        <v>4.5629099999999999E-3</v>
      </c>
      <c r="AN163" s="629">
        <v>4.804659E-2</v>
      </c>
    </row>
    <row r="164" spans="2:40" ht="12.95" customHeight="1">
      <c r="B164" s="637" t="s">
        <v>107</v>
      </c>
      <c r="C164" s="638" t="s">
        <v>59</v>
      </c>
      <c r="D164" s="586">
        <v>1.44937E-3</v>
      </c>
      <c r="E164" s="586">
        <v>5.4634200000000001E-3</v>
      </c>
      <c r="F164" s="586">
        <v>1.2260299999999999E-3</v>
      </c>
      <c r="G164" s="586">
        <v>7.6314999999999998E-4</v>
      </c>
      <c r="H164" s="586">
        <v>8.3896999999999997E-4</v>
      </c>
      <c r="I164" s="640">
        <v>6.9470000000000003E-4</v>
      </c>
      <c r="J164" s="586">
        <v>1.2772700000000001E-3</v>
      </c>
      <c r="K164" s="586">
        <v>6.4132999999999996E-4</v>
      </c>
      <c r="L164" s="586">
        <v>1.1816800000000001E-3</v>
      </c>
      <c r="M164" s="641">
        <v>2.9480700000000001E-3</v>
      </c>
      <c r="N164" s="586">
        <v>1.8182999999999999E-3</v>
      </c>
      <c r="O164" s="586">
        <v>1.08182E-3</v>
      </c>
      <c r="P164" s="586">
        <v>1.9639900000000001E-3</v>
      </c>
      <c r="Q164" s="586">
        <v>1.5120400000000001E-3</v>
      </c>
      <c r="R164" s="586">
        <v>7.5290999999999997E-4</v>
      </c>
      <c r="S164" s="640">
        <v>3.5620999999999998E-4</v>
      </c>
      <c r="T164" s="586">
        <v>6.5143999999999998E-4</v>
      </c>
      <c r="U164" s="586">
        <v>4.6775000000000001E-4</v>
      </c>
      <c r="V164" s="586">
        <v>5.1528999999999995E-4</v>
      </c>
      <c r="W164" s="641">
        <v>5.9681000000000003E-4</v>
      </c>
      <c r="X164" s="586">
        <v>3.5600699999999998E-3</v>
      </c>
      <c r="Y164" s="586">
        <v>1.1126899999999999E-3</v>
      </c>
      <c r="Z164" s="586">
        <v>3.0070000000000001E-3</v>
      </c>
      <c r="AA164" s="586">
        <v>5.3846600000000003E-3</v>
      </c>
      <c r="AB164" s="586">
        <v>2.0297599999999998E-3</v>
      </c>
      <c r="AC164" s="640">
        <v>1.4753100000000001E-3</v>
      </c>
      <c r="AD164" s="586">
        <v>6.2290000000000002E-4</v>
      </c>
      <c r="AE164" s="586">
        <v>2.3673700000000002E-3</v>
      </c>
      <c r="AF164" s="586">
        <v>9.1969000000000003E-4</v>
      </c>
      <c r="AG164" s="641">
        <v>1.00055344</v>
      </c>
      <c r="AH164" s="586">
        <v>2.57136E-3</v>
      </c>
      <c r="AI164" s="586">
        <v>1.2286700000000001E-3</v>
      </c>
      <c r="AJ164" s="586">
        <v>1.1579699999999999E-3</v>
      </c>
      <c r="AK164" s="586">
        <v>9.9836E-4</v>
      </c>
      <c r="AL164" s="641">
        <v>1.04054E-3</v>
      </c>
      <c r="AM164" s="586">
        <v>5.6404000000000003E-4</v>
      </c>
      <c r="AN164" s="642">
        <v>0.24703352000000001</v>
      </c>
    </row>
    <row r="165" spans="2:40" ht="12.95" customHeight="1">
      <c r="B165" s="624" t="s">
        <v>108</v>
      </c>
      <c r="C165" s="630" t="s">
        <v>496</v>
      </c>
      <c r="D165" s="560">
        <v>1.4571000000000001E-4</v>
      </c>
      <c r="E165" s="560">
        <v>5.9584000000000004E-4</v>
      </c>
      <c r="F165" s="560">
        <v>3.3721000000000001E-4</v>
      </c>
      <c r="G165" s="560">
        <v>7.3510000000000006E-5</v>
      </c>
      <c r="H165" s="560">
        <v>1.7674999999999999E-4</v>
      </c>
      <c r="I165" s="627">
        <v>3.9334999999999999E-4</v>
      </c>
      <c r="J165" s="560">
        <v>8.4159999999999994E-5</v>
      </c>
      <c r="K165" s="560">
        <v>1.8448E-4</v>
      </c>
      <c r="L165" s="560">
        <v>9.0512999999999998E-4</v>
      </c>
      <c r="M165" s="628">
        <v>4.7297000000000002E-4</v>
      </c>
      <c r="N165" s="560">
        <v>8.0829999999999997E-5</v>
      </c>
      <c r="O165" s="560">
        <v>3.4516000000000001E-4</v>
      </c>
      <c r="P165" s="560">
        <v>7.4540000000000001E-4</v>
      </c>
      <c r="Q165" s="560">
        <v>4.3542E-4</v>
      </c>
      <c r="R165" s="560">
        <v>3.9881999999999998E-4</v>
      </c>
      <c r="S165" s="627">
        <v>1.21083E-3</v>
      </c>
      <c r="T165" s="560">
        <v>1.53337E-3</v>
      </c>
      <c r="U165" s="560">
        <v>8.2719E-4</v>
      </c>
      <c r="V165" s="560">
        <v>3.1511000000000001E-4</v>
      </c>
      <c r="W165" s="628">
        <v>1.5809E-4</v>
      </c>
      <c r="X165" s="560">
        <v>2.6978000000000001E-4</v>
      </c>
      <c r="Y165" s="560">
        <v>6.7135999999999997E-4</v>
      </c>
      <c r="Z165" s="560">
        <v>3.2172E-4</v>
      </c>
      <c r="AA165" s="560">
        <v>2.5980000000000003E-4</v>
      </c>
      <c r="AB165" s="560">
        <v>3.8743000000000002E-4</v>
      </c>
      <c r="AC165" s="627">
        <v>4.1997999999999997E-4</v>
      </c>
      <c r="AD165" s="560">
        <v>5.5649999999999997E-5</v>
      </c>
      <c r="AE165" s="560">
        <v>1.1854299999999999E-3</v>
      </c>
      <c r="AF165" s="560">
        <v>4.9863499999999996E-3</v>
      </c>
      <c r="AG165" s="628">
        <v>2.0945999999999999E-4</v>
      </c>
      <c r="AH165" s="560">
        <v>1.0001582600000001</v>
      </c>
      <c r="AI165" s="560">
        <v>1.6131000000000001E-4</v>
      </c>
      <c r="AJ165" s="560">
        <v>2.3258E-4</v>
      </c>
      <c r="AK165" s="560">
        <v>5.9433000000000001E-4</v>
      </c>
      <c r="AL165" s="628">
        <v>5.2236000000000003E-4</v>
      </c>
      <c r="AM165" s="560">
        <v>1.1404E-4</v>
      </c>
      <c r="AN165" s="629">
        <v>4.4472000000000001E-4</v>
      </c>
    </row>
    <row r="166" spans="2:40" ht="12.95" customHeight="1">
      <c r="B166" s="624" t="s">
        <v>109</v>
      </c>
      <c r="C166" s="630" t="s">
        <v>497</v>
      </c>
      <c r="D166" s="560">
        <v>1.14152E-3</v>
      </c>
      <c r="E166" s="560">
        <v>2.4170999999999999E-4</v>
      </c>
      <c r="F166" s="560">
        <v>1.1612000000000001E-4</v>
      </c>
      <c r="G166" s="560">
        <v>5.0009999999999997E-5</v>
      </c>
      <c r="H166" s="560">
        <v>6.037E-5</v>
      </c>
      <c r="I166" s="627">
        <v>8.0459999999999999E-5</v>
      </c>
      <c r="J166" s="560">
        <v>7.2979999999999996E-5</v>
      </c>
      <c r="K166" s="560">
        <v>4.2320000000000001E-5</v>
      </c>
      <c r="L166" s="560">
        <v>6.4729999999999999E-5</v>
      </c>
      <c r="M166" s="628">
        <v>8.1769999999999998E-5</v>
      </c>
      <c r="N166" s="560">
        <v>5.164E-5</v>
      </c>
      <c r="O166" s="560">
        <v>4.5250000000000002E-5</v>
      </c>
      <c r="P166" s="560">
        <v>4.9150000000000002E-5</v>
      </c>
      <c r="Q166" s="560">
        <v>4.4509999999999999E-5</v>
      </c>
      <c r="R166" s="560">
        <v>3.9830000000000003E-5</v>
      </c>
      <c r="S166" s="627">
        <v>3.2339999999999999E-5</v>
      </c>
      <c r="T166" s="560">
        <v>3.489E-5</v>
      </c>
      <c r="U166" s="560">
        <v>4.74E-5</v>
      </c>
      <c r="V166" s="560">
        <v>2.8860000000000002E-5</v>
      </c>
      <c r="W166" s="628">
        <v>9.5169999999999999E-5</v>
      </c>
      <c r="X166" s="560">
        <v>8.8830000000000002E-5</v>
      </c>
      <c r="Y166" s="560">
        <v>1.2391E-4</v>
      </c>
      <c r="Z166" s="560">
        <v>3.3959000000000002E-4</v>
      </c>
      <c r="AA166" s="560">
        <v>1.2711999999999999E-4</v>
      </c>
      <c r="AB166" s="560">
        <v>1.2259E-4</v>
      </c>
      <c r="AC166" s="627">
        <v>2.5125000000000001E-4</v>
      </c>
      <c r="AD166" s="560">
        <v>3.1819999999999997E-5</v>
      </c>
      <c r="AE166" s="560">
        <v>2.0906000000000002E-3</v>
      </c>
      <c r="AF166" s="560">
        <v>1.1588200000000001E-3</v>
      </c>
      <c r="AG166" s="628">
        <v>8.1009999999999999E-5</v>
      </c>
      <c r="AH166" s="560">
        <v>1.0370999999999999E-4</v>
      </c>
      <c r="AI166" s="560">
        <v>1.01560103</v>
      </c>
      <c r="AJ166" s="560">
        <v>1.0757E-4</v>
      </c>
      <c r="AK166" s="560">
        <v>9.1819999999999998E-5</v>
      </c>
      <c r="AL166" s="628">
        <v>1.4202999999999999E-4</v>
      </c>
      <c r="AM166" s="560">
        <v>7.0129999999999994E-5</v>
      </c>
      <c r="AN166" s="629">
        <v>2.5829500000000001E-3</v>
      </c>
    </row>
    <row r="167" spans="2:40" ht="12.95" customHeight="1">
      <c r="B167" s="624" t="s">
        <v>110</v>
      </c>
      <c r="C167" s="630" t="s">
        <v>532</v>
      </c>
      <c r="D167" s="560">
        <v>5.3277999999999995E-4</v>
      </c>
      <c r="E167" s="560">
        <v>4.3488399999999997E-3</v>
      </c>
      <c r="F167" s="560">
        <v>1.55846E-3</v>
      </c>
      <c r="G167" s="560">
        <v>5.9027000000000005E-4</v>
      </c>
      <c r="H167" s="560">
        <v>1.28531E-3</v>
      </c>
      <c r="I167" s="627">
        <v>2.2462200000000002E-3</v>
      </c>
      <c r="J167" s="560">
        <v>1.09998E-3</v>
      </c>
      <c r="K167" s="560">
        <v>9.0118999999999996E-4</v>
      </c>
      <c r="L167" s="560">
        <v>9.9258000000000007E-4</v>
      </c>
      <c r="M167" s="628">
        <v>9.9930000000000006E-4</v>
      </c>
      <c r="N167" s="560">
        <v>5.9309E-4</v>
      </c>
      <c r="O167" s="560">
        <v>9.2002999999999996E-4</v>
      </c>
      <c r="P167" s="560">
        <v>1.79824E-3</v>
      </c>
      <c r="Q167" s="560">
        <v>1.9723599999999998E-3</v>
      </c>
      <c r="R167" s="560">
        <v>1.4662399999999999E-3</v>
      </c>
      <c r="S167" s="627">
        <v>8.7494000000000005E-4</v>
      </c>
      <c r="T167" s="560">
        <v>5.5203999999999995E-4</v>
      </c>
      <c r="U167" s="560">
        <v>5.9017E-4</v>
      </c>
      <c r="V167" s="560">
        <v>4.5645000000000001E-4</v>
      </c>
      <c r="W167" s="628">
        <v>1.1905500000000001E-3</v>
      </c>
      <c r="X167" s="560">
        <v>1.3740600000000001E-3</v>
      </c>
      <c r="Y167" s="560">
        <v>2.3030799999999999E-3</v>
      </c>
      <c r="Z167" s="560">
        <v>7.8832999999999993E-3</v>
      </c>
      <c r="AA167" s="560">
        <v>2.4716299999999998E-3</v>
      </c>
      <c r="AB167" s="560">
        <v>1.0951699999999999E-3</v>
      </c>
      <c r="AC167" s="627">
        <v>3.6318399999999999E-3</v>
      </c>
      <c r="AD167" s="560">
        <v>5.5192000000000001E-4</v>
      </c>
      <c r="AE167" s="560">
        <v>2.0822900000000001E-3</v>
      </c>
      <c r="AF167" s="560">
        <v>1.7347700000000001E-3</v>
      </c>
      <c r="AG167" s="628">
        <v>3.7583000000000001E-4</v>
      </c>
      <c r="AH167" s="560">
        <v>2.9287599999999999E-3</v>
      </c>
      <c r="AI167" s="560">
        <v>1.2528000000000001E-3</v>
      </c>
      <c r="AJ167" s="560">
        <v>1.0003765</v>
      </c>
      <c r="AK167" s="560">
        <v>2.2340300000000001E-3</v>
      </c>
      <c r="AL167" s="628">
        <v>2.7958900000000001E-3</v>
      </c>
      <c r="AM167" s="560">
        <v>4.3696000000000002E-4</v>
      </c>
      <c r="AN167" s="629">
        <v>5.2461399999999998E-3</v>
      </c>
    </row>
    <row r="168" spans="2:40" ht="12.95" customHeight="1">
      <c r="B168" s="624" t="s">
        <v>422</v>
      </c>
      <c r="C168" s="630" t="s">
        <v>498</v>
      </c>
      <c r="D168" s="560">
        <v>2.5354350000000001E-2</v>
      </c>
      <c r="E168" s="560">
        <v>4.6507949999999999E-2</v>
      </c>
      <c r="F168" s="560">
        <v>3.0855460000000001E-2</v>
      </c>
      <c r="G168" s="560">
        <v>2.315857E-2</v>
      </c>
      <c r="H168" s="560">
        <v>2.440111E-2</v>
      </c>
      <c r="I168" s="627">
        <v>4.006647E-2</v>
      </c>
      <c r="J168" s="560">
        <v>2.4861609999999999E-2</v>
      </c>
      <c r="K168" s="560">
        <v>2.7481660000000002E-2</v>
      </c>
      <c r="L168" s="560">
        <v>3.2815030000000002E-2</v>
      </c>
      <c r="M168" s="628">
        <v>2.0913879999999999E-2</v>
      </c>
      <c r="N168" s="560">
        <v>1.649523E-2</v>
      </c>
      <c r="O168" s="560">
        <v>2.19093E-2</v>
      </c>
      <c r="P168" s="560">
        <v>3.056248E-2</v>
      </c>
      <c r="Q168" s="560">
        <v>2.5212740000000001E-2</v>
      </c>
      <c r="R168" s="560">
        <v>2.6153719999999998E-2</v>
      </c>
      <c r="S168" s="627">
        <v>3.237346E-2</v>
      </c>
      <c r="T168" s="560">
        <v>2.6808249999999999E-2</v>
      </c>
      <c r="U168" s="560">
        <v>2.977697E-2</v>
      </c>
      <c r="V168" s="560">
        <v>2.3313489999999999E-2</v>
      </c>
      <c r="W168" s="628">
        <v>2.926072E-2</v>
      </c>
      <c r="X168" s="560">
        <v>6.207592E-2</v>
      </c>
      <c r="Y168" s="560">
        <v>5.7613209999999998E-2</v>
      </c>
      <c r="Z168" s="560">
        <v>9.7286769999999995E-2</v>
      </c>
      <c r="AA168" s="560">
        <v>4.5738819999999999E-2</v>
      </c>
      <c r="AB168" s="560">
        <v>6.3477770000000003E-2</v>
      </c>
      <c r="AC168" s="627">
        <v>7.5587509999999997E-2</v>
      </c>
      <c r="AD168" s="560">
        <v>1.949702E-2</v>
      </c>
      <c r="AE168" s="560">
        <v>0.10033932</v>
      </c>
      <c r="AF168" s="560">
        <v>9.4211690000000001E-2</v>
      </c>
      <c r="AG168" s="628">
        <v>5.8597950000000003E-2</v>
      </c>
      <c r="AH168" s="560">
        <v>5.0834530000000003E-2</v>
      </c>
      <c r="AI168" s="560">
        <v>3.339603E-2</v>
      </c>
      <c r="AJ168" s="560">
        <v>5.1487039999999998E-2</v>
      </c>
      <c r="AK168" s="560">
        <v>1.0829292800000001</v>
      </c>
      <c r="AL168" s="628">
        <v>3.1075800000000001E-2</v>
      </c>
      <c r="AM168" s="560">
        <v>1.506093E-2</v>
      </c>
      <c r="AN168" s="629">
        <v>4.8208540000000001E-2</v>
      </c>
    </row>
    <row r="169" spans="2:40" ht="12.95" customHeight="1">
      <c r="B169" s="624" t="s">
        <v>423</v>
      </c>
      <c r="C169" s="630" t="s">
        <v>499</v>
      </c>
      <c r="D169" s="560">
        <v>2.9827E-4</v>
      </c>
      <c r="E169" s="560">
        <v>1.9414000000000001E-4</v>
      </c>
      <c r="F169" s="560">
        <v>2.8111999999999999E-4</v>
      </c>
      <c r="G169" s="560">
        <v>1.7347E-4</v>
      </c>
      <c r="H169" s="560">
        <v>1.7495E-4</v>
      </c>
      <c r="I169" s="627">
        <v>2.2196999999999999E-4</v>
      </c>
      <c r="J169" s="560">
        <v>8.1840000000000002E-5</v>
      </c>
      <c r="K169" s="560">
        <v>1.4796000000000001E-4</v>
      </c>
      <c r="L169" s="560">
        <v>1.65E-4</v>
      </c>
      <c r="M169" s="628">
        <v>1.3554999999999999E-4</v>
      </c>
      <c r="N169" s="560">
        <v>1.5678999999999999E-4</v>
      </c>
      <c r="O169" s="560">
        <v>1.4474999999999999E-4</v>
      </c>
      <c r="P169" s="560">
        <v>1.7540000000000001E-4</v>
      </c>
      <c r="Q169" s="560">
        <v>1.7463999999999999E-4</v>
      </c>
      <c r="R169" s="560">
        <v>1.5048000000000001E-4</v>
      </c>
      <c r="S169" s="627">
        <v>2.1397000000000001E-4</v>
      </c>
      <c r="T169" s="560">
        <v>2.0294000000000001E-4</v>
      </c>
      <c r="U169" s="560">
        <v>1.8893999999999999E-4</v>
      </c>
      <c r="V169" s="560">
        <v>1.4804E-4</v>
      </c>
      <c r="W169" s="628">
        <v>1.7945999999999999E-4</v>
      </c>
      <c r="X169" s="560">
        <v>3.4734000000000002E-4</v>
      </c>
      <c r="Y169" s="560">
        <v>1.9230000000000001E-4</v>
      </c>
      <c r="Z169" s="560">
        <v>5.6055000000000005E-4</v>
      </c>
      <c r="AA169" s="560">
        <v>1.8621999999999999E-4</v>
      </c>
      <c r="AB169" s="560">
        <v>7.8642000000000002E-4</v>
      </c>
      <c r="AC169" s="627">
        <v>4.348E-4</v>
      </c>
      <c r="AD169" s="560">
        <v>4.0412E-4</v>
      </c>
      <c r="AE169" s="560">
        <v>6.9517999999999999E-4</v>
      </c>
      <c r="AF169" s="560">
        <v>5.6369999999999996E-3</v>
      </c>
      <c r="AG169" s="628">
        <v>4.7669999999999999E-4</v>
      </c>
      <c r="AH169" s="560">
        <v>2.4855599999999999E-3</v>
      </c>
      <c r="AI169" s="560">
        <v>9.5159700000000003E-3</v>
      </c>
      <c r="AJ169" s="560">
        <v>2.2033000000000001E-3</v>
      </c>
      <c r="AK169" s="560">
        <v>9.8573999999999992E-4</v>
      </c>
      <c r="AL169" s="628">
        <v>1.0106255500000001</v>
      </c>
      <c r="AM169" s="560">
        <v>1.4242000000000001E-4</v>
      </c>
      <c r="AN169" s="629">
        <v>1.6445400000000001E-3</v>
      </c>
    </row>
    <row r="170" spans="2:40" ht="12.95" customHeight="1">
      <c r="B170" s="631" t="s">
        <v>424</v>
      </c>
      <c r="C170" s="632" t="s">
        <v>66</v>
      </c>
      <c r="D170" s="576">
        <v>9.7327999999999998E-4</v>
      </c>
      <c r="E170" s="576">
        <v>1.7229299999999999E-3</v>
      </c>
      <c r="F170" s="576">
        <v>8.8367000000000003E-4</v>
      </c>
      <c r="G170" s="576">
        <v>1.1986399999999999E-3</v>
      </c>
      <c r="H170" s="576">
        <v>1.17103E-3</v>
      </c>
      <c r="I170" s="634">
        <v>9.1737000000000003E-4</v>
      </c>
      <c r="J170" s="576">
        <v>4.3846E-4</v>
      </c>
      <c r="K170" s="576">
        <v>3.4310999999999999E-4</v>
      </c>
      <c r="L170" s="576">
        <v>1.6773300000000001E-3</v>
      </c>
      <c r="M170" s="635">
        <v>5.7056000000000001E-4</v>
      </c>
      <c r="N170" s="576">
        <v>5.6663000000000004E-4</v>
      </c>
      <c r="O170" s="576">
        <v>5.9104000000000003E-4</v>
      </c>
      <c r="P170" s="576">
        <v>1.1234800000000001E-3</v>
      </c>
      <c r="Q170" s="576">
        <v>1.2679E-3</v>
      </c>
      <c r="R170" s="576">
        <v>8.9955999999999999E-4</v>
      </c>
      <c r="S170" s="634">
        <v>1.39985E-3</v>
      </c>
      <c r="T170" s="576">
        <v>1.0851000000000001E-3</v>
      </c>
      <c r="U170" s="576">
        <v>1.28908E-3</v>
      </c>
      <c r="V170" s="576">
        <v>6.5547000000000001E-4</v>
      </c>
      <c r="W170" s="635">
        <v>1.35476E-3</v>
      </c>
      <c r="X170" s="576">
        <v>1.4143700000000001E-3</v>
      </c>
      <c r="Y170" s="576">
        <v>3.7164000000000001E-4</v>
      </c>
      <c r="Z170" s="576">
        <v>1.82212E-3</v>
      </c>
      <c r="AA170" s="576">
        <v>3.5624099999999998E-3</v>
      </c>
      <c r="AB170" s="576">
        <v>2.5309500000000001E-3</v>
      </c>
      <c r="AC170" s="634">
        <v>3.9624999999999999E-3</v>
      </c>
      <c r="AD170" s="576">
        <v>5.6997999999999999E-4</v>
      </c>
      <c r="AE170" s="576">
        <v>2.0006999999999998E-3</v>
      </c>
      <c r="AF170" s="576">
        <v>2.9205500000000001E-3</v>
      </c>
      <c r="AG170" s="635">
        <v>3.69806E-3</v>
      </c>
      <c r="AH170" s="576">
        <v>2.8556699999999998E-3</v>
      </c>
      <c r="AI170" s="576">
        <v>2.6623599999999999E-3</v>
      </c>
      <c r="AJ170" s="576">
        <v>5.1746300000000004E-3</v>
      </c>
      <c r="AK170" s="576">
        <v>1.99103E-3</v>
      </c>
      <c r="AL170" s="635">
        <v>2.35885E-3</v>
      </c>
      <c r="AM170" s="576">
        <v>1.0005963899999999</v>
      </c>
      <c r="AN170" s="636">
        <v>1.4861500000000001E-3</v>
      </c>
    </row>
    <row r="171" spans="2:40" ht="12.95" customHeight="1" thickBot="1">
      <c r="B171" s="650" t="s">
        <v>425</v>
      </c>
      <c r="C171" s="651" t="s">
        <v>67</v>
      </c>
      <c r="D171" s="653">
        <v>5.8775099999999999E-3</v>
      </c>
      <c r="E171" s="653">
        <v>2.2155379999999999E-2</v>
      </c>
      <c r="F171" s="653">
        <v>4.97183E-3</v>
      </c>
      <c r="G171" s="653">
        <v>3.09473E-3</v>
      </c>
      <c r="H171" s="653">
        <v>3.4022000000000002E-3</v>
      </c>
      <c r="I171" s="654">
        <v>2.8171799999999999E-3</v>
      </c>
      <c r="J171" s="653">
        <v>5.1796100000000003E-3</v>
      </c>
      <c r="K171" s="653">
        <v>2.6007399999999998E-3</v>
      </c>
      <c r="L171" s="653">
        <v>4.7919800000000004E-3</v>
      </c>
      <c r="M171" s="655">
        <v>1.195507E-2</v>
      </c>
      <c r="N171" s="653">
        <v>7.3735900000000002E-3</v>
      </c>
      <c r="O171" s="653">
        <v>4.3870000000000003E-3</v>
      </c>
      <c r="P171" s="653">
        <v>7.9644199999999998E-3</v>
      </c>
      <c r="Q171" s="653">
        <v>6.1316699999999997E-3</v>
      </c>
      <c r="R171" s="653">
        <v>3.0532100000000002E-3</v>
      </c>
      <c r="S171" s="654">
        <v>1.4445199999999999E-3</v>
      </c>
      <c r="T171" s="653">
        <v>2.6417400000000001E-3</v>
      </c>
      <c r="U171" s="653">
        <v>1.8968500000000001E-3</v>
      </c>
      <c r="V171" s="653">
        <v>2.0896199999999999E-3</v>
      </c>
      <c r="W171" s="655">
        <v>2.4202E-3</v>
      </c>
      <c r="X171" s="653">
        <v>1.4436859999999999E-2</v>
      </c>
      <c r="Y171" s="653">
        <v>4.5122199999999999E-3</v>
      </c>
      <c r="Z171" s="653">
        <v>1.219406E-2</v>
      </c>
      <c r="AA171" s="653">
        <v>2.183597E-2</v>
      </c>
      <c r="AB171" s="653">
        <v>8.2311099999999998E-3</v>
      </c>
      <c r="AC171" s="654">
        <v>5.9826999999999997E-3</v>
      </c>
      <c r="AD171" s="653">
        <v>2.526E-3</v>
      </c>
      <c r="AE171" s="653">
        <v>9.6002199999999996E-3</v>
      </c>
      <c r="AF171" s="653">
        <v>3.7295399999999999E-3</v>
      </c>
      <c r="AG171" s="655">
        <v>2.2443200000000002E-3</v>
      </c>
      <c r="AH171" s="653">
        <v>1.042744E-2</v>
      </c>
      <c r="AI171" s="653">
        <v>4.9825099999999999E-3</v>
      </c>
      <c r="AJ171" s="653">
        <v>4.6958099999999999E-3</v>
      </c>
      <c r="AK171" s="653">
        <v>4.0485599999999997E-3</v>
      </c>
      <c r="AL171" s="655">
        <v>4.2196300000000003E-3</v>
      </c>
      <c r="AM171" s="653">
        <v>2.2873099999999999E-3</v>
      </c>
      <c r="AN171" s="656">
        <v>1.0017751100000001</v>
      </c>
    </row>
    <row r="172" spans="2:40" ht="12.95" customHeight="1"/>
    <row r="173" spans="2:40" ht="12.95" customHeight="1"/>
    <row r="174" spans="2:40" ht="13.5">
      <c r="D174" s="1107" t="s">
        <v>258</v>
      </c>
      <c r="E174" s="1107"/>
      <c r="F174" s="1107"/>
      <c r="J174" s="1148"/>
      <c r="K174" s="1148"/>
      <c r="L174" s="1148"/>
    </row>
    <row r="175" spans="2:40" s="53" customFormat="1" ht="13.5">
      <c r="B175" s="214" t="s">
        <v>372</v>
      </c>
    </row>
    <row r="176" spans="2:40" s="53" customFormat="1" ht="13.5"/>
    <row r="177" spans="2:17" s="53" customFormat="1" ht="13.5">
      <c r="B177" s="53" t="s">
        <v>538</v>
      </c>
    </row>
    <row r="178" spans="2:17" s="53" customFormat="1" ht="14.25" thickBot="1">
      <c r="B178" s="54"/>
      <c r="C178" s="55"/>
      <c r="D178" s="55"/>
      <c r="E178" s="55"/>
      <c r="F178" s="55"/>
      <c r="G178" s="55"/>
      <c r="H178" s="55"/>
      <c r="K178" s="1147"/>
      <c r="L178" s="1147"/>
      <c r="M178" s="1147"/>
      <c r="N178" s="1147"/>
      <c r="O178" s="1147"/>
      <c r="P178" s="1147"/>
      <c r="Q178" s="1147"/>
    </row>
    <row r="179" spans="2:17" s="56" customFormat="1" ht="13.5" customHeight="1">
      <c r="C179" s="1152"/>
      <c r="D179" s="1124" t="s">
        <v>525</v>
      </c>
      <c r="E179" s="1127" t="s">
        <v>534</v>
      </c>
      <c r="F179" s="1127" t="s">
        <v>535</v>
      </c>
      <c r="G179" s="1127" t="s">
        <v>536</v>
      </c>
      <c r="H179" s="1127" t="s">
        <v>537</v>
      </c>
      <c r="I179" s="1149" t="s">
        <v>259</v>
      </c>
      <c r="K179" s="1147"/>
      <c r="L179" s="1147"/>
      <c r="M179" s="1147"/>
      <c r="N179" s="1147"/>
      <c r="O179" s="1147"/>
      <c r="P179" s="1147"/>
      <c r="Q179" s="1147"/>
    </row>
    <row r="180" spans="2:17" s="56" customFormat="1" ht="13.5">
      <c r="C180" s="1153"/>
      <c r="D180" s="1125"/>
      <c r="E180" s="1128"/>
      <c r="F180" s="1128"/>
      <c r="G180" s="1128"/>
      <c r="H180" s="1128"/>
      <c r="I180" s="1150"/>
    </row>
    <row r="181" spans="2:17" s="57" customFormat="1" ht="14.25" thickBot="1">
      <c r="C181" s="1154"/>
      <c r="D181" s="1126"/>
      <c r="E181" s="1129"/>
      <c r="F181" s="1129"/>
      <c r="G181" s="1129"/>
      <c r="H181" s="1129"/>
      <c r="I181" s="1151"/>
    </row>
    <row r="182" spans="2:17" s="53" customFormat="1" ht="13.5">
      <c r="C182" s="660" t="s">
        <v>432</v>
      </c>
      <c r="D182" s="661">
        <v>564335</v>
      </c>
      <c r="E182" s="662">
        <v>597556</v>
      </c>
      <c r="F182" s="662">
        <v>577561</v>
      </c>
      <c r="G182" s="662">
        <v>566203</v>
      </c>
      <c r="H182" s="663">
        <v>608591</v>
      </c>
      <c r="I182" s="664"/>
    </row>
    <row r="183" spans="2:17" s="53" customFormat="1" ht="13.5">
      <c r="C183" s="665" t="s">
        <v>433</v>
      </c>
      <c r="D183" s="666">
        <v>319207</v>
      </c>
      <c r="E183" s="667">
        <v>324561</v>
      </c>
      <c r="F183" s="667">
        <v>295148</v>
      </c>
      <c r="G183" s="667">
        <v>309759</v>
      </c>
      <c r="H183" s="668">
        <v>320770</v>
      </c>
      <c r="I183" s="669"/>
    </row>
    <row r="184" spans="2:17" s="53" customFormat="1" ht="14.25" thickBot="1">
      <c r="C184" s="670" t="s">
        <v>434</v>
      </c>
      <c r="D184" s="671">
        <f>+D183/D182</f>
        <v>0.56563388767310196</v>
      </c>
      <c r="E184" s="672">
        <f>+E183/E182</f>
        <v>0.5431474204928074</v>
      </c>
      <c r="F184" s="673">
        <f>+F183/F182</f>
        <v>0.51102480950064144</v>
      </c>
      <c r="G184" s="674">
        <f>+G183/G182</f>
        <v>0.54708117053424299</v>
      </c>
      <c r="H184" s="674">
        <f>+H183/H182</f>
        <v>0.52706990408993892</v>
      </c>
      <c r="I184" s="675">
        <f>AVERAGE(D184:H184)</f>
        <v>0.53879143845814659</v>
      </c>
    </row>
    <row r="185" spans="2:17" s="53" customFormat="1" ht="13.5">
      <c r="C185" s="244" t="s">
        <v>435</v>
      </c>
      <c r="L185" s="1107" t="s">
        <v>258</v>
      </c>
      <c r="M185" s="1107"/>
      <c r="N185" s="1107"/>
    </row>
    <row r="186" spans="2:17" s="53" customFormat="1" ht="13.5">
      <c r="C186" s="1185" t="s">
        <v>436</v>
      </c>
      <c r="D186" s="1185"/>
      <c r="E186" s="1185"/>
      <c r="F186" s="1185"/>
      <c r="G186" s="1185"/>
      <c r="H186" s="1185"/>
      <c r="I186" s="1185"/>
    </row>
    <row r="187" spans="2:17" ht="12" customHeight="1">
      <c r="C187" s="1185"/>
      <c r="D187" s="1185"/>
      <c r="E187" s="1185"/>
      <c r="F187" s="1185"/>
      <c r="G187" s="1185"/>
      <c r="H187" s="1185"/>
      <c r="I187" s="1185"/>
      <c r="J187" s="797"/>
      <c r="K187" s="797"/>
    </row>
    <row r="188" spans="2:17" ht="11.25" customHeight="1">
      <c r="C188" s="676"/>
      <c r="D188" s="676"/>
      <c r="E188" s="676"/>
      <c r="F188" s="676"/>
      <c r="G188" s="676"/>
      <c r="H188" s="676"/>
      <c r="I188" s="676"/>
      <c r="J188" s="676"/>
      <c r="K188" s="676"/>
    </row>
    <row r="189" spans="2:17" ht="12">
      <c r="C189" s="659"/>
      <c r="D189" s="659"/>
      <c r="E189" s="659"/>
      <c r="F189" s="659"/>
      <c r="G189" s="659"/>
      <c r="H189" s="659"/>
      <c r="I189" s="659"/>
      <c r="J189" s="659"/>
      <c r="K189" s="659"/>
    </row>
    <row r="192" spans="2:17" ht="14.25" thickBot="1">
      <c r="B192" s="677" t="s">
        <v>437</v>
      </c>
      <c r="C192" s="677"/>
      <c r="M192" s="50" t="s">
        <v>438</v>
      </c>
    </row>
    <row r="193" spans="2:16" ht="12" customHeight="1">
      <c r="B193" s="1113"/>
      <c r="C193" s="1114"/>
      <c r="D193" s="678"/>
      <c r="E193" s="679"/>
      <c r="F193" s="680"/>
      <c r="G193" s="681"/>
      <c r="H193" s="679"/>
      <c r="I193" s="679"/>
      <c r="J193" s="679"/>
      <c r="K193" s="679"/>
      <c r="L193" s="679"/>
      <c r="M193" s="679"/>
      <c r="N193" s="1122" t="s">
        <v>21</v>
      </c>
      <c r="O193" s="1103" t="s">
        <v>439</v>
      </c>
      <c r="P193" s="1105" t="s">
        <v>440</v>
      </c>
    </row>
    <row r="194" spans="2:16" ht="12" customHeight="1">
      <c r="B194" s="1115"/>
      <c r="C194" s="1116"/>
      <c r="D194" s="682" t="s">
        <v>441</v>
      </c>
      <c r="E194" s="683" t="s">
        <v>442</v>
      </c>
      <c r="F194" s="684" t="s">
        <v>443</v>
      </c>
      <c r="G194" s="1112" t="s">
        <v>444</v>
      </c>
      <c r="H194" s="683"/>
      <c r="I194" s="683"/>
      <c r="J194" s="683"/>
      <c r="K194" s="683"/>
      <c r="L194" s="683"/>
      <c r="M194" s="683"/>
      <c r="N194" s="1123"/>
      <c r="O194" s="1104"/>
      <c r="P194" s="1106"/>
    </row>
    <row r="195" spans="2:16" ht="12">
      <c r="B195" s="1115"/>
      <c r="C195" s="1116"/>
      <c r="D195" s="682"/>
      <c r="E195" s="683"/>
      <c r="F195" s="684"/>
      <c r="G195" s="1112"/>
      <c r="H195" s="685" t="s">
        <v>445</v>
      </c>
      <c r="I195" s="686" t="s">
        <v>446</v>
      </c>
      <c r="J195" s="687"/>
      <c r="K195" s="687"/>
      <c r="L195" s="687"/>
      <c r="M195" s="687"/>
      <c r="N195" s="1123"/>
      <c r="O195" s="1104"/>
      <c r="P195" s="1106"/>
    </row>
    <row r="196" spans="2:16" ht="12">
      <c r="B196" s="1115"/>
      <c r="C196" s="1116"/>
      <c r="D196" s="811"/>
      <c r="E196" s="683"/>
      <c r="F196" s="684"/>
      <c r="G196" s="691"/>
      <c r="H196" s="692"/>
      <c r="I196" s="684"/>
      <c r="J196" s="686" t="s">
        <v>22</v>
      </c>
      <c r="K196" s="812"/>
      <c r="L196" s="813"/>
      <c r="M196" s="688" t="s">
        <v>23</v>
      </c>
      <c r="N196" s="1123"/>
      <c r="O196" s="1104"/>
      <c r="P196" s="1106"/>
    </row>
    <row r="197" spans="2:16" ht="12">
      <c r="B197" s="1115"/>
      <c r="C197" s="1116"/>
      <c r="D197" s="814"/>
      <c r="E197" s="684"/>
      <c r="F197" s="684"/>
      <c r="G197" s="691"/>
      <c r="H197" s="692"/>
      <c r="I197" s="684"/>
      <c r="J197" s="815"/>
      <c r="K197" s="1093" t="s">
        <v>512</v>
      </c>
      <c r="L197" s="1093" t="s">
        <v>513</v>
      </c>
      <c r="M197" s="683"/>
      <c r="N197" s="796"/>
      <c r="O197" s="794"/>
      <c r="P197" s="795"/>
    </row>
    <row r="198" spans="2:16" ht="12.75" thickBot="1">
      <c r="B198" s="1117"/>
      <c r="C198" s="1118"/>
      <c r="D198" s="689" t="s">
        <v>514</v>
      </c>
      <c r="E198" s="690" t="s">
        <v>515</v>
      </c>
      <c r="F198" s="684" t="s">
        <v>516</v>
      </c>
      <c r="G198" s="691" t="s">
        <v>517</v>
      </c>
      <c r="H198" s="692" t="s">
        <v>518</v>
      </c>
      <c r="I198" s="684" t="s">
        <v>519</v>
      </c>
      <c r="J198" s="684" t="s">
        <v>520</v>
      </c>
      <c r="K198" s="1094"/>
      <c r="L198" s="1094"/>
      <c r="M198" s="683" t="s">
        <v>521</v>
      </c>
      <c r="N198" s="693" t="s">
        <v>522</v>
      </c>
      <c r="O198" s="694" t="s">
        <v>523</v>
      </c>
      <c r="P198" s="695" t="s">
        <v>524</v>
      </c>
    </row>
    <row r="199" spans="2:16" ht="12">
      <c r="B199" s="329" t="s">
        <v>78</v>
      </c>
      <c r="C199" s="696" t="s">
        <v>539</v>
      </c>
      <c r="D199" s="697">
        <v>21356</v>
      </c>
      <c r="E199" s="698">
        <v>9076</v>
      </c>
      <c r="F199" s="698">
        <v>5249</v>
      </c>
      <c r="G199" s="698">
        <v>7031</v>
      </c>
      <c r="H199" s="698">
        <v>1537</v>
      </c>
      <c r="I199" s="698">
        <v>5494</v>
      </c>
      <c r="J199" s="698">
        <v>4121</v>
      </c>
      <c r="K199" s="838">
        <v>2571</v>
      </c>
      <c r="L199" s="697">
        <v>1550</v>
      </c>
      <c r="M199" s="697">
        <v>1373</v>
      </c>
      <c r="N199" s="699">
        <v>78513.50592581922</v>
      </c>
      <c r="O199" s="700">
        <f t="shared" ref="O199:O229" si="5">+D199/N199</f>
        <v>0.27200415709594578</v>
      </c>
      <c r="P199" s="701">
        <f t="shared" ref="P199:P229" si="6">+G199/N199</f>
        <v>8.9551471649259917E-2</v>
      </c>
    </row>
    <row r="200" spans="2:16" ht="12">
      <c r="B200" s="333" t="s">
        <v>79</v>
      </c>
      <c r="C200" s="702" t="s">
        <v>26</v>
      </c>
      <c r="D200" s="703">
        <v>234</v>
      </c>
      <c r="E200" s="704">
        <v>2</v>
      </c>
      <c r="F200" s="704">
        <v>0</v>
      </c>
      <c r="G200" s="704">
        <v>232</v>
      </c>
      <c r="H200" s="704">
        <v>52</v>
      </c>
      <c r="I200" s="704">
        <v>180</v>
      </c>
      <c r="J200" s="704">
        <v>178</v>
      </c>
      <c r="K200" s="839">
        <v>154</v>
      </c>
      <c r="L200" s="703">
        <v>24</v>
      </c>
      <c r="M200" s="703">
        <v>2</v>
      </c>
      <c r="N200" s="699">
        <v>4315.3869730187962</v>
      </c>
      <c r="O200" s="700">
        <f t="shared" si="5"/>
        <v>5.4224569305845377E-2</v>
      </c>
      <c r="P200" s="701">
        <f t="shared" si="6"/>
        <v>5.3761111448530456E-2</v>
      </c>
    </row>
    <row r="201" spans="2:16" ht="12">
      <c r="B201" s="333" t="s">
        <v>80</v>
      </c>
      <c r="C201" s="702" t="s">
        <v>404</v>
      </c>
      <c r="D201" s="703">
        <v>11762</v>
      </c>
      <c r="E201" s="704">
        <v>405</v>
      </c>
      <c r="F201" s="704">
        <v>247</v>
      </c>
      <c r="G201" s="704">
        <v>11110</v>
      </c>
      <c r="H201" s="704">
        <v>547</v>
      </c>
      <c r="I201" s="704">
        <v>10563</v>
      </c>
      <c r="J201" s="704">
        <v>10162</v>
      </c>
      <c r="K201" s="839">
        <v>4431</v>
      </c>
      <c r="L201" s="703">
        <v>5731</v>
      </c>
      <c r="M201" s="703">
        <v>401</v>
      </c>
      <c r="N201" s="699">
        <v>430198.64132010576</v>
      </c>
      <c r="O201" s="700">
        <f t="shared" si="5"/>
        <v>2.7340858083389513E-2</v>
      </c>
      <c r="P201" s="701">
        <f t="shared" si="6"/>
        <v>2.5825279145252296E-2</v>
      </c>
    </row>
    <row r="202" spans="2:16" ht="12">
      <c r="B202" s="333" t="s">
        <v>81</v>
      </c>
      <c r="C202" s="705" t="s">
        <v>29</v>
      </c>
      <c r="D202" s="703">
        <v>10655</v>
      </c>
      <c r="E202" s="704">
        <v>719</v>
      </c>
      <c r="F202" s="704">
        <v>363</v>
      </c>
      <c r="G202" s="704">
        <v>9573</v>
      </c>
      <c r="H202" s="704">
        <v>639</v>
      </c>
      <c r="I202" s="704">
        <v>8934</v>
      </c>
      <c r="J202" s="704">
        <v>8854</v>
      </c>
      <c r="K202" s="839">
        <v>6347</v>
      </c>
      <c r="L202" s="703">
        <v>2507</v>
      </c>
      <c r="M202" s="703">
        <v>80</v>
      </c>
      <c r="N202" s="699">
        <v>123012.63497424143</v>
      </c>
      <c r="O202" s="700">
        <f t="shared" si="5"/>
        <v>8.661711865802349E-2</v>
      </c>
      <c r="P202" s="701">
        <f t="shared" si="6"/>
        <v>7.782127422930632E-2</v>
      </c>
    </row>
    <row r="203" spans="2:16" ht="12">
      <c r="B203" s="333" t="s">
        <v>82</v>
      </c>
      <c r="C203" s="705" t="s">
        <v>487</v>
      </c>
      <c r="D203" s="703">
        <v>7512</v>
      </c>
      <c r="E203" s="704">
        <v>428</v>
      </c>
      <c r="F203" s="704">
        <v>148</v>
      </c>
      <c r="G203" s="704">
        <v>6936</v>
      </c>
      <c r="H203" s="704">
        <v>444</v>
      </c>
      <c r="I203" s="704">
        <v>6492</v>
      </c>
      <c r="J203" s="704">
        <v>6431</v>
      </c>
      <c r="K203" s="839">
        <v>4953</v>
      </c>
      <c r="L203" s="703">
        <v>1478</v>
      </c>
      <c r="M203" s="703">
        <v>61</v>
      </c>
      <c r="N203" s="699">
        <v>210125.09899577079</v>
      </c>
      <c r="O203" s="700">
        <f t="shared" si="5"/>
        <v>3.575013187811131E-2</v>
      </c>
      <c r="P203" s="701">
        <f t="shared" si="6"/>
        <v>3.3008907708543665E-2</v>
      </c>
    </row>
    <row r="204" spans="2:16" ht="12">
      <c r="B204" s="333" t="s">
        <v>83</v>
      </c>
      <c r="C204" s="705" t="s">
        <v>32</v>
      </c>
      <c r="D204" s="703">
        <v>8783</v>
      </c>
      <c r="E204" s="704">
        <v>36</v>
      </c>
      <c r="F204" s="704">
        <v>15</v>
      </c>
      <c r="G204" s="704">
        <v>8732</v>
      </c>
      <c r="H204" s="704">
        <v>210</v>
      </c>
      <c r="I204" s="704">
        <v>8522</v>
      </c>
      <c r="J204" s="704">
        <v>8500</v>
      </c>
      <c r="K204" s="839">
        <v>6819</v>
      </c>
      <c r="L204" s="703">
        <v>1681</v>
      </c>
      <c r="M204" s="703">
        <v>22</v>
      </c>
      <c r="N204" s="699">
        <v>538773.20330597193</v>
      </c>
      <c r="O204" s="700">
        <f t="shared" si="5"/>
        <v>1.6301850103358037E-2</v>
      </c>
      <c r="P204" s="701">
        <f t="shared" si="6"/>
        <v>1.620719060714134E-2</v>
      </c>
    </row>
    <row r="205" spans="2:16" ht="12">
      <c r="B205" s="333" t="s">
        <v>84</v>
      </c>
      <c r="C205" s="702" t="s">
        <v>488</v>
      </c>
      <c r="D205" s="703">
        <v>108</v>
      </c>
      <c r="E205" s="704">
        <v>0</v>
      </c>
      <c r="F205" s="704">
        <v>0</v>
      </c>
      <c r="G205" s="704">
        <v>108</v>
      </c>
      <c r="H205" s="704">
        <v>5</v>
      </c>
      <c r="I205" s="704">
        <v>103</v>
      </c>
      <c r="J205" s="704">
        <v>103</v>
      </c>
      <c r="K205" s="839">
        <v>94</v>
      </c>
      <c r="L205" s="703">
        <v>9</v>
      </c>
      <c r="M205" s="703">
        <v>0</v>
      </c>
      <c r="N205" s="699">
        <v>8610.32</v>
      </c>
      <c r="O205" s="700">
        <f t="shared" si="5"/>
        <v>1.2543087829488335E-2</v>
      </c>
      <c r="P205" s="701">
        <f t="shared" si="6"/>
        <v>1.2543087829488335E-2</v>
      </c>
    </row>
    <row r="206" spans="2:16" ht="12">
      <c r="B206" s="333" t="s">
        <v>85</v>
      </c>
      <c r="C206" s="702" t="s">
        <v>540</v>
      </c>
      <c r="D206" s="703">
        <v>19629</v>
      </c>
      <c r="E206" s="704">
        <v>192</v>
      </c>
      <c r="F206" s="704">
        <v>75</v>
      </c>
      <c r="G206" s="704">
        <v>19362</v>
      </c>
      <c r="H206" s="704">
        <v>402</v>
      </c>
      <c r="I206" s="704">
        <v>18960</v>
      </c>
      <c r="J206" s="704">
        <v>18876</v>
      </c>
      <c r="K206" s="839">
        <v>15209</v>
      </c>
      <c r="L206" s="703">
        <v>3667</v>
      </c>
      <c r="M206" s="703">
        <v>84</v>
      </c>
      <c r="N206" s="699">
        <v>678879.58613196516</v>
      </c>
      <c r="O206" s="700">
        <f t="shared" si="5"/>
        <v>2.8913816825513416E-2</v>
      </c>
      <c r="P206" s="701">
        <f t="shared" si="6"/>
        <v>2.8520521747189914E-2</v>
      </c>
    </row>
    <row r="207" spans="2:16" ht="12">
      <c r="B207" s="333" t="s">
        <v>86</v>
      </c>
      <c r="C207" s="702" t="s">
        <v>489</v>
      </c>
      <c r="D207" s="703">
        <v>11329</v>
      </c>
      <c r="E207" s="704">
        <v>317</v>
      </c>
      <c r="F207" s="704">
        <v>146</v>
      </c>
      <c r="G207" s="704">
        <v>10866</v>
      </c>
      <c r="H207" s="704">
        <v>450</v>
      </c>
      <c r="I207" s="704">
        <v>10416</v>
      </c>
      <c r="J207" s="704">
        <v>10248</v>
      </c>
      <c r="K207" s="839">
        <v>8838</v>
      </c>
      <c r="L207" s="703">
        <v>1410</v>
      </c>
      <c r="M207" s="703">
        <v>168</v>
      </c>
      <c r="N207" s="699">
        <v>358994.9730343874</v>
      </c>
      <c r="O207" s="700">
        <f t="shared" si="5"/>
        <v>3.1557544954577452E-2</v>
      </c>
      <c r="P207" s="701">
        <f t="shared" si="6"/>
        <v>3.0267833301830575E-2</v>
      </c>
    </row>
    <row r="208" spans="2:16" ht="12">
      <c r="B208" s="333" t="s">
        <v>87</v>
      </c>
      <c r="C208" s="702" t="s">
        <v>36</v>
      </c>
      <c r="D208" s="703">
        <v>1434</v>
      </c>
      <c r="E208" s="704">
        <v>16</v>
      </c>
      <c r="F208" s="704">
        <v>2</v>
      </c>
      <c r="G208" s="704">
        <v>1416</v>
      </c>
      <c r="H208" s="704">
        <v>65</v>
      </c>
      <c r="I208" s="704">
        <v>1351</v>
      </c>
      <c r="J208" s="704">
        <v>1345</v>
      </c>
      <c r="K208" s="839">
        <v>1198</v>
      </c>
      <c r="L208" s="703">
        <v>147</v>
      </c>
      <c r="M208" s="703">
        <v>6</v>
      </c>
      <c r="N208" s="699">
        <v>79244.22100000002</v>
      </c>
      <c r="O208" s="700">
        <f t="shared" si="5"/>
        <v>1.8095956801695352E-2</v>
      </c>
      <c r="P208" s="701">
        <f t="shared" si="6"/>
        <v>1.7868810900418843E-2</v>
      </c>
    </row>
    <row r="209" spans="2:16" ht="12">
      <c r="B209" s="333" t="s">
        <v>88</v>
      </c>
      <c r="C209" s="702" t="s">
        <v>38</v>
      </c>
      <c r="D209" s="703">
        <v>2976</v>
      </c>
      <c r="E209" s="704">
        <v>18</v>
      </c>
      <c r="F209" s="704">
        <v>8</v>
      </c>
      <c r="G209" s="704">
        <v>2950</v>
      </c>
      <c r="H209" s="704">
        <v>55</v>
      </c>
      <c r="I209" s="704">
        <v>2895</v>
      </c>
      <c r="J209" s="704">
        <v>2790</v>
      </c>
      <c r="K209" s="839">
        <v>2143</v>
      </c>
      <c r="L209" s="703">
        <v>647</v>
      </c>
      <c r="M209" s="703">
        <v>105</v>
      </c>
      <c r="N209" s="699">
        <v>161069.81679628219</v>
      </c>
      <c r="O209" s="700">
        <f t="shared" si="5"/>
        <v>1.8476459830856974E-2</v>
      </c>
      <c r="P209" s="701">
        <f t="shared" si="6"/>
        <v>1.8315039146850832E-2</v>
      </c>
    </row>
    <row r="210" spans="2:16" ht="12">
      <c r="B210" s="333" t="s">
        <v>89</v>
      </c>
      <c r="C210" s="702" t="s">
        <v>40</v>
      </c>
      <c r="D210" s="703">
        <v>13161</v>
      </c>
      <c r="E210" s="704">
        <v>526</v>
      </c>
      <c r="F210" s="704">
        <v>143</v>
      </c>
      <c r="G210" s="704">
        <v>12492</v>
      </c>
      <c r="H210" s="704">
        <v>668</v>
      </c>
      <c r="I210" s="704">
        <v>11824</v>
      </c>
      <c r="J210" s="704">
        <v>11645</v>
      </c>
      <c r="K210" s="839">
        <v>9742</v>
      </c>
      <c r="L210" s="703">
        <v>1903</v>
      </c>
      <c r="M210" s="703">
        <v>179</v>
      </c>
      <c r="N210" s="699">
        <v>335848.78271881299</v>
      </c>
      <c r="O210" s="700">
        <f t="shared" si="5"/>
        <v>3.9187279148243791E-2</v>
      </c>
      <c r="P210" s="701">
        <f t="shared" si="6"/>
        <v>3.7195311231658798E-2</v>
      </c>
    </row>
    <row r="211" spans="2:16" ht="12">
      <c r="B211" s="333" t="s">
        <v>90</v>
      </c>
      <c r="C211" s="702" t="s">
        <v>490</v>
      </c>
      <c r="D211" s="703">
        <v>11363</v>
      </c>
      <c r="E211" s="704">
        <v>115</v>
      </c>
      <c r="F211" s="704">
        <v>31</v>
      </c>
      <c r="G211" s="704">
        <v>11217</v>
      </c>
      <c r="H211" s="704">
        <v>327</v>
      </c>
      <c r="I211" s="704">
        <v>10890</v>
      </c>
      <c r="J211" s="704">
        <v>10838</v>
      </c>
      <c r="K211" s="839">
        <v>9376</v>
      </c>
      <c r="L211" s="703">
        <v>1462</v>
      </c>
      <c r="M211" s="703">
        <v>52</v>
      </c>
      <c r="N211" s="699">
        <v>558558.17688851885</v>
      </c>
      <c r="O211" s="700">
        <f t="shared" si="5"/>
        <v>2.0343449384804032E-2</v>
      </c>
      <c r="P211" s="701">
        <f t="shared" si="6"/>
        <v>2.0082062109420647E-2</v>
      </c>
    </row>
    <row r="212" spans="2:16" ht="12">
      <c r="B212" s="333" t="s">
        <v>91</v>
      </c>
      <c r="C212" s="702" t="s">
        <v>491</v>
      </c>
      <c r="D212" s="703">
        <v>12045</v>
      </c>
      <c r="E212" s="704">
        <v>251</v>
      </c>
      <c r="F212" s="704">
        <v>75</v>
      </c>
      <c r="G212" s="704">
        <v>11719</v>
      </c>
      <c r="H212" s="704">
        <v>514</v>
      </c>
      <c r="I212" s="704">
        <v>11205</v>
      </c>
      <c r="J212" s="704">
        <v>11135</v>
      </c>
      <c r="K212" s="839">
        <v>9995</v>
      </c>
      <c r="L212" s="703">
        <v>1140</v>
      </c>
      <c r="M212" s="703">
        <v>70</v>
      </c>
      <c r="N212" s="699">
        <v>612526.99909853388</v>
      </c>
      <c r="O212" s="700">
        <f t="shared" si="5"/>
        <v>1.966443931080071E-2</v>
      </c>
      <c r="P212" s="701">
        <f t="shared" si="6"/>
        <v>1.9132217873248113E-2</v>
      </c>
    </row>
    <row r="213" spans="2:16" ht="12">
      <c r="B213" s="333" t="s">
        <v>92</v>
      </c>
      <c r="C213" s="702" t="s">
        <v>492</v>
      </c>
      <c r="D213" s="703">
        <v>4667</v>
      </c>
      <c r="E213" s="704">
        <v>42</v>
      </c>
      <c r="F213" s="704">
        <v>9</v>
      </c>
      <c r="G213" s="704">
        <v>4616</v>
      </c>
      <c r="H213" s="704">
        <v>168</v>
      </c>
      <c r="I213" s="704">
        <v>4448</v>
      </c>
      <c r="J213" s="704">
        <v>4433</v>
      </c>
      <c r="K213" s="839">
        <v>3532</v>
      </c>
      <c r="L213" s="703">
        <v>901</v>
      </c>
      <c r="M213" s="703">
        <v>15</v>
      </c>
      <c r="N213" s="699">
        <v>207535.77600883465</v>
      </c>
      <c r="O213" s="700">
        <f t="shared" si="5"/>
        <v>2.2487689061385392E-2</v>
      </c>
      <c r="P213" s="701">
        <f t="shared" si="6"/>
        <v>2.2241948298126198E-2</v>
      </c>
    </row>
    <row r="214" spans="2:16" ht="12">
      <c r="B214" s="333" t="s">
        <v>93</v>
      </c>
      <c r="C214" s="702" t="s">
        <v>260</v>
      </c>
      <c r="D214" s="703">
        <v>17711</v>
      </c>
      <c r="E214" s="704">
        <v>119</v>
      </c>
      <c r="F214" s="704">
        <v>18</v>
      </c>
      <c r="G214" s="704">
        <v>17574</v>
      </c>
      <c r="H214" s="704">
        <v>211</v>
      </c>
      <c r="I214" s="704">
        <v>17363</v>
      </c>
      <c r="J214" s="704">
        <v>17299</v>
      </c>
      <c r="K214" s="839">
        <v>14513</v>
      </c>
      <c r="L214" s="703">
        <v>2786</v>
      </c>
      <c r="M214" s="703">
        <v>64</v>
      </c>
      <c r="N214" s="699">
        <v>398844.98</v>
      </c>
      <c r="O214" s="700">
        <f t="shared" si="5"/>
        <v>4.4405723747607408E-2</v>
      </c>
      <c r="P214" s="701">
        <f t="shared" si="6"/>
        <v>4.4062231897716256E-2</v>
      </c>
    </row>
    <row r="215" spans="2:16" ht="12">
      <c r="B215" s="333" t="s">
        <v>94</v>
      </c>
      <c r="C215" s="702" t="s">
        <v>76</v>
      </c>
      <c r="D215" s="703">
        <v>18762</v>
      </c>
      <c r="E215" s="704">
        <v>197</v>
      </c>
      <c r="F215" s="704">
        <v>43</v>
      </c>
      <c r="G215" s="704">
        <v>18522</v>
      </c>
      <c r="H215" s="704">
        <v>300</v>
      </c>
      <c r="I215" s="704">
        <v>18222</v>
      </c>
      <c r="J215" s="704">
        <v>18155</v>
      </c>
      <c r="K215" s="839">
        <v>13500</v>
      </c>
      <c r="L215" s="703">
        <v>4655</v>
      </c>
      <c r="M215" s="703">
        <v>67</v>
      </c>
      <c r="N215" s="699">
        <v>661714.05327653757</v>
      </c>
      <c r="O215" s="700">
        <f t="shared" si="5"/>
        <v>2.8353636902674569E-2</v>
      </c>
      <c r="P215" s="701">
        <f t="shared" si="6"/>
        <v>2.7990942474754203E-2</v>
      </c>
    </row>
    <row r="216" spans="2:16" ht="12">
      <c r="B216" s="333" t="s">
        <v>95</v>
      </c>
      <c r="C216" s="702" t="s">
        <v>541</v>
      </c>
      <c r="D216" s="703">
        <v>1743</v>
      </c>
      <c r="E216" s="704">
        <v>8</v>
      </c>
      <c r="F216" s="704">
        <v>0</v>
      </c>
      <c r="G216" s="704">
        <v>1735</v>
      </c>
      <c r="H216" s="704">
        <v>20</v>
      </c>
      <c r="I216" s="704">
        <v>1715</v>
      </c>
      <c r="J216" s="704">
        <v>1715</v>
      </c>
      <c r="K216" s="839">
        <v>1614</v>
      </c>
      <c r="L216" s="703">
        <v>101</v>
      </c>
      <c r="M216" s="703">
        <v>0</v>
      </c>
      <c r="N216" s="699">
        <v>49289.27</v>
      </c>
      <c r="O216" s="700">
        <f t="shared" si="5"/>
        <v>3.5362666154317157E-2</v>
      </c>
      <c r="P216" s="701">
        <f t="shared" si="6"/>
        <v>3.5200359023373651E-2</v>
      </c>
    </row>
    <row r="217" spans="2:16" ht="12">
      <c r="B217" s="333" t="s">
        <v>96</v>
      </c>
      <c r="C217" s="702" t="s">
        <v>77</v>
      </c>
      <c r="D217" s="703">
        <v>13980</v>
      </c>
      <c r="E217" s="704">
        <v>118</v>
      </c>
      <c r="F217" s="704">
        <v>36</v>
      </c>
      <c r="G217" s="704">
        <v>13826</v>
      </c>
      <c r="H217" s="704">
        <v>224</v>
      </c>
      <c r="I217" s="704">
        <v>13602</v>
      </c>
      <c r="J217" s="704">
        <v>13120</v>
      </c>
      <c r="K217" s="839">
        <v>11765</v>
      </c>
      <c r="L217" s="703">
        <v>1355</v>
      </c>
      <c r="M217" s="703">
        <v>482</v>
      </c>
      <c r="N217" s="699">
        <v>875268.74165395962</v>
      </c>
      <c r="O217" s="700">
        <f t="shared" si="5"/>
        <v>1.5972237250907149E-2</v>
      </c>
      <c r="P217" s="701">
        <f t="shared" si="6"/>
        <v>1.5796291289774125E-2</v>
      </c>
    </row>
    <row r="218" spans="2:16" ht="12">
      <c r="B218" s="333" t="s">
        <v>97</v>
      </c>
      <c r="C218" s="702" t="s">
        <v>46</v>
      </c>
      <c r="D218" s="703">
        <v>13066</v>
      </c>
      <c r="E218" s="704">
        <v>978</v>
      </c>
      <c r="F218" s="704">
        <v>378</v>
      </c>
      <c r="G218" s="704">
        <v>11710</v>
      </c>
      <c r="H218" s="704">
        <v>695</v>
      </c>
      <c r="I218" s="704">
        <v>11015</v>
      </c>
      <c r="J218" s="704">
        <v>10865</v>
      </c>
      <c r="K218" s="839">
        <v>8616</v>
      </c>
      <c r="L218" s="703">
        <v>2249</v>
      </c>
      <c r="M218" s="703">
        <v>150</v>
      </c>
      <c r="N218" s="699">
        <v>261967.10286202311</v>
      </c>
      <c r="O218" s="700">
        <f t="shared" si="5"/>
        <v>4.987649157948585E-2</v>
      </c>
      <c r="P218" s="701">
        <f t="shared" si="6"/>
        <v>4.4700269125652788E-2</v>
      </c>
    </row>
    <row r="219" spans="2:16" ht="12">
      <c r="B219" s="333" t="s">
        <v>98</v>
      </c>
      <c r="C219" s="702" t="s">
        <v>48</v>
      </c>
      <c r="D219" s="703">
        <v>42558</v>
      </c>
      <c r="E219" s="704">
        <v>10643</v>
      </c>
      <c r="F219" s="704">
        <v>3018</v>
      </c>
      <c r="G219" s="704">
        <v>28897</v>
      </c>
      <c r="H219" s="704">
        <v>6310</v>
      </c>
      <c r="I219" s="704">
        <v>22587</v>
      </c>
      <c r="J219" s="704">
        <v>21015</v>
      </c>
      <c r="K219" s="839">
        <v>17895</v>
      </c>
      <c r="L219" s="703">
        <v>3120</v>
      </c>
      <c r="M219" s="703">
        <v>1572</v>
      </c>
      <c r="N219" s="699">
        <v>554630.44083084166</v>
      </c>
      <c r="O219" s="700">
        <f t="shared" si="5"/>
        <v>7.6732174916774698E-2</v>
      </c>
      <c r="P219" s="701">
        <f t="shared" si="6"/>
        <v>5.2101359522769827E-2</v>
      </c>
    </row>
    <row r="220" spans="2:16" ht="12">
      <c r="B220" s="333" t="s">
        <v>99</v>
      </c>
      <c r="C220" s="702" t="s">
        <v>493</v>
      </c>
      <c r="D220" s="703">
        <v>1484</v>
      </c>
      <c r="E220" s="704">
        <v>0</v>
      </c>
      <c r="F220" s="704">
        <v>0</v>
      </c>
      <c r="G220" s="704">
        <v>1484</v>
      </c>
      <c r="H220" s="704">
        <v>23</v>
      </c>
      <c r="I220" s="704">
        <v>1461</v>
      </c>
      <c r="J220" s="704">
        <v>1461</v>
      </c>
      <c r="K220" s="839">
        <v>1429</v>
      </c>
      <c r="L220" s="703">
        <v>32</v>
      </c>
      <c r="M220" s="703">
        <v>0</v>
      </c>
      <c r="N220" s="699">
        <v>198046.85806231064</v>
      </c>
      <c r="O220" s="700">
        <f t="shared" si="5"/>
        <v>7.4931761832500035E-3</v>
      </c>
      <c r="P220" s="701">
        <f t="shared" si="6"/>
        <v>7.4931761832500035E-3</v>
      </c>
    </row>
    <row r="221" spans="2:16" ht="12">
      <c r="B221" s="333" t="s">
        <v>100</v>
      </c>
      <c r="C221" s="702" t="s">
        <v>265</v>
      </c>
      <c r="D221" s="703">
        <v>564</v>
      </c>
      <c r="E221" s="704">
        <v>0</v>
      </c>
      <c r="F221" s="704">
        <v>0</v>
      </c>
      <c r="G221" s="704">
        <v>564</v>
      </c>
      <c r="H221" s="704">
        <v>0</v>
      </c>
      <c r="I221" s="704">
        <v>564</v>
      </c>
      <c r="J221" s="704">
        <v>564</v>
      </c>
      <c r="K221" s="839">
        <v>449</v>
      </c>
      <c r="L221" s="703">
        <v>115</v>
      </c>
      <c r="M221" s="703">
        <v>0</v>
      </c>
      <c r="N221" s="699">
        <v>54299.964999999997</v>
      </c>
      <c r="O221" s="700">
        <f t="shared" si="5"/>
        <v>1.0386747026448361E-2</v>
      </c>
      <c r="P221" s="701">
        <f t="shared" si="6"/>
        <v>1.0386747026448361E-2</v>
      </c>
    </row>
    <row r="222" spans="2:16" ht="12">
      <c r="B222" s="333" t="s">
        <v>101</v>
      </c>
      <c r="C222" s="702" t="s">
        <v>266</v>
      </c>
      <c r="D222" s="703">
        <v>3756</v>
      </c>
      <c r="E222" s="704">
        <v>174</v>
      </c>
      <c r="F222" s="704">
        <v>80</v>
      </c>
      <c r="G222" s="704">
        <v>3502</v>
      </c>
      <c r="H222" s="704">
        <v>321</v>
      </c>
      <c r="I222" s="704">
        <v>3181</v>
      </c>
      <c r="J222" s="704">
        <v>3128</v>
      </c>
      <c r="K222" s="839">
        <v>2549</v>
      </c>
      <c r="L222" s="703">
        <v>579</v>
      </c>
      <c r="M222" s="703">
        <v>53</v>
      </c>
      <c r="N222" s="699">
        <v>38905.676269122661</v>
      </c>
      <c r="O222" s="700">
        <f t="shared" si="5"/>
        <v>9.6541182680351834E-2</v>
      </c>
      <c r="P222" s="701">
        <f t="shared" si="6"/>
        <v>9.0012572349997905E-2</v>
      </c>
    </row>
    <row r="223" spans="2:16" ht="12">
      <c r="B223" s="333" t="s">
        <v>102</v>
      </c>
      <c r="C223" s="702" t="s">
        <v>52</v>
      </c>
      <c r="D223" s="703">
        <v>90862</v>
      </c>
      <c r="E223" s="704">
        <v>6879</v>
      </c>
      <c r="F223" s="704">
        <v>2933</v>
      </c>
      <c r="G223" s="704">
        <v>81050</v>
      </c>
      <c r="H223" s="704">
        <v>5961</v>
      </c>
      <c r="I223" s="704">
        <v>75089</v>
      </c>
      <c r="J223" s="704">
        <v>71958</v>
      </c>
      <c r="K223" s="839">
        <v>29807</v>
      </c>
      <c r="L223" s="703">
        <v>42151</v>
      </c>
      <c r="M223" s="703">
        <v>3131</v>
      </c>
      <c r="N223" s="699">
        <v>549591.70613204036</v>
      </c>
      <c r="O223" s="700">
        <f t="shared" si="5"/>
        <v>0.16532636680323237</v>
      </c>
      <c r="P223" s="701">
        <f t="shared" si="6"/>
        <v>0.14747311339616104</v>
      </c>
    </row>
    <row r="224" spans="2:16" ht="12">
      <c r="B224" s="333" t="s">
        <v>103</v>
      </c>
      <c r="C224" s="702" t="s">
        <v>494</v>
      </c>
      <c r="D224" s="703">
        <v>14611</v>
      </c>
      <c r="E224" s="704">
        <v>234</v>
      </c>
      <c r="F224" s="704">
        <v>49</v>
      </c>
      <c r="G224" s="704">
        <v>14328</v>
      </c>
      <c r="H224" s="704">
        <v>456</v>
      </c>
      <c r="I224" s="704">
        <v>13872</v>
      </c>
      <c r="J224" s="704">
        <v>13692</v>
      </c>
      <c r="K224" s="839">
        <v>10251</v>
      </c>
      <c r="L224" s="703">
        <v>3441</v>
      </c>
      <c r="M224" s="703">
        <v>180</v>
      </c>
      <c r="N224" s="699">
        <v>319443.96518324286</v>
      </c>
      <c r="O224" s="700">
        <f t="shared" si="5"/>
        <v>4.5738851230508241E-2</v>
      </c>
      <c r="P224" s="701">
        <f t="shared" si="6"/>
        <v>4.485293685789625E-2</v>
      </c>
    </row>
    <row r="225" spans="2:16" ht="12">
      <c r="B225" s="333" t="s">
        <v>104</v>
      </c>
      <c r="C225" s="702" t="s">
        <v>55</v>
      </c>
      <c r="D225" s="703">
        <v>8760</v>
      </c>
      <c r="E225" s="704">
        <v>1741</v>
      </c>
      <c r="F225" s="704">
        <v>537</v>
      </c>
      <c r="G225" s="704">
        <v>6482</v>
      </c>
      <c r="H225" s="704">
        <v>2002</v>
      </c>
      <c r="I225" s="704">
        <v>4480</v>
      </c>
      <c r="J225" s="704">
        <v>4377</v>
      </c>
      <c r="K225" s="839">
        <v>3032</v>
      </c>
      <c r="L225" s="703">
        <v>1345</v>
      </c>
      <c r="M225" s="703">
        <v>103</v>
      </c>
      <c r="N225" s="699">
        <v>749731.35725215566</v>
      </c>
      <c r="O225" s="700">
        <f t="shared" si="5"/>
        <v>1.1684185162144374E-2</v>
      </c>
      <c r="P225" s="701">
        <f t="shared" si="6"/>
        <v>8.6457634955502093E-3</v>
      </c>
    </row>
    <row r="226" spans="2:16" ht="12">
      <c r="B226" s="333" t="s">
        <v>105</v>
      </c>
      <c r="C226" s="702" t="s">
        <v>495</v>
      </c>
      <c r="D226" s="703">
        <v>33181</v>
      </c>
      <c r="E226" s="704">
        <v>1388</v>
      </c>
      <c r="F226" s="704">
        <v>372</v>
      </c>
      <c r="G226" s="704">
        <v>31421</v>
      </c>
      <c r="H226" s="704">
        <v>1025</v>
      </c>
      <c r="I226" s="704">
        <v>30396</v>
      </c>
      <c r="J226" s="704">
        <v>29654</v>
      </c>
      <c r="K226" s="839">
        <v>20525</v>
      </c>
      <c r="L226" s="703">
        <v>9129</v>
      </c>
      <c r="M226" s="703">
        <v>742</v>
      </c>
      <c r="N226" s="699">
        <v>415846.14370602986</v>
      </c>
      <c r="O226" s="700">
        <f t="shared" si="5"/>
        <v>7.9791529877589362E-2</v>
      </c>
      <c r="P226" s="701">
        <f t="shared" si="6"/>
        <v>7.5559195331175527E-2</v>
      </c>
    </row>
    <row r="227" spans="2:16" ht="12">
      <c r="B227" s="333" t="s">
        <v>106</v>
      </c>
      <c r="C227" s="702" t="s">
        <v>405</v>
      </c>
      <c r="D227" s="703">
        <v>7809</v>
      </c>
      <c r="E227" s="704">
        <v>523</v>
      </c>
      <c r="F227" s="704">
        <v>116</v>
      </c>
      <c r="G227" s="704">
        <v>7170</v>
      </c>
      <c r="H227" s="704">
        <v>582</v>
      </c>
      <c r="I227" s="704">
        <v>6588</v>
      </c>
      <c r="J227" s="704">
        <v>6553</v>
      </c>
      <c r="K227" s="839">
        <v>5204</v>
      </c>
      <c r="L227" s="703">
        <v>1349</v>
      </c>
      <c r="M227" s="703">
        <v>35</v>
      </c>
      <c r="N227" s="699">
        <v>248719.61575414898</v>
      </c>
      <c r="O227" s="700">
        <f t="shared" si="5"/>
        <v>3.1396799871703462E-2</v>
      </c>
      <c r="P227" s="701">
        <f t="shared" si="6"/>
        <v>2.8827641833796113E-2</v>
      </c>
    </row>
    <row r="228" spans="2:16" ht="12">
      <c r="B228" s="333" t="s">
        <v>107</v>
      </c>
      <c r="C228" s="702" t="s">
        <v>59</v>
      </c>
      <c r="D228" s="703">
        <v>24708</v>
      </c>
      <c r="E228" s="704">
        <v>0</v>
      </c>
      <c r="F228" s="704">
        <v>0</v>
      </c>
      <c r="G228" s="704">
        <v>24708</v>
      </c>
      <c r="H228" s="704">
        <v>0</v>
      </c>
      <c r="I228" s="704">
        <v>24708</v>
      </c>
      <c r="J228" s="704">
        <v>24312</v>
      </c>
      <c r="K228" s="839">
        <v>20414</v>
      </c>
      <c r="L228" s="703">
        <v>3898</v>
      </c>
      <c r="M228" s="703">
        <v>396</v>
      </c>
      <c r="N228" s="699">
        <v>342884.86059101776</v>
      </c>
      <c r="O228" s="700">
        <f t="shared" si="5"/>
        <v>7.2059174492019706E-2</v>
      </c>
      <c r="P228" s="701">
        <f t="shared" si="6"/>
        <v>7.2059174492019706E-2</v>
      </c>
    </row>
    <row r="229" spans="2:16" ht="12">
      <c r="B229" s="333" t="s">
        <v>108</v>
      </c>
      <c r="C229" s="702" t="s">
        <v>496</v>
      </c>
      <c r="D229" s="703">
        <v>37265</v>
      </c>
      <c r="E229" s="704">
        <v>2056</v>
      </c>
      <c r="F229" s="704">
        <v>233</v>
      </c>
      <c r="G229" s="704">
        <v>34976</v>
      </c>
      <c r="H229" s="704">
        <v>373</v>
      </c>
      <c r="I229" s="704">
        <v>34603</v>
      </c>
      <c r="J229" s="704">
        <v>29693</v>
      </c>
      <c r="K229" s="839">
        <v>14708</v>
      </c>
      <c r="L229" s="703">
        <v>14985</v>
      </c>
      <c r="M229" s="703">
        <v>4910</v>
      </c>
      <c r="N229" s="699">
        <v>552938.09506927477</v>
      </c>
      <c r="O229" s="700">
        <f t="shared" si="5"/>
        <v>6.7394524508808271E-2</v>
      </c>
      <c r="P229" s="701">
        <f t="shared" si="6"/>
        <v>6.3254820588221614E-2</v>
      </c>
    </row>
    <row r="230" spans="2:16" ht="12">
      <c r="B230" s="333" t="s">
        <v>109</v>
      </c>
      <c r="C230" s="702" t="s">
        <v>497</v>
      </c>
      <c r="D230" s="703">
        <v>79077</v>
      </c>
      <c r="E230" s="704">
        <v>3440</v>
      </c>
      <c r="F230" s="704">
        <v>563</v>
      </c>
      <c r="G230" s="704">
        <v>75074</v>
      </c>
      <c r="H230" s="704">
        <v>2598</v>
      </c>
      <c r="I230" s="704">
        <v>72476</v>
      </c>
      <c r="J230" s="704">
        <v>70661</v>
      </c>
      <c r="K230" s="839">
        <v>40113</v>
      </c>
      <c r="L230" s="703">
        <v>30548</v>
      </c>
      <c r="M230" s="703">
        <v>1815</v>
      </c>
      <c r="N230" s="699">
        <v>668186.28399511392</v>
      </c>
      <c r="O230" s="700">
        <f t="shared" ref="O230:O235" si="7">+D230/N230</f>
        <v>0.11834573964493149</v>
      </c>
      <c r="P230" s="701">
        <f t="shared" ref="P230:P235" si="8">+G230/N230</f>
        <v>0.1123548953311783</v>
      </c>
    </row>
    <row r="231" spans="2:16" ht="12">
      <c r="B231" s="333" t="s">
        <v>110</v>
      </c>
      <c r="C231" s="702" t="s">
        <v>532</v>
      </c>
      <c r="D231" s="703">
        <v>5967</v>
      </c>
      <c r="E231" s="704">
        <v>478</v>
      </c>
      <c r="F231" s="704">
        <v>217</v>
      </c>
      <c r="G231" s="704">
        <v>5272</v>
      </c>
      <c r="H231" s="704">
        <v>1682</v>
      </c>
      <c r="I231" s="704">
        <v>3590</v>
      </c>
      <c r="J231" s="704">
        <v>3401</v>
      </c>
      <c r="K231" s="839">
        <v>2285</v>
      </c>
      <c r="L231" s="703">
        <v>1116</v>
      </c>
      <c r="M231" s="703">
        <v>189</v>
      </c>
      <c r="N231" s="699">
        <v>75500.729585306006</v>
      </c>
      <c r="O231" s="700">
        <f t="shared" si="7"/>
        <v>7.9032348863040669E-2</v>
      </c>
      <c r="P231" s="701">
        <f t="shared" si="8"/>
        <v>6.9827139803242899E-2</v>
      </c>
    </row>
    <row r="232" spans="2:16" ht="12">
      <c r="B232" s="333" t="s">
        <v>422</v>
      </c>
      <c r="C232" s="702" t="s">
        <v>498</v>
      </c>
      <c r="D232" s="703">
        <v>42870</v>
      </c>
      <c r="E232" s="704">
        <v>7657</v>
      </c>
      <c r="F232" s="704">
        <v>1828</v>
      </c>
      <c r="G232" s="704">
        <v>33385</v>
      </c>
      <c r="H232" s="704">
        <v>2145</v>
      </c>
      <c r="I232" s="704">
        <v>31240</v>
      </c>
      <c r="J232" s="704">
        <v>27839</v>
      </c>
      <c r="K232" s="839">
        <v>15756</v>
      </c>
      <c r="L232" s="703">
        <v>12083</v>
      </c>
      <c r="M232" s="703">
        <v>3401</v>
      </c>
      <c r="N232" s="699">
        <v>441030.74062888883</v>
      </c>
      <c r="O232" s="700">
        <f t="shared" si="7"/>
        <v>9.7204108581795054E-2</v>
      </c>
      <c r="P232" s="701">
        <f t="shared" si="8"/>
        <v>7.5697671215377363E-2</v>
      </c>
    </row>
    <row r="233" spans="2:16" ht="12">
      <c r="B233" s="333" t="s">
        <v>423</v>
      </c>
      <c r="C233" s="702" t="s">
        <v>499</v>
      </c>
      <c r="D233" s="703">
        <v>59266</v>
      </c>
      <c r="E233" s="704">
        <v>8498</v>
      </c>
      <c r="F233" s="704">
        <v>2394</v>
      </c>
      <c r="G233" s="704">
        <v>48374</v>
      </c>
      <c r="H233" s="704">
        <v>1590</v>
      </c>
      <c r="I233" s="704">
        <v>46784</v>
      </c>
      <c r="J233" s="704">
        <v>42639</v>
      </c>
      <c r="K233" s="839">
        <v>12308</v>
      </c>
      <c r="L233" s="703">
        <v>30331</v>
      </c>
      <c r="M233" s="703">
        <v>4145</v>
      </c>
      <c r="N233" s="699">
        <v>469328.57868169132</v>
      </c>
      <c r="O233" s="700">
        <f t="shared" si="7"/>
        <v>0.12627826791727395</v>
      </c>
      <c r="P233" s="701">
        <f t="shared" si="8"/>
        <v>0.10307064644535163</v>
      </c>
    </row>
    <row r="234" spans="2:16" ht="12">
      <c r="B234" s="333" t="s">
        <v>424</v>
      </c>
      <c r="C234" s="702" t="s">
        <v>66</v>
      </c>
      <c r="D234" s="703">
        <v>0</v>
      </c>
      <c r="E234" s="704">
        <v>0</v>
      </c>
      <c r="F234" s="704">
        <v>0</v>
      </c>
      <c r="G234" s="704">
        <v>0</v>
      </c>
      <c r="H234" s="704">
        <v>0</v>
      </c>
      <c r="I234" s="704">
        <v>0</v>
      </c>
      <c r="J234" s="704">
        <v>0</v>
      </c>
      <c r="K234" s="839">
        <v>0</v>
      </c>
      <c r="L234" s="703">
        <v>0</v>
      </c>
      <c r="M234" s="703">
        <v>0</v>
      </c>
      <c r="N234" s="699">
        <v>15409</v>
      </c>
      <c r="O234" s="700">
        <f t="shared" si="7"/>
        <v>0</v>
      </c>
      <c r="P234" s="701">
        <f t="shared" si="8"/>
        <v>0</v>
      </c>
    </row>
    <row r="235" spans="2:16" ht="12">
      <c r="B235" s="333" t="s">
        <v>425</v>
      </c>
      <c r="C235" s="706" t="s">
        <v>67</v>
      </c>
      <c r="D235" s="707">
        <v>348</v>
      </c>
      <c r="E235" s="708">
        <v>0</v>
      </c>
      <c r="F235" s="708">
        <v>1</v>
      </c>
      <c r="G235" s="708">
        <v>347</v>
      </c>
      <c r="H235" s="708">
        <v>24</v>
      </c>
      <c r="I235" s="708">
        <v>323</v>
      </c>
      <c r="J235" s="708">
        <v>318</v>
      </c>
      <c r="K235" s="840">
        <v>289</v>
      </c>
      <c r="L235" s="709">
        <v>29</v>
      </c>
      <c r="M235" s="709">
        <v>5</v>
      </c>
      <c r="N235" s="710">
        <v>53610</v>
      </c>
      <c r="O235" s="700">
        <f t="shared" si="7"/>
        <v>6.4913262451035255E-3</v>
      </c>
      <c r="P235" s="701">
        <f t="shared" si="8"/>
        <v>6.4726730087670209E-3</v>
      </c>
    </row>
    <row r="236" spans="2:16" ht="12.75" thickBot="1">
      <c r="B236" s="711"/>
      <c r="C236" s="712" t="s">
        <v>75</v>
      </c>
      <c r="D236" s="713">
        <v>655362</v>
      </c>
      <c r="E236" s="714">
        <v>57274</v>
      </c>
      <c r="F236" s="714">
        <v>19327</v>
      </c>
      <c r="G236" s="714">
        <v>578761</v>
      </c>
      <c r="H236" s="714">
        <v>32625</v>
      </c>
      <c r="I236" s="714">
        <v>546136</v>
      </c>
      <c r="J236" s="714">
        <v>522078</v>
      </c>
      <c r="K236" s="841">
        <v>332424</v>
      </c>
      <c r="L236" s="715">
        <v>189654</v>
      </c>
      <c r="M236" s="715">
        <v>24058</v>
      </c>
      <c r="N236" s="716">
        <v>12381395.287705969</v>
      </c>
      <c r="O236" s="816">
        <f>+D236/N236</f>
        <v>5.2931191095299063E-2</v>
      </c>
      <c r="P236" s="817">
        <f>+G236/N236</f>
        <v>4.6744408570387634E-2</v>
      </c>
    </row>
  </sheetData>
  <sheetProtection sheet="1" objects="1" scenarios="1"/>
  <mergeCells count="200">
    <mergeCell ref="C186:I187"/>
    <mergeCell ref="T132:T134"/>
    <mergeCell ref="M132:M134"/>
    <mergeCell ref="Y132:Y134"/>
    <mergeCell ref="Z132:Z134"/>
    <mergeCell ref="AA132:AA134"/>
    <mergeCell ref="I132:I134"/>
    <mergeCell ref="B2:C3"/>
    <mergeCell ref="AZ132:AZ134"/>
    <mergeCell ref="D71:F71"/>
    <mergeCell ref="D174:F174"/>
    <mergeCell ref="AB132:AB134"/>
    <mergeCell ref="Q132:Q134"/>
    <mergeCell ref="R132:R134"/>
    <mergeCell ref="S132:S134"/>
    <mergeCell ref="AR132:AR134"/>
    <mergeCell ref="AS132:AS134"/>
    <mergeCell ref="U132:U134"/>
    <mergeCell ref="V132:V134"/>
    <mergeCell ref="AG132:AG134"/>
    <mergeCell ref="AK132:AK134"/>
    <mergeCell ref="W132:W134"/>
    <mergeCell ref="X132:X134"/>
    <mergeCell ref="AC132:AC134"/>
    <mergeCell ref="BC76:BC78"/>
    <mergeCell ref="BE77:BE78"/>
    <mergeCell ref="BF77:BF78"/>
    <mergeCell ref="AT76:AT78"/>
    <mergeCell ref="AU76:AU78"/>
    <mergeCell ref="AV76:AV78"/>
    <mergeCell ref="AW76:AW78"/>
    <mergeCell ref="AX76:AX78"/>
    <mergeCell ref="BA76:BA78"/>
    <mergeCell ref="BB76:BB78"/>
    <mergeCell ref="BE21:BE23"/>
    <mergeCell ref="BE19:BE20"/>
    <mergeCell ref="BA20:BA23"/>
    <mergeCell ref="AD132:AD134"/>
    <mergeCell ref="AE132:AE134"/>
    <mergeCell ref="AF132:AF134"/>
    <mergeCell ref="AQ132:AQ134"/>
    <mergeCell ref="BH21:BH23"/>
    <mergeCell ref="BF21:BF22"/>
    <mergeCell ref="BC20:BC23"/>
    <mergeCell ref="BF133:BF134"/>
    <mergeCell ref="AT132:AT134"/>
    <mergeCell ref="AU132:AU134"/>
    <mergeCell ref="AV132:AV134"/>
    <mergeCell ref="AW132:AW134"/>
    <mergeCell ref="AX132:AX134"/>
    <mergeCell ref="AY132:AY134"/>
    <mergeCell ref="AN132:AN134"/>
    <mergeCell ref="AO132:AO134"/>
    <mergeCell ref="BE133:BE134"/>
    <mergeCell ref="BC132:BC134"/>
    <mergeCell ref="AP132:AP134"/>
    <mergeCell ref="BA132:BA134"/>
    <mergeCell ref="BB132:BB134"/>
    <mergeCell ref="BB20:BB23"/>
    <mergeCell ref="N76:N78"/>
    <mergeCell ref="AT20:AT23"/>
    <mergeCell ref="AN20:AN22"/>
    <mergeCell ref="U76:U78"/>
    <mergeCell ref="V76:V78"/>
    <mergeCell ref="W76:W78"/>
    <mergeCell ref="AC76:AC78"/>
    <mergeCell ref="AD76:AD78"/>
    <mergeCell ref="AY76:AY78"/>
    <mergeCell ref="AX20:AX23"/>
    <mergeCell ref="AV20:AV23"/>
    <mergeCell ref="AF76:AF78"/>
    <mergeCell ref="AB76:AB78"/>
    <mergeCell ref="AU20:AU23"/>
    <mergeCell ref="AK76:AK78"/>
    <mergeCell ref="AG20:AG22"/>
    <mergeCell ref="AH20:AH22"/>
    <mergeCell ref="AO20:AO23"/>
    <mergeCell ref="AP20:AP23"/>
    <mergeCell ref="AQ20:AQ23"/>
    <mergeCell ref="AR20:AR23"/>
    <mergeCell ref="AS20:AS23"/>
    <mergeCell ref="AY20:AY23"/>
    <mergeCell ref="AK20:AK22"/>
    <mergeCell ref="AG76:AG78"/>
    <mergeCell ref="AE76:AE78"/>
    <mergeCell ref="AD20:AD22"/>
    <mergeCell ref="AE20:AE22"/>
    <mergeCell ref="AZ76:AZ78"/>
    <mergeCell ref="AN76:AN78"/>
    <mergeCell ref="AO76:AO78"/>
    <mergeCell ref="AP76:AP78"/>
    <mergeCell ref="AQ76:AQ78"/>
    <mergeCell ref="AW20:AW23"/>
    <mergeCell ref="AZ20:AZ23"/>
    <mergeCell ref="AR76:AR78"/>
    <mergeCell ref="AS76:AS78"/>
    <mergeCell ref="AI20:AI22"/>
    <mergeCell ref="AF20:AF22"/>
    <mergeCell ref="K132:K134"/>
    <mergeCell ref="L132:L134"/>
    <mergeCell ref="J132:J134"/>
    <mergeCell ref="K178:Q179"/>
    <mergeCell ref="D76:D78"/>
    <mergeCell ref="BF12:BH12"/>
    <mergeCell ref="G179:G181"/>
    <mergeCell ref="H179:H181"/>
    <mergeCell ref="C9:D9"/>
    <mergeCell ref="D127:F127"/>
    <mergeCell ref="J174:L174"/>
    <mergeCell ref="I179:I181"/>
    <mergeCell ref="C179:C181"/>
    <mergeCell ref="BB18:BC18"/>
    <mergeCell ref="F179:F181"/>
    <mergeCell ref="M20:M22"/>
    <mergeCell ref="F20:F22"/>
    <mergeCell ref="G20:G22"/>
    <mergeCell ref="H20:H22"/>
    <mergeCell ref="I20:I22"/>
    <mergeCell ref="R20:R22"/>
    <mergeCell ref="J20:J22"/>
    <mergeCell ref="K20:K22"/>
    <mergeCell ref="S20:S22"/>
    <mergeCell ref="H132:H134"/>
    <mergeCell ref="C8:D8"/>
    <mergeCell ref="D179:D181"/>
    <mergeCell ref="E179:E181"/>
    <mergeCell ref="B19:C23"/>
    <mergeCell ref="D20:D22"/>
    <mergeCell ref="E20:E22"/>
    <mergeCell ref="B75:C78"/>
    <mergeCell ref="B131:C134"/>
    <mergeCell ref="D132:D134"/>
    <mergeCell ref="E132:E134"/>
    <mergeCell ref="F132:F134"/>
    <mergeCell ref="G132:G134"/>
    <mergeCell ref="E76:E78"/>
    <mergeCell ref="F76:F78"/>
    <mergeCell ref="G76:G78"/>
    <mergeCell ref="H76:H78"/>
    <mergeCell ref="W20:W22"/>
    <mergeCell ref="M76:M78"/>
    <mergeCell ref="C13:D13"/>
    <mergeCell ref="C12:E12"/>
    <mergeCell ref="J76:J78"/>
    <mergeCell ref="K76:K78"/>
    <mergeCell ref="L76:L78"/>
    <mergeCell ref="I76:I78"/>
    <mergeCell ref="T20:T22"/>
    <mergeCell ref="U20:U22"/>
    <mergeCell ref="N20:N22"/>
    <mergeCell ref="O20:O22"/>
    <mergeCell ref="P20:P22"/>
    <mergeCell ref="AB20:AB22"/>
    <mergeCell ref="AL20:AL22"/>
    <mergeCell ref="G194:G195"/>
    <mergeCell ref="B193:C198"/>
    <mergeCell ref="AM20:AM22"/>
    <mergeCell ref="AL76:AL78"/>
    <mergeCell ref="AM76:AM78"/>
    <mergeCell ref="AL132:AL134"/>
    <mergeCell ref="AM132:AM134"/>
    <mergeCell ref="N193:N196"/>
    <mergeCell ref="L20:L22"/>
    <mergeCell ref="Q20:Q22"/>
    <mergeCell ref="X20:X22"/>
    <mergeCell ref="Y20:Y22"/>
    <mergeCell ref="S76:S78"/>
    <mergeCell ref="T76:T78"/>
    <mergeCell ref="AA76:AA78"/>
    <mergeCell ref="Z20:Z22"/>
    <mergeCell ref="AA20:AA22"/>
    <mergeCell ref="O76:O78"/>
    <mergeCell ref="P76:P78"/>
    <mergeCell ref="Q76:Q78"/>
    <mergeCell ref="R76:R78"/>
    <mergeCell ref="V20:V22"/>
    <mergeCell ref="C7:D7"/>
    <mergeCell ref="C10:D10"/>
    <mergeCell ref="C11:E11"/>
    <mergeCell ref="C14:D14"/>
    <mergeCell ref="C15:D15"/>
    <mergeCell ref="K197:K198"/>
    <mergeCell ref="L197:L198"/>
    <mergeCell ref="AJ20:AJ22"/>
    <mergeCell ref="AH76:AH78"/>
    <mergeCell ref="AI76:AI78"/>
    <mergeCell ref="AJ76:AJ78"/>
    <mergeCell ref="AH132:AH134"/>
    <mergeCell ref="AI132:AI134"/>
    <mergeCell ref="AJ132:AJ134"/>
    <mergeCell ref="O193:O196"/>
    <mergeCell ref="P193:P196"/>
    <mergeCell ref="L185:N185"/>
    <mergeCell ref="X76:X78"/>
    <mergeCell ref="Y76:Y78"/>
    <mergeCell ref="Z76:Z78"/>
    <mergeCell ref="N132:N134"/>
    <mergeCell ref="O132:O134"/>
    <mergeCell ref="P132:P134"/>
    <mergeCell ref="AC20:AC22"/>
  </mergeCells>
  <phoneticPr fontId="2"/>
  <hyperlinks>
    <hyperlink ref="C13:D13" location="④係数!BI12:BI58" display="係数Ｇ　民間消費支出構成"/>
    <hyperlink ref="C8:D8" location="④係数!A110:A128" display="係数Ｂ　粗付加価値率"/>
    <hyperlink ref="C10" location="④係数!A73:A113" display="係数Ｄ　投入係数"/>
    <hyperlink ref="D71:E71" location="④係数!A2" display="↑シートのトップへ戻る"/>
    <hyperlink ref="D127:F127" location="④係数!A2" display="↑シートのトップへ戻る"/>
    <hyperlink ref="C9:D9" location="④係数!A110:A128" display="係数Ｃ　雇用者所得率"/>
    <hyperlink ref="C11" location="④係数!A129:A171" display="係数Ｅ　逆行列係数"/>
    <hyperlink ref="D174:F174" location="④係数!A2" display="↑シートのトップへ戻る"/>
    <hyperlink ref="BF12:BH12" location="④係数!A2" display="←シートのトップへ戻る"/>
    <hyperlink ref="C7" location="④係数!BG12:BG58" display="係数Ａ　自給率"/>
    <hyperlink ref="C12:E12" location="④係数!A168:A198" display="係数Ｆ　消費転換係数"/>
    <hyperlink ref="L185:N185" location="④係数!A2" display="↑シートのトップへ戻る"/>
    <hyperlink ref="C14:D14" location="④係数!L175" display="係数Ｈ　就業係数･雇用係数"/>
    <hyperlink ref="C14" location="④係数!L186:N217" display="係数Ｈ　就業係数"/>
    <hyperlink ref="C15" location="④係数!L186:N217" display="係数Ｉ　雇用係数"/>
  </hyperlinks>
  <pageMargins left="0.55118110236220474" right="0.19685039370078741" top="0.74803149606299213" bottom="0.74803149606299213" header="0.31496062992125984" footer="0.31496062992125984"/>
  <pageSetup paperSize="9" scale="67" fitToWidth="2" fitToHeight="2" orientation="landscape" r:id="rId1"/>
  <headerFooter alignWithMargins="0">
    <oddHeader>&amp;L&amp;"ＭＳ ゴシック,標準"&amp;F&amp;C&amp;"ＭＳ ゴシック,標準"&amp;A&amp;R&amp;"ＭＳ ゴシック,標準"&amp;D_&amp;T</oddHeader>
  </headerFooter>
  <drawing r:id="rId2"/>
  <legacyDrawing r:id="rId3"/>
  <oleObjects>
    <mc:AlternateContent xmlns:mc="http://schemas.openxmlformats.org/markup-compatibility/2006">
      <mc:Choice Requires="x14">
        <oleObject progId="Equation.3" shapeId="81928" r:id="rId4">
          <objectPr defaultSize="0" autoPict="0" r:id="rId5">
            <anchor moveWithCells="1">
              <from>
                <xdr:col>3</xdr:col>
                <xdr:colOff>200025</xdr:colOff>
                <xdr:row>127</xdr:row>
                <xdr:rowOff>66675</xdr:rowOff>
              </from>
              <to>
                <xdr:col>5</xdr:col>
                <xdr:colOff>219075</xdr:colOff>
                <xdr:row>129</xdr:row>
                <xdr:rowOff>9525</xdr:rowOff>
              </to>
            </anchor>
          </objectPr>
        </oleObject>
      </mc:Choice>
      <mc:Fallback>
        <oleObject progId="Equation.3" shapeId="8192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①入力・結果</vt:lpstr>
      <vt:lpstr>②フロー</vt:lpstr>
      <vt:lpstr>③-1計算(建設部門)</vt:lpstr>
      <vt:lpstr>③-2計算</vt:lpstr>
      <vt:lpstr>④係数</vt:lpstr>
      <vt:lpstr>①入力・結果!Print_Area</vt:lpstr>
    </vt:vector>
  </TitlesOfParts>
  <Company>総務省統計局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　友介</dc:creator>
  <cp:lastModifiedBy>w</cp:lastModifiedBy>
  <cp:lastPrinted>2016-03-28T06:50:00Z</cp:lastPrinted>
  <dcterms:created xsi:type="dcterms:W3CDTF">2003-07-22T09:28:49Z</dcterms:created>
  <dcterms:modified xsi:type="dcterms:W3CDTF">2021-03-26T06:38:12Z</dcterms:modified>
</cp:coreProperties>
</file>