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w01\BH00$\05_理財係\11 公営企業\R2公営企業\01 決算統計\20 統計年報（原稿）\01 法適\06介護\"/>
    </mc:Choice>
  </mc:AlternateContent>
  <bookViews>
    <workbookView xWindow="-15" yWindow="-15" windowWidth="7680" windowHeight="8730"/>
  </bookViews>
  <sheets>
    <sheet name="総括" sheetId="1" r:id="rId1"/>
    <sheet name="決算まとめ" sheetId="2" r:id="rId2"/>
    <sheet name="施設業務" sheetId="3" r:id="rId3"/>
    <sheet name="損益計算書" sheetId="4" r:id="rId4"/>
    <sheet name="貸借対照表" sheetId="5" r:id="rId5"/>
    <sheet name="費用構成表" sheetId="6" r:id="rId6"/>
    <sheet name="資本的収支" sheetId="7" r:id="rId7"/>
    <sheet name="財務分析表" sheetId="8" r:id="rId8"/>
  </sheets>
  <definedNames>
    <definedName name="_xlnm.Print_Area" localSheetId="1">決算まとめ!$B$1:$O$44</definedName>
    <definedName name="_xlnm.Print_Area" localSheetId="7">財務分析表!$B$1:$I$44</definedName>
    <definedName name="_xlnm.Print_Area" localSheetId="2">施設業務!$B$1:$K$44</definedName>
    <definedName name="_xlnm.Print_Area" localSheetId="6">資本的収支!$B$1:$K$44</definedName>
    <definedName name="_xlnm.Print_Area" localSheetId="0">総括!$B$1:$L$34</definedName>
    <definedName name="_xlnm.Print_Area" localSheetId="3">損益計算書!$B$1:$P$44</definedName>
    <definedName name="_xlnm.Print_Area" localSheetId="4">貸借対照表!$B$1:$J$49</definedName>
    <definedName name="_xlnm.Print_Area" localSheetId="5">費用構成表!$B$1:$O$44</definedName>
  </definedNames>
  <calcPr calcId="152511"/>
</workbook>
</file>

<file path=xl/calcChain.xml><?xml version="1.0" encoding="utf-8"?>
<calcChain xmlns="http://schemas.openxmlformats.org/spreadsheetml/2006/main">
  <c r="G33" i="2" l="1"/>
  <c r="G36" i="2" s="1"/>
  <c r="G34" i="2"/>
  <c r="G40" i="2"/>
  <c r="G41" i="2"/>
  <c r="G39" i="2" s="1"/>
  <c r="G42" i="2"/>
  <c r="G44" i="3"/>
  <c r="H8" i="4"/>
  <c r="H7" i="4" s="1"/>
  <c r="H10" i="4"/>
  <c r="H13" i="4"/>
  <c r="H12" i="4" s="1"/>
  <c r="H15" i="4"/>
  <c r="H16" i="4"/>
  <c r="H21" i="4"/>
  <c r="H27" i="4"/>
  <c r="H26" i="4" s="1"/>
  <c r="H29" i="4"/>
  <c r="H22" i="4"/>
  <c r="H23" i="4"/>
  <c r="H24" i="4"/>
  <c r="F6" i="5"/>
  <c r="F11" i="5"/>
  <c r="F20" i="5"/>
  <c r="F22" i="5"/>
  <c r="F24" i="5"/>
  <c r="F25" i="5"/>
  <c r="F28" i="5"/>
  <c r="F30" i="5"/>
  <c r="F32" i="5"/>
  <c r="F33" i="5"/>
  <c r="F34" i="5"/>
  <c r="F35" i="5"/>
  <c r="F36" i="5"/>
  <c r="F37" i="5"/>
  <c r="F41" i="5"/>
  <c r="F47" i="5" s="1"/>
  <c r="F26" i="5"/>
  <c r="F18" i="6"/>
  <c r="G30" i="6"/>
  <c r="F28" i="6"/>
  <c r="G14" i="7"/>
  <c r="G18" i="7"/>
  <c r="G27" i="7" s="1"/>
  <c r="G39" i="7" s="1"/>
  <c r="G26" i="7"/>
  <c r="G35" i="2"/>
  <c r="G37" i="7"/>
  <c r="G38" i="2"/>
  <c r="G43" i="2" s="1"/>
  <c r="G20" i="2"/>
  <c r="F27" i="5" l="1"/>
  <c r="G17" i="2" s="1"/>
  <c r="G21" i="2" s="1"/>
  <c r="H20" i="4"/>
  <c r="H31" i="4" s="1"/>
  <c r="G11" i="2"/>
  <c r="G10" i="2"/>
  <c r="G18" i="2"/>
  <c r="G9" i="2"/>
  <c r="G14" i="2" s="1"/>
  <c r="H18" i="4"/>
  <c r="G8" i="2"/>
  <c r="G12" i="2" s="1"/>
  <c r="F19" i="5"/>
  <c r="F39" i="5" s="1"/>
  <c r="F48" i="5" s="1"/>
  <c r="F30" i="6"/>
  <c r="F18" i="5"/>
  <c r="H32" i="4" l="1"/>
  <c r="H39" i="4" s="1"/>
  <c r="H43" i="4" s="1"/>
  <c r="G15" i="2"/>
  <c r="G13" i="2"/>
</calcChain>
</file>

<file path=xl/sharedStrings.xml><?xml version="1.0" encoding="utf-8"?>
<sst xmlns="http://schemas.openxmlformats.org/spreadsheetml/2006/main" count="713" uniqueCount="341">
  <si>
    <t>累積欠損金</t>
  </si>
  <si>
    <t>純損失</t>
    <rPh sb="0" eb="3">
      <t>ジュンソンシツ</t>
    </rPh>
    <phoneticPr fontId="51"/>
  </si>
  <si>
    <t>　 (2)　経営状況</t>
  </si>
  <si>
    <t>５　介護サービス事業</t>
    <rPh sb="2" eb="4">
      <t>カイゴ</t>
    </rPh>
    <phoneticPr fontId="50"/>
  </si>
  <si>
    <t>甲　　賀　　市</t>
    <rPh sb="0" eb="1">
      <t>コウ</t>
    </rPh>
    <rPh sb="3" eb="4">
      <t>ガ</t>
    </rPh>
    <rPh sb="6" eb="7">
      <t>シ</t>
    </rPh>
    <phoneticPr fontId="50"/>
  </si>
  <si>
    <t>剰余金</t>
    <phoneticPr fontId="51"/>
  </si>
  <si>
    <t>　 (1)　事業数等</t>
  </si>
  <si>
    <t>長　　浜　　市</t>
    <rPh sb="0" eb="1">
      <t>チョウ</t>
    </rPh>
    <rPh sb="3" eb="4">
      <t>ハマ</t>
    </rPh>
    <rPh sb="6" eb="7">
      <t>シ</t>
    </rPh>
    <phoneticPr fontId="50"/>
  </si>
  <si>
    <t>(E)</t>
    <phoneticPr fontId="51"/>
  </si>
  <si>
    <t>理学療法士･作業療法士</t>
    <phoneticPr fontId="50"/>
  </si>
  <si>
    <t>大　　津　　市</t>
    <phoneticPr fontId="50"/>
  </si>
  <si>
    <t>（損益計算書）</t>
    <phoneticPr fontId="51"/>
  </si>
  <si>
    <t>合　　　　計</t>
    <phoneticPr fontId="50"/>
  </si>
  <si>
    <t xml:space="preserve"> 　　　を計上した。</t>
    <phoneticPr fontId="50"/>
  </si>
  <si>
    <t>法定福利費</t>
  </si>
  <si>
    <t>１.</t>
    <phoneticPr fontId="51"/>
  </si>
  <si>
    <t>（収益的収支決算のまとめ）</t>
  </si>
  <si>
    <t>年　度</t>
    <phoneticPr fontId="51"/>
  </si>
  <si>
    <t>経常損失</t>
    <rPh sb="0" eb="2">
      <t>ケイジョウ</t>
    </rPh>
    <rPh sb="2" eb="4">
      <t>ソンシツ</t>
    </rPh>
    <phoneticPr fontId="51"/>
  </si>
  <si>
    <t>（単位：千円、％）</t>
    <phoneticPr fontId="50"/>
  </si>
  <si>
    <t>11.</t>
    <phoneticPr fontId="51"/>
  </si>
  <si>
    <t>受託工事費</t>
    <rPh sb="0" eb="2">
      <t>ジュタク</t>
    </rPh>
    <rPh sb="2" eb="5">
      <t>コウジヒ</t>
    </rPh>
    <phoneticPr fontId="51"/>
  </si>
  <si>
    <t>経 営 状 況 の 推 移</t>
  </si>
  <si>
    <t>企業債償還金</t>
    <phoneticPr fontId="51"/>
  </si>
  <si>
    <t>職員給与費</t>
    <phoneticPr fontId="51"/>
  </si>
  <si>
    <t>介護職員</t>
    <phoneticPr fontId="50"/>
  </si>
  <si>
    <t>年　度</t>
  </si>
  <si>
    <t>項　目</t>
  </si>
  <si>
    <t>団体名</t>
    <phoneticPr fontId="51"/>
  </si>
  <si>
    <t>繰越工事資金</t>
    <phoneticPr fontId="51"/>
  </si>
  <si>
    <t>（施設業務の概要）</t>
  </si>
  <si>
    <t>総収支比率</t>
    <rPh sb="0" eb="1">
      <t>ソウ</t>
    </rPh>
    <rPh sb="1" eb="3">
      <t>シュウシ</t>
    </rPh>
    <rPh sb="3" eb="5">
      <t>ヒリツ</t>
    </rPh>
    <phoneticPr fontId="51"/>
  </si>
  <si>
    <t>総収益</t>
    <phoneticPr fontId="50"/>
  </si>
  <si>
    <t>経常収益</t>
    <phoneticPr fontId="50"/>
  </si>
  <si>
    <t>純損失</t>
  </si>
  <si>
    <t xml:space="preserve">うち営業収益 </t>
    <phoneticPr fontId="51"/>
  </si>
  <si>
    <t>イ</t>
    <phoneticPr fontId="51"/>
  </si>
  <si>
    <t>(日)</t>
    <rPh sb="1" eb="2">
      <t>ニチ</t>
    </rPh>
    <phoneticPr fontId="50"/>
  </si>
  <si>
    <t>単年度欠損金比率</t>
  </si>
  <si>
    <t>総費用</t>
    <phoneticPr fontId="50"/>
  </si>
  <si>
    <t>-</t>
  </si>
  <si>
    <t>経常費用</t>
    <phoneticPr fontId="50"/>
  </si>
  <si>
    <t>固定資産対長期資本比率</t>
    <phoneticPr fontId="51"/>
  </si>
  <si>
    <t>単年度</t>
    <phoneticPr fontId="50"/>
  </si>
  <si>
    <t>赤字額等の割合</t>
    <rPh sb="0" eb="2">
      <t>アカジ</t>
    </rPh>
    <rPh sb="2" eb="3">
      <t>ガク</t>
    </rPh>
    <rPh sb="3" eb="4">
      <t>トウ</t>
    </rPh>
    <rPh sb="5" eb="7">
      <t>ワリアイ</t>
    </rPh>
    <phoneticPr fontId="50"/>
  </si>
  <si>
    <t>引当金</t>
    <rPh sb="0" eb="2">
      <t>ヒキアテキン</t>
    </rPh>
    <phoneticPr fontId="51"/>
  </si>
  <si>
    <t>純利益</t>
    <rPh sb="0" eb="3">
      <t>ジュンリエキ</t>
    </rPh>
    <phoneticPr fontId="51"/>
  </si>
  <si>
    <t>（単位：千円）</t>
  </si>
  <si>
    <t>経常収益</t>
    <phoneticPr fontId="51"/>
  </si>
  <si>
    <t>サービス日数</t>
    <rPh sb="4" eb="6">
      <t>ニッスウ</t>
    </rPh>
    <phoneticPr fontId="50"/>
  </si>
  <si>
    <t>経常利益</t>
    <rPh sb="0" eb="2">
      <t>ケイジョウ</t>
    </rPh>
    <rPh sb="2" eb="4">
      <t>リエキ</t>
    </rPh>
    <phoneticPr fontId="51"/>
  </si>
  <si>
    <t>貸倒引当金（△）</t>
    <rPh sb="0" eb="1">
      <t>カシダオ</t>
    </rPh>
    <rPh sb="1" eb="3">
      <t>ヒキアテ</t>
    </rPh>
    <rPh sb="3" eb="4">
      <t>キン</t>
    </rPh>
    <phoneticPr fontId="50"/>
  </si>
  <si>
    <t>累積欠損金</t>
    <phoneticPr fontId="50"/>
  </si>
  <si>
    <t>営業収益</t>
  </si>
  <si>
    <t>その他</t>
  </si>
  <si>
    <t>不良債務</t>
    <phoneticPr fontId="50"/>
  </si>
  <si>
    <t>経常利益</t>
    <phoneticPr fontId="51"/>
  </si>
  <si>
    <t>(2)</t>
  </si>
  <si>
    <t>累積欠損金比率</t>
  </si>
  <si>
    <t>不良債務比率</t>
  </si>
  <si>
    <t>建設改良費</t>
    <phoneticPr fontId="51"/>
  </si>
  <si>
    <t>経常収支比率</t>
    <rPh sb="0" eb="2">
      <t>ケイジョウ</t>
    </rPh>
    <rPh sb="2" eb="4">
      <t>シュウシ</t>
    </rPh>
    <rPh sb="4" eb="6">
      <t>ヒリツ</t>
    </rPh>
    <phoneticPr fontId="51"/>
  </si>
  <si>
    <t>賃金</t>
  </si>
  <si>
    <t>項　目</t>
    <rPh sb="2" eb="3">
      <t>モク</t>
    </rPh>
    <phoneticPr fontId="51"/>
  </si>
  <si>
    <t>基本給</t>
  </si>
  <si>
    <t>施設サービス</t>
    <rPh sb="0" eb="2">
      <t>シセツ</t>
    </rPh>
    <phoneticPr fontId="50"/>
  </si>
  <si>
    <t>事業名</t>
    <phoneticPr fontId="51"/>
  </si>
  <si>
    <t>(H)</t>
    <phoneticPr fontId="51"/>
  </si>
  <si>
    <t>施設の名称</t>
    <phoneticPr fontId="50"/>
  </si>
  <si>
    <t>介　　護　　サ　　ー　　ビ　　ス</t>
    <rPh sb="0" eb="1">
      <t>スケ</t>
    </rPh>
    <rPh sb="3" eb="4">
      <t>ユズル</t>
    </rPh>
    <phoneticPr fontId="50"/>
  </si>
  <si>
    <t>計</t>
    <phoneticPr fontId="50"/>
  </si>
  <si>
    <t>甲　賀　市</t>
    <rPh sb="0" eb="1">
      <t>コウ</t>
    </rPh>
    <rPh sb="2" eb="3">
      <t>ガ</t>
    </rPh>
    <rPh sb="4" eb="5">
      <t>シ</t>
    </rPh>
    <phoneticPr fontId="50"/>
  </si>
  <si>
    <t>高　　島　　市</t>
    <rPh sb="0" eb="1">
      <t>タカ</t>
    </rPh>
    <rPh sb="3" eb="4">
      <t>シマ</t>
    </rPh>
    <rPh sb="6" eb="7">
      <t>シ</t>
    </rPh>
    <phoneticPr fontId="50"/>
  </si>
  <si>
    <t>資　　本　　合　　計</t>
  </si>
  <si>
    <t>計</t>
  </si>
  <si>
    <t>総収益</t>
  </si>
  <si>
    <t>総費用</t>
  </si>
  <si>
    <t>経常費用</t>
    <phoneticPr fontId="51"/>
  </si>
  <si>
    <t>その他</t>
    <phoneticPr fontId="51"/>
  </si>
  <si>
    <t>純利益</t>
  </si>
  <si>
    <t>経常損失</t>
    <phoneticPr fontId="51"/>
  </si>
  <si>
    <t>計</t>
    <rPh sb="0" eb="1">
      <t>ケイ</t>
    </rPh>
    <phoneticPr fontId="51"/>
  </si>
  <si>
    <t>-</t>
    <phoneticPr fontId="50"/>
  </si>
  <si>
    <t>不良債務</t>
  </si>
  <si>
    <t>(D)</t>
    <phoneticPr fontId="51"/>
  </si>
  <si>
    <t>総収支比率</t>
  </si>
  <si>
    <t>(1)</t>
    <phoneticPr fontId="50"/>
  </si>
  <si>
    <t>経常収支比率</t>
  </si>
  <si>
    <t>（資本的収支決算のまとめ）</t>
  </si>
  <si>
    <t>資本的支出</t>
  </si>
  <si>
    <t>(I)</t>
    <phoneticPr fontId="51"/>
  </si>
  <si>
    <t>上部財源</t>
  </si>
  <si>
    <t>当年度許可債で未借入または未発行の額</t>
    <phoneticPr fontId="51"/>
  </si>
  <si>
    <t>内部資金</t>
    <phoneticPr fontId="51"/>
  </si>
  <si>
    <t>外部資金</t>
    <phoneticPr fontId="51"/>
  </si>
  <si>
    <t>企業債</t>
    <phoneticPr fontId="51"/>
  </si>
  <si>
    <t>９.</t>
    <phoneticPr fontId="51"/>
  </si>
  <si>
    <t>他会計出資金等</t>
    <phoneticPr fontId="51"/>
  </si>
  <si>
    <t>差引資金不足</t>
  </si>
  <si>
    <t>他会計出資金</t>
    <phoneticPr fontId="51"/>
  </si>
  <si>
    <t>減価償却費</t>
    <rPh sb="0" eb="2">
      <t>ゲンカ</t>
    </rPh>
    <rPh sb="2" eb="5">
      <t>ショウキャクヒ</t>
    </rPh>
    <phoneticPr fontId="51"/>
  </si>
  <si>
    <t>団体名</t>
    <rPh sb="0" eb="3">
      <t>ダンタイメイ</t>
    </rPh>
    <phoneticPr fontId="50"/>
  </si>
  <si>
    <t>大 津 市</t>
  </si>
  <si>
    <t>他会計への支出金</t>
    <phoneticPr fontId="51"/>
  </si>
  <si>
    <t>長　浜　市</t>
    <rPh sb="0" eb="1">
      <t>チョウ</t>
    </rPh>
    <rPh sb="2" eb="3">
      <t>ハマ</t>
    </rPh>
    <rPh sb="4" eb="5">
      <t>シ</t>
    </rPh>
    <phoneticPr fontId="50"/>
  </si>
  <si>
    <t>高　島　市</t>
    <rPh sb="0" eb="1">
      <t>タカ</t>
    </rPh>
    <rPh sb="2" eb="3">
      <t>シマ</t>
    </rPh>
    <rPh sb="4" eb="5">
      <t>シ</t>
    </rPh>
    <phoneticPr fontId="50"/>
  </si>
  <si>
    <t>項　目</t>
    <phoneticPr fontId="50"/>
  </si>
  <si>
    <t>(Ｆ)</t>
    <phoneticPr fontId="51"/>
  </si>
  <si>
    <t>事業種類</t>
    <phoneticPr fontId="50"/>
  </si>
  <si>
    <t>ｱ.</t>
    <phoneticPr fontId="50"/>
  </si>
  <si>
    <t>介護老人保健施設</t>
    <phoneticPr fontId="50"/>
  </si>
  <si>
    <t>２.</t>
    <phoneticPr fontId="51"/>
  </si>
  <si>
    <t>ケアセンターおおつ</t>
    <phoneticPr fontId="50"/>
  </si>
  <si>
    <t>湖北やすらぎの里</t>
  </si>
  <si>
    <t>ケアセンターささゆり</t>
    <phoneticPr fontId="50"/>
  </si>
  <si>
    <t>陽光の里</t>
  </si>
  <si>
    <t>８．</t>
    <phoneticPr fontId="50"/>
  </si>
  <si>
    <t>３.</t>
    <phoneticPr fontId="51"/>
  </si>
  <si>
    <t>リース債務</t>
    <rPh sb="2" eb="4">
      <t>サイム</t>
    </rPh>
    <phoneticPr fontId="51"/>
  </si>
  <si>
    <t>当年度純利益(損失)(G)+(H)-(I)</t>
    <phoneticPr fontId="51"/>
  </si>
  <si>
    <t>事業開始年月日</t>
    <phoneticPr fontId="50"/>
  </si>
  <si>
    <t>流動比率</t>
    <phoneticPr fontId="51"/>
  </si>
  <si>
    <t>-</t>
    <phoneticPr fontId="42"/>
  </si>
  <si>
    <t>(Ｈ)</t>
    <phoneticPr fontId="51"/>
  </si>
  <si>
    <t>４.</t>
    <phoneticPr fontId="51"/>
  </si>
  <si>
    <t>当年度損益勘定留保資金</t>
    <phoneticPr fontId="51"/>
  </si>
  <si>
    <t>法適用年月日</t>
    <phoneticPr fontId="50"/>
  </si>
  <si>
    <t>５.</t>
    <phoneticPr fontId="51"/>
  </si>
  <si>
    <t>延床面積</t>
    <rPh sb="0" eb="1">
      <t>ノ</t>
    </rPh>
    <rPh sb="1" eb="2">
      <t>ユカ</t>
    </rPh>
    <rPh sb="2" eb="4">
      <t>メンセキ</t>
    </rPh>
    <phoneticPr fontId="50"/>
  </si>
  <si>
    <t>総収支比率</t>
    <phoneticPr fontId="51"/>
  </si>
  <si>
    <t>(㎡)</t>
    <phoneticPr fontId="50"/>
  </si>
  <si>
    <t>うち居室床面積</t>
    <rPh sb="2" eb="4">
      <t>キョシツ</t>
    </rPh>
    <phoneticPr fontId="50"/>
  </si>
  <si>
    <t>工事負担金</t>
    <phoneticPr fontId="51"/>
  </si>
  <si>
    <t>(4)</t>
    <phoneticPr fontId="51"/>
  </si>
  <si>
    <t>大　津　市</t>
  </si>
  <si>
    <t>６.</t>
    <phoneticPr fontId="51"/>
  </si>
  <si>
    <t>定員数</t>
    <phoneticPr fontId="50"/>
  </si>
  <si>
    <t>企業債償還元金対減価償却費比率</t>
    <rPh sb="5" eb="6">
      <t>ガン</t>
    </rPh>
    <phoneticPr fontId="51"/>
  </si>
  <si>
    <t>介護支援専門員</t>
    <rPh sb="0" eb="2">
      <t>カイゴ</t>
    </rPh>
    <rPh sb="2" eb="4">
      <t>シエン</t>
    </rPh>
    <rPh sb="4" eb="7">
      <t>センモンイン</t>
    </rPh>
    <phoneticPr fontId="50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</si>
  <si>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50"/>
  </si>
  <si>
    <t>支出の財源充当</t>
    <phoneticPr fontId="51"/>
  </si>
  <si>
    <t>(人)</t>
    <rPh sb="1" eb="2">
      <t>ニン</t>
    </rPh>
    <phoneticPr fontId="50"/>
  </si>
  <si>
    <t>通所ﾘﾊﾋﾞﾘｽﾃｰｼｮﾝ</t>
    <rPh sb="0" eb="1">
      <t>ツウ</t>
    </rPh>
    <rPh sb="1" eb="2">
      <t>ジョ</t>
    </rPh>
    <phoneticPr fontId="50"/>
  </si>
  <si>
    <t>７.</t>
    <phoneticPr fontId="51"/>
  </si>
  <si>
    <t>ｲ.</t>
    <phoneticPr fontId="50"/>
  </si>
  <si>
    <t>年延利用者数</t>
    <rPh sb="0" eb="1">
      <t>ネン</t>
    </rPh>
    <rPh sb="1" eb="2">
      <t>ノ</t>
    </rPh>
    <rPh sb="2" eb="5">
      <t>リヨウシャ</t>
    </rPh>
    <rPh sb="5" eb="6">
      <t>スウ</t>
    </rPh>
    <phoneticPr fontId="50"/>
  </si>
  <si>
    <t>ｳ.</t>
    <phoneticPr fontId="50"/>
  </si>
  <si>
    <t>年延入所定員</t>
    <rPh sb="0" eb="1">
      <t>ネン</t>
    </rPh>
    <rPh sb="1" eb="2">
      <t>ノ</t>
    </rPh>
    <rPh sb="2" eb="4">
      <t>ニュウショ</t>
    </rPh>
    <rPh sb="4" eb="6">
      <t>テイイン</t>
    </rPh>
    <phoneticPr fontId="50"/>
  </si>
  <si>
    <t>居宅サービス</t>
    <rPh sb="0" eb="2">
      <t>キョタク</t>
    </rPh>
    <phoneticPr fontId="51"/>
  </si>
  <si>
    <t>訪問看護</t>
    <rPh sb="0" eb="2">
      <t>ホウモン</t>
    </rPh>
    <rPh sb="2" eb="4">
      <t>カンゴ</t>
    </rPh>
    <phoneticPr fontId="50"/>
  </si>
  <si>
    <t>(2)</t>
    <phoneticPr fontId="50"/>
  </si>
  <si>
    <t>（ 給　与　表 ）平均月額</t>
    <rPh sb="2" eb="7">
      <t>キュウヨヒョウ</t>
    </rPh>
    <rPh sb="9" eb="11">
      <t>ヘイキン</t>
    </rPh>
    <rPh sb="11" eb="13">
      <t>ゲツガク</t>
    </rPh>
    <phoneticPr fontId="51"/>
  </si>
  <si>
    <t>訪問リハビリステーション</t>
    <rPh sb="0" eb="2">
      <t>ホウモン</t>
    </rPh>
    <phoneticPr fontId="50"/>
  </si>
  <si>
    <t>資本的収入</t>
    <phoneticPr fontId="51"/>
  </si>
  <si>
    <t>充てるための長期借入金</t>
    <phoneticPr fontId="42"/>
  </si>
  <si>
    <t>(1)</t>
    <phoneticPr fontId="51"/>
  </si>
  <si>
    <r>
      <t>(</t>
    </r>
    <r>
      <rPr>
        <sz val="11"/>
        <rFont val="ＭＳ 明朝"/>
        <family val="1"/>
        <charset val="128"/>
      </rPr>
      <t>3)</t>
    </r>
    <phoneticPr fontId="51"/>
  </si>
  <si>
    <t>(4)</t>
    <phoneticPr fontId="50"/>
  </si>
  <si>
    <t>職員数</t>
    <phoneticPr fontId="50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</si>
  <si>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50"/>
  </si>
  <si>
    <t>９．</t>
    <phoneticPr fontId="50"/>
  </si>
  <si>
    <t>（ 財 務 分 析 表 ）</t>
  </si>
  <si>
    <t>居宅介護支援</t>
    <rPh sb="0" eb="2">
      <t>キョタク</t>
    </rPh>
    <rPh sb="2" eb="4">
      <t>カイゴ</t>
    </rPh>
    <rPh sb="4" eb="6">
      <t>シエン</t>
    </rPh>
    <phoneticPr fontId="51"/>
  </si>
  <si>
    <r>
      <t>1</t>
    </r>
    <r>
      <rPr>
        <sz val="11"/>
        <rFont val="ＭＳ 明朝"/>
        <family val="1"/>
        <charset val="128"/>
      </rPr>
      <t>0.</t>
    </r>
    <phoneticPr fontId="51"/>
  </si>
  <si>
    <t>他会計(補助)負担金</t>
    <phoneticPr fontId="51"/>
  </si>
  <si>
    <t>医師</t>
    <phoneticPr fontId="50"/>
  </si>
  <si>
    <t>(人)</t>
    <rPh sb="1" eb="2">
      <t>ニン</t>
    </rPh>
    <phoneticPr fontId="51"/>
  </si>
  <si>
    <t>(2)</t>
    <phoneticPr fontId="51"/>
  </si>
  <si>
    <t>看護職員</t>
    <phoneticPr fontId="50"/>
  </si>
  <si>
    <t>(3)</t>
    <phoneticPr fontId="51"/>
  </si>
  <si>
    <t>(4)</t>
  </si>
  <si>
    <t>(5)</t>
  </si>
  <si>
    <t>金額等</t>
    <phoneticPr fontId="51"/>
  </si>
  <si>
    <t>(6)</t>
  </si>
  <si>
    <t>事務職員</t>
    <rPh sb="0" eb="2">
      <t>ジム</t>
    </rPh>
    <rPh sb="2" eb="4">
      <t>ショクイン</t>
    </rPh>
    <phoneticPr fontId="50"/>
  </si>
  <si>
    <t>(7)</t>
  </si>
  <si>
    <t>その他</t>
    <phoneticPr fontId="50"/>
  </si>
  <si>
    <t>合　　　　計</t>
  </si>
  <si>
    <t>前年度許可債で今年度収入分</t>
    <phoneticPr fontId="51"/>
  </si>
  <si>
    <t>項　目</t>
    <phoneticPr fontId="51"/>
  </si>
  <si>
    <t>1.</t>
    <phoneticPr fontId="51"/>
  </si>
  <si>
    <t>営業収益</t>
    <phoneticPr fontId="51"/>
  </si>
  <si>
    <t>(A)</t>
    <phoneticPr fontId="51"/>
  </si>
  <si>
    <t>（うち職員給与費）</t>
    <phoneticPr fontId="51"/>
  </si>
  <si>
    <t>主営業収益</t>
    <rPh sb="0" eb="1">
      <t>シュ</t>
    </rPh>
    <rPh sb="1" eb="3">
      <t>エイギョウ</t>
    </rPh>
    <rPh sb="3" eb="5">
      <t>シュウエキ</t>
    </rPh>
    <phoneticPr fontId="51"/>
  </si>
  <si>
    <t>受託工事収益</t>
    <phoneticPr fontId="51"/>
  </si>
  <si>
    <t>その他営業収益</t>
    <phoneticPr fontId="51"/>
  </si>
  <si>
    <t>（単位：％）</t>
    <phoneticPr fontId="50"/>
  </si>
  <si>
    <t>2.</t>
    <phoneticPr fontId="51"/>
  </si>
  <si>
    <t>営業費用</t>
    <phoneticPr fontId="51"/>
  </si>
  <si>
    <t>(B)</t>
    <phoneticPr fontId="51"/>
  </si>
  <si>
    <t>当年度未処分利益剰余金</t>
    <phoneticPr fontId="50"/>
  </si>
  <si>
    <t>長期前受金戻入等</t>
    <rPh sb="0" eb="1">
      <t>チョウキ</t>
    </rPh>
    <rPh sb="1" eb="4">
      <t>マエウケキン</t>
    </rPh>
    <rPh sb="4" eb="6">
      <t>レイニュウ</t>
    </rPh>
    <rPh sb="7" eb="8">
      <t>トウ</t>
    </rPh>
    <phoneticPr fontId="50"/>
  </si>
  <si>
    <t>主営業費用</t>
    <rPh sb="0" eb="1">
      <t>シュ</t>
    </rPh>
    <rPh sb="1" eb="3">
      <t>エイギョウ</t>
    </rPh>
    <rPh sb="3" eb="5">
      <t>ヒヨウ</t>
    </rPh>
    <phoneticPr fontId="51"/>
  </si>
  <si>
    <t>その他営業費用</t>
    <phoneticPr fontId="51"/>
  </si>
  <si>
    <t>計</t>
    <phoneticPr fontId="51"/>
  </si>
  <si>
    <t>営業利益(損失)(A)-(B)</t>
    <phoneticPr fontId="51"/>
  </si>
  <si>
    <t>(C)</t>
    <phoneticPr fontId="51"/>
  </si>
  <si>
    <t>(5)</t>
    <phoneticPr fontId="51"/>
  </si>
  <si>
    <t>(うち他会計繰入金)</t>
    <phoneticPr fontId="51"/>
  </si>
  <si>
    <t>3.</t>
    <phoneticPr fontId="51"/>
  </si>
  <si>
    <t>営業外収益</t>
    <rPh sb="1" eb="2">
      <t>ギョウ</t>
    </rPh>
    <phoneticPr fontId="51"/>
  </si>
  <si>
    <t>他会計繰入金</t>
    <rPh sb="3" eb="5">
      <t>クリイレ</t>
    </rPh>
    <phoneticPr fontId="51"/>
  </si>
  <si>
    <t>国(県)補助金等</t>
    <rPh sb="4" eb="6">
      <t>ホジョ</t>
    </rPh>
    <phoneticPr fontId="51"/>
  </si>
  <si>
    <t>団体名</t>
  </si>
  <si>
    <t>(3)</t>
    <phoneticPr fontId="50"/>
  </si>
  <si>
    <t>4.</t>
    <phoneticPr fontId="51"/>
  </si>
  <si>
    <t>営業外費用</t>
    <phoneticPr fontId="51"/>
  </si>
  <si>
    <t>支払利息</t>
    <phoneticPr fontId="51"/>
  </si>
  <si>
    <t>(うち企業債利息)</t>
    <phoneticPr fontId="51"/>
  </si>
  <si>
    <t>(F)</t>
    <phoneticPr fontId="51"/>
  </si>
  <si>
    <t>営業外利益(損失)(D)-(E)</t>
    <phoneticPr fontId="51"/>
  </si>
  <si>
    <t>経常利益(損失)(C)+(F)</t>
    <phoneticPr fontId="51"/>
  </si>
  <si>
    <t>(G)</t>
    <phoneticPr fontId="51"/>
  </si>
  <si>
    <t>5.</t>
    <phoneticPr fontId="51"/>
  </si>
  <si>
    <t>特別利益</t>
    <phoneticPr fontId="51"/>
  </si>
  <si>
    <t>（ 費 用 構 成 表 ）</t>
  </si>
  <si>
    <t>6.</t>
    <phoneticPr fontId="51"/>
  </si>
  <si>
    <t>特別損失</t>
    <phoneticPr fontId="51"/>
  </si>
  <si>
    <t>(6)</t>
    <phoneticPr fontId="51"/>
  </si>
  <si>
    <t>前年度繰越利益剰余金(欠損金)</t>
    <phoneticPr fontId="50"/>
  </si>
  <si>
    <t>事業名</t>
    <rPh sb="0" eb="2">
      <t>ジギョウ</t>
    </rPh>
    <rPh sb="2" eb="3">
      <t>メイ</t>
    </rPh>
    <phoneticPr fontId="51"/>
  </si>
  <si>
    <t>その他未処分利益剰余金変動額</t>
    <rPh sb="1" eb="2">
      <t>タ</t>
    </rPh>
    <rPh sb="2" eb="5">
      <t>ミショブン</t>
    </rPh>
    <rPh sb="5" eb="7">
      <t>リエキ</t>
    </rPh>
    <rPh sb="7" eb="10">
      <t>ジョウヨキン</t>
    </rPh>
    <rPh sb="10" eb="12">
      <t>ヘンドウ</t>
    </rPh>
    <rPh sb="12" eb="13">
      <t>ガク</t>
    </rPh>
    <phoneticPr fontId="50"/>
  </si>
  <si>
    <t>（未処理欠損金）</t>
    <rPh sb="1" eb="4">
      <t>ミショリ</t>
    </rPh>
    <rPh sb="4" eb="7">
      <t>ケッソンキン</t>
    </rPh>
    <phoneticPr fontId="50"/>
  </si>
  <si>
    <t>自己資本構成比率</t>
    <phoneticPr fontId="51"/>
  </si>
  <si>
    <t>手当</t>
    <rPh sb="0" eb="2">
      <t>テアテ</t>
    </rPh>
    <phoneticPr fontId="51"/>
  </si>
  <si>
    <t>繰延資産</t>
    <rPh sb="2" eb="4">
      <t>シサン</t>
    </rPh>
    <phoneticPr fontId="51"/>
  </si>
  <si>
    <t>前受金および前受収益</t>
    <rPh sb="0" eb="3">
      <t>マエウケキン</t>
    </rPh>
    <rPh sb="6" eb="8">
      <t>マエウ</t>
    </rPh>
    <rPh sb="8" eb="10">
      <t>シュウエキ</t>
    </rPh>
    <phoneticPr fontId="51"/>
  </si>
  <si>
    <t>未払金および未払費用</t>
    <phoneticPr fontId="51"/>
  </si>
  <si>
    <t>全　職　員</t>
    <rPh sb="0" eb="5">
      <t>ゼンショクイン</t>
    </rPh>
    <phoneticPr fontId="51"/>
  </si>
  <si>
    <t>利益剰余金</t>
    <phoneticPr fontId="51"/>
  </si>
  <si>
    <t>資本剰余金</t>
    <phoneticPr fontId="51"/>
  </si>
  <si>
    <t>（ 貸 借 対 照 表 ）</t>
  </si>
  <si>
    <t>10.</t>
    <phoneticPr fontId="51"/>
  </si>
  <si>
    <t>事業名</t>
  </si>
  <si>
    <t>団体名</t>
    <rPh sb="0" eb="3">
      <t>ダンタイメイ</t>
    </rPh>
    <phoneticPr fontId="51"/>
  </si>
  <si>
    <t>固定資産</t>
    <phoneticPr fontId="51"/>
  </si>
  <si>
    <t>有形固定資産</t>
    <phoneticPr fontId="51"/>
  </si>
  <si>
    <t>職員給与費</t>
    <rPh sb="0" eb="2">
      <t>ショクイン</t>
    </rPh>
    <rPh sb="2" eb="5">
      <t>キュウヨヒ</t>
    </rPh>
    <phoneticPr fontId="51"/>
  </si>
  <si>
    <t>（うちリース資産）</t>
    <rPh sb="5" eb="7">
      <t>シサン</t>
    </rPh>
    <phoneticPr fontId="42"/>
  </si>
  <si>
    <t>無形固定資産</t>
    <phoneticPr fontId="51"/>
  </si>
  <si>
    <t>投資その他の資産</t>
    <rPh sb="4" eb="5">
      <t>タ</t>
    </rPh>
    <rPh sb="6" eb="8">
      <t>シサン</t>
    </rPh>
    <phoneticPr fontId="51"/>
  </si>
  <si>
    <t>繰延収益</t>
    <rPh sb="0" eb="1">
      <t>クリノ</t>
    </rPh>
    <rPh sb="2" eb="4">
      <t>シュウエキ</t>
    </rPh>
    <phoneticPr fontId="51"/>
  </si>
  <si>
    <t>流動資産</t>
    <phoneticPr fontId="51"/>
  </si>
  <si>
    <t>(Ａ)</t>
    <phoneticPr fontId="51"/>
  </si>
  <si>
    <t>現金預金</t>
    <phoneticPr fontId="51"/>
  </si>
  <si>
    <t>未収金および未収収益</t>
    <rPh sb="6" eb="8">
      <t>ミシュウ</t>
    </rPh>
    <rPh sb="8" eb="10">
      <t>シュウエキ</t>
    </rPh>
    <phoneticPr fontId="51"/>
  </si>
  <si>
    <t>貯蔵品</t>
    <phoneticPr fontId="51"/>
  </si>
  <si>
    <t>資産合計</t>
    <phoneticPr fontId="51"/>
  </si>
  <si>
    <t>一時借入金</t>
    <phoneticPr fontId="51"/>
  </si>
  <si>
    <t>固定負債</t>
    <phoneticPr fontId="51"/>
  </si>
  <si>
    <t>建設改良等の財源に</t>
    <rPh sb="0" eb="1">
      <t>ケンセツ</t>
    </rPh>
    <rPh sb="1" eb="3">
      <t>カイリョウ</t>
    </rPh>
    <rPh sb="3" eb="4">
      <t>トウ</t>
    </rPh>
    <rPh sb="5" eb="7">
      <t>ザイゲン</t>
    </rPh>
    <rPh sb="8" eb="9">
      <t>ア</t>
    </rPh>
    <phoneticPr fontId="51"/>
  </si>
  <si>
    <t>充てるための企業債</t>
    <phoneticPr fontId="42"/>
  </si>
  <si>
    <t>流動負債</t>
    <phoneticPr fontId="51"/>
  </si>
  <si>
    <t>(7)</t>
    <phoneticPr fontId="51"/>
  </si>
  <si>
    <t>(8)</t>
    <phoneticPr fontId="51"/>
  </si>
  <si>
    <t>負債合計</t>
    <rPh sb="1" eb="2">
      <t>フサイ</t>
    </rPh>
    <phoneticPr fontId="51"/>
  </si>
  <si>
    <t>資本金　</t>
    <phoneticPr fontId="51"/>
  </si>
  <si>
    <t>８.</t>
    <phoneticPr fontId="51"/>
  </si>
  <si>
    <t>ア</t>
    <phoneticPr fontId="51"/>
  </si>
  <si>
    <t>積立金</t>
    <phoneticPr fontId="51"/>
  </si>
  <si>
    <t>当年度未処分利益剰余金</t>
    <phoneticPr fontId="51"/>
  </si>
  <si>
    <t>(未処理欠損金）</t>
    <phoneticPr fontId="51"/>
  </si>
  <si>
    <t>負 債 ・ 資 本 合 計</t>
  </si>
  <si>
    <t>(Ｃ)</t>
    <phoneticPr fontId="51"/>
  </si>
  <si>
    <t>不　　良　　債　　務</t>
  </si>
  <si>
    <t>(Ｇ)</t>
    <phoneticPr fontId="51"/>
  </si>
  <si>
    <t>に不足する額（(Ｅ)-(Ｄ)）</t>
    <phoneticPr fontId="51"/>
  </si>
  <si>
    <t>基本給</t>
    <rPh sb="0" eb="3">
      <t>キホンキュウ</t>
    </rPh>
    <phoneticPr fontId="51"/>
  </si>
  <si>
    <t>項　目</t>
    <rPh sb="0" eb="3">
      <t>コウモク</t>
    </rPh>
    <phoneticPr fontId="51"/>
  </si>
  <si>
    <t>他会計借入金</t>
    <phoneticPr fontId="51"/>
  </si>
  <si>
    <t>金　額</t>
  </si>
  <si>
    <t>構成比</t>
  </si>
  <si>
    <t>金　額</t>
    <phoneticPr fontId="50"/>
  </si>
  <si>
    <t>手当</t>
  </si>
  <si>
    <t>退職給付費</t>
    <rPh sb="2" eb="4">
      <t>キュウフ</t>
    </rPh>
    <rPh sb="4" eb="5">
      <t>ヒ</t>
    </rPh>
    <phoneticPr fontId="42"/>
  </si>
  <si>
    <t>支払利息</t>
  </si>
  <si>
    <t>（うち企業債利息）</t>
    <phoneticPr fontId="51"/>
  </si>
  <si>
    <t>減価償却費</t>
  </si>
  <si>
    <t>修繕費</t>
  </si>
  <si>
    <t>（単位：円）</t>
    <phoneticPr fontId="50"/>
  </si>
  <si>
    <t>平均年齢</t>
    <rPh sb="0" eb="2">
      <t>ヘイキン</t>
    </rPh>
    <rPh sb="2" eb="3">
      <t>ネン</t>
    </rPh>
    <rPh sb="3" eb="4">
      <t>ネンレイ</t>
    </rPh>
    <phoneticPr fontId="51"/>
  </si>
  <si>
    <t>国庫（県）補助金</t>
    <phoneticPr fontId="51"/>
  </si>
  <si>
    <t>(歳）</t>
    <rPh sb="1" eb="2">
      <t>サイ</t>
    </rPh>
    <phoneticPr fontId="51"/>
  </si>
  <si>
    <t>平均勤続年数</t>
    <rPh sb="0" eb="2">
      <t>ヘイキン</t>
    </rPh>
    <rPh sb="2" eb="4">
      <t>キンゾク</t>
    </rPh>
    <rPh sb="4" eb="6">
      <t>ネンスウ</t>
    </rPh>
    <phoneticPr fontId="51"/>
  </si>
  <si>
    <t>(年）</t>
    <rPh sb="1" eb="2">
      <t>ネン</t>
    </rPh>
    <phoneticPr fontId="51"/>
  </si>
  <si>
    <t>（ 資 本 的 収 支 ）</t>
  </si>
  <si>
    <t>固定資産売却代金</t>
    <phoneticPr fontId="51"/>
  </si>
  <si>
    <t>(9)</t>
    <phoneticPr fontId="51"/>
  </si>
  <si>
    <t>うち翌年度へ繰越される</t>
    <phoneticPr fontId="51"/>
  </si>
  <si>
    <t>　　　れる支出の財源充当</t>
  </si>
  <si>
    <t>(Ｂ)</t>
    <phoneticPr fontId="51"/>
  </si>
  <si>
    <t>(10)</t>
    <phoneticPr fontId="51"/>
  </si>
  <si>
    <t>純計（(Ａ)－((Ｂ)＋(Ｃ))）</t>
    <phoneticPr fontId="51"/>
  </si>
  <si>
    <t>(Ｄ)</t>
    <phoneticPr fontId="51"/>
  </si>
  <si>
    <t>資本的支出</t>
    <phoneticPr fontId="51"/>
  </si>
  <si>
    <t>他会計からの長期借入金返還金</t>
    <phoneticPr fontId="51"/>
  </si>
  <si>
    <t>(Ｅ)</t>
    <phoneticPr fontId="51"/>
  </si>
  <si>
    <t>資本的収入額が資本的支出額</t>
    <phoneticPr fontId="51"/>
  </si>
  <si>
    <t>（Ｆ） の 補 て ん 財 源</t>
    <phoneticPr fontId="51"/>
  </si>
  <si>
    <t>過年度損益勘定留保資金</t>
    <phoneticPr fontId="51"/>
  </si>
  <si>
    <t>当年度利益剰余金処分額</t>
    <phoneticPr fontId="51"/>
  </si>
  <si>
    <t>繰越利益剰余金処分額</t>
    <phoneticPr fontId="51"/>
  </si>
  <si>
    <t>積立金の取りくずし額</t>
    <phoneticPr fontId="51"/>
  </si>
  <si>
    <t>　　　　　　計　　　 （Ｇ）</t>
  </si>
  <si>
    <t>補てん財源不足額(Ｆ)-(Ｇ)</t>
    <phoneticPr fontId="51"/>
  </si>
  <si>
    <t>補てん財源不足率((H)/(A)×100)</t>
    <phoneticPr fontId="51"/>
  </si>
  <si>
    <t>経常収支比率</t>
    <phoneticPr fontId="51"/>
  </si>
  <si>
    <t>営業収益対営業費用比率</t>
    <phoneticPr fontId="51"/>
  </si>
  <si>
    <t>料金収入に対する比率</t>
    <phoneticPr fontId="51"/>
  </si>
  <si>
    <t>企業債償還元金</t>
    <phoneticPr fontId="51"/>
  </si>
  <si>
    <t>企業債利息</t>
    <phoneticPr fontId="51"/>
  </si>
  <si>
    <t>企業債元利償還金</t>
    <phoneticPr fontId="51"/>
  </si>
  <si>
    <t xml:space="preserve"> 　　 設で実施する居宅サービス（通所リハビリテーション、短期入所療養介護）の年延利用者</t>
    <rPh sb="4" eb="5">
      <t>セツ</t>
    </rPh>
    <rPh sb="6" eb="8">
      <t>ジッシ</t>
    </rPh>
    <rPh sb="10" eb="12">
      <t>キョタク</t>
    </rPh>
    <rPh sb="29" eb="31">
      <t>タンキ</t>
    </rPh>
    <rPh sb="31" eb="33">
      <t>ニュウショ</t>
    </rPh>
    <rPh sb="33" eb="35">
      <t>リョウヨウ</t>
    </rPh>
    <rPh sb="35" eb="37">
      <t>カイゴ</t>
    </rPh>
    <phoneticPr fontId="50"/>
  </si>
  <si>
    <t>R1</t>
    <phoneticPr fontId="50"/>
  </si>
  <si>
    <t>H25</t>
    <phoneticPr fontId="50"/>
  </si>
  <si>
    <t>H26</t>
    <phoneticPr fontId="50"/>
  </si>
  <si>
    <t>H27</t>
    <phoneticPr fontId="50"/>
  </si>
  <si>
    <t>H28</t>
    <phoneticPr fontId="50"/>
  </si>
  <si>
    <t>H29</t>
    <phoneticPr fontId="50"/>
  </si>
  <si>
    <t>H30</t>
    <phoneticPr fontId="50"/>
  </si>
  <si>
    <t>H30</t>
    <phoneticPr fontId="50"/>
  </si>
  <si>
    <t>R1</t>
    <phoneticPr fontId="50"/>
  </si>
  <si>
    <t>H30</t>
    <phoneticPr fontId="50"/>
  </si>
  <si>
    <t>R1</t>
    <phoneticPr fontId="50"/>
  </si>
  <si>
    <t>H30</t>
    <phoneticPr fontId="50"/>
  </si>
  <si>
    <t>R1</t>
    <phoneticPr fontId="50"/>
  </si>
  <si>
    <t>R1</t>
    <phoneticPr fontId="50"/>
  </si>
  <si>
    <t>H30</t>
    <phoneticPr fontId="50"/>
  </si>
  <si>
    <t>R1</t>
    <phoneticPr fontId="50"/>
  </si>
  <si>
    <t>H30</t>
    <phoneticPr fontId="50"/>
  </si>
  <si>
    <t>H30</t>
    <phoneticPr fontId="42"/>
  </si>
  <si>
    <t>R1</t>
    <phoneticPr fontId="42"/>
  </si>
  <si>
    <t>H30</t>
    <phoneticPr fontId="42"/>
  </si>
  <si>
    <t>R1</t>
    <phoneticPr fontId="42"/>
  </si>
  <si>
    <t>R1</t>
    <phoneticPr fontId="42"/>
  </si>
  <si>
    <t>H30</t>
    <phoneticPr fontId="42"/>
  </si>
  <si>
    <t>R1</t>
    <phoneticPr fontId="42"/>
  </si>
  <si>
    <t>　　　　令和元年度における各施設の施設サービス年延利用者数は66,178人であった。また、同施</t>
    <rPh sb="4" eb="6">
      <t>レイワ</t>
    </rPh>
    <rPh sb="6" eb="8">
      <t>ガンネン</t>
    </rPh>
    <rPh sb="8" eb="9">
      <t>ド</t>
    </rPh>
    <rPh sb="9" eb="11">
      <t>ヘイネンド</t>
    </rPh>
    <rPh sb="13" eb="14">
      <t>カク</t>
    </rPh>
    <rPh sb="14" eb="16">
      <t>シセツ</t>
    </rPh>
    <rPh sb="17" eb="19">
      <t>シセツ</t>
    </rPh>
    <rPh sb="23" eb="24">
      <t>ネン</t>
    </rPh>
    <rPh sb="24" eb="25">
      <t>ノ</t>
    </rPh>
    <rPh sb="25" eb="26">
      <t>リ</t>
    </rPh>
    <phoneticPr fontId="50"/>
  </si>
  <si>
    <t xml:space="preserve"> 　　 数は12,965人、居宅介護支援の年延利用者数は613人であった。</t>
    <rPh sb="4" eb="5">
      <t>スウ</t>
    </rPh>
    <rPh sb="12" eb="13">
      <t>ニン</t>
    </rPh>
    <phoneticPr fontId="50"/>
  </si>
  <si>
    <t xml:space="preserve"> 　　　　令和元年度の総収益は12億28百万円、総費用は12億21百万円で、差引7百万円の純利益</t>
    <rPh sb="5" eb="7">
      <t>レイワ</t>
    </rPh>
    <rPh sb="7" eb="8">
      <t>ガン</t>
    </rPh>
    <rPh sb="17" eb="18">
      <t>オク</t>
    </rPh>
    <rPh sb="20" eb="22">
      <t>ヒャクマン</t>
    </rPh>
    <rPh sb="30" eb="31">
      <t>オク</t>
    </rPh>
    <rPh sb="33" eb="35">
      <t>ヒャクマン</t>
    </rPh>
    <rPh sb="41" eb="43">
      <t>ヒャクマン</t>
    </rPh>
    <rPh sb="46" eb="48">
      <t>リエキ</t>
    </rPh>
    <phoneticPr fontId="5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</si>
</sst>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.0;[Red]\-#,##0.0"/>
    <numFmt numFmtId="177" formatCode="#,##0.0"/>
    <numFmt numFmtId="178" formatCode="#,##0;[Red]&quot;△&quot;#,##0;&quot;-&quot;"/>
    <numFmt numFmtId="179" formatCode="#,##0;&quot;△ &quot;#,##0"/>
    <numFmt numFmtId="180" formatCode="#,##0.00;[Red]&quot;△&quot;#,##0.00"/>
    <numFmt numFmtId="181" formatCode="#,##0;[Red]&quot;△&quot;#,##0"/>
    <numFmt numFmtId="182" formatCode="#,##0;&quot;△&quot;#,##0;&quot;-&quot;"/>
    <numFmt numFmtId="183" formatCode="#,##0.0;[Red]&quot;△&quot;#,##0.0;&quot;-&quot;"/>
    <numFmt numFmtId="184" formatCode="#,##0.0;[Red]&quot;△&quot;#,##0.0"/>
    <numFmt numFmtId="185" formatCode="0.0"/>
  </numFmts>
  <fonts count="57">
    <font>
      <sz val="1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2"/>
      <color indexed="9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sz val="12"/>
      <color indexed="19"/>
      <name val="ＭＳ 明朝"/>
      <family val="1"/>
      <charset val="128"/>
    </font>
    <font>
      <sz val="11"/>
      <color indexed="1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2"/>
      <color indexed="9"/>
      <name val="ＭＳ 明朝"/>
      <family val="1"/>
      <charset val="128"/>
    </font>
    <font>
      <b/>
      <sz val="11"/>
      <color indexed="9"/>
      <name val="ＭＳ Ｐゴシック"/>
      <family val="3"/>
      <charset val="128"/>
    </font>
    <font>
      <sz val="12"/>
      <color indexed="10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sz val="12"/>
      <color indexed="62"/>
      <name val="ＭＳ 明朝"/>
      <family val="1"/>
      <charset val="128"/>
    </font>
    <font>
      <sz val="11"/>
      <color indexed="62"/>
      <name val="ＭＳ Ｐゴシック"/>
      <family val="3"/>
      <charset val="128"/>
    </font>
    <font>
      <b/>
      <sz val="12"/>
      <color indexed="63"/>
      <name val="ＭＳ 明朝"/>
      <family val="1"/>
      <charset val="128"/>
    </font>
    <font>
      <b/>
      <sz val="11"/>
      <color indexed="63"/>
      <name val="ＭＳ Ｐゴシック"/>
      <family val="3"/>
      <charset val="128"/>
    </font>
    <font>
      <sz val="12"/>
      <color indexed="20"/>
      <name val="ＭＳ 明朝"/>
      <family val="1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indexed="17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b/>
      <sz val="15"/>
      <color indexed="62"/>
      <name val="ＭＳ 明朝"/>
      <family val="1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明朝"/>
      <family val="1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明朝"/>
      <family val="1"/>
      <charset val="128"/>
    </font>
    <font>
      <b/>
      <sz val="11"/>
      <color indexed="62"/>
      <name val="ＭＳ Ｐゴシック"/>
      <family val="3"/>
      <charset val="128"/>
    </font>
    <font>
      <b/>
      <sz val="12"/>
      <color indexed="10"/>
      <name val="ＭＳ 明朝"/>
      <family val="1"/>
      <charset val="128"/>
    </font>
    <font>
      <b/>
      <sz val="11"/>
      <color indexed="10"/>
      <name val="ＭＳ Ｐゴシック"/>
      <family val="3"/>
      <charset val="128"/>
    </font>
    <font>
      <i/>
      <sz val="12"/>
      <color indexed="23"/>
      <name val="ＭＳ 明朝"/>
      <family val="1"/>
      <charset val="128"/>
    </font>
    <font>
      <i/>
      <sz val="11"/>
      <color indexed="23"/>
      <name val="ＭＳ Ｐゴシック"/>
      <family val="3"/>
      <charset val="128"/>
    </font>
    <font>
      <b/>
      <sz val="12"/>
      <color indexed="8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8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color rgb="FFFF0000"/>
      <name val="明朝"/>
      <family val="1"/>
      <charset val="128"/>
    </font>
    <font>
      <sz val="11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</fonts>
  <fills count="2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5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90">
    <xf numFmtId="0" fontId="0" fillId="0" borderId="0"/>
    <xf numFmtId="0" fontId="1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15" borderId="1" applyNumberFormat="0" applyAlignment="0" applyProtection="0">
      <alignment vertical="center"/>
    </xf>
    <xf numFmtId="0" fontId="9" fillId="15" borderId="1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2" fillId="4" borderId="2" applyNumberFormat="0" applyFont="0" applyAlignment="0" applyProtection="0">
      <alignment vertical="center"/>
    </xf>
    <xf numFmtId="0" fontId="2" fillId="4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7" fillId="17" borderId="4" applyNumberFormat="0" applyAlignment="0" applyProtection="0">
      <alignment vertical="center"/>
    </xf>
    <xf numFmtId="0" fontId="28" fillId="17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5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14" fillId="17" borderId="9" applyNumberFormat="0" applyAlignment="0" applyProtection="0">
      <alignment vertical="center"/>
    </xf>
    <xf numFmtId="0" fontId="15" fillId="17" borderId="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2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2" fillId="0" borderId="0">
      <alignment vertical="center"/>
    </xf>
    <xf numFmtId="0" fontId="52" fillId="0" borderId="0"/>
    <xf numFmtId="0" fontId="52" fillId="0" borderId="0"/>
    <xf numFmtId="0" fontId="18" fillId="0" borderId="0"/>
    <xf numFmtId="0" fontId="1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0" borderId="0"/>
  </cellStyleXfs>
  <cellXfs count="694">
    <xf numFmtId="0" fontId="0" fillId="0" borderId="0" xfId="0"/>
    <xf numFmtId="0" fontId="0" fillId="0" borderId="0" xfId="86" applyFont="1" applyAlignment="1">
      <alignment vertical="center"/>
    </xf>
    <xf numFmtId="38" fontId="33" fillId="0" borderId="0" xfId="65" applyFont="1" applyAlignment="1">
      <alignment vertical="center"/>
    </xf>
    <xf numFmtId="38" fontId="0" fillId="0" borderId="0" xfId="65" applyFont="1" applyAlignment="1">
      <alignment vertical="center"/>
    </xf>
    <xf numFmtId="38" fontId="0" fillId="0" borderId="0" xfId="65" quotePrefix="1" applyFont="1" applyAlignment="1">
      <alignment horizontal="left" vertical="center"/>
    </xf>
    <xf numFmtId="0" fontId="0" fillId="0" borderId="0" xfId="86" quotePrefix="1" applyFont="1" applyAlignment="1">
      <alignment horizontal="left" vertical="center"/>
    </xf>
    <xf numFmtId="0" fontId="34" fillId="0" borderId="0" xfId="86" applyFont="1" applyAlignment="1">
      <alignment horizontal="centerContinuous" vertical="center"/>
    </xf>
    <xf numFmtId="0" fontId="0" fillId="0" borderId="0" xfId="86" applyFont="1" applyAlignment="1">
      <alignment horizontal="centerContinuous" vertical="center"/>
    </xf>
    <xf numFmtId="0" fontId="0" fillId="0" borderId="0" xfId="86" quotePrefix="1" applyFont="1" applyAlignment="1">
      <alignment horizontal="right" vertical="center"/>
    </xf>
    <xf numFmtId="0" fontId="0" fillId="18" borderId="10" xfId="86" applyFont="1" applyFill="1" applyBorder="1" applyAlignment="1">
      <alignment horizontal="right" vertical="center"/>
    </xf>
    <xf numFmtId="0" fontId="0" fillId="18" borderId="11" xfId="86" applyFont="1" applyFill="1" applyBorder="1" applyAlignment="1">
      <alignment horizontal="right" vertical="center"/>
    </xf>
    <xf numFmtId="0" fontId="0" fillId="18" borderId="11" xfId="86" applyFont="1" applyFill="1" applyBorder="1" applyAlignment="1">
      <alignment horizontal="right"/>
    </xf>
    <xf numFmtId="0" fontId="0" fillId="18" borderId="12" xfId="86" quotePrefix="1" applyFont="1" applyFill="1" applyBorder="1" applyAlignment="1">
      <alignment horizontal="center" vertical="center"/>
    </xf>
    <xf numFmtId="0" fontId="0" fillId="18" borderId="13" xfId="86" quotePrefix="1" applyFont="1" applyFill="1" applyBorder="1" applyAlignment="1">
      <alignment horizontal="center" vertical="center"/>
    </xf>
    <xf numFmtId="0" fontId="0" fillId="18" borderId="14" xfId="86" quotePrefix="1" applyFont="1" applyFill="1" applyBorder="1" applyAlignment="1">
      <alignment horizontal="center" vertical="center"/>
    </xf>
    <xf numFmtId="0" fontId="0" fillId="18" borderId="15" xfId="86" applyFont="1" applyFill="1" applyBorder="1" applyAlignment="1">
      <alignment horizontal="right" vertical="center"/>
    </xf>
    <xf numFmtId="0" fontId="0" fillId="18" borderId="0" xfId="86" applyFont="1" applyFill="1" applyBorder="1" applyAlignment="1">
      <alignment horizontal="right" vertical="center"/>
    </xf>
    <xf numFmtId="0" fontId="0" fillId="18" borderId="16" xfId="86" quotePrefix="1" applyFont="1" applyFill="1" applyBorder="1" applyAlignment="1">
      <alignment horizontal="center" vertical="center"/>
    </xf>
    <xf numFmtId="0" fontId="0" fillId="18" borderId="17" xfId="86" quotePrefix="1" applyFont="1" applyFill="1" applyBorder="1" applyAlignment="1">
      <alignment horizontal="center" vertical="center"/>
    </xf>
    <xf numFmtId="0" fontId="0" fillId="18" borderId="18" xfId="86" quotePrefix="1" applyFont="1" applyFill="1" applyBorder="1" applyAlignment="1">
      <alignment horizontal="center" vertical="center"/>
    </xf>
    <xf numFmtId="0" fontId="0" fillId="18" borderId="19" xfId="86" applyFont="1" applyFill="1" applyBorder="1" applyAlignment="1">
      <alignment vertical="top"/>
    </xf>
    <xf numFmtId="0" fontId="0" fillId="18" borderId="20" xfId="86" applyFont="1" applyFill="1" applyBorder="1" applyAlignment="1">
      <alignment vertical="center"/>
    </xf>
    <xf numFmtId="0" fontId="0" fillId="18" borderId="21" xfId="86" applyFont="1" applyFill="1" applyBorder="1" applyAlignment="1">
      <alignment vertical="center"/>
    </xf>
    <xf numFmtId="0" fontId="0" fillId="18" borderId="22" xfId="86" applyFont="1" applyFill="1" applyBorder="1" applyAlignment="1">
      <alignment vertical="center"/>
    </xf>
    <xf numFmtId="0" fontId="0" fillId="18" borderId="23" xfId="86" applyFont="1" applyFill="1" applyBorder="1" applyAlignment="1">
      <alignment vertical="center"/>
    </xf>
    <xf numFmtId="38" fontId="0" fillId="0" borderId="16" xfId="65" applyFont="1" applyBorder="1" applyAlignment="1">
      <alignment vertical="center"/>
    </xf>
    <xf numFmtId="38" fontId="0" fillId="0" borderId="17" xfId="65" applyFont="1" applyFill="1" applyBorder="1" applyAlignment="1">
      <alignment vertical="center"/>
    </xf>
    <xf numFmtId="38" fontId="35" fillId="0" borderId="18" xfId="65" applyFont="1" applyFill="1" applyBorder="1" applyAlignment="1">
      <alignment vertical="center"/>
    </xf>
    <xf numFmtId="0" fontId="0" fillId="18" borderId="15" xfId="0" applyFont="1" applyFill="1" applyBorder="1" applyAlignment="1">
      <alignment horizontal="distributed" vertical="center"/>
    </xf>
    <xf numFmtId="0" fontId="0" fillId="18" borderId="0" xfId="0" quotePrefix="1" applyFont="1" applyFill="1" applyBorder="1" applyAlignment="1">
      <alignment horizontal="distributed" vertical="center"/>
    </xf>
    <xf numFmtId="0" fontId="0" fillId="18" borderId="15" xfId="0" applyFont="1" applyFill="1" applyBorder="1" applyAlignment="1">
      <alignment horizontal="left" vertical="center"/>
    </xf>
    <xf numFmtId="38" fontId="0" fillId="0" borderId="16" xfId="65" applyFont="1" applyBorder="1" applyAlignment="1">
      <alignment horizontal="right" vertical="center"/>
    </xf>
    <xf numFmtId="38" fontId="0" fillId="0" borderId="17" xfId="65" applyFont="1" applyFill="1" applyBorder="1" applyAlignment="1">
      <alignment horizontal="right" vertical="center"/>
    </xf>
    <xf numFmtId="38" fontId="35" fillId="0" borderId="18" xfId="65" applyFont="1" applyFill="1" applyBorder="1" applyAlignment="1">
      <alignment horizontal="right" vertical="center"/>
    </xf>
    <xf numFmtId="0" fontId="0" fillId="18" borderId="15" xfId="0" quotePrefix="1" applyFont="1" applyFill="1" applyBorder="1" applyAlignment="1">
      <alignment horizontal="left" vertical="center"/>
    </xf>
    <xf numFmtId="38" fontId="0" fillId="0" borderId="21" xfId="65" applyFont="1" applyBorder="1" applyAlignment="1">
      <alignment horizontal="right" vertical="center"/>
    </xf>
    <xf numFmtId="38" fontId="0" fillId="0" borderId="22" xfId="65" applyFont="1" applyFill="1" applyBorder="1" applyAlignment="1">
      <alignment horizontal="right" vertical="center"/>
    </xf>
    <xf numFmtId="38" fontId="35" fillId="0" borderId="24" xfId="65" applyFont="1" applyFill="1" applyBorder="1" applyAlignment="1">
      <alignment horizontal="right" vertical="center"/>
    </xf>
    <xf numFmtId="176" fontId="0" fillId="0" borderId="16" xfId="65" applyNumberFormat="1" applyFont="1" applyBorder="1" applyAlignment="1">
      <alignment horizontal="right" vertical="center"/>
    </xf>
    <xf numFmtId="176" fontId="0" fillId="0" borderId="17" xfId="65" applyNumberFormat="1" applyFont="1" applyFill="1" applyBorder="1" applyAlignment="1">
      <alignment horizontal="right" vertical="center"/>
    </xf>
    <xf numFmtId="176" fontId="35" fillId="0" borderId="18" xfId="65" applyNumberFormat="1" applyFont="1" applyFill="1" applyBorder="1" applyAlignment="1">
      <alignment horizontal="right" vertical="center"/>
    </xf>
    <xf numFmtId="176" fontId="0" fillId="0" borderId="21" xfId="65" applyNumberFormat="1" applyFont="1" applyBorder="1" applyAlignment="1">
      <alignment horizontal="right" vertical="center"/>
    </xf>
    <xf numFmtId="176" fontId="0" fillId="0" borderId="22" xfId="65" applyNumberFormat="1" applyFont="1" applyFill="1" applyBorder="1" applyAlignment="1">
      <alignment horizontal="right" vertical="center"/>
    </xf>
    <xf numFmtId="176" fontId="35" fillId="0" borderId="23" xfId="65" applyNumberFormat="1" applyFont="1" applyFill="1" applyBorder="1" applyAlignment="1">
      <alignment horizontal="right" vertical="center"/>
    </xf>
    <xf numFmtId="177" fontId="0" fillId="0" borderId="16" xfId="86" applyNumberFormat="1" applyFont="1" applyBorder="1" applyAlignment="1">
      <alignment vertical="center"/>
    </xf>
    <xf numFmtId="177" fontId="0" fillId="0" borderId="17" xfId="86" applyNumberFormat="1" applyFont="1" applyFill="1" applyBorder="1" applyAlignment="1">
      <alignment vertical="center"/>
    </xf>
    <xf numFmtId="177" fontId="35" fillId="0" borderId="18" xfId="86" applyNumberFormat="1" applyFont="1" applyFill="1" applyBorder="1" applyAlignment="1">
      <alignment vertical="center"/>
    </xf>
    <xf numFmtId="177" fontId="0" fillId="0" borderId="25" xfId="86" applyNumberFormat="1" applyFont="1" applyBorder="1" applyAlignment="1">
      <alignment vertical="center"/>
    </xf>
    <xf numFmtId="177" fontId="0" fillId="0" borderId="26" xfId="86" applyNumberFormat="1" applyFont="1" applyFill="1" applyBorder="1" applyAlignment="1">
      <alignment vertical="center"/>
    </xf>
    <xf numFmtId="177" fontId="35" fillId="0" borderId="27" xfId="86" applyNumberFormat="1" applyFont="1" applyFill="1" applyBorder="1" applyAlignment="1">
      <alignment vertical="center"/>
    </xf>
    <xf numFmtId="0" fontId="0" fillId="0" borderId="0" xfId="86" applyFont="1" applyAlignment="1">
      <alignment horizontal="left" vertical="center"/>
    </xf>
    <xf numFmtId="38" fontId="0" fillId="0" borderId="0" xfId="65" applyFont="1" applyFill="1" applyAlignment="1">
      <alignment horizontal="right" vertical="center"/>
    </xf>
    <xf numFmtId="38" fontId="37" fillId="0" borderId="0" xfId="65" applyFont="1" applyFill="1" applyAlignment="1">
      <alignment horizontal="right" vertical="center"/>
    </xf>
    <xf numFmtId="38" fontId="0" fillId="0" borderId="0" xfId="65" applyFont="1" applyFill="1" applyAlignment="1">
      <alignment horizontal="center" vertical="center"/>
    </xf>
    <xf numFmtId="38" fontId="38" fillId="0" borderId="0" xfId="65" quotePrefix="1" applyFont="1" applyFill="1" applyAlignment="1">
      <alignment horizontal="left" vertical="center"/>
    </xf>
    <xf numFmtId="38" fontId="37" fillId="0" borderId="0" xfId="65" quotePrefix="1" applyFont="1" applyFill="1" applyAlignment="1">
      <alignment horizontal="left" vertical="center"/>
    </xf>
    <xf numFmtId="38" fontId="36" fillId="0" borderId="0" xfId="65" applyFont="1" applyFill="1" applyAlignment="1">
      <alignment vertical="center"/>
    </xf>
    <xf numFmtId="38" fontId="36" fillId="0" borderId="0" xfId="65" applyFont="1" applyFill="1" applyAlignment="1">
      <alignment horizontal="right" vertical="center"/>
    </xf>
    <xf numFmtId="38" fontId="36" fillId="0" borderId="0" xfId="65" quotePrefix="1" applyFont="1" applyFill="1" applyAlignment="1">
      <alignment horizontal="right" vertical="center"/>
    </xf>
    <xf numFmtId="38" fontId="36" fillId="18" borderId="10" xfId="65" quotePrefix="1" applyFont="1" applyFill="1" applyBorder="1" applyAlignment="1">
      <alignment horizontal="right" vertical="center"/>
    </xf>
    <xf numFmtId="38" fontId="36" fillId="18" borderId="11" xfId="65" quotePrefix="1" applyFont="1" applyFill="1" applyBorder="1" applyAlignment="1">
      <alignment horizontal="right" vertical="center"/>
    </xf>
    <xf numFmtId="38" fontId="36" fillId="18" borderId="28" xfId="65" applyFont="1" applyFill="1" applyBorder="1" applyAlignment="1">
      <alignment horizontal="centerContinuous" vertical="center"/>
    </xf>
    <xf numFmtId="38" fontId="36" fillId="18" borderId="29" xfId="65" applyFont="1" applyFill="1" applyBorder="1" applyAlignment="1">
      <alignment horizontal="centerContinuous" vertical="center"/>
    </xf>
    <xf numFmtId="38" fontId="36" fillId="18" borderId="30" xfId="65" applyFont="1" applyFill="1" applyBorder="1" applyAlignment="1">
      <alignment horizontal="centerContinuous" vertical="center"/>
    </xf>
    <xf numFmtId="38" fontId="36" fillId="18" borderId="15" xfId="65" quotePrefix="1" applyFont="1" applyFill="1" applyBorder="1" applyAlignment="1">
      <alignment horizontal="right" vertical="center"/>
    </xf>
    <xf numFmtId="38" fontId="36" fillId="18" borderId="0" xfId="65" quotePrefix="1" applyFont="1" applyFill="1" applyBorder="1" applyAlignment="1">
      <alignment horizontal="right" vertical="center"/>
    </xf>
    <xf numFmtId="38" fontId="36" fillId="18" borderId="31" xfId="65" quotePrefix="1" applyFont="1" applyFill="1" applyBorder="1" applyAlignment="1">
      <alignment horizontal="right" vertical="center"/>
    </xf>
    <xf numFmtId="38" fontId="36" fillId="18" borderId="32" xfId="65" applyFont="1" applyFill="1" applyBorder="1" applyAlignment="1">
      <alignment horizontal="centerContinuous" vertical="center"/>
    </xf>
    <xf numFmtId="38" fontId="36" fillId="18" borderId="31" xfId="65" applyFont="1" applyFill="1" applyBorder="1" applyAlignment="1">
      <alignment horizontal="centerContinuous" vertical="center"/>
    </xf>
    <xf numFmtId="38" fontId="36" fillId="18" borderId="33" xfId="65" applyFont="1" applyFill="1" applyBorder="1" applyAlignment="1">
      <alignment horizontal="centerContinuous" vertical="center"/>
    </xf>
    <xf numFmtId="38" fontId="36" fillId="18" borderId="16" xfId="65" applyFont="1" applyFill="1" applyBorder="1" applyAlignment="1">
      <alignment horizontal="right" vertical="center"/>
    </xf>
    <xf numFmtId="38" fontId="36" fillId="18" borderId="34" xfId="65" applyFont="1" applyFill="1" applyBorder="1" applyAlignment="1">
      <alignment horizontal="right" vertical="center"/>
    </xf>
    <xf numFmtId="38" fontId="36" fillId="18" borderId="16" xfId="65" quotePrefix="1" applyFont="1" applyFill="1" applyBorder="1" applyAlignment="1">
      <alignment horizontal="center" vertical="center"/>
    </xf>
    <xf numFmtId="38" fontId="36" fillId="18" borderId="16" xfId="65" applyFont="1" applyFill="1" applyBorder="1" applyAlignment="1">
      <alignment horizontal="center" vertical="center"/>
    </xf>
    <xf numFmtId="38" fontId="36" fillId="18" borderId="17" xfId="65" quotePrefix="1" applyFont="1" applyFill="1" applyBorder="1" applyAlignment="1">
      <alignment horizontal="center" vertical="center"/>
    </xf>
    <xf numFmtId="38" fontId="36" fillId="18" borderId="18" xfId="65" quotePrefix="1" applyFont="1" applyFill="1" applyBorder="1" applyAlignment="1">
      <alignment horizontal="center" vertical="center"/>
    </xf>
    <xf numFmtId="38" fontId="36" fillId="18" borderId="19" xfId="65" quotePrefix="1" applyFont="1" applyFill="1" applyBorder="1" applyAlignment="1">
      <alignment horizontal="left" vertical="center"/>
    </xf>
    <xf numFmtId="38" fontId="36" fillId="18" borderId="20" xfId="65" quotePrefix="1" applyFont="1" applyFill="1" applyBorder="1" applyAlignment="1">
      <alignment horizontal="left" vertical="center"/>
    </xf>
    <xf numFmtId="38" fontId="36" fillId="18" borderId="21" xfId="65" applyFont="1" applyFill="1" applyBorder="1" applyAlignment="1">
      <alignment horizontal="right" vertical="center"/>
    </xf>
    <xf numFmtId="38" fontId="36" fillId="18" borderId="22" xfId="65" applyFont="1" applyFill="1" applyBorder="1" applyAlignment="1">
      <alignment horizontal="right" vertical="center"/>
    </xf>
    <xf numFmtId="38" fontId="36" fillId="18" borderId="23" xfId="65" applyFont="1" applyFill="1" applyBorder="1" applyAlignment="1">
      <alignment horizontal="right" vertical="center"/>
    </xf>
    <xf numFmtId="178" fontId="39" fillId="19" borderId="16" xfId="65" applyNumberFormat="1" applyFont="1" applyFill="1" applyBorder="1" applyAlignment="1">
      <alignment horizontal="right" vertical="center"/>
    </xf>
    <xf numFmtId="178" fontId="40" fillId="19" borderId="16" xfId="65" applyNumberFormat="1" applyFont="1" applyFill="1" applyBorder="1" applyAlignment="1">
      <alignment horizontal="right" vertical="center"/>
    </xf>
    <xf numFmtId="178" fontId="41" fillId="19" borderId="16" xfId="65" applyNumberFormat="1" applyFont="1" applyFill="1" applyBorder="1" applyAlignment="1">
      <alignment horizontal="right" vertical="center"/>
    </xf>
    <xf numFmtId="178" fontId="39" fillId="0" borderId="16" xfId="65" applyNumberFormat="1" applyFont="1" applyFill="1" applyBorder="1" applyAlignment="1">
      <alignment horizontal="right" vertical="center"/>
    </xf>
    <xf numFmtId="178" fontId="40" fillId="0" borderId="16" xfId="65" applyNumberFormat="1" applyFont="1" applyFill="1" applyBorder="1" applyAlignment="1">
      <alignment horizontal="right" vertical="center"/>
    </xf>
    <xf numFmtId="178" fontId="40" fillId="0" borderId="18" xfId="65" applyNumberFormat="1" applyFont="1" applyFill="1" applyBorder="1" applyAlignment="1">
      <alignment horizontal="right" vertical="center"/>
    </xf>
    <xf numFmtId="38" fontId="36" fillId="18" borderId="15" xfId="65" quotePrefix="1" applyFont="1" applyFill="1" applyBorder="1" applyAlignment="1">
      <alignment horizontal="left" vertical="center"/>
    </xf>
    <xf numFmtId="38" fontId="36" fillId="18" borderId="0" xfId="65" quotePrefix="1" applyFont="1" applyFill="1" applyBorder="1" applyAlignment="1">
      <alignment horizontal="left" vertical="center"/>
    </xf>
    <xf numFmtId="178" fontId="39" fillId="19" borderId="16" xfId="65" quotePrefix="1" applyNumberFormat="1" applyFont="1" applyFill="1" applyBorder="1" applyAlignment="1">
      <alignment horizontal="right" vertical="center"/>
    </xf>
    <xf numFmtId="178" fontId="40" fillId="19" borderId="17" xfId="65" applyNumberFormat="1" applyFont="1" applyFill="1" applyBorder="1" applyAlignment="1">
      <alignment horizontal="right" vertical="center"/>
    </xf>
    <xf numFmtId="178" fontId="39" fillId="19" borderId="21" xfId="65" applyNumberFormat="1" applyFont="1" applyFill="1" applyBorder="1" applyAlignment="1">
      <alignment horizontal="right" vertical="center"/>
    </xf>
    <xf numFmtId="178" fontId="40" fillId="19" borderId="21" xfId="65" applyNumberFormat="1" applyFont="1" applyFill="1" applyBorder="1" applyAlignment="1">
      <alignment horizontal="right" vertical="center"/>
    </xf>
    <xf numFmtId="178" fontId="41" fillId="19" borderId="21" xfId="65" applyNumberFormat="1" applyFont="1" applyFill="1" applyBorder="1" applyAlignment="1">
      <alignment horizontal="right" vertical="center"/>
    </xf>
    <xf numFmtId="178" fontId="39" fillId="0" borderId="21" xfId="65" applyNumberFormat="1" applyFont="1" applyFill="1" applyBorder="1" applyAlignment="1">
      <alignment horizontal="right" vertical="center"/>
    </xf>
    <xf numFmtId="178" fontId="40" fillId="0" borderId="21" xfId="65" applyNumberFormat="1" applyFont="1" applyFill="1" applyBorder="1" applyAlignment="1">
      <alignment horizontal="right" vertical="center"/>
    </xf>
    <xf numFmtId="178" fontId="40" fillId="0" borderId="23" xfId="65" applyNumberFormat="1" applyFont="1" applyFill="1" applyBorder="1" applyAlignment="1">
      <alignment horizontal="right" vertical="center"/>
    </xf>
    <xf numFmtId="0" fontId="39" fillId="18" borderId="35" xfId="0" applyFont="1" applyFill="1" applyBorder="1" applyAlignment="1">
      <alignment horizontal="distributed" vertical="center"/>
    </xf>
    <xf numFmtId="176" fontId="39" fillId="19" borderId="16" xfId="65" applyNumberFormat="1" applyFont="1" applyFill="1" applyBorder="1" applyAlignment="1">
      <alignment horizontal="right" vertical="center"/>
    </xf>
    <xf numFmtId="176" fontId="40" fillId="19" borderId="16" xfId="65" quotePrefix="1" applyNumberFormat="1" applyFont="1" applyFill="1" applyBorder="1" applyAlignment="1">
      <alignment horizontal="right" vertical="center"/>
    </xf>
    <xf numFmtId="176" fontId="40" fillId="19" borderId="16" xfId="65" applyNumberFormat="1" applyFont="1" applyFill="1" applyBorder="1" applyAlignment="1">
      <alignment horizontal="right" vertical="center"/>
    </xf>
    <xf numFmtId="176" fontId="41" fillId="19" borderId="16" xfId="65" applyNumberFormat="1" applyFont="1" applyFill="1" applyBorder="1" applyAlignment="1">
      <alignment horizontal="right" vertical="center"/>
    </xf>
    <xf numFmtId="176" fontId="39" fillId="0" borderId="16" xfId="65" applyNumberFormat="1" applyFont="1" applyFill="1" applyBorder="1" applyAlignment="1">
      <alignment horizontal="right" vertical="center"/>
    </xf>
    <xf numFmtId="176" fontId="40" fillId="0" borderId="16" xfId="65" applyNumberFormat="1" applyFont="1" applyFill="1" applyBorder="1" applyAlignment="1">
      <alignment horizontal="right" vertical="center"/>
    </xf>
    <xf numFmtId="176" fontId="40" fillId="0" borderId="36" xfId="65" applyNumberFormat="1" applyFont="1" applyFill="1" applyBorder="1" applyAlignment="1">
      <alignment horizontal="right" vertical="center"/>
    </xf>
    <xf numFmtId="176" fontId="40" fillId="0" borderId="34" xfId="65" applyNumberFormat="1" applyFont="1" applyFill="1" applyBorder="1" applyAlignment="1">
      <alignment horizontal="right" vertical="center"/>
    </xf>
    <xf numFmtId="176" fontId="40" fillId="0" borderId="18" xfId="65" applyNumberFormat="1" applyFont="1" applyFill="1" applyBorder="1" applyAlignment="1">
      <alignment horizontal="right" vertical="center"/>
    </xf>
    <xf numFmtId="176" fontId="39" fillId="19" borderId="25" xfId="65" applyNumberFormat="1" applyFont="1" applyFill="1" applyBorder="1" applyAlignment="1">
      <alignment horizontal="right" vertical="center"/>
    </xf>
    <xf numFmtId="176" fontId="40" fillId="19" borderId="25" xfId="65" quotePrefix="1" applyNumberFormat="1" applyFont="1" applyFill="1" applyBorder="1" applyAlignment="1">
      <alignment horizontal="right" vertical="center"/>
    </xf>
    <xf numFmtId="176" fontId="40" fillId="19" borderId="25" xfId="65" applyNumberFormat="1" applyFont="1" applyFill="1" applyBorder="1" applyAlignment="1">
      <alignment horizontal="right" vertical="center"/>
    </xf>
    <xf numFmtId="176" fontId="41" fillId="19" borderId="25" xfId="65" applyNumberFormat="1" applyFont="1" applyFill="1" applyBorder="1" applyAlignment="1">
      <alignment horizontal="right" vertical="center"/>
    </xf>
    <xf numFmtId="176" fontId="39" fillId="0" borderId="25" xfId="65" applyNumberFormat="1" applyFont="1" applyFill="1" applyBorder="1" applyAlignment="1">
      <alignment horizontal="right" vertical="center"/>
    </xf>
    <xf numFmtId="176" fontId="40" fillId="0" borderId="25" xfId="65" applyNumberFormat="1" applyFont="1" applyFill="1" applyBorder="1" applyAlignment="1">
      <alignment horizontal="right" vertical="center"/>
    </xf>
    <xf numFmtId="176" fontId="40" fillId="0" borderId="27" xfId="65" applyNumberFormat="1" applyFont="1" applyFill="1" applyBorder="1" applyAlignment="1">
      <alignment horizontal="right" vertical="center"/>
    </xf>
    <xf numFmtId="38" fontId="39" fillId="0" borderId="0" xfId="65" applyFont="1" applyFill="1" applyAlignment="1">
      <alignment horizontal="right" vertical="center"/>
    </xf>
    <xf numFmtId="38" fontId="36" fillId="0" borderId="0" xfId="65" quotePrefix="1" applyFont="1" applyFill="1" applyAlignment="1">
      <alignment horizontal="left" vertical="center"/>
    </xf>
    <xf numFmtId="38" fontId="39" fillId="18" borderId="29" xfId="65" applyFont="1" applyFill="1" applyBorder="1" applyAlignment="1">
      <alignment horizontal="centerContinuous" vertical="center"/>
    </xf>
    <xf numFmtId="38" fontId="39" fillId="18" borderId="30" xfId="65" applyFont="1" applyFill="1" applyBorder="1" applyAlignment="1">
      <alignment horizontal="centerContinuous" vertical="center"/>
    </xf>
    <xf numFmtId="38" fontId="39" fillId="18" borderId="32" xfId="65" applyFont="1" applyFill="1" applyBorder="1" applyAlignment="1">
      <alignment horizontal="centerContinuous" vertical="center"/>
    </xf>
    <xf numFmtId="38" fontId="39" fillId="18" borderId="31" xfId="65" applyFont="1" applyFill="1" applyBorder="1" applyAlignment="1">
      <alignment horizontal="centerContinuous" vertical="center"/>
    </xf>
    <xf numFmtId="38" fontId="39" fillId="18" borderId="33" xfId="65" applyFont="1" applyFill="1" applyBorder="1" applyAlignment="1">
      <alignment horizontal="centerContinuous" vertical="center"/>
    </xf>
    <xf numFmtId="38" fontId="39" fillId="18" borderId="16" xfId="65" applyFont="1" applyFill="1" applyBorder="1" applyAlignment="1">
      <alignment horizontal="right" vertical="center"/>
    </xf>
    <xf numFmtId="38" fontId="39" fillId="18" borderId="36" xfId="65" applyFont="1" applyFill="1" applyBorder="1" applyAlignment="1">
      <alignment horizontal="right" vertical="center"/>
    </xf>
    <xf numFmtId="38" fontId="36" fillId="18" borderId="34" xfId="65" quotePrefix="1" applyFont="1" applyFill="1" applyBorder="1" applyAlignment="1">
      <alignment horizontal="center" vertical="center"/>
    </xf>
    <xf numFmtId="38" fontId="39" fillId="18" borderId="21" xfId="65" applyFont="1" applyFill="1" applyBorder="1" applyAlignment="1">
      <alignment horizontal="right" vertical="center"/>
    </xf>
    <xf numFmtId="38" fontId="39" fillId="18" borderId="24" xfId="65" applyFont="1" applyFill="1" applyBorder="1" applyAlignment="1">
      <alignment horizontal="right" vertical="center"/>
    </xf>
    <xf numFmtId="38" fontId="39" fillId="19" borderId="16" xfId="65" applyFont="1" applyFill="1" applyBorder="1" applyAlignment="1">
      <alignment horizontal="right" vertical="center"/>
    </xf>
    <xf numFmtId="38" fontId="40" fillId="19" borderId="16" xfId="65" applyFont="1" applyFill="1" applyBorder="1" applyAlignment="1">
      <alignment horizontal="right" vertical="center"/>
    </xf>
    <xf numFmtId="38" fontId="39" fillId="0" borderId="16" xfId="65" applyFont="1" applyFill="1" applyBorder="1" applyAlignment="1">
      <alignment horizontal="right" vertical="center"/>
    </xf>
    <xf numFmtId="38" fontId="40" fillId="0" borderId="16" xfId="65" applyFont="1" applyFill="1" applyBorder="1" applyAlignment="1">
      <alignment horizontal="right" vertical="center"/>
    </xf>
    <xf numFmtId="38" fontId="41" fillId="0" borderId="16" xfId="65" applyFont="1" applyFill="1" applyBorder="1" applyAlignment="1">
      <alignment horizontal="right" vertical="center"/>
    </xf>
    <xf numFmtId="38" fontId="40" fillId="0" borderId="34" xfId="65" applyFont="1" applyFill="1" applyBorder="1" applyAlignment="1">
      <alignment horizontal="right" vertical="center"/>
    </xf>
    <xf numFmtId="178" fontId="41" fillId="0" borderId="16" xfId="65" applyNumberFormat="1" applyFont="1" applyFill="1" applyBorder="1" applyAlignment="1">
      <alignment horizontal="right" vertical="center"/>
    </xf>
    <xf numFmtId="0" fontId="39" fillId="18" borderId="0" xfId="0" applyFont="1" applyFill="1" applyBorder="1" applyAlignment="1">
      <alignment horizontal="distributed" vertical="center"/>
    </xf>
    <xf numFmtId="38" fontId="36" fillId="18" borderId="19" xfId="65" applyFont="1" applyFill="1" applyBorder="1" applyAlignment="1">
      <alignment horizontal="centerContinuous" vertical="center"/>
    </xf>
    <xf numFmtId="38" fontId="36" fillId="18" borderId="20" xfId="65" applyFont="1" applyFill="1" applyBorder="1" applyAlignment="1">
      <alignment horizontal="centerContinuous" vertical="center"/>
    </xf>
    <xf numFmtId="178" fontId="41" fillId="0" borderId="21" xfId="65" applyNumberFormat="1" applyFont="1" applyFill="1" applyBorder="1" applyAlignment="1">
      <alignment horizontal="right" vertical="center"/>
    </xf>
    <xf numFmtId="38" fontId="40" fillId="0" borderId="36" xfId="65" applyFont="1" applyFill="1" applyBorder="1" applyAlignment="1">
      <alignment horizontal="right" vertical="center"/>
    </xf>
    <xf numFmtId="0" fontId="36" fillId="18" borderId="20" xfId="0" applyFont="1" applyFill="1" applyBorder="1" applyAlignment="1">
      <alignment horizontal="centerContinuous" vertical="center"/>
    </xf>
    <xf numFmtId="0" fontId="36" fillId="18" borderId="38" xfId="0" applyFont="1" applyFill="1" applyBorder="1" applyAlignment="1">
      <alignment horizontal="centerContinuous" vertical="center"/>
    </xf>
    <xf numFmtId="38" fontId="40" fillId="0" borderId="24" xfId="65" applyFont="1" applyFill="1" applyBorder="1" applyAlignment="1">
      <alignment horizontal="right" vertical="center"/>
    </xf>
    <xf numFmtId="178" fontId="39" fillId="19" borderId="25" xfId="65" applyNumberFormat="1" applyFont="1" applyFill="1" applyBorder="1" applyAlignment="1">
      <alignment horizontal="right" vertical="center"/>
    </xf>
    <xf numFmtId="178" fontId="40" fillId="19" borderId="25" xfId="65" quotePrefix="1" applyNumberFormat="1" applyFont="1" applyFill="1" applyBorder="1" applyAlignment="1">
      <alignment horizontal="right" vertical="center"/>
    </xf>
    <xf numFmtId="178" fontId="39" fillId="0" borderId="25" xfId="65" applyNumberFormat="1" applyFont="1" applyFill="1" applyBorder="1" applyAlignment="1">
      <alignment horizontal="right" vertical="center"/>
    </xf>
    <xf numFmtId="178" fontId="40" fillId="0" borderId="25" xfId="65" applyNumberFormat="1" applyFont="1" applyFill="1" applyBorder="1" applyAlignment="1">
      <alignment horizontal="right" vertical="center"/>
    </xf>
    <xf numFmtId="178" fontId="41" fillId="0" borderId="25" xfId="65" applyNumberFormat="1" applyFont="1" applyFill="1" applyBorder="1" applyAlignment="1">
      <alignment horizontal="right" vertical="center"/>
    </xf>
    <xf numFmtId="179" fontId="40" fillId="0" borderId="39" xfId="65" applyNumberFormat="1" applyFont="1" applyFill="1" applyBorder="1" applyAlignment="1">
      <alignment horizontal="right" vertical="center"/>
    </xf>
    <xf numFmtId="38" fontId="0" fillId="0" borderId="0" xfId="65" applyFont="1" applyFill="1" applyAlignment="1">
      <alignment vertical="center"/>
    </xf>
    <xf numFmtId="0" fontId="0" fillId="0" borderId="0" xfId="0" applyFill="1" applyAlignment="1">
      <alignment vertical="center"/>
    </xf>
    <xf numFmtId="0" fontId="38" fillId="0" borderId="0" xfId="0" quotePrefix="1" applyFont="1" applyFill="1" applyAlignment="1">
      <alignment horizontal="left" vertical="center"/>
    </xf>
    <xf numFmtId="0" fontId="37" fillId="0" borderId="0" xfId="0" quotePrefix="1" applyFont="1" applyFill="1" applyAlignment="1">
      <alignment horizontal="left" vertical="center"/>
    </xf>
    <xf numFmtId="0" fontId="37" fillId="0" borderId="0" xfId="0" quotePrefix="1" applyFont="1" applyFill="1" applyAlignment="1">
      <alignment horizontal="right" vertical="center"/>
    </xf>
    <xf numFmtId="0" fontId="37" fillId="0" borderId="0" xfId="0" applyFont="1" applyFill="1" applyAlignment="1">
      <alignment horizontal="right" vertical="center"/>
    </xf>
    <xf numFmtId="0" fontId="0" fillId="0" borderId="0" xfId="0" applyFill="1" applyAlignment="1">
      <alignment horizontal="right" vertical="center"/>
    </xf>
    <xf numFmtId="38" fontId="0" fillId="0" borderId="0" xfId="65" quotePrefix="1" applyFont="1" applyFill="1" applyAlignment="1">
      <alignment horizontal="left" vertical="center"/>
    </xf>
    <xf numFmtId="0" fontId="0" fillId="18" borderId="10" xfId="0" quotePrefix="1" applyFill="1" applyBorder="1" applyAlignment="1">
      <alignment horizontal="right" vertical="center"/>
    </xf>
    <xf numFmtId="0" fontId="0" fillId="18" borderId="11" xfId="0" quotePrefix="1" applyFill="1" applyBorder="1" applyAlignment="1">
      <alignment horizontal="right" vertical="center"/>
    </xf>
    <xf numFmtId="0" fontId="0" fillId="18" borderId="40" xfId="0" applyFill="1" applyBorder="1" applyAlignment="1">
      <alignment horizontal="right" vertical="center"/>
    </xf>
    <xf numFmtId="0" fontId="0" fillId="18" borderId="13" xfId="0" quotePrefix="1" applyFill="1" applyBorder="1" applyAlignment="1">
      <alignment horizontal="right" vertical="center"/>
    </xf>
    <xf numFmtId="0" fontId="0" fillId="18" borderId="12" xfId="0" quotePrefix="1" applyFill="1" applyBorder="1" applyAlignment="1">
      <alignment horizontal="right" vertical="center"/>
    </xf>
    <xf numFmtId="0" fontId="0" fillId="18" borderId="41" xfId="0" applyFill="1" applyBorder="1" applyAlignment="1">
      <alignment horizontal="right" vertical="center"/>
    </xf>
    <xf numFmtId="0" fontId="0" fillId="18" borderId="15" xfId="0" applyFill="1" applyBorder="1" applyAlignment="1">
      <alignment vertical="center"/>
    </xf>
    <xf numFmtId="0" fontId="0" fillId="18" borderId="0" xfId="0" applyFill="1" applyBorder="1" applyAlignment="1">
      <alignment vertical="center"/>
    </xf>
    <xf numFmtId="0" fontId="0" fillId="18" borderId="42" xfId="0" applyFill="1" applyBorder="1" applyAlignment="1">
      <alignment horizontal="right" vertical="center"/>
    </xf>
    <xf numFmtId="0" fontId="36" fillId="18" borderId="17" xfId="0" applyFont="1" applyFill="1" applyBorder="1" applyAlignment="1">
      <alignment horizontal="center" vertical="center"/>
    </xf>
    <xf numFmtId="0" fontId="36" fillId="18" borderId="16" xfId="0" applyFont="1" applyFill="1" applyBorder="1" applyAlignment="1">
      <alignment horizontal="center" vertical="center"/>
    </xf>
    <xf numFmtId="0" fontId="0" fillId="18" borderId="34" xfId="0" applyFill="1" applyBorder="1" applyAlignment="1">
      <alignment horizontal="center" vertical="center"/>
    </xf>
    <xf numFmtId="0" fontId="0" fillId="18" borderId="19" xfId="0" quotePrefix="1" applyFill="1" applyBorder="1" applyAlignment="1">
      <alignment horizontal="left" vertical="center"/>
    </xf>
    <xf numFmtId="0" fontId="0" fillId="18" borderId="20" xfId="0" quotePrefix="1" applyFill="1" applyBorder="1" applyAlignment="1">
      <alignment horizontal="left" vertical="center"/>
    </xf>
    <xf numFmtId="0" fontId="0" fillId="18" borderId="38" xfId="0" quotePrefix="1" applyFill="1" applyBorder="1" applyAlignment="1">
      <alignment horizontal="right" vertical="center"/>
    </xf>
    <xf numFmtId="0" fontId="0" fillId="18" borderId="22" xfId="0" quotePrefix="1" applyFill="1" applyBorder="1" applyAlignment="1">
      <alignment horizontal="left" vertical="center"/>
    </xf>
    <xf numFmtId="0" fontId="0" fillId="18" borderId="21" xfId="0" applyFill="1" applyBorder="1" applyAlignment="1">
      <alignment horizontal="center" vertical="center"/>
    </xf>
    <xf numFmtId="0" fontId="0" fillId="18" borderId="21" xfId="0" quotePrefix="1" applyFill="1" applyBorder="1" applyAlignment="1">
      <alignment horizontal="left" vertical="center"/>
    </xf>
    <xf numFmtId="0" fontId="0" fillId="18" borderId="24" xfId="0" applyFill="1" applyBorder="1" applyAlignment="1">
      <alignment horizontal="right" vertical="center"/>
    </xf>
    <xf numFmtId="0" fontId="0" fillId="18" borderId="43" xfId="84" quotePrefix="1" applyFont="1" applyFill="1" applyBorder="1" applyAlignment="1">
      <alignment horizontal="right" vertical="center"/>
    </xf>
    <xf numFmtId="0" fontId="0" fillId="18" borderId="42" xfId="0" quotePrefix="1" applyFill="1" applyBorder="1" applyAlignment="1">
      <alignment horizontal="right" vertical="center"/>
    </xf>
    <xf numFmtId="38" fontId="43" fillId="19" borderId="16" xfId="65" quotePrefix="1" applyFont="1" applyFill="1" applyBorder="1" applyAlignment="1">
      <alignment horizontal="center" vertical="center" shrinkToFit="1"/>
    </xf>
    <xf numFmtId="38" fontId="43" fillId="0" borderId="16" xfId="65" quotePrefix="1" applyFont="1" applyFill="1" applyBorder="1" applyAlignment="1">
      <alignment horizontal="center" vertical="center" shrinkToFit="1"/>
    </xf>
    <xf numFmtId="0" fontId="35" fillId="0" borderId="34" xfId="0" quotePrefix="1" applyFont="1" applyFill="1" applyBorder="1" applyAlignment="1">
      <alignment horizontal="right" vertical="center"/>
    </xf>
    <xf numFmtId="0" fontId="0" fillId="18" borderId="15" xfId="84" quotePrefix="1" applyFont="1" applyFill="1" applyBorder="1" applyAlignment="1">
      <alignment horizontal="right" vertical="center"/>
    </xf>
    <xf numFmtId="0" fontId="0" fillId="18" borderId="0" xfId="0" quotePrefix="1" applyFill="1" applyBorder="1" applyAlignment="1">
      <alignment horizontal="distributed" vertical="center"/>
    </xf>
    <xf numFmtId="38" fontId="43" fillId="19" borderId="17" xfId="65" applyFont="1" applyFill="1" applyBorder="1" applyAlignment="1">
      <alignment horizontal="center" vertical="center" shrinkToFit="1"/>
    </xf>
    <xf numFmtId="38" fontId="39" fillId="19" borderId="16" xfId="65" applyFont="1" applyFill="1" applyBorder="1" applyAlignment="1">
      <alignment horizontal="center" vertical="center" shrinkToFit="1"/>
    </xf>
    <xf numFmtId="38" fontId="39" fillId="0" borderId="16" xfId="65" applyFont="1" applyFill="1" applyBorder="1" applyAlignment="1">
      <alignment horizontal="center" vertical="center"/>
    </xf>
    <xf numFmtId="38" fontId="43" fillId="19" borderId="17" xfId="65" quotePrefix="1" applyFont="1" applyFill="1" applyBorder="1" applyAlignment="1">
      <alignment horizontal="right" vertical="center"/>
    </xf>
    <xf numFmtId="57" fontId="0" fillId="19" borderId="17" xfId="65" quotePrefix="1" applyNumberFormat="1" applyFont="1" applyFill="1" applyBorder="1" applyAlignment="1">
      <alignment horizontal="right" vertical="center"/>
    </xf>
    <xf numFmtId="57" fontId="0" fillId="19" borderId="16" xfId="65" quotePrefix="1" applyNumberFormat="1" applyFont="1" applyFill="1" applyBorder="1" applyAlignment="1">
      <alignment horizontal="right" vertical="center"/>
    </xf>
    <xf numFmtId="57" fontId="0" fillId="0" borderId="16" xfId="65" quotePrefix="1" applyNumberFormat="1" applyFont="1" applyFill="1" applyBorder="1" applyAlignment="1">
      <alignment horizontal="right" vertical="center"/>
    </xf>
    <xf numFmtId="57" fontId="35" fillId="0" borderId="34" xfId="0" applyNumberFormat="1" applyFont="1" applyFill="1" applyBorder="1" applyAlignment="1">
      <alignment horizontal="right" vertical="center"/>
    </xf>
    <xf numFmtId="0" fontId="0" fillId="18" borderId="0" xfId="0" applyFill="1" applyBorder="1" applyAlignment="1">
      <alignment horizontal="distributed" vertical="center"/>
    </xf>
    <xf numFmtId="178" fontId="0" fillId="19" borderId="17" xfId="65" quotePrefix="1" applyNumberFormat="1" applyFont="1" applyFill="1" applyBorder="1" applyAlignment="1">
      <alignment horizontal="right" vertical="center"/>
    </xf>
    <xf numFmtId="178" fontId="0" fillId="19" borderId="16" xfId="65" quotePrefix="1" applyNumberFormat="1" applyFont="1" applyFill="1" applyBorder="1" applyAlignment="1">
      <alignment horizontal="right" vertical="center"/>
    </xf>
    <xf numFmtId="178" fontId="35" fillId="0" borderId="34" xfId="65" quotePrefix="1" applyNumberFormat="1" applyFont="1" applyFill="1" applyBorder="1" applyAlignment="1">
      <alignment horizontal="right" vertical="center"/>
    </xf>
    <xf numFmtId="0" fontId="0" fillId="18" borderId="15" xfId="0" applyFill="1" applyBorder="1" applyAlignment="1">
      <alignment horizontal="left" vertical="center"/>
    </xf>
    <xf numFmtId="0" fontId="0" fillId="18" borderId="0" xfId="0" quotePrefix="1" applyFill="1" applyBorder="1" applyAlignment="1">
      <alignment horizontal="left" vertical="center"/>
    </xf>
    <xf numFmtId="0" fontId="0" fillId="18" borderId="0" xfId="0" applyFill="1" applyBorder="1" applyAlignment="1">
      <alignment horizontal="left" vertical="center"/>
    </xf>
    <xf numFmtId="0" fontId="0" fillId="18" borderId="15" xfId="0" quotePrefix="1" applyFill="1" applyBorder="1" applyAlignment="1">
      <alignment horizontal="left" vertical="center"/>
    </xf>
    <xf numFmtId="0" fontId="0" fillId="18" borderId="0" xfId="84" quotePrefix="1" applyFont="1" applyFill="1" applyBorder="1" applyAlignment="1">
      <alignment horizontal="left" vertical="center"/>
    </xf>
    <xf numFmtId="38" fontId="0" fillId="18" borderId="0" xfId="65" applyFont="1" applyFill="1" applyBorder="1" applyAlignment="1">
      <alignment horizontal="right" vertical="center"/>
    </xf>
    <xf numFmtId="178" fontId="0" fillId="19" borderId="17" xfId="65" applyNumberFormat="1" applyFont="1" applyFill="1" applyBorder="1" applyAlignment="1">
      <alignment horizontal="right" vertical="center"/>
    </xf>
    <xf numFmtId="178" fontId="0" fillId="19" borderId="16" xfId="65" applyNumberFormat="1" applyFont="1" applyFill="1" applyBorder="1" applyAlignment="1">
      <alignment horizontal="right" vertical="center"/>
    </xf>
    <xf numFmtId="0" fontId="0" fillId="18" borderId="0" xfId="0" quotePrefix="1" applyFill="1" applyBorder="1" applyAlignment="1">
      <alignment horizontal="center" vertical="center"/>
    </xf>
    <xf numFmtId="178" fontId="35" fillId="0" borderId="34" xfId="65" applyNumberFormat="1" applyFont="1" applyFill="1" applyBorder="1" applyAlignment="1">
      <alignment horizontal="right" vertical="center"/>
    </xf>
    <xf numFmtId="178" fontId="0" fillId="19" borderId="17" xfId="0" applyNumberFormat="1" applyFill="1" applyBorder="1" applyAlignment="1">
      <alignment vertical="center"/>
    </xf>
    <xf numFmtId="0" fontId="0" fillId="18" borderId="42" xfId="84" quotePrefix="1" applyFont="1" applyFill="1" applyBorder="1" applyAlignment="1">
      <alignment horizontal="right" vertical="center"/>
    </xf>
    <xf numFmtId="0" fontId="0" fillId="18" borderId="44" xfId="0" applyFill="1" applyBorder="1" applyAlignment="1">
      <alignment horizontal="left" vertical="center"/>
    </xf>
    <xf numFmtId="0" fontId="0" fillId="18" borderId="45" xfId="0" quotePrefix="1" applyFill="1" applyBorder="1" applyAlignment="1">
      <alignment horizontal="centerContinuous" vertical="center"/>
    </xf>
    <xf numFmtId="0" fontId="0" fillId="18" borderId="45" xfId="0" applyFill="1" applyBorder="1" applyAlignment="1">
      <alignment horizontal="centerContinuous" vertical="center"/>
    </xf>
    <xf numFmtId="0" fontId="0" fillId="18" borderId="46" xfId="0" applyFill="1" applyBorder="1" applyAlignment="1">
      <alignment horizontal="right" vertical="center"/>
    </xf>
    <xf numFmtId="178" fontId="35" fillId="19" borderId="26" xfId="65" applyNumberFormat="1" applyFont="1" applyFill="1" applyBorder="1" applyAlignment="1">
      <alignment horizontal="right" vertical="center"/>
    </xf>
    <xf numFmtId="178" fontId="35" fillId="0" borderId="47" xfId="65" applyNumberFormat="1" applyFont="1" applyFill="1" applyBorder="1" applyAlignment="1">
      <alignment horizontal="right" vertical="center"/>
    </xf>
    <xf numFmtId="38" fontId="36" fillId="0" borderId="0" xfId="65" quotePrefix="1" applyFont="1" applyFill="1" applyBorder="1" applyAlignment="1">
      <alignment horizontal="right" vertical="center"/>
    </xf>
    <xf numFmtId="38" fontId="0" fillId="0" borderId="0" xfId="65" applyFont="1" applyFill="1" applyBorder="1" applyAlignment="1">
      <alignment horizontal="right" vertical="center"/>
    </xf>
    <xf numFmtId="57" fontId="0" fillId="0" borderId="0" xfId="65" quotePrefix="1" applyNumberFormat="1" applyFont="1" applyFill="1" applyBorder="1" applyAlignment="1">
      <alignment horizontal="right" vertical="center"/>
    </xf>
    <xf numFmtId="178" fontId="0" fillId="0" borderId="0" xfId="65" quotePrefix="1" applyNumberFormat="1" applyFont="1" applyFill="1" applyBorder="1" applyAlignment="1">
      <alignment horizontal="right" vertical="center"/>
    </xf>
    <xf numFmtId="178" fontId="0" fillId="0" borderId="0" xfId="65" applyNumberFormat="1" applyFont="1" applyFill="1" applyBorder="1" applyAlignment="1">
      <alignment horizontal="right" vertical="center"/>
    </xf>
    <xf numFmtId="178" fontId="0" fillId="0" borderId="0" xfId="0" applyNumberFormat="1" applyFill="1" applyBorder="1" applyAlignment="1">
      <alignment vertical="center"/>
    </xf>
    <xf numFmtId="180" fontId="38" fillId="0" borderId="0" xfId="84" quotePrefix="1" applyNumberFormat="1" applyFont="1" applyFill="1" applyAlignment="1">
      <alignment horizontal="left" vertical="center"/>
    </xf>
    <xf numFmtId="180" fontId="37" fillId="0" borderId="0" xfId="84" quotePrefix="1" applyNumberFormat="1" applyFont="1" applyFill="1" applyAlignment="1">
      <alignment horizontal="left" vertical="center"/>
    </xf>
    <xf numFmtId="181" fontId="37" fillId="0" borderId="0" xfId="0" applyNumberFormat="1" applyFont="1" applyFill="1" applyAlignment="1">
      <alignment horizontal="right" vertical="center"/>
    </xf>
    <xf numFmtId="180" fontId="52" fillId="0" borderId="0" xfId="84" applyNumberFormat="1" applyFill="1" applyAlignment="1">
      <alignment vertical="center"/>
    </xf>
    <xf numFmtId="181" fontId="0" fillId="0" borderId="0" xfId="0" applyNumberFormat="1" applyFill="1" applyAlignment="1">
      <alignment horizontal="right" vertical="center"/>
    </xf>
    <xf numFmtId="180" fontId="39" fillId="18" borderId="10" xfId="84" applyNumberFormat="1" applyFont="1" applyFill="1" applyBorder="1" applyAlignment="1">
      <alignment horizontal="left" vertical="center"/>
    </xf>
    <xf numFmtId="180" fontId="39" fillId="18" borderId="11" xfId="84" applyNumberFormat="1" applyFont="1" applyFill="1" applyBorder="1" applyAlignment="1">
      <alignment horizontal="right" vertical="center"/>
    </xf>
    <xf numFmtId="180" fontId="39" fillId="18" borderId="40" xfId="84" quotePrefix="1" applyNumberFormat="1" applyFont="1" applyFill="1" applyBorder="1" applyAlignment="1">
      <alignment horizontal="right" vertical="center"/>
    </xf>
    <xf numFmtId="38" fontId="39" fillId="18" borderId="28" xfId="65" applyFont="1" applyFill="1" applyBorder="1" applyAlignment="1">
      <alignment horizontal="centerContinuous" vertical="center"/>
    </xf>
    <xf numFmtId="180" fontId="39" fillId="18" borderId="15" xfId="84" applyNumberFormat="1" applyFont="1" applyFill="1" applyBorder="1" applyAlignment="1">
      <alignment horizontal="left" vertical="center"/>
    </xf>
    <xf numFmtId="180" fontId="39" fillId="18" borderId="0" xfId="84" applyNumberFormat="1" applyFont="1" applyFill="1" applyBorder="1" applyAlignment="1">
      <alignment horizontal="right" vertical="center"/>
    </xf>
    <xf numFmtId="180" fontId="39" fillId="18" borderId="48" xfId="84" applyNumberFormat="1" applyFont="1" applyFill="1" applyBorder="1" applyAlignment="1">
      <alignment horizontal="right" vertical="center"/>
    </xf>
    <xf numFmtId="180" fontId="39" fillId="18" borderId="31" xfId="84" quotePrefix="1" applyNumberFormat="1" applyFont="1" applyFill="1" applyBorder="1" applyAlignment="1">
      <alignment horizontal="right" vertical="center"/>
    </xf>
    <xf numFmtId="180" fontId="39" fillId="18" borderId="19" xfId="84" quotePrefix="1" applyNumberFormat="1" applyFont="1" applyFill="1" applyBorder="1" applyAlignment="1">
      <alignment horizontal="left" vertical="center"/>
    </xf>
    <xf numFmtId="180" fontId="39" fillId="18" borderId="20" xfId="84" quotePrefix="1" applyNumberFormat="1" applyFont="1" applyFill="1" applyBorder="1" applyAlignment="1">
      <alignment horizontal="left" vertical="center"/>
    </xf>
    <xf numFmtId="180" fontId="39" fillId="18" borderId="38" xfId="84" quotePrefix="1" applyNumberFormat="1" applyFont="1" applyFill="1" applyBorder="1" applyAlignment="1">
      <alignment horizontal="right" vertical="center"/>
    </xf>
    <xf numFmtId="181" fontId="39" fillId="18" borderId="21" xfId="0" quotePrefix="1" applyNumberFormat="1" applyFont="1" applyFill="1" applyBorder="1" applyAlignment="1">
      <alignment horizontal="center" vertical="center"/>
    </xf>
    <xf numFmtId="181" fontId="39" fillId="18" borderId="24" xfId="0" quotePrefix="1" applyNumberFormat="1" applyFont="1" applyFill="1" applyBorder="1" applyAlignment="1">
      <alignment horizontal="center" vertical="center"/>
    </xf>
    <xf numFmtId="180" fontId="39" fillId="18" borderId="43" xfId="84" quotePrefix="1" applyNumberFormat="1" applyFont="1" applyFill="1" applyBorder="1" applyAlignment="1">
      <alignment horizontal="left" vertical="center"/>
    </xf>
    <xf numFmtId="180" fontId="39" fillId="18" borderId="35" xfId="84" quotePrefix="1" applyNumberFormat="1" applyFont="1" applyFill="1" applyBorder="1" applyAlignment="1">
      <alignment horizontal="left" vertical="center"/>
    </xf>
    <xf numFmtId="180" fontId="39" fillId="18" borderId="42" xfId="84" quotePrefix="1" applyNumberFormat="1" applyFont="1" applyFill="1" applyBorder="1" applyAlignment="1">
      <alignment horizontal="right" vertical="center"/>
    </xf>
    <xf numFmtId="181" fontId="39" fillId="19" borderId="16" xfId="0" quotePrefix="1" applyNumberFormat="1" applyFont="1" applyFill="1" applyBorder="1" applyAlignment="1">
      <alignment horizontal="center" vertical="center"/>
    </xf>
    <xf numFmtId="181" fontId="39" fillId="0" borderId="16" xfId="0" quotePrefix="1" applyNumberFormat="1" applyFont="1" applyFill="1" applyBorder="1" applyAlignment="1">
      <alignment horizontal="center" vertical="center"/>
    </xf>
    <xf numFmtId="181" fontId="39" fillId="0" borderId="49" xfId="0" quotePrefix="1" applyNumberFormat="1" applyFont="1" applyFill="1" applyBorder="1" applyAlignment="1">
      <alignment horizontal="center" vertical="center"/>
    </xf>
    <xf numFmtId="181" fontId="39" fillId="0" borderId="18" xfId="0" quotePrefix="1" applyNumberFormat="1" applyFont="1" applyFill="1" applyBorder="1" applyAlignment="1">
      <alignment horizontal="center" vertical="center"/>
    </xf>
    <xf numFmtId="0" fontId="39" fillId="18" borderId="15" xfId="84" quotePrefix="1" applyFont="1" applyFill="1" applyBorder="1" applyAlignment="1">
      <alignment horizontal="right" vertical="center"/>
    </xf>
    <xf numFmtId="180" fontId="39" fillId="18" borderId="0" xfId="84" quotePrefix="1" applyNumberFormat="1" applyFont="1" applyFill="1" applyBorder="1" applyAlignment="1">
      <alignment horizontal="distributed" vertical="center"/>
    </xf>
    <xf numFmtId="178" fontId="39" fillId="19" borderId="16" xfId="0" applyNumberFormat="1" applyFont="1" applyFill="1" applyBorder="1" applyAlignment="1">
      <alignment horizontal="right" vertical="center"/>
    </xf>
    <xf numFmtId="178" fontId="40" fillId="19" borderId="16" xfId="0" applyNumberFormat="1" applyFont="1" applyFill="1" applyBorder="1" applyAlignment="1">
      <alignment horizontal="right" vertical="center"/>
    </xf>
    <xf numFmtId="178" fontId="41" fillId="19" borderId="16" xfId="0" applyNumberFormat="1" applyFont="1" applyFill="1" applyBorder="1" applyAlignment="1">
      <alignment horizontal="right" vertical="center"/>
    </xf>
    <xf numFmtId="178" fontId="39" fillId="0" borderId="16" xfId="0" applyNumberFormat="1" applyFont="1" applyFill="1" applyBorder="1" applyAlignment="1">
      <alignment horizontal="right" vertical="center"/>
    </xf>
    <xf numFmtId="180" fontId="39" fillId="18" borderId="15" xfId="84" quotePrefix="1" applyNumberFormat="1" applyFont="1" applyFill="1" applyBorder="1" applyAlignment="1">
      <alignment horizontal="left" vertical="center"/>
    </xf>
    <xf numFmtId="180" fontId="39" fillId="18" borderId="0" xfId="84" quotePrefix="1" applyNumberFormat="1" applyFont="1" applyFill="1" applyBorder="1" applyAlignment="1">
      <alignment horizontal="left" vertical="center"/>
    </xf>
    <xf numFmtId="180" fontId="39" fillId="18" borderId="15" xfId="84" applyNumberFormat="1" applyFont="1" applyFill="1" applyBorder="1" applyAlignment="1">
      <alignment vertical="center"/>
    </xf>
    <xf numFmtId="180" fontId="39" fillId="18" borderId="42" xfId="84" applyNumberFormat="1" applyFont="1" applyFill="1" applyBorder="1" applyAlignment="1">
      <alignment horizontal="right" vertical="center"/>
    </xf>
    <xf numFmtId="178" fontId="39" fillId="0" borderId="18" xfId="65" applyNumberFormat="1" applyFont="1" applyFill="1" applyBorder="1" applyAlignment="1">
      <alignment horizontal="right" vertical="center"/>
    </xf>
    <xf numFmtId="180" fontId="39" fillId="18" borderId="15" xfId="84" quotePrefix="1" applyNumberFormat="1" applyFont="1" applyFill="1" applyBorder="1" applyAlignment="1">
      <alignment horizontal="distributed" vertical="center"/>
    </xf>
    <xf numFmtId="178" fontId="39" fillId="0" borderId="17" xfId="65" applyNumberFormat="1" applyFont="1" applyFill="1" applyBorder="1" applyAlignment="1">
      <alignment horizontal="right" vertical="center"/>
    </xf>
    <xf numFmtId="182" fontId="43" fillId="19" borderId="21" xfId="0" applyNumberFormat="1" applyFont="1" applyFill="1" applyBorder="1" applyAlignment="1">
      <alignment horizontal="right" vertical="center" shrinkToFit="1"/>
    </xf>
    <xf numFmtId="182" fontId="44" fillId="19" borderId="21" xfId="0" applyNumberFormat="1" applyFont="1" applyFill="1" applyBorder="1" applyAlignment="1">
      <alignment horizontal="right" vertical="center" shrinkToFit="1"/>
    </xf>
    <xf numFmtId="182" fontId="39" fillId="19" borderId="21" xfId="0" applyNumberFormat="1" applyFont="1" applyFill="1" applyBorder="1" applyAlignment="1">
      <alignment horizontal="right" vertical="center" shrinkToFit="1"/>
    </xf>
    <xf numFmtId="182" fontId="40" fillId="19" borderId="21" xfId="0" applyNumberFormat="1" applyFont="1" applyFill="1" applyBorder="1" applyAlignment="1">
      <alignment horizontal="right" vertical="center" shrinkToFit="1"/>
    </xf>
    <xf numFmtId="182" fontId="41" fillId="19" borderId="21" xfId="0" applyNumberFormat="1" applyFont="1" applyFill="1" applyBorder="1" applyAlignment="1">
      <alignment horizontal="right" vertical="center" shrinkToFit="1"/>
    </xf>
    <xf numFmtId="182" fontId="39" fillId="0" borderId="21" xfId="0" applyNumberFormat="1" applyFont="1" applyFill="1" applyBorder="1" applyAlignment="1">
      <alignment horizontal="right" vertical="center" shrinkToFit="1"/>
    </xf>
    <xf numFmtId="182" fontId="40" fillId="0" borderId="23" xfId="0" applyNumberFormat="1" applyFont="1" applyFill="1" applyBorder="1" applyAlignment="1">
      <alignment horizontal="right" vertical="center" shrinkToFit="1"/>
    </xf>
    <xf numFmtId="178" fontId="39" fillId="0" borderId="17" xfId="0" applyNumberFormat="1" applyFont="1" applyFill="1" applyBorder="1" applyAlignment="1">
      <alignment horizontal="right" vertical="center"/>
    </xf>
    <xf numFmtId="178" fontId="39" fillId="0" borderId="18" xfId="0" applyNumberFormat="1" applyFont="1" applyFill="1" applyBorder="1" applyAlignment="1">
      <alignment horizontal="right" vertical="center"/>
    </xf>
    <xf numFmtId="178" fontId="40" fillId="0" borderId="18" xfId="0" applyNumberFormat="1" applyFont="1" applyFill="1" applyBorder="1" applyAlignment="1">
      <alignment horizontal="right" vertical="center"/>
    </xf>
    <xf numFmtId="180" fontId="39" fillId="18" borderId="0" xfId="84" applyNumberFormat="1" applyFont="1" applyFill="1" applyBorder="1" applyAlignment="1">
      <alignment vertical="center"/>
    </xf>
    <xf numFmtId="180" fontId="39" fillId="18" borderId="0" xfId="84" quotePrefix="1" applyNumberFormat="1" applyFont="1" applyFill="1" applyBorder="1" applyAlignment="1">
      <alignment horizontal="right" vertical="center"/>
    </xf>
    <xf numFmtId="180" fontId="39" fillId="18" borderId="35" xfId="84" quotePrefix="1" applyNumberFormat="1" applyFont="1" applyFill="1" applyBorder="1" applyAlignment="1">
      <alignment horizontal="distributed" vertical="center"/>
    </xf>
    <xf numFmtId="182" fontId="39" fillId="19" borderId="16" xfId="0" applyNumberFormat="1" applyFont="1" applyFill="1" applyBorder="1" applyAlignment="1">
      <alignment horizontal="right" vertical="center"/>
    </xf>
    <xf numFmtId="182" fontId="41" fillId="19" borderId="16" xfId="0" applyNumberFormat="1" applyFont="1" applyFill="1" applyBorder="1" applyAlignment="1">
      <alignment horizontal="right" vertical="center"/>
    </xf>
    <xf numFmtId="182" fontId="39" fillId="0" borderId="16" xfId="0" applyNumberFormat="1" applyFont="1" applyFill="1" applyBorder="1" applyAlignment="1">
      <alignment horizontal="right" vertical="center"/>
    </xf>
    <xf numFmtId="182" fontId="39" fillId="0" borderId="17" xfId="0" applyNumberFormat="1" applyFont="1" applyFill="1" applyBorder="1" applyAlignment="1">
      <alignment horizontal="right" vertical="center"/>
    </xf>
    <xf numFmtId="182" fontId="39" fillId="0" borderId="18" xfId="0" applyNumberFormat="1" applyFont="1" applyFill="1" applyBorder="1" applyAlignment="1">
      <alignment horizontal="right" vertical="center"/>
    </xf>
    <xf numFmtId="180" fontId="39" fillId="18" borderId="43" xfId="84" quotePrefix="1" applyNumberFormat="1" applyFont="1" applyFill="1" applyBorder="1" applyAlignment="1">
      <alignment horizontal="distributed" vertical="center"/>
    </xf>
    <xf numFmtId="180" fontId="39" fillId="18" borderId="50" xfId="84" quotePrefix="1" applyNumberFormat="1" applyFont="1" applyFill="1" applyBorder="1" applyAlignment="1">
      <alignment horizontal="distributed" vertical="center"/>
    </xf>
    <xf numFmtId="182" fontId="39" fillId="19" borderId="16" xfId="0" applyNumberFormat="1" applyFont="1" applyFill="1" applyBorder="1" applyAlignment="1">
      <alignment horizontal="right" vertical="center" shrinkToFit="1"/>
    </xf>
    <xf numFmtId="182" fontId="41" fillId="19" borderId="16" xfId="0" applyNumberFormat="1" applyFont="1" applyFill="1" applyBorder="1" applyAlignment="1">
      <alignment horizontal="right" vertical="center" shrinkToFit="1"/>
    </xf>
    <xf numFmtId="182" fontId="39" fillId="0" borderId="16" xfId="0" applyNumberFormat="1" applyFont="1" applyFill="1" applyBorder="1" applyAlignment="1">
      <alignment horizontal="right" vertical="center" shrinkToFit="1"/>
    </xf>
    <xf numFmtId="182" fontId="39" fillId="0" borderId="49" xfId="0" applyNumberFormat="1" applyFont="1" applyFill="1" applyBorder="1" applyAlignment="1">
      <alignment horizontal="right" vertical="center" shrinkToFit="1"/>
    </xf>
    <xf numFmtId="182" fontId="39" fillId="0" borderId="18" xfId="0" applyNumberFormat="1" applyFont="1" applyFill="1" applyBorder="1" applyAlignment="1">
      <alignment horizontal="right" vertical="center" shrinkToFit="1"/>
    </xf>
    <xf numFmtId="182" fontId="40" fillId="0" borderId="18" xfId="65" applyNumberFormat="1" applyFont="1" applyFill="1" applyBorder="1" applyAlignment="1">
      <alignment horizontal="right" vertical="center" shrinkToFit="1"/>
    </xf>
    <xf numFmtId="182" fontId="40" fillId="19" borderId="16" xfId="0" applyNumberFormat="1" applyFont="1" applyFill="1" applyBorder="1" applyAlignment="1">
      <alignment horizontal="right" vertical="center" shrinkToFit="1"/>
    </xf>
    <xf numFmtId="182" fontId="40" fillId="0" borderId="18" xfId="0" applyNumberFormat="1" applyFont="1" applyFill="1" applyBorder="1" applyAlignment="1">
      <alignment horizontal="right" vertical="center" shrinkToFit="1"/>
    </xf>
    <xf numFmtId="38" fontId="39" fillId="18" borderId="44" xfId="65" applyFont="1" applyFill="1" applyBorder="1" applyAlignment="1">
      <alignment horizontal="centerContinuous" vertical="top"/>
    </xf>
    <xf numFmtId="38" fontId="39" fillId="18" borderId="45" xfId="65" applyFont="1" applyFill="1" applyBorder="1" applyAlignment="1">
      <alignment horizontal="centerContinuous" vertical="center"/>
    </xf>
    <xf numFmtId="38" fontId="39" fillId="18" borderId="45" xfId="65" applyFont="1" applyFill="1" applyBorder="1" applyAlignment="1">
      <alignment horizontal="centerContinuous" vertical="top"/>
    </xf>
    <xf numFmtId="178" fontId="39" fillId="19" borderId="26" xfId="65" applyNumberFormat="1" applyFont="1" applyFill="1" applyBorder="1" applyAlignment="1">
      <alignment horizontal="right" vertical="center"/>
    </xf>
    <xf numFmtId="178" fontId="41" fillId="19" borderId="26" xfId="65" applyNumberFormat="1" applyFont="1" applyFill="1" applyBorder="1" applyAlignment="1">
      <alignment horizontal="right" vertical="center"/>
    </xf>
    <xf numFmtId="178" fontId="39" fillId="0" borderId="26" xfId="65" applyNumberFormat="1" applyFont="1" applyFill="1" applyBorder="1" applyAlignment="1">
      <alignment horizontal="right" vertical="center"/>
    </xf>
    <xf numFmtId="178" fontId="39" fillId="0" borderId="27" xfId="65" applyNumberFormat="1" applyFont="1" applyFill="1" applyBorder="1" applyAlignment="1">
      <alignment horizontal="right" vertical="center"/>
    </xf>
    <xf numFmtId="38" fontId="35" fillId="0" borderId="0" xfId="65" applyFont="1" applyFill="1" applyAlignment="1">
      <alignment horizontal="right" vertical="center"/>
    </xf>
    <xf numFmtId="181" fontId="38" fillId="0" borderId="0" xfId="84" quotePrefix="1" applyNumberFormat="1" applyFont="1" applyFill="1" applyAlignment="1">
      <alignment horizontal="left" vertical="center"/>
    </xf>
    <xf numFmtId="181" fontId="37" fillId="0" borderId="0" xfId="84" quotePrefix="1" applyNumberFormat="1" applyFont="1" applyFill="1" applyAlignment="1">
      <alignment horizontal="left" vertical="center"/>
    </xf>
    <xf numFmtId="181" fontId="37" fillId="0" borderId="0" xfId="0" quotePrefix="1" applyNumberFormat="1" applyFont="1" applyFill="1" applyAlignment="1">
      <alignment horizontal="left" vertical="center"/>
    </xf>
    <xf numFmtId="181" fontId="52" fillId="0" borderId="0" xfId="84" quotePrefix="1" applyNumberFormat="1" applyFill="1" applyAlignment="1">
      <alignment horizontal="left" vertical="center"/>
    </xf>
    <xf numFmtId="181" fontId="0" fillId="0" borderId="0" xfId="0" quotePrefix="1" applyNumberFormat="1" applyFill="1" applyAlignment="1">
      <alignment horizontal="left" vertical="center"/>
    </xf>
    <xf numFmtId="181" fontId="36" fillId="0" borderId="0" xfId="0" applyNumberFormat="1" applyFont="1" applyFill="1" applyAlignment="1">
      <alignment horizontal="right" vertical="center"/>
    </xf>
    <xf numFmtId="181" fontId="36" fillId="18" borderId="10" xfId="84" applyNumberFormat="1" applyFont="1" applyFill="1" applyBorder="1" applyAlignment="1">
      <alignment horizontal="left" vertical="center"/>
    </xf>
    <xf numFmtId="181" fontId="36" fillId="18" borderId="11" xfId="84" applyNumberFormat="1" applyFont="1" applyFill="1" applyBorder="1" applyAlignment="1">
      <alignment horizontal="right" vertical="center"/>
    </xf>
    <xf numFmtId="181" fontId="36" fillId="18" borderId="28" xfId="0" applyNumberFormat="1" applyFont="1" applyFill="1" applyBorder="1" applyAlignment="1">
      <alignment horizontal="centerContinuous" vertical="center"/>
    </xf>
    <xf numFmtId="181" fontId="36" fillId="18" borderId="29" xfId="0" quotePrefix="1" applyNumberFormat="1" applyFont="1" applyFill="1" applyBorder="1" applyAlignment="1">
      <alignment horizontal="centerContinuous" vertical="center"/>
    </xf>
    <xf numFmtId="181" fontId="36" fillId="18" borderId="30" xfId="0" quotePrefix="1" applyNumberFormat="1" applyFont="1" applyFill="1" applyBorder="1" applyAlignment="1">
      <alignment horizontal="centerContinuous" vertical="center"/>
    </xf>
    <xf numFmtId="181" fontId="36" fillId="18" borderId="19" xfId="84" quotePrefix="1" applyNumberFormat="1" applyFont="1" applyFill="1" applyBorder="1" applyAlignment="1">
      <alignment horizontal="left" vertical="center"/>
    </xf>
    <xf numFmtId="181" fontId="36" fillId="18" borderId="20" xfId="84" quotePrefix="1" applyNumberFormat="1" applyFont="1" applyFill="1" applyBorder="1" applyAlignment="1">
      <alignment horizontal="left" vertical="center"/>
    </xf>
    <xf numFmtId="181" fontId="36" fillId="18" borderId="31" xfId="84" applyNumberFormat="1" applyFont="1" applyFill="1" applyBorder="1" applyAlignment="1">
      <alignment horizontal="right" vertical="center"/>
    </xf>
    <xf numFmtId="181" fontId="36" fillId="18" borderId="51" xfId="0" applyNumberFormat="1" applyFont="1" applyFill="1" applyBorder="1" applyAlignment="1">
      <alignment horizontal="center" vertical="center"/>
    </xf>
    <xf numFmtId="181" fontId="36" fillId="18" borderId="32" xfId="0" applyNumberFormat="1" applyFont="1" applyFill="1" applyBorder="1" applyAlignment="1">
      <alignment horizontal="center" vertical="center"/>
    </xf>
    <xf numFmtId="181" fontId="36" fillId="18" borderId="52" xfId="0" applyNumberFormat="1" applyFont="1" applyFill="1" applyBorder="1" applyAlignment="1">
      <alignment horizontal="center" vertical="center"/>
    </xf>
    <xf numFmtId="181" fontId="36" fillId="18" borderId="43" xfId="84" quotePrefix="1" applyNumberFormat="1" applyFont="1" applyFill="1" applyBorder="1" applyAlignment="1">
      <alignment horizontal="left" vertical="center"/>
    </xf>
    <xf numFmtId="181" fontId="36" fillId="18" borderId="35" xfId="84" quotePrefix="1" applyNumberFormat="1" applyFont="1" applyFill="1" applyBorder="1" applyAlignment="1">
      <alignment horizontal="left" vertical="center"/>
    </xf>
    <xf numFmtId="181" fontId="36" fillId="18" borderId="50" xfId="84" applyNumberFormat="1" applyFont="1" applyFill="1" applyBorder="1" applyAlignment="1">
      <alignment horizontal="right" vertical="center"/>
    </xf>
    <xf numFmtId="181" fontId="36" fillId="19" borderId="17" xfId="0" applyNumberFormat="1" applyFont="1" applyFill="1" applyBorder="1" applyAlignment="1">
      <alignment horizontal="center" vertical="center"/>
    </xf>
    <xf numFmtId="181" fontId="36" fillId="19" borderId="16" xfId="0" applyNumberFormat="1" applyFont="1" applyFill="1" applyBorder="1" applyAlignment="1">
      <alignment horizontal="center" vertical="center"/>
    </xf>
    <xf numFmtId="181" fontId="36" fillId="0" borderId="16" xfId="0" quotePrefix="1" applyNumberFormat="1" applyFont="1" applyFill="1" applyBorder="1" applyAlignment="1">
      <alignment horizontal="center" vertical="center"/>
    </xf>
    <xf numFmtId="181" fontId="36" fillId="0" borderId="34" xfId="0" applyNumberFormat="1" applyFont="1" applyFill="1" applyBorder="1" applyAlignment="1">
      <alignment horizontal="center" vertical="center"/>
    </xf>
    <xf numFmtId="0" fontId="36" fillId="18" borderId="15" xfId="84" quotePrefix="1" applyFont="1" applyFill="1" applyBorder="1" applyAlignment="1">
      <alignment horizontal="right" vertical="center"/>
    </xf>
    <xf numFmtId="181" fontId="36" fillId="18" borderId="0" xfId="84" quotePrefix="1" applyNumberFormat="1" applyFont="1" applyFill="1" applyBorder="1" applyAlignment="1">
      <alignment horizontal="distributed" vertical="center"/>
    </xf>
    <xf numFmtId="181" fontId="36" fillId="18" borderId="42" xfId="84" quotePrefix="1" applyNumberFormat="1" applyFont="1" applyFill="1" applyBorder="1" applyAlignment="1">
      <alignment horizontal="distributed" vertical="center"/>
    </xf>
    <xf numFmtId="178" fontId="45" fillId="19" borderId="17" xfId="0" quotePrefix="1" applyNumberFormat="1" applyFont="1" applyFill="1" applyBorder="1" applyAlignment="1">
      <alignment vertical="center"/>
    </xf>
    <xf numFmtId="178" fontId="45" fillId="0" borderId="34" xfId="0" applyNumberFormat="1" applyFont="1" applyFill="1" applyBorder="1" applyAlignment="1">
      <alignment horizontal="right" vertical="center"/>
    </xf>
    <xf numFmtId="181" fontId="36" fillId="18" borderId="15" xfId="84" applyNumberFormat="1" applyFont="1" applyFill="1" applyBorder="1" applyAlignment="1">
      <alignment vertical="center"/>
    </xf>
    <xf numFmtId="181" fontId="36" fillId="18" borderId="0" xfId="84" quotePrefix="1" applyNumberFormat="1" applyFont="1" applyFill="1" applyBorder="1" applyAlignment="1">
      <alignment horizontal="left" vertical="center"/>
    </xf>
    <xf numFmtId="178" fontId="36" fillId="19" borderId="17" xfId="0" applyNumberFormat="1" applyFont="1" applyFill="1" applyBorder="1" applyAlignment="1">
      <alignment vertical="center"/>
    </xf>
    <xf numFmtId="181" fontId="36" fillId="18" borderId="42" xfId="84" quotePrefix="1" applyNumberFormat="1" applyFont="1" applyFill="1" applyBorder="1" applyAlignment="1">
      <alignment horizontal="right" vertical="center"/>
    </xf>
    <xf numFmtId="178" fontId="36" fillId="19" borderId="17" xfId="0" applyNumberFormat="1" applyFont="1" applyFill="1" applyBorder="1" applyAlignment="1">
      <alignment horizontal="right" vertical="center"/>
    </xf>
    <xf numFmtId="178" fontId="36" fillId="19" borderId="16" xfId="0" applyNumberFormat="1" applyFont="1" applyFill="1" applyBorder="1" applyAlignment="1">
      <alignment horizontal="right" vertical="center"/>
    </xf>
    <xf numFmtId="182" fontId="36" fillId="19" borderId="17" xfId="0" applyNumberFormat="1" applyFont="1" applyFill="1" applyBorder="1" applyAlignment="1">
      <alignment horizontal="right" vertical="center"/>
    </xf>
    <xf numFmtId="178" fontId="45" fillId="19" borderId="17" xfId="0" applyNumberFormat="1" applyFont="1" applyFill="1" applyBorder="1" applyAlignment="1">
      <alignment horizontal="right" vertical="center"/>
    </xf>
    <xf numFmtId="178" fontId="45" fillId="19" borderId="16" xfId="0" applyNumberFormat="1" applyFont="1" applyFill="1" applyBorder="1" applyAlignment="1">
      <alignment horizontal="right" vertical="center"/>
    </xf>
    <xf numFmtId="181" fontId="46" fillId="18" borderId="15" xfId="84" quotePrefix="1" applyNumberFormat="1" applyFont="1" applyFill="1" applyBorder="1" applyAlignment="1">
      <alignment horizontal="left" vertical="center"/>
    </xf>
    <xf numFmtId="178" fontId="36" fillId="19" borderId="17" xfId="0" quotePrefix="1" applyNumberFormat="1" applyFont="1" applyFill="1" applyBorder="1" applyAlignment="1">
      <alignment vertical="center"/>
    </xf>
    <xf numFmtId="178" fontId="36" fillId="0" borderId="17" xfId="0" applyNumberFormat="1" applyFont="1" applyFill="1" applyBorder="1" applyAlignment="1">
      <alignment horizontal="right" vertical="center"/>
    </xf>
    <xf numFmtId="181" fontId="36" fillId="18" borderId="15" xfId="84" quotePrefix="1" applyNumberFormat="1" applyFont="1" applyFill="1" applyBorder="1" applyAlignment="1">
      <alignment horizontal="left" vertical="center"/>
    </xf>
    <xf numFmtId="181" fontId="36" fillId="18" borderId="0" xfId="84" quotePrefix="1" applyNumberFormat="1" applyFont="1" applyFill="1" applyBorder="1" applyAlignment="1">
      <alignment horizontal="right" vertical="center"/>
    </xf>
    <xf numFmtId="181" fontId="46" fillId="18" borderId="0" xfId="84" quotePrefix="1" applyNumberFormat="1" applyFont="1" applyFill="1" applyBorder="1" applyAlignment="1">
      <alignment horizontal="right" vertical="center"/>
    </xf>
    <xf numFmtId="181" fontId="46" fillId="18" borderId="0" xfId="84" quotePrefix="1" applyNumberFormat="1" applyFont="1" applyFill="1" applyBorder="1" applyAlignment="1">
      <alignment horizontal="left" vertical="center"/>
    </xf>
    <xf numFmtId="181" fontId="46" fillId="18" borderId="0" xfId="84" quotePrefix="1" applyNumberFormat="1" applyFont="1" applyFill="1" applyBorder="1" applyAlignment="1">
      <alignment horizontal="centerContinuous" vertical="top"/>
    </xf>
    <xf numFmtId="181" fontId="46" fillId="18" borderId="42" xfId="84" quotePrefix="1" applyNumberFormat="1" applyFont="1" applyFill="1" applyBorder="1" applyAlignment="1">
      <alignment horizontal="centerContinuous" vertical="top"/>
    </xf>
    <xf numFmtId="178" fontId="36" fillId="19" borderId="26" xfId="0" applyNumberFormat="1" applyFont="1" applyFill="1" applyBorder="1" applyAlignment="1">
      <alignment horizontal="right" vertical="center"/>
    </xf>
    <xf numFmtId="178" fontId="45" fillId="0" borderId="47" xfId="0" applyNumberFormat="1" applyFont="1" applyFill="1" applyBorder="1" applyAlignment="1">
      <alignment horizontal="right" vertical="center"/>
    </xf>
    <xf numFmtId="181" fontId="52" fillId="0" borderId="0" xfId="84" applyNumberFormat="1" applyFill="1" applyAlignment="1">
      <alignment vertical="center"/>
    </xf>
    <xf numFmtId="181" fontId="0" fillId="0" borderId="0" xfId="0" applyNumberFormat="1" applyFill="1" applyAlignment="1">
      <alignment vertical="center"/>
    </xf>
    <xf numFmtId="181" fontId="0" fillId="0" borderId="0" xfId="0" applyNumberFormat="1" applyFont="1" applyFill="1" applyAlignment="1">
      <alignment vertical="center"/>
    </xf>
    <xf numFmtId="181" fontId="0" fillId="0" borderId="0" xfId="0" applyNumberFormat="1" applyFont="1" applyFill="1" applyAlignment="1">
      <alignment horizontal="right" vertical="center"/>
    </xf>
    <xf numFmtId="181" fontId="38" fillId="0" borderId="0" xfId="84" applyNumberFormat="1" applyFont="1" applyFill="1" applyAlignment="1">
      <alignment vertical="center"/>
    </xf>
    <xf numFmtId="181" fontId="37" fillId="0" borderId="0" xfId="84" applyNumberFormat="1" applyFont="1" applyFill="1" applyAlignment="1">
      <alignment vertical="center"/>
    </xf>
    <xf numFmtId="0" fontId="37" fillId="0" borderId="0" xfId="84" applyFont="1" applyFill="1" applyAlignment="1">
      <alignment vertical="center"/>
    </xf>
    <xf numFmtId="0" fontId="37" fillId="0" borderId="0" xfId="0" applyFont="1" applyFill="1" applyAlignment="1">
      <alignment vertical="center"/>
    </xf>
    <xf numFmtId="38" fontId="37" fillId="0" borderId="0" xfId="65" applyFont="1" applyFill="1" applyAlignment="1">
      <alignment vertical="center"/>
    </xf>
    <xf numFmtId="181" fontId="52" fillId="0" borderId="0" xfId="84" applyNumberFormat="1" applyFill="1" applyAlignment="1">
      <alignment horizontal="right" vertical="center"/>
    </xf>
    <xf numFmtId="181" fontId="0" fillId="0" borderId="0" xfId="0" quotePrefix="1" applyNumberFormat="1" applyFill="1" applyAlignment="1">
      <alignment horizontal="right" vertical="center"/>
    </xf>
    <xf numFmtId="181" fontId="36" fillId="18" borderId="10" xfId="84" applyNumberFormat="1" applyFont="1" applyFill="1" applyBorder="1" applyAlignment="1">
      <alignment horizontal="right" vertical="center"/>
    </xf>
    <xf numFmtId="181" fontId="36" fillId="18" borderId="40" xfId="84" applyNumberFormat="1" applyFont="1" applyFill="1" applyBorder="1" applyAlignment="1">
      <alignment horizontal="right" vertical="center"/>
    </xf>
    <xf numFmtId="181" fontId="36" fillId="18" borderId="15" xfId="84" applyNumberFormat="1" applyFont="1" applyFill="1" applyBorder="1" applyAlignment="1">
      <alignment horizontal="right" vertical="center"/>
    </xf>
    <xf numFmtId="181" fontId="36" fillId="18" borderId="0" xfId="84" applyNumberFormat="1" applyFont="1" applyFill="1" applyBorder="1" applyAlignment="1">
      <alignment horizontal="right" vertical="center"/>
    </xf>
    <xf numFmtId="181" fontId="36" fillId="18" borderId="32" xfId="0" applyNumberFormat="1" applyFont="1" applyFill="1" applyBorder="1" applyAlignment="1">
      <alignment horizontal="centerContinuous" vertical="center"/>
    </xf>
    <xf numFmtId="181" fontId="36" fillId="18" borderId="31" xfId="0" applyNumberFormat="1" applyFont="1" applyFill="1" applyBorder="1" applyAlignment="1">
      <alignment horizontal="centerContinuous" vertical="center"/>
    </xf>
    <xf numFmtId="38" fontId="36" fillId="18" borderId="48" xfId="65" applyFont="1" applyFill="1" applyBorder="1" applyAlignment="1">
      <alignment horizontal="centerContinuous" vertical="center"/>
    </xf>
    <xf numFmtId="181" fontId="36" fillId="18" borderId="33" xfId="0" applyNumberFormat="1" applyFont="1" applyFill="1" applyBorder="1" applyAlignment="1">
      <alignment horizontal="centerContinuous" vertical="center"/>
    </xf>
    <xf numFmtId="181" fontId="36" fillId="18" borderId="19" xfId="84" applyNumberFormat="1" applyFont="1" applyFill="1" applyBorder="1" applyAlignment="1">
      <alignment horizontal="left" vertical="center"/>
    </xf>
    <xf numFmtId="181" fontId="36" fillId="18" borderId="20" xfId="84" quotePrefix="1" applyNumberFormat="1" applyFont="1" applyFill="1" applyBorder="1" applyAlignment="1">
      <alignment horizontal="right" vertical="center"/>
    </xf>
    <xf numFmtId="181" fontId="36" fillId="18" borderId="38" xfId="84" quotePrefix="1" applyNumberFormat="1" applyFont="1" applyFill="1" applyBorder="1" applyAlignment="1">
      <alignment horizontal="right" vertical="center"/>
    </xf>
    <xf numFmtId="181" fontId="36" fillId="18" borderId="22" xfId="0" quotePrefix="1" applyNumberFormat="1" applyFont="1" applyFill="1" applyBorder="1" applyAlignment="1">
      <alignment horizontal="center" vertical="center"/>
    </xf>
    <xf numFmtId="181" fontId="36" fillId="18" borderId="22" xfId="0" applyNumberFormat="1" applyFont="1" applyFill="1" applyBorder="1" applyAlignment="1">
      <alignment horizontal="center" vertical="center"/>
    </xf>
    <xf numFmtId="38" fontId="36" fillId="18" borderId="22" xfId="65" applyFont="1" applyFill="1" applyBorder="1" applyAlignment="1">
      <alignment horizontal="center" vertical="center"/>
    </xf>
    <xf numFmtId="181" fontId="36" fillId="18" borderId="24" xfId="0" applyNumberFormat="1" applyFont="1" applyFill="1" applyBorder="1" applyAlignment="1">
      <alignment horizontal="center" vertical="center"/>
    </xf>
    <xf numFmtId="0" fontId="36" fillId="18" borderId="43" xfId="84" quotePrefix="1" applyFont="1" applyFill="1" applyBorder="1" applyAlignment="1">
      <alignment horizontal="right" vertical="center"/>
    </xf>
    <xf numFmtId="181" fontId="36" fillId="19" borderId="17" xfId="0" quotePrefix="1" applyNumberFormat="1" applyFont="1" applyFill="1" applyBorder="1" applyAlignment="1">
      <alignment horizontal="center" vertical="center"/>
    </xf>
    <xf numFmtId="38" fontId="36" fillId="0" borderId="17" xfId="65" applyFont="1" applyFill="1" applyBorder="1" applyAlignment="1">
      <alignment horizontal="center" vertical="center"/>
    </xf>
    <xf numFmtId="181" fontId="36" fillId="0" borderId="17" xfId="0" applyNumberFormat="1" applyFont="1" applyFill="1" applyBorder="1" applyAlignment="1">
      <alignment horizontal="center" vertical="center"/>
    </xf>
    <xf numFmtId="181" fontId="36" fillId="0" borderId="17" xfId="0" quotePrefix="1" applyNumberFormat="1" applyFont="1" applyFill="1" applyBorder="1" applyAlignment="1">
      <alignment horizontal="center" vertical="center"/>
    </xf>
    <xf numFmtId="38" fontId="36" fillId="18" borderId="15" xfId="65" applyFont="1" applyFill="1" applyBorder="1" applyAlignment="1">
      <alignment horizontal="right" vertical="center"/>
    </xf>
    <xf numFmtId="38" fontId="36" fillId="18" borderId="0" xfId="65" applyFont="1" applyFill="1" applyBorder="1" applyAlignment="1">
      <alignment horizontal="right" vertical="center"/>
    </xf>
    <xf numFmtId="38" fontId="36" fillId="18" borderId="42" xfId="65" applyFont="1" applyFill="1" applyBorder="1" applyAlignment="1">
      <alignment horizontal="right" vertical="center"/>
    </xf>
    <xf numFmtId="178" fontId="36" fillId="19" borderId="17" xfId="0" quotePrefix="1" applyNumberFormat="1" applyFont="1" applyFill="1" applyBorder="1" applyAlignment="1">
      <alignment horizontal="center" vertical="center"/>
    </xf>
    <xf numFmtId="180" fontId="36" fillId="19" borderId="17" xfId="0" applyNumberFormat="1" applyFont="1" applyFill="1" applyBorder="1" applyAlignment="1">
      <alignment horizontal="center" vertical="center"/>
    </xf>
    <xf numFmtId="178" fontId="36" fillId="0" borderId="17" xfId="65" applyNumberFormat="1" applyFont="1" applyFill="1" applyBorder="1" applyAlignment="1">
      <alignment horizontal="center" vertical="center"/>
    </xf>
    <xf numFmtId="181" fontId="45" fillId="0" borderId="17" xfId="0" quotePrefix="1" applyNumberFormat="1" applyFont="1" applyFill="1" applyBorder="1" applyAlignment="1">
      <alignment horizontal="center" vertical="center"/>
    </xf>
    <xf numFmtId="180" fontId="36" fillId="18" borderId="0" xfId="84" quotePrefix="1" applyNumberFormat="1" applyFont="1" applyFill="1" applyBorder="1" applyAlignment="1">
      <alignment horizontal="left" vertical="center"/>
    </xf>
    <xf numFmtId="181" fontId="36" fillId="18" borderId="0" xfId="84" applyNumberFormat="1" applyFont="1" applyFill="1" applyBorder="1" applyAlignment="1">
      <alignment horizontal="distributed" vertical="center"/>
    </xf>
    <xf numFmtId="181" fontId="36" fillId="18" borderId="42" xfId="84" applyNumberFormat="1" applyFont="1" applyFill="1" applyBorder="1" applyAlignment="1">
      <alignment horizontal="distributed" vertical="center"/>
    </xf>
    <xf numFmtId="183" fontId="45" fillId="19" borderId="17" xfId="0" applyNumberFormat="1" applyFont="1" applyFill="1" applyBorder="1" applyAlignment="1">
      <alignment vertical="center"/>
    </xf>
    <xf numFmtId="183" fontId="45" fillId="0" borderId="17" xfId="0" applyNumberFormat="1" applyFont="1" applyFill="1" applyBorder="1" applyAlignment="1">
      <alignment vertical="center"/>
    </xf>
    <xf numFmtId="181" fontId="45" fillId="0" borderId="17" xfId="0" quotePrefix="1" applyNumberFormat="1" applyFont="1" applyFill="1" applyBorder="1" applyAlignment="1">
      <alignment vertical="center"/>
    </xf>
    <xf numFmtId="184" fontId="45" fillId="0" borderId="34" xfId="0" applyNumberFormat="1" applyFont="1" applyFill="1" applyBorder="1" applyAlignment="1">
      <alignment horizontal="right" vertical="center"/>
    </xf>
    <xf numFmtId="181" fontId="36" fillId="18" borderId="15" xfId="84" applyNumberFormat="1" applyFont="1" applyFill="1" applyBorder="1" applyAlignment="1">
      <alignment horizontal="center" vertical="center"/>
    </xf>
    <xf numFmtId="181" fontId="36" fillId="18" borderId="0" xfId="84" applyNumberFormat="1" applyFont="1" applyFill="1" applyBorder="1" applyAlignment="1">
      <alignment horizontal="center" vertical="center"/>
    </xf>
    <xf numFmtId="183" fontId="45" fillId="19" borderId="17" xfId="0" applyNumberFormat="1" applyFont="1" applyFill="1" applyBorder="1" applyAlignment="1">
      <alignment horizontal="right" vertical="center"/>
    </xf>
    <xf numFmtId="183" fontId="45" fillId="0" borderId="17" xfId="0" applyNumberFormat="1" applyFont="1" applyFill="1" applyBorder="1" applyAlignment="1">
      <alignment horizontal="right" vertical="center"/>
    </xf>
    <xf numFmtId="181" fontId="45" fillId="0" borderId="17" xfId="0" applyNumberFormat="1" applyFont="1" applyFill="1" applyBorder="1" applyAlignment="1">
      <alignment horizontal="right" vertical="center"/>
    </xf>
    <xf numFmtId="181" fontId="36" fillId="18" borderId="15" xfId="84" applyNumberFormat="1" applyFont="1" applyFill="1" applyBorder="1" applyAlignment="1">
      <alignment horizontal="centerContinuous" vertical="center"/>
    </xf>
    <xf numFmtId="181" fontId="36" fillId="18" borderId="0" xfId="84" applyNumberFormat="1" applyFont="1" applyFill="1" applyBorder="1" applyAlignment="1">
      <alignment horizontal="centerContinuous" vertical="center"/>
    </xf>
    <xf numFmtId="181" fontId="36" fillId="18" borderId="42" xfId="84" applyNumberFormat="1" applyFont="1" applyFill="1" applyBorder="1" applyAlignment="1">
      <alignment horizontal="centerContinuous" vertical="center"/>
    </xf>
    <xf numFmtId="181" fontId="36" fillId="18" borderId="0" xfId="84" applyNumberFormat="1" applyFont="1" applyFill="1" applyBorder="1" applyAlignment="1">
      <alignment horizontal="left" vertical="center"/>
    </xf>
    <xf numFmtId="183" fontId="36" fillId="19" borderId="17" xfId="0" applyNumberFormat="1" applyFont="1" applyFill="1" applyBorder="1" applyAlignment="1">
      <alignment horizontal="right" vertical="center"/>
    </xf>
    <xf numFmtId="181" fontId="36" fillId="18" borderId="44" xfId="84" applyNumberFormat="1" applyFont="1" applyFill="1" applyBorder="1" applyAlignment="1">
      <alignment horizontal="centerContinuous" vertical="center"/>
    </xf>
    <xf numFmtId="181" fontId="36" fillId="18" borderId="45" xfId="84" applyNumberFormat="1" applyFont="1" applyFill="1" applyBorder="1" applyAlignment="1">
      <alignment horizontal="centerContinuous" vertical="center"/>
    </xf>
    <xf numFmtId="181" fontId="36" fillId="18" borderId="46" xfId="84" applyNumberFormat="1" applyFont="1" applyFill="1" applyBorder="1" applyAlignment="1">
      <alignment horizontal="centerContinuous" vertical="center"/>
    </xf>
    <xf numFmtId="178" fontId="45" fillId="19" borderId="26" xfId="0" applyNumberFormat="1" applyFont="1" applyFill="1" applyBorder="1" applyAlignment="1">
      <alignment horizontal="right" vertical="center"/>
    </xf>
    <xf numFmtId="183" fontId="45" fillId="19" borderId="26" xfId="0" applyNumberFormat="1" applyFont="1" applyFill="1" applyBorder="1" applyAlignment="1">
      <alignment horizontal="right" vertical="center"/>
    </xf>
    <xf numFmtId="183" fontId="45" fillId="0" borderId="26" xfId="0" applyNumberFormat="1" applyFont="1" applyFill="1" applyBorder="1" applyAlignment="1">
      <alignment horizontal="right" vertical="center"/>
    </xf>
    <xf numFmtId="181" fontId="40" fillId="0" borderId="26" xfId="0" quotePrefix="1" applyNumberFormat="1" applyFont="1" applyFill="1" applyBorder="1" applyAlignment="1">
      <alignment vertical="center"/>
    </xf>
    <xf numFmtId="184" fontId="45" fillId="0" borderId="47" xfId="0" applyNumberFormat="1" applyFont="1" applyFill="1" applyBorder="1" applyAlignment="1">
      <alignment horizontal="right" vertical="center"/>
    </xf>
    <xf numFmtId="0" fontId="52" fillId="0" borderId="0" xfId="84" applyFill="1" applyAlignment="1">
      <alignment vertical="center"/>
    </xf>
    <xf numFmtId="181" fontId="36" fillId="18" borderId="20" xfId="84" applyNumberFormat="1" applyFont="1" applyFill="1" applyBorder="1" applyAlignment="1">
      <alignment horizontal="left" vertical="center"/>
    </xf>
    <xf numFmtId="181" fontId="36" fillId="18" borderId="20" xfId="84" applyNumberFormat="1" applyFont="1" applyFill="1" applyBorder="1" applyAlignment="1">
      <alignment horizontal="right" vertical="center"/>
    </xf>
    <xf numFmtId="181" fontId="36" fillId="18" borderId="42" xfId="84" applyNumberFormat="1" applyFont="1" applyFill="1" applyBorder="1" applyAlignment="1">
      <alignment horizontal="right" vertical="center"/>
    </xf>
    <xf numFmtId="181" fontId="36" fillId="0" borderId="37" xfId="0" applyNumberFormat="1" applyFont="1" applyFill="1" applyBorder="1" applyAlignment="1">
      <alignment horizontal="right" vertical="center"/>
    </xf>
    <xf numFmtId="181" fontId="36" fillId="0" borderId="0" xfId="0" applyNumberFormat="1" applyFont="1" applyFill="1" applyBorder="1" applyAlignment="1">
      <alignment horizontal="right" vertical="center"/>
    </xf>
    <xf numFmtId="181" fontId="36" fillId="0" borderId="50" xfId="0" applyNumberFormat="1" applyFont="1" applyFill="1" applyBorder="1" applyAlignment="1">
      <alignment horizontal="right" vertical="center"/>
    </xf>
    <xf numFmtId="38" fontId="36" fillId="0" borderId="37" xfId="65" applyFont="1" applyFill="1" applyBorder="1" applyAlignment="1">
      <alignment horizontal="right" vertical="center"/>
    </xf>
    <xf numFmtId="181" fontId="36" fillId="0" borderId="42" xfId="0" applyNumberFormat="1" applyFont="1" applyFill="1" applyBorder="1" applyAlignment="1">
      <alignment horizontal="right" vertical="center"/>
    </xf>
    <xf numFmtId="181" fontId="36" fillId="0" borderId="18" xfId="0" applyNumberFormat="1" applyFont="1" applyFill="1" applyBorder="1" applyAlignment="1">
      <alignment horizontal="right" vertical="center"/>
    </xf>
    <xf numFmtId="181" fontId="36" fillId="18" borderId="42" xfId="84" applyNumberFormat="1" applyFont="1" applyFill="1" applyBorder="1" applyAlignment="1">
      <alignment horizontal="center" vertical="center"/>
    </xf>
    <xf numFmtId="181" fontId="36" fillId="18" borderId="42" xfId="84" quotePrefix="1" applyNumberFormat="1" applyFont="1" applyFill="1" applyBorder="1" applyAlignment="1">
      <alignment horizontal="center" vertical="center"/>
    </xf>
    <xf numFmtId="38" fontId="36" fillId="18" borderId="44" xfId="65" applyFont="1" applyFill="1" applyBorder="1" applyAlignment="1">
      <alignment horizontal="right" vertical="center"/>
    </xf>
    <xf numFmtId="38" fontId="36" fillId="18" borderId="45" xfId="65" applyFont="1" applyFill="1" applyBorder="1" applyAlignment="1">
      <alignment horizontal="right" vertical="center"/>
    </xf>
    <xf numFmtId="38" fontId="42" fillId="18" borderId="45" xfId="65" quotePrefix="1" applyFont="1" applyFill="1" applyBorder="1" applyAlignment="1">
      <alignment horizontal="distributed" vertical="center"/>
    </xf>
    <xf numFmtId="38" fontId="36" fillId="18" borderId="46" xfId="65" quotePrefix="1" applyFont="1" applyFill="1" applyBorder="1" applyAlignment="1">
      <alignment horizontal="center" vertical="center"/>
    </xf>
    <xf numFmtId="181" fontId="35" fillId="0" borderId="0" xfId="0" applyNumberFormat="1" applyFont="1" applyFill="1" applyAlignment="1">
      <alignment horizontal="right" vertical="center"/>
    </xf>
    <xf numFmtId="3" fontId="38" fillId="0" borderId="0" xfId="84" quotePrefix="1" applyNumberFormat="1" applyFont="1" applyFill="1" applyAlignment="1">
      <alignment horizontal="left" vertical="center"/>
    </xf>
    <xf numFmtId="3" fontId="37" fillId="0" borderId="0" xfId="84" quotePrefix="1" applyNumberFormat="1" applyFont="1" applyFill="1" applyAlignment="1">
      <alignment horizontal="left" vertical="center"/>
    </xf>
    <xf numFmtId="3" fontId="37" fillId="0" borderId="0" xfId="0" quotePrefix="1" applyNumberFormat="1" applyFont="1" applyFill="1" applyAlignment="1">
      <alignment horizontal="left" vertical="center"/>
    </xf>
    <xf numFmtId="3" fontId="37" fillId="0" borderId="0" xfId="0" applyNumberFormat="1" applyFont="1" applyFill="1" applyAlignment="1">
      <alignment vertical="center"/>
    </xf>
    <xf numFmtId="3" fontId="52" fillId="0" borderId="0" xfId="84" quotePrefix="1" applyNumberFormat="1" applyFill="1" applyAlignment="1">
      <alignment horizontal="left" vertical="center"/>
    </xf>
    <xf numFmtId="3" fontId="0" fillId="0" borderId="0" xfId="0" quotePrefix="1" applyNumberFormat="1" applyFill="1" applyAlignment="1">
      <alignment horizontal="left" vertical="center"/>
    </xf>
    <xf numFmtId="3" fontId="36" fillId="18" borderId="10" xfId="84" applyNumberFormat="1" applyFont="1" applyFill="1" applyBorder="1" applyAlignment="1">
      <alignment horizontal="right" vertical="center"/>
    </xf>
    <xf numFmtId="3" fontId="36" fillId="18" borderId="11" xfId="84" applyNumberFormat="1" applyFont="1" applyFill="1" applyBorder="1" applyAlignment="1">
      <alignment horizontal="right" vertical="center"/>
    </xf>
    <xf numFmtId="3" fontId="36" fillId="18" borderId="40" xfId="84" quotePrefix="1" applyNumberFormat="1" applyFont="1" applyFill="1" applyBorder="1" applyAlignment="1">
      <alignment horizontal="right" vertical="center"/>
    </xf>
    <xf numFmtId="3" fontId="36" fillId="18" borderId="12" xfId="0" applyNumberFormat="1" applyFont="1" applyFill="1" applyBorder="1" applyAlignment="1">
      <alignment horizontal="centerContinuous" vertical="center"/>
    </xf>
    <xf numFmtId="3" fontId="36" fillId="18" borderId="11" xfId="0" quotePrefix="1" applyNumberFormat="1" applyFont="1" applyFill="1" applyBorder="1" applyAlignment="1">
      <alignment horizontal="centerContinuous" vertical="center"/>
    </xf>
    <xf numFmtId="3" fontId="36" fillId="18" borderId="14" xfId="0" quotePrefix="1" applyNumberFormat="1" applyFont="1" applyFill="1" applyBorder="1" applyAlignment="1">
      <alignment horizontal="centerContinuous" vertical="center"/>
    </xf>
    <xf numFmtId="0" fontId="36" fillId="18" borderId="19" xfId="84" quotePrefix="1" applyFont="1" applyFill="1" applyBorder="1" applyAlignment="1">
      <alignment horizontal="left" vertical="center"/>
    </xf>
    <xf numFmtId="0" fontId="36" fillId="18" borderId="20" xfId="84" quotePrefix="1" applyFont="1" applyFill="1" applyBorder="1" applyAlignment="1">
      <alignment horizontal="left" vertical="center"/>
    </xf>
    <xf numFmtId="0" fontId="36" fillId="18" borderId="48" xfId="84" quotePrefix="1" applyFont="1" applyFill="1" applyBorder="1" applyAlignment="1">
      <alignment horizontal="left" vertical="center"/>
    </xf>
    <xf numFmtId="0" fontId="36" fillId="18" borderId="31" xfId="84" applyFont="1" applyFill="1" applyBorder="1" applyAlignment="1">
      <alignment horizontal="right" vertical="center"/>
    </xf>
    <xf numFmtId="0" fontId="36" fillId="18" borderId="51" xfId="0" applyFont="1" applyFill="1" applyBorder="1" applyAlignment="1">
      <alignment horizontal="center" vertical="center"/>
    </xf>
    <xf numFmtId="0" fontId="36" fillId="18" borderId="32" xfId="0" applyFont="1" applyFill="1" applyBorder="1" applyAlignment="1">
      <alignment horizontal="center" vertical="center" shrinkToFit="1"/>
    </xf>
    <xf numFmtId="178" fontId="36" fillId="19" borderId="17" xfId="0" quotePrefix="1" applyNumberFormat="1" applyFont="1" applyFill="1" applyBorder="1" applyAlignment="1">
      <alignment horizontal="left" vertical="center"/>
    </xf>
    <xf numFmtId="178" fontId="36" fillId="19" borderId="16" xfId="0" quotePrefix="1" applyNumberFormat="1" applyFont="1" applyFill="1" applyBorder="1" applyAlignment="1">
      <alignment horizontal="left" vertical="center"/>
    </xf>
    <xf numFmtId="178" fontId="36" fillId="0" borderId="17" xfId="0" quotePrefix="1" applyNumberFormat="1" applyFont="1" applyFill="1" applyBorder="1" applyAlignment="1">
      <alignment horizontal="left" vertical="center"/>
    </xf>
    <xf numFmtId="178" fontId="36" fillId="0" borderId="34" xfId="0" applyNumberFormat="1" applyFont="1" applyFill="1" applyBorder="1" applyAlignment="1">
      <alignment vertical="center"/>
    </xf>
    <xf numFmtId="3" fontId="36" fillId="18" borderId="15" xfId="84" applyNumberFormat="1" applyFont="1" applyFill="1" applyBorder="1" applyAlignment="1">
      <alignment vertical="center"/>
    </xf>
    <xf numFmtId="3" fontId="36" fillId="18" borderId="0" xfId="84" quotePrefix="1" applyNumberFormat="1" applyFont="1" applyFill="1" applyBorder="1" applyAlignment="1">
      <alignment horizontal="left" vertical="center"/>
    </xf>
    <xf numFmtId="3" fontId="36" fillId="18" borderId="15" xfId="84" quotePrefix="1" applyNumberFormat="1" applyFont="1" applyFill="1" applyBorder="1" applyAlignment="1">
      <alignment horizontal="left" vertical="center"/>
    </xf>
    <xf numFmtId="3" fontId="36" fillId="18" borderId="0" xfId="84" quotePrefix="1" applyNumberFormat="1" applyFont="1" applyFill="1" applyBorder="1" applyAlignment="1">
      <alignment horizontal="centerContinuous" vertical="center"/>
    </xf>
    <xf numFmtId="3" fontId="36" fillId="18" borderId="42" xfId="84" applyNumberFormat="1" applyFont="1" applyFill="1" applyBorder="1" applyAlignment="1">
      <alignment horizontal="right" vertical="center"/>
    </xf>
    <xf numFmtId="3" fontId="36" fillId="18" borderId="0" xfId="84" applyNumberFormat="1" applyFont="1" applyFill="1" applyBorder="1" applyAlignment="1">
      <alignment vertical="center"/>
    </xf>
    <xf numFmtId="3" fontId="36" fillId="18" borderId="42" xfId="84" applyNumberFormat="1" applyFont="1" applyFill="1" applyBorder="1" applyAlignment="1">
      <alignment horizontal="right" vertical="top"/>
    </xf>
    <xf numFmtId="178" fontId="45" fillId="0" borderId="34" xfId="65" applyNumberFormat="1" applyFont="1" applyFill="1" applyBorder="1" applyAlignment="1">
      <alignment vertical="center"/>
    </xf>
    <xf numFmtId="3" fontId="46" fillId="18" borderId="15" xfId="84" quotePrefix="1" applyNumberFormat="1" applyFont="1" applyFill="1" applyBorder="1" applyAlignment="1">
      <alignment horizontal="left" vertical="center"/>
    </xf>
    <xf numFmtId="3" fontId="46" fillId="18" borderId="0" xfId="84" quotePrefix="1" applyNumberFormat="1" applyFont="1" applyFill="1" applyBorder="1" applyAlignment="1">
      <alignment horizontal="left" vertical="center"/>
    </xf>
    <xf numFmtId="3" fontId="46" fillId="18" borderId="42" xfId="84" applyNumberFormat="1" applyFont="1" applyFill="1" applyBorder="1" applyAlignment="1">
      <alignment horizontal="right" vertical="center"/>
    </xf>
    <xf numFmtId="178" fontId="46" fillId="19" borderId="17" xfId="0" applyNumberFormat="1" applyFont="1" applyFill="1" applyBorder="1" applyAlignment="1">
      <alignment horizontal="right" vertical="center"/>
    </xf>
    <xf numFmtId="3" fontId="36" fillId="18" borderId="42" xfId="84" quotePrefix="1" applyNumberFormat="1" applyFont="1" applyFill="1" applyBorder="1" applyAlignment="1">
      <alignment horizontal="right" vertical="center"/>
    </xf>
    <xf numFmtId="178" fontId="36" fillId="0" borderId="17" xfId="0" quotePrefix="1" applyNumberFormat="1" applyFont="1" applyFill="1" applyBorder="1" applyAlignment="1">
      <alignment horizontal="right" vertical="center"/>
    </xf>
    <xf numFmtId="3" fontId="46" fillId="18" borderId="0" xfId="84" quotePrefix="1" applyNumberFormat="1" applyFont="1" applyFill="1" applyBorder="1" applyAlignment="1">
      <alignment horizontal="left" vertical="top"/>
    </xf>
    <xf numFmtId="3" fontId="46" fillId="18" borderId="42" xfId="84" quotePrefix="1" applyNumberFormat="1" applyFont="1" applyFill="1" applyBorder="1" applyAlignment="1">
      <alignment horizontal="right" vertical="center"/>
    </xf>
    <xf numFmtId="178" fontId="46" fillId="19" borderId="17" xfId="0" quotePrefix="1" applyNumberFormat="1" applyFont="1" applyFill="1" applyBorder="1" applyAlignment="1">
      <alignment horizontal="right" vertical="center"/>
    </xf>
    <xf numFmtId="3" fontId="46" fillId="18" borderId="0" xfId="84" applyNumberFormat="1" applyFont="1" applyFill="1" applyBorder="1" applyAlignment="1">
      <alignment horizontal="left" vertical="center"/>
    </xf>
    <xf numFmtId="0" fontId="36" fillId="18" borderId="44" xfId="84" quotePrefix="1" applyFont="1" applyFill="1" applyBorder="1" applyAlignment="1">
      <alignment horizontal="right" vertical="center"/>
    </xf>
    <xf numFmtId="3" fontId="52" fillId="0" borderId="0" xfId="84" applyNumberFormat="1" applyFill="1" applyAlignment="1">
      <alignment vertical="center"/>
    </xf>
    <xf numFmtId="0" fontId="0" fillId="0" borderId="0" xfId="0" quotePrefix="1" applyFill="1" applyAlignment="1">
      <alignment horizontal="right" vertical="center"/>
    </xf>
    <xf numFmtId="0" fontId="52" fillId="18" borderId="10" xfId="84" quotePrefix="1" applyFill="1" applyBorder="1" applyAlignment="1">
      <alignment horizontal="right" vertical="center"/>
    </xf>
    <xf numFmtId="0" fontId="52" fillId="18" borderId="11" xfId="84" quotePrefix="1" applyFill="1" applyBorder="1" applyAlignment="1">
      <alignment horizontal="right" vertical="center"/>
    </xf>
    <xf numFmtId="0" fontId="0" fillId="18" borderId="53" xfId="84" quotePrefix="1" applyFont="1" applyFill="1" applyBorder="1" applyAlignment="1">
      <alignment horizontal="right" vertical="center"/>
    </xf>
    <xf numFmtId="181" fontId="0" fillId="18" borderId="28" xfId="0" applyNumberFormat="1" applyFill="1" applyBorder="1" applyAlignment="1">
      <alignment horizontal="centerContinuous" vertical="center"/>
    </xf>
    <xf numFmtId="181" fontId="0" fillId="18" borderId="29" xfId="0" applyNumberFormat="1" applyFill="1" applyBorder="1" applyAlignment="1">
      <alignment horizontal="centerContinuous" vertical="center"/>
    </xf>
    <xf numFmtId="181" fontId="0" fillId="18" borderId="30" xfId="0" applyNumberFormat="1" applyFill="1" applyBorder="1" applyAlignment="1">
      <alignment horizontal="centerContinuous" vertical="center"/>
    </xf>
    <xf numFmtId="0" fontId="0" fillId="18" borderId="19" xfId="84" quotePrefix="1" applyFont="1" applyFill="1" applyBorder="1" applyAlignment="1">
      <alignment horizontal="left" vertical="center"/>
    </xf>
    <xf numFmtId="0" fontId="52" fillId="18" borderId="20" xfId="84" quotePrefix="1" applyFill="1" applyBorder="1" applyAlignment="1">
      <alignment horizontal="left" vertical="center"/>
    </xf>
    <xf numFmtId="0" fontId="0" fillId="18" borderId="20" xfId="84" quotePrefix="1" applyFont="1" applyFill="1" applyBorder="1" applyAlignment="1">
      <alignment horizontal="right" vertical="center"/>
    </xf>
    <xf numFmtId="181" fontId="0" fillId="18" borderId="51" xfId="0" applyNumberFormat="1" applyFill="1" applyBorder="1" applyAlignment="1">
      <alignment horizontal="center" vertical="center"/>
    </xf>
    <xf numFmtId="181" fontId="0" fillId="18" borderId="32" xfId="0" applyNumberFormat="1" applyFont="1" applyFill="1" applyBorder="1" applyAlignment="1">
      <alignment horizontal="center" vertical="center"/>
    </xf>
    <xf numFmtId="181" fontId="0" fillId="18" borderId="32" xfId="0" applyNumberFormat="1" applyFill="1" applyBorder="1" applyAlignment="1">
      <alignment horizontal="center" vertical="center"/>
    </xf>
    <xf numFmtId="181" fontId="0" fillId="18" borderId="52" xfId="0" applyNumberFormat="1" applyFill="1" applyBorder="1" applyAlignment="1">
      <alignment horizontal="center" vertical="center"/>
    </xf>
    <xf numFmtId="0" fontId="0" fillId="18" borderId="43" xfId="84" quotePrefix="1" applyFont="1" applyFill="1" applyBorder="1" applyAlignment="1">
      <alignment horizontal="left" vertical="center"/>
    </xf>
    <xf numFmtId="0" fontId="52" fillId="18" borderId="35" xfId="84" quotePrefix="1" applyFill="1" applyBorder="1" applyAlignment="1">
      <alignment horizontal="left" vertical="center"/>
    </xf>
    <xf numFmtId="0" fontId="0" fillId="18" borderId="50" xfId="84" quotePrefix="1" applyFont="1" applyFill="1" applyBorder="1" applyAlignment="1">
      <alignment horizontal="right" vertical="center"/>
    </xf>
    <xf numFmtId="181" fontId="0" fillId="19" borderId="17" xfId="0" applyNumberFormat="1" applyFill="1" applyBorder="1" applyAlignment="1">
      <alignment horizontal="center" vertical="center"/>
    </xf>
    <xf numFmtId="181" fontId="0" fillId="19" borderId="16" xfId="0" applyNumberFormat="1" applyFont="1" applyFill="1" applyBorder="1" applyAlignment="1">
      <alignment horizontal="center" vertical="center"/>
    </xf>
    <xf numFmtId="181" fontId="0" fillId="0" borderId="16" xfId="0" quotePrefix="1" applyNumberFormat="1" applyFill="1" applyBorder="1" applyAlignment="1">
      <alignment horizontal="center" vertical="center"/>
    </xf>
    <xf numFmtId="181" fontId="0" fillId="0" borderId="34" xfId="0" applyNumberFormat="1" applyFill="1" applyBorder="1" applyAlignment="1">
      <alignment horizontal="center" vertical="center"/>
    </xf>
    <xf numFmtId="3" fontId="0" fillId="18" borderId="0" xfId="84" quotePrefix="1" applyNumberFormat="1" applyFont="1" applyFill="1" applyBorder="1" applyAlignment="1">
      <alignment horizontal="distributed" vertical="center"/>
    </xf>
    <xf numFmtId="185" fontId="35" fillId="19" borderId="17" xfId="0" quotePrefix="1" applyNumberFormat="1" applyFont="1" applyFill="1" applyBorder="1" applyAlignment="1">
      <alignment horizontal="right" vertical="center"/>
    </xf>
    <xf numFmtId="185" fontId="35" fillId="19" borderId="17" xfId="0" applyNumberFormat="1" applyFont="1" applyFill="1" applyBorder="1" applyAlignment="1">
      <alignment horizontal="right" vertical="center"/>
    </xf>
    <xf numFmtId="185" fontId="35" fillId="0" borderId="17" xfId="0" applyNumberFormat="1" applyFont="1" applyFill="1" applyBorder="1" applyAlignment="1">
      <alignment horizontal="right" vertical="center"/>
    </xf>
    <xf numFmtId="185" fontId="35" fillId="0" borderId="34" xfId="0" applyNumberFormat="1" applyFont="1" applyFill="1" applyBorder="1" applyAlignment="1">
      <alignment horizontal="right" vertical="center"/>
    </xf>
    <xf numFmtId="3" fontId="0" fillId="18" borderId="15" xfId="84" quotePrefix="1" applyNumberFormat="1" applyFont="1" applyFill="1" applyBorder="1" applyAlignment="1">
      <alignment horizontal="left" vertical="center"/>
    </xf>
    <xf numFmtId="184" fontId="35" fillId="19" borderId="17" xfId="0" quotePrefix="1" applyNumberFormat="1" applyFont="1" applyFill="1" applyBorder="1" applyAlignment="1">
      <alignment horizontal="right" vertical="center"/>
    </xf>
    <xf numFmtId="184" fontId="35" fillId="19" borderId="17" xfId="0" applyNumberFormat="1" applyFont="1" applyFill="1" applyBorder="1" applyAlignment="1">
      <alignment horizontal="right" vertical="center"/>
    </xf>
    <xf numFmtId="184" fontId="35" fillId="0" borderId="17" xfId="0" applyNumberFormat="1" applyFont="1" applyFill="1" applyBorder="1" applyAlignment="1">
      <alignment horizontal="right" vertical="center"/>
    </xf>
    <xf numFmtId="184" fontId="35" fillId="0" borderId="34" xfId="0" applyNumberFormat="1" applyFont="1" applyFill="1" applyBorder="1" applyAlignment="1">
      <alignment horizontal="right" vertical="center"/>
    </xf>
    <xf numFmtId="3" fontId="49" fillId="18" borderId="0" xfId="84" quotePrefix="1" applyNumberFormat="1" applyFont="1" applyFill="1" applyBorder="1" applyAlignment="1">
      <alignment horizontal="distributed" vertical="center"/>
    </xf>
    <xf numFmtId="3" fontId="49" fillId="18" borderId="15" xfId="84" quotePrefix="1" applyNumberFormat="1" applyFont="1" applyFill="1" applyBorder="1" applyAlignment="1">
      <alignment horizontal="left" vertical="center"/>
    </xf>
    <xf numFmtId="3" fontId="46" fillId="18" borderId="0" xfId="84" quotePrefix="1" applyNumberFormat="1" applyFont="1" applyFill="1" applyBorder="1" applyAlignment="1">
      <alignment horizontal="distributed" vertical="center"/>
    </xf>
    <xf numFmtId="3" fontId="49" fillId="18" borderId="15" xfId="84" quotePrefix="1" applyNumberFormat="1" applyFont="1" applyFill="1" applyBorder="1" applyAlignment="1">
      <alignment horizontal="distributed" vertical="center"/>
    </xf>
    <xf numFmtId="3" fontId="49" fillId="18" borderId="0" xfId="84" quotePrefix="1" applyNumberFormat="1" applyFont="1" applyFill="1" applyBorder="1" applyAlignment="1">
      <alignment horizontal="left" vertical="center"/>
    </xf>
    <xf numFmtId="3" fontId="52" fillId="18" borderId="15" xfId="84" quotePrefix="1" applyNumberFormat="1" applyFill="1" applyBorder="1" applyAlignment="1">
      <alignment horizontal="left" vertical="center"/>
    </xf>
    <xf numFmtId="3" fontId="52" fillId="18" borderId="0" xfId="84" quotePrefix="1" applyNumberFormat="1" applyFill="1" applyBorder="1" applyAlignment="1">
      <alignment horizontal="distributed" vertical="center"/>
    </xf>
    <xf numFmtId="3" fontId="52" fillId="18" borderId="44" xfId="84" applyNumberFormat="1" applyFill="1" applyBorder="1" applyAlignment="1">
      <alignment horizontal="right" vertical="center"/>
    </xf>
    <xf numFmtId="3" fontId="52" fillId="18" borderId="45" xfId="84" applyNumberFormat="1" applyFill="1" applyBorder="1" applyAlignment="1">
      <alignment horizontal="right" vertical="center"/>
    </xf>
    <xf numFmtId="0" fontId="0" fillId="19" borderId="25" xfId="0" applyFill="1" applyBorder="1" applyAlignment="1">
      <alignment horizontal="right" vertical="center"/>
    </xf>
    <xf numFmtId="0" fontId="0" fillId="0" borderId="25" xfId="0" applyFill="1" applyBorder="1" applyAlignment="1">
      <alignment horizontal="right" vertical="center"/>
    </xf>
    <xf numFmtId="0" fontId="0" fillId="0" borderId="47" xfId="0" applyFill="1" applyBorder="1" applyAlignment="1">
      <alignment horizontal="right" vertical="center"/>
    </xf>
    <xf numFmtId="38" fontId="37" fillId="0" borderId="0" xfId="65" applyFont="1" applyFill="1" applyAlignment="1">
      <alignment horizontal="left" vertical="center"/>
    </xf>
    <xf numFmtId="178" fontId="53" fillId="19" borderId="16" xfId="0" applyNumberFormat="1" applyFont="1" applyFill="1" applyBorder="1" applyAlignment="1">
      <alignment horizontal="right" vertical="center"/>
    </xf>
    <xf numFmtId="178" fontId="53" fillId="19" borderId="17" xfId="0" applyNumberFormat="1" applyFont="1" applyFill="1" applyBorder="1" applyAlignment="1">
      <alignment horizontal="right" vertical="center"/>
    </xf>
    <xf numFmtId="178" fontId="54" fillId="19" borderId="16" xfId="0" applyNumberFormat="1" applyFont="1" applyFill="1" applyBorder="1" applyAlignment="1">
      <alignment horizontal="right" vertical="center"/>
    </xf>
    <xf numFmtId="178" fontId="53" fillId="19" borderId="25" xfId="0" applyNumberFormat="1" applyFont="1" applyFill="1" applyBorder="1" applyAlignment="1">
      <alignment horizontal="right" vertical="center"/>
    </xf>
    <xf numFmtId="178" fontId="53" fillId="19" borderId="17" xfId="0" applyNumberFormat="1" applyFont="1" applyFill="1" applyBorder="1" applyAlignment="1">
      <alignment vertical="center"/>
    </xf>
    <xf numFmtId="183" fontId="53" fillId="19" borderId="17" xfId="0" applyNumberFormat="1" applyFont="1" applyFill="1" applyBorder="1" applyAlignment="1">
      <alignment vertical="center"/>
    </xf>
    <xf numFmtId="181" fontId="55" fillId="0" borderId="0" xfId="0" applyNumberFormat="1" applyFont="1" applyFill="1" applyAlignment="1">
      <alignment horizontal="right" vertical="center"/>
    </xf>
    <xf numFmtId="178" fontId="53" fillId="19" borderId="16" xfId="0" applyNumberFormat="1" applyFont="1" applyFill="1" applyBorder="1" applyAlignment="1">
      <alignment vertical="center"/>
    </xf>
    <xf numFmtId="178" fontId="53" fillId="19" borderId="17" xfId="0" quotePrefix="1" applyNumberFormat="1" applyFont="1" applyFill="1" applyBorder="1" applyAlignment="1">
      <alignment vertical="center"/>
    </xf>
    <xf numFmtId="181" fontId="55" fillId="0" borderId="0" xfId="0" applyNumberFormat="1" applyFont="1" applyFill="1" applyAlignment="1">
      <alignment vertical="center"/>
    </xf>
    <xf numFmtId="38" fontId="55" fillId="0" borderId="0" xfId="65" applyFont="1" applyFill="1" applyAlignment="1">
      <alignment horizontal="right" vertical="center"/>
    </xf>
    <xf numFmtId="178" fontId="56" fillId="19" borderId="16" xfId="0" applyNumberFormat="1" applyFont="1" applyFill="1" applyBorder="1" applyAlignment="1">
      <alignment horizontal="right" vertical="center"/>
    </xf>
    <xf numFmtId="182" fontId="56" fillId="19" borderId="16" xfId="0" applyNumberFormat="1" applyFont="1" applyFill="1" applyBorder="1" applyAlignment="1">
      <alignment horizontal="right" vertical="center"/>
    </xf>
    <xf numFmtId="182" fontId="56" fillId="19" borderId="21" xfId="0" applyNumberFormat="1" applyFont="1" applyFill="1" applyBorder="1" applyAlignment="1">
      <alignment horizontal="right" vertical="center" shrinkToFit="1"/>
    </xf>
    <xf numFmtId="182" fontId="56" fillId="19" borderId="16" xfId="0" applyNumberFormat="1" applyFont="1" applyFill="1" applyBorder="1" applyAlignment="1">
      <alignment horizontal="right" vertical="center" shrinkToFit="1"/>
    </xf>
    <xf numFmtId="38" fontId="0" fillId="0" borderId="0" xfId="65" applyFont="1" applyFill="1" applyAlignment="1">
      <alignment horizontal="left" vertical="center"/>
    </xf>
    <xf numFmtId="178" fontId="55" fillId="19" borderId="16" xfId="65" quotePrefix="1" applyNumberFormat="1" applyFont="1" applyFill="1" applyBorder="1" applyAlignment="1">
      <alignment horizontal="right" vertical="center"/>
    </xf>
    <xf numFmtId="178" fontId="55" fillId="19" borderId="16" xfId="65" applyNumberFormat="1" applyFont="1" applyFill="1" applyBorder="1" applyAlignment="1">
      <alignment horizontal="right" vertical="center"/>
    </xf>
    <xf numFmtId="178" fontId="55" fillId="19" borderId="16" xfId="0" applyNumberFormat="1" applyFont="1" applyFill="1" applyBorder="1" applyAlignment="1">
      <alignment vertical="center"/>
    </xf>
    <xf numFmtId="178" fontId="53" fillId="19" borderId="26" xfId="0" applyNumberFormat="1" applyFont="1" applyFill="1" applyBorder="1" applyAlignment="1">
      <alignment horizontal="right" vertical="center"/>
    </xf>
    <xf numFmtId="178" fontId="53" fillId="0" borderId="17" xfId="65" applyNumberFormat="1" applyFont="1" applyFill="1" applyBorder="1" applyAlignment="1">
      <alignment vertical="center"/>
    </xf>
    <xf numFmtId="178" fontId="53" fillId="0" borderId="17" xfId="65" applyNumberFormat="1" applyFont="1" applyFill="1" applyBorder="1" applyAlignment="1">
      <alignment horizontal="right" vertical="center"/>
    </xf>
    <xf numFmtId="178" fontId="53" fillId="0" borderId="17" xfId="0" applyNumberFormat="1" applyFont="1" applyFill="1" applyBorder="1" applyAlignment="1">
      <alignment horizontal="right" vertical="center"/>
    </xf>
    <xf numFmtId="178" fontId="53" fillId="0" borderId="26" xfId="0" applyNumberFormat="1" applyFont="1" applyFill="1" applyBorder="1" applyAlignment="1">
      <alignment horizontal="right" vertical="center"/>
    </xf>
    <xf numFmtId="178" fontId="54" fillId="0" borderId="17" xfId="0" applyNumberFormat="1" applyFont="1" applyFill="1" applyBorder="1" applyAlignment="1">
      <alignment horizontal="right" vertical="center"/>
    </xf>
    <xf numFmtId="178" fontId="53" fillId="0" borderId="17" xfId="0" quotePrefix="1" applyNumberFormat="1" applyFont="1" applyFill="1" applyBorder="1" applyAlignment="1">
      <alignment horizontal="right" vertical="center"/>
    </xf>
    <xf numFmtId="178" fontId="53" fillId="0" borderId="16" xfId="0" applyNumberFormat="1" applyFont="1" applyFill="1" applyBorder="1" applyAlignment="1">
      <alignment horizontal="right" vertical="center"/>
    </xf>
    <xf numFmtId="178" fontId="54" fillId="19" borderId="16" xfId="0" quotePrefix="1" applyNumberFormat="1" applyFont="1" applyFill="1" applyBorder="1" applyAlignment="1">
      <alignment horizontal="right" vertical="center"/>
    </xf>
    <xf numFmtId="178" fontId="54" fillId="0" borderId="17" xfId="0" quotePrefix="1" applyNumberFormat="1" applyFont="1" applyFill="1" applyBorder="1" applyAlignment="1">
      <alignment horizontal="right" vertical="center"/>
    </xf>
    <xf numFmtId="178" fontId="53" fillId="0" borderId="17" xfId="0" quotePrefix="1" applyNumberFormat="1" applyFont="1" applyFill="1" applyBorder="1" applyAlignment="1">
      <alignment vertical="center"/>
    </xf>
    <xf numFmtId="178" fontId="53" fillId="0" borderId="16" xfId="0" applyNumberFormat="1" applyFont="1" applyFill="1" applyBorder="1" applyAlignment="1">
      <alignment vertical="center"/>
    </xf>
    <xf numFmtId="182" fontId="53" fillId="0" borderId="17" xfId="0" applyNumberFormat="1" applyFont="1" applyFill="1" applyBorder="1" applyAlignment="1">
      <alignment horizontal="right" vertical="center"/>
    </xf>
    <xf numFmtId="178" fontId="53" fillId="0" borderId="25" xfId="0" applyNumberFormat="1" applyFont="1" applyFill="1" applyBorder="1" applyAlignment="1">
      <alignment horizontal="right" vertical="center"/>
    </xf>
    <xf numFmtId="181" fontId="56" fillId="19" borderId="16" xfId="0" quotePrefix="1" applyNumberFormat="1" applyFont="1" applyFill="1" applyBorder="1" applyAlignment="1">
      <alignment horizontal="center" vertical="center"/>
    </xf>
    <xf numFmtId="178" fontId="56" fillId="19" borderId="26" xfId="65" applyNumberFormat="1" applyFont="1" applyFill="1" applyBorder="1" applyAlignment="1">
      <alignment horizontal="right" vertical="center"/>
    </xf>
    <xf numFmtId="178" fontId="55" fillId="19" borderId="17" xfId="65" applyNumberFormat="1" applyFont="1" applyFill="1" applyBorder="1" applyAlignment="1">
      <alignment horizontal="right" vertical="center"/>
    </xf>
    <xf numFmtId="178" fontId="55" fillId="19" borderId="26" xfId="65" applyNumberFormat="1" applyFont="1" applyFill="1" applyBorder="1" applyAlignment="1">
      <alignment horizontal="right" vertical="center"/>
    </xf>
    <xf numFmtId="178" fontId="55" fillId="0" borderId="16" xfId="65" applyNumberFormat="1" applyFont="1" applyFill="1" applyBorder="1" applyAlignment="1">
      <alignment horizontal="right" vertical="center"/>
    </xf>
    <xf numFmtId="178" fontId="55" fillId="0" borderId="16" xfId="65" quotePrefix="1" applyNumberFormat="1" applyFont="1" applyFill="1" applyBorder="1" applyAlignment="1">
      <alignment horizontal="right" vertical="center"/>
    </xf>
    <xf numFmtId="178" fontId="55" fillId="0" borderId="17" xfId="65" applyNumberFormat="1" applyFont="1" applyFill="1" applyBorder="1" applyAlignment="1">
      <alignment horizontal="right" vertical="center"/>
    </xf>
    <xf numFmtId="178" fontId="55" fillId="0" borderId="16" xfId="0" applyNumberFormat="1" applyFont="1" applyFill="1" applyBorder="1" applyAlignment="1">
      <alignment vertical="center"/>
    </xf>
    <xf numFmtId="178" fontId="55" fillId="0" borderId="26" xfId="65" applyNumberFormat="1" applyFont="1" applyFill="1" applyBorder="1" applyAlignment="1">
      <alignment horizontal="right" vertical="center"/>
    </xf>
    <xf numFmtId="178" fontId="56" fillId="0" borderId="16" xfId="0" applyNumberFormat="1" applyFont="1" applyFill="1" applyBorder="1" applyAlignment="1">
      <alignment horizontal="right" vertical="center"/>
    </xf>
    <xf numFmtId="182" fontId="56" fillId="0" borderId="21" xfId="0" applyNumberFormat="1" applyFont="1" applyFill="1" applyBorder="1" applyAlignment="1">
      <alignment horizontal="right" vertical="center" shrinkToFit="1"/>
    </xf>
    <xf numFmtId="182" fontId="56" fillId="0" borderId="16" xfId="0" applyNumberFormat="1" applyFont="1" applyFill="1" applyBorder="1" applyAlignment="1">
      <alignment horizontal="right" vertical="center"/>
    </xf>
    <xf numFmtId="182" fontId="56" fillId="0" borderId="16" xfId="0" applyNumberFormat="1" applyFont="1" applyFill="1" applyBorder="1" applyAlignment="1">
      <alignment horizontal="right" vertical="center" shrinkToFit="1"/>
    </xf>
    <xf numFmtId="182" fontId="56" fillId="0" borderId="17" xfId="0" applyNumberFormat="1" applyFont="1" applyFill="1" applyBorder="1" applyAlignment="1">
      <alignment horizontal="right" vertical="center" shrinkToFit="1"/>
    </xf>
    <xf numFmtId="178" fontId="56" fillId="0" borderId="26" xfId="65" applyNumberFormat="1" applyFont="1" applyFill="1" applyBorder="1" applyAlignment="1">
      <alignment horizontal="right" vertical="center"/>
    </xf>
    <xf numFmtId="0" fontId="0" fillId="0" borderId="0" xfId="86" applyFont="1" applyFill="1" applyAlignment="1">
      <alignment vertical="center"/>
    </xf>
    <xf numFmtId="0" fontId="0" fillId="0" borderId="0" xfId="86" quotePrefix="1" applyFont="1" applyFill="1" applyAlignment="1">
      <alignment horizontal="left" vertical="center"/>
    </xf>
    <xf numFmtId="178" fontId="56" fillId="0" borderId="18" xfId="0" applyNumberFormat="1" applyFont="1" applyFill="1" applyBorder="1" applyAlignment="1">
      <alignment horizontal="right" vertical="center"/>
    </xf>
    <xf numFmtId="178" fontId="39" fillId="0" borderId="22" xfId="65" applyNumberFormat="1" applyFont="1" applyFill="1" applyBorder="1" applyAlignment="1">
      <alignment horizontal="right" vertical="center"/>
    </xf>
    <xf numFmtId="176" fontId="39" fillId="0" borderId="17" xfId="65" applyNumberFormat="1" applyFont="1" applyFill="1" applyBorder="1" applyAlignment="1">
      <alignment horizontal="right" vertical="center"/>
    </xf>
    <xf numFmtId="176" fontId="39" fillId="0" borderId="26" xfId="65" applyNumberFormat="1" applyFont="1" applyFill="1" applyBorder="1" applyAlignment="1">
      <alignment horizontal="right" vertical="center"/>
    </xf>
    <xf numFmtId="38" fontId="39" fillId="0" borderId="37" xfId="65" applyFont="1" applyFill="1" applyBorder="1" applyAlignment="1">
      <alignment horizontal="right" vertical="center"/>
    </xf>
    <xf numFmtId="38" fontId="39" fillId="0" borderId="21" xfId="65" applyFont="1" applyFill="1" applyBorder="1" applyAlignment="1">
      <alignment horizontal="right" vertical="center"/>
    </xf>
    <xf numFmtId="182" fontId="39" fillId="0" borderId="22" xfId="0" applyNumberFormat="1" applyFont="1" applyFill="1" applyBorder="1" applyAlignment="1">
      <alignment horizontal="right" vertical="center" shrinkToFit="1"/>
    </xf>
    <xf numFmtId="182" fontId="39" fillId="0" borderId="17" xfId="65" applyNumberFormat="1" applyFont="1" applyFill="1" applyBorder="1" applyAlignment="1">
      <alignment horizontal="right" vertical="center" shrinkToFit="1"/>
    </xf>
    <xf numFmtId="182" fontId="39" fillId="0" borderId="17" xfId="0" applyNumberFormat="1" applyFont="1" applyFill="1" applyBorder="1" applyAlignment="1">
      <alignment horizontal="right" vertical="center" shrinkToFit="1"/>
    </xf>
    <xf numFmtId="0" fontId="0" fillId="18" borderId="0" xfId="0" quotePrefix="1" applyFont="1" applyFill="1" applyBorder="1" applyAlignment="1">
      <alignment horizontal="left" vertical="center"/>
    </xf>
    <xf numFmtId="0" fontId="0" fillId="18" borderId="43" xfId="0" applyFont="1" applyFill="1" applyBorder="1" applyAlignment="1">
      <alignment horizontal="distributed" vertical="center"/>
    </xf>
    <xf numFmtId="0" fontId="0" fillId="18" borderId="35" xfId="0" applyFont="1" applyFill="1" applyBorder="1" applyAlignment="1">
      <alignment horizontal="distributed" vertical="center"/>
    </xf>
    <xf numFmtId="0" fontId="0" fillId="18" borderId="50" xfId="0" applyFont="1" applyFill="1" applyBorder="1" applyAlignment="1">
      <alignment horizontal="distributed" vertical="center"/>
    </xf>
    <xf numFmtId="0" fontId="0" fillId="18" borderId="44" xfId="0" quotePrefix="1" applyFont="1" applyFill="1" applyBorder="1" applyAlignment="1">
      <alignment horizontal="distributed" vertical="center"/>
    </xf>
    <xf numFmtId="0" fontId="0" fillId="18" borderId="45" xfId="0" quotePrefix="1" applyFont="1" applyFill="1" applyBorder="1" applyAlignment="1">
      <alignment horizontal="distributed" vertical="center"/>
    </xf>
    <xf numFmtId="0" fontId="0" fillId="18" borderId="46" xfId="0" quotePrefix="1" applyFont="1" applyFill="1" applyBorder="1" applyAlignment="1">
      <alignment horizontal="distributed" vertical="center"/>
    </xf>
    <xf numFmtId="0" fontId="0" fillId="18" borderId="15" xfId="0" applyFont="1" applyFill="1" applyBorder="1" applyAlignment="1">
      <alignment horizontal="distributed" vertical="center"/>
    </xf>
    <xf numFmtId="0" fontId="0" fillId="18" borderId="0" xfId="0" applyFont="1" applyFill="1" applyBorder="1" applyAlignment="1">
      <alignment horizontal="distributed" vertical="center"/>
    </xf>
    <xf numFmtId="0" fontId="0" fillId="18" borderId="42" xfId="0" applyFont="1" applyFill="1" applyBorder="1" applyAlignment="1">
      <alignment horizontal="distributed" vertical="center"/>
    </xf>
    <xf numFmtId="0" fontId="0" fillId="18" borderId="19" xfId="0" applyFont="1" applyFill="1" applyBorder="1" applyAlignment="1">
      <alignment horizontal="distributed" vertical="center"/>
    </xf>
    <xf numFmtId="0" fontId="0" fillId="18" borderId="20" xfId="0" applyFont="1" applyFill="1" applyBorder="1" applyAlignment="1">
      <alignment horizontal="distributed" vertical="center"/>
    </xf>
    <xf numFmtId="0" fontId="0" fillId="18" borderId="38" xfId="0" applyFont="1" applyFill="1" applyBorder="1" applyAlignment="1">
      <alignment horizontal="distributed" vertical="center"/>
    </xf>
    <xf numFmtId="0" fontId="36" fillId="18" borderId="43" xfId="0" applyFont="1" applyFill="1" applyBorder="1" applyAlignment="1">
      <alignment horizontal="left" vertical="center" textRotation="255"/>
    </xf>
    <xf numFmtId="0" fontId="36" fillId="18" borderId="15" xfId="0" applyFont="1" applyFill="1" applyBorder="1" applyAlignment="1">
      <alignment horizontal="left" vertical="center" textRotation="255"/>
    </xf>
    <xf numFmtId="0" fontId="36" fillId="18" borderId="19" xfId="0" applyFont="1" applyFill="1" applyBorder="1" applyAlignment="1">
      <alignment horizontal="left" vertical="center" textRotation="255"/>
    </xf>
    <xf numFmtId="49" fontId="0" fillId="18" borderId="43" xfId="0" applyNumberFormat="1" applyFont="1" applyFill="1" applyBorder="1" applyAlignment="1">
      <alignment horizontal="distributed" vertical="center"/>
    </xf>
    <xf numFmtId="49" fontId="0" fillId="18" borderId="35" xfId="0" applyNumberFormat="1" applyFont="1" applyFill="1" applyBorder="1" applyAlignment="1">
      <alignment horizontal="distributed" vertical="center"/>
    </xf>
    <xf numFmtId="49" fontId="0" fillId="18" borderId="50" xfId="0" applyNumberFormat="1" applyFont="1" applyFill="1" applyBorder="1" applyAlignment="1">
      <alignment horizontal="distributed" vertical="center"/>
    </xf>
    <xf numFmtId="49" fontId="0" fillId="18" borderId="15" xfId="0" applyNumberFormat="1" applyFont="1" applyFill="1" applyBorder="1" applyAlignment="1">
      <alignment horizontal="distributed" vertical="center"/>
    </xf>
    <xf numFmtId="49" fontId="0" fillId="18" borderId="0" xfId="0" applyNumberFormat="1" applyFont="1" applyFill="1" applyBorder="1" applyAlignment="1">
      <alignment horizontal="distributed" vertical="center"/>
    </xf>
    <xf numFmtId="49" fontId="0" fillId="18" borderId="42" xfId="0" applyNumberFormat="1" applyFont="1" applyFill="1" applyBorder="1" applyAlignment="1">
      <alignment horizontal="distributed" vertical="center"/>
    </xf>
    <xf numFmtId="0" fontId="0" fillId="18" borderId="0" xfId="0" quotePrefix="1" applyFont="1" applyFill="1" applyBorder="1" applyAlignment="1">
      <alignment horizontal="distributed" vertical="center"/>
    </xf>
    <xf numFmtId="0" fontId="0" fillId="18" borderId="42" xfId="0" quotePrefix="1" applyFont="1" applyFill="1" applyBorder="1" applyAlignment="1">
      <alignment horizontal="distributed" vertical="center"/>
    </xf>
    <xf numFmtId="38" fontId="36" fillId="18" borderId="0" xfId="65" quotePrefix="1" applyFont="1" applyFill="1" applyBorder="1" applyAlignment="1">
      <alignment horizontal="distributed" vertical="center"/>
    </xf>
    <xf numFmtId="38" fontId="36" fillId="18" borderId="42" xfId="65" quotePrefix="1" applyFont="1" applyFill="1" applyBorder="1" applyAlignment="1">
      <alignment horizontal="distributed" vertical="center"/>
    </xf>
    <xf numFmtId="38" fontId="36" fillId="18" borderId="54" xfId="65" applyFont="1" applyFill="1" applyBorder="1" applyAlignment="1">
      <alignment horizontal="distributed" vertical="center"/>
    </xf>
    <xf numFmtId="0" fontId="36" fillId="18" borderId="55" xfId="0" applyFont="1" applyFill="1" applyBorder="1" applyAlignment="1">
      <alignment horizontal="distributed" vertical="center"/>
    </xf>
    <xf numFmtId="0" fontId="36" fillId="18" borderId="56" xfId="0" applyFont="1" applyFill="1" applyBorder="1" applyAlignment="1">
      <alignment horizontal="distributed" vertical="center"/>
    </xf>
    <xf numFmtId="38" fontId="39" fillId="18" borderId="0" xfId="65" quotePrefix="1" applyFont="1" applyFill="1" applyBorder="1" applyAlignment="1">
      <alignment horizontal="distributed" vertical="center"/>
    </xf>
    <xf numFmtId="0" fontId="39" fillId="18" borderId="0" xfId="0" applyFont="1" applyFill="1" applyBorder="1" applyAlignment="1">
      <alignment horizontal="distributed" vertical="center"/>
    </xf>
    <xf numFmtId="0" fontId="39" fillId="18" borderId="42" xfId="0" applyFont="1" applyFill="1" applyBorder="1" applyAlignment="1">
      <alignment horizontal="distributed" vertical="center"/>
    </xf>
    <xf numFmtId="0" fontId="36" fillId="18" borderId="0" xfId="0" applyFont="1" applyFill="1" applyBorder="1" applyAlignment="1">
      <alignment horizontal="distributed" vertical="center"/>
    </xf>
    <xf numFmtId="0" fontId="36" fillId="18" borderId="42" xfId="0" applyFont="1" applyFill="1" applyBorder="1" applyAlignment="1">
      <alignment horizontal="distributed" vertical="center"/>
    </xf>
    <xf numFmtId="38" fontId="36" fillId="18" borderId="43" xfId="65" applyFont="1" applyFill="1" applyBorder="1" applyAlignment="1">
      <alignment horizontal="distributed" vertical="center"/>
    </xf>
    <xf numFmtId="0" fontId="36" fillId="18" borderId="35" xfId="0" applyFont="1" applyFill="1" applyBorder="1" applyAlignment="1">
      <alignment horizontal="distributed" vertical="center"/>
    </xf>
    <xf numFmtId="0" fontId="36" fillId="18" borderId="50" xfId="0" applyFont="1" applyFill="1" applyBorder="1" applyAlignment="1">
      <alignment horizontal="distributed" vertical="center"/>
    </xf>
    <xf numFmtId="38" fontId="36" fillId="18" borderId="32" xfId="65" applyFont="1" applyFill="1" applyBorder="1" applyAlignment="1">
      <alignment horizontal="center" vertical="center"/>
    </xf>
    <xf numFmtId="38" fontId="36" fillId="18" borderId="31" xfId="65" applyFont="1" applyFill="1" applyBorder="1" applyAlignment="1">
      <alignment horizontal="center" vertical="center"/>
    </xf>
    <xf numFmtId="38" fontId="39" fillId="18" borderId="32" xfId="65" quotePrefix="1" applyFont="1" applyFill="1" applyBorder="1" applyAlignment="1">
      <alignment horizontal="center" vertical="center"/>
    </xf>
    <xf numFmtId="38" fontId="39" fillId="18" borderId="31" xfId="65" applyFont="1" applyFill="1" applyBorder="1" applyAlignment="1">
      <alignment horizontal="center" vertical="center"/>
    </xf>
    <xf numFmtId="38" fontId="42" fillId="18" borderId="0" xfId="65" quotePrefix="1" applyFont="1" applyFill="1" applyBorder="1" applyAlignment="1">
      <alignment horizontal="distributed" vertical="center"/>
    </xf>
    <xf numFmtId="38" fontId="42" fillId="18" borderId="42" xfId="65" quotePrefix="1" applyFont="1" applyFill="1" applyBorder="1" applyAlignment="1">
      <alignment horizontal="distributed" vertical="center"/>
    </xf>
    <xf numFmtId="38" fontId="36" fillId="18" borderId="15" xfId="65" applyFont="1" applyFill="1" applyBorder="1" applyAlignment="1">
      <alignment horizontal="distributed" vertical="center"/>
    </xf>
    <xf numFmtId="0" fontId="36" fillId="18" borderId="0" xfId="0" applyFont="1" applyFill="1" applyAlignment="1">
      <alignment horizontal="distributed" vertical="center"/>
    </xf>
    <xf numFmtId="38" fontId="36" fillId="18" borderId="44" xfId="65" applyFont="1" applyFill="1" applyBorder="1" applyAlignment="1">
      <alignment horizontal="distributed" vertical="center"/>
    </xf>
    <xf numFmtId="0" fontId="36" fillId="18" borderId="45" xfId="0" applyFont="1" applyFill="1" applyBorder="1" applyAlignment="1">
      <alignment horizontal="distributed" vertical="center"/>
    </xf>
    <xf numFmtId="0" fontId="36" fillId="18" borderId="46" xfId="0" applyFont="1" applyFill="1" applyBorder="1" applyAlignment="1">
      <alignment horizontal="distributed" vertical="center"/>
    </xf>
    <xf numFmtId="38" fontId="36" fillId="18" borderId="19" xfId="65" applyFont="1" applyFill="1" applyBorder="1" applyAlignment="1">
      <alignment horizontal="distributed" vertical="center"/>
    </xf>
    <xf numFmtId="0" fontId="36" fillId="18" borderId="20" xfId="0" applyFont="1" applyFill="1" applyBorder="1" applyAlignment="1">
      <alignment horizontal="distributed" vertical="center"/>
    </xf>
    <xf numFmtId="0" fontId="36" fillId="18" borderId="38" xfId="0" applyFont="1" applyFill="1" applyBorder="1" applyAlignment="1">
      <alignment horizontal="distributed" vertical="center"/>
    </xf>
    <xf numFmtId="38" fontId="39" fillId="18" borderId="43" xfId="65" applyFont="1" applyFill="1" applyBorder="1" applyAlignment="1">
      <alignment horizontal="distributed" vertical="center"/>
    </xf>
    <xf numFmtId="0" fontId="39" fillId="18" borderId="35" xfId="0" applyFont="1" applyFill="1" applyBorder="1" applyAlignment="1">
      <alignment horizontal="distributed" vertical="center"/>
    </xf>
    <xf numFmtId="0" fontId="39" fillId="18" borderId="50" xfId="0" applyFont="1" applyFill="1" applyBorder="1" applyAlignment="1">
      <alignment horizontal="distributed" vertical="center"/>
    </xf>
    <xf numFmtId="38" fontId="36" fillId="18" borderId="15" xfId="65" applyFont="1" applyFill="1" applyBorder="1" applyAlignment="1">
      <alignment horizontal="distributed" vertical="center" shrinkToFit="1"/>
    </xf>
    <xf numFmtId="0" fontId="36" fillId="18" borderId="0" xfId="0" applyFont="1" applyFill="1" applyAlignment="1">
      <alignment horizontal="distributed" vertical="center" shrinkToFit="1"/>
    </xf>
    <xf numFmtId="0" fontId="36" fillId="18" borderId="42" xfId="0" applyFont="1" applyFill="1" applyBorder="1" applyAlignment="1">
      <alignment horizontal="distributed" vertical="center" shrinkToFit="1"/>
    </xf>
    <xf numFmtId="38" fontId="36" fillId="18" borderId="48" xfId="65" applyFont="1" applyFill="1" applyBorder="1" applyAlignment="1">
      <alignment horizontal="center" vertical="center"/>
    </xf>
    <xf numFmtId="38" fontId="36" fillId="18" borderId="32" xfId="65" quotePrefix="1" applyFont="1" applyFill="1" applyBorder="1" applyAlignment="1">
      <alignment horizontal="center" vertical="center"/>
    </xf>
    <xf numFmtId="0" fontId="0" fillId="18" borderId="0" xfId="0" applyFill="1" applyBorder="1" applyAlignment="1">
      <alignment horizontal="distributed" vertical="center"/>
    </xf>
    <xf numFmtId="0" fontId="0" fillId="18" borderId="0" xfId="0" quotePrefix="1" applyFill="1" applyBorder="1" applyAlignment="1">
      <alignment horizontal="distributed" vertical="center"/>
    </xf>
    <xf numFmtId="0" fontId="39" fillId="18" borderId="0" xfId="0" quotePrefix="1" applyFont="1" applyFill="1" applyBorder="1" applyAlignment="1">
      <alignment horizontal="distributed" vertical="center"/>
    </xf>
    <xf numFmtId="38" fontId="0" fillId="18" borderId="0" xfId="65" applyFont="1" applyFill="1" applyBorder="1" applyAlignment="1">
      <alignment horizontal="distributed" vertical="center"/>
    </xf>
    <xf numFmtId="0" fontId="43" fillId="18" borderId="0" xfId="0" applyFont="1" applyFill="1" applyBorder="1" applyAlignment="1">
      <alignment horizontal="center" vertical="center"/>
    </xf>
    <xf numFmtId="0" fontId="43" fillId="18" borderId="0" xfId="0" quotePrefix="1" applyFont="1" applyFill="1" applyBorder="1" applyAlignment="1">
      <alignment horizontal="center" vertical="center"/>
    </xf>
    <xf numFmtId="0" fontId="0" fillId="18" borderId="35" xfId="0" quotePrefix="1" applyFill="1" applyBorder="1" applyAlignment="1">
      <alignment horizontal="distributed" vertical="center"/>
    </xf>
    <xf numFmtId="180" fontId="39" fillId="18" borderId="15" xfId="84" quotePrefix="1" applyNumberFormat="1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180" fontId="39" fillId="18" borderId="15" xfId="84" quotePrefix="1" applyNumberFormat="1" applyFont="1" applyFill="1" applyBorder="1" applyAlignment="1">
      <alignment horizontal="distributed" vertical="center"/>
    </xf>
    <xf numFmtId="180" fontId="39" fillId="18" borderId="0" xfId="84" quotePrefix="1" applyNumberFormat="1" applyFont="1" applyFill="1" applyBorder="1" applyAlignment="1">
      <alignment horizontal="distributed" vertical="center"/>
    </xf>
    <xf numFmtId="180" fontId="39" fillId="18" borderId="42" xfId="84" quotePrefix="1" applyNumberFormat="1" applyFont="1" applyFill="1" applyBorder="1" applyAlignment="1">
      <alignment horizontal="distributed" vertical="center"/>
    </xf>
    <xf numFmtId="180" fontId="39" fillId="18" borderId="19" xfId="84" quotePrefix="1" applyNumberFormat="1" applyFont="1" applyFill="1" applyBorder="1" applyAlignment="1">
      <alignment horizontal="left" vertical="center"/>
    </xf>
    <xf numFmtId="180" fontId="39" fillId="18" borderId="20" xfId="84" quotePrefix="1" applyNumberFormat="1" applyFont="1" applyFill="1" applyBorder="1" applyAlignment="1">
      <alignment horizontal="left" vertical="center"/>
    </xf>
    <xf numFmtId="180" fontId="39" fillId="18" borderId="57" xfId="84" quotePrefix="1" applyNumberFormat="1" applyFont="1" applyFill="1" applyBorder="1" applyAlignment="1">
      <alignment horizontal="distributed" vertical="center"/>
    </xf>
    <xf numFmtId="180" fontId="39" fillId="18" borderId="48" xfId="84" quotePrefix="1" applyNumberFormat="1" applyFont="1" applyFill="1" applyBorder="1" applyAlignment="1">
      <alignment horizontal="distributed" vertical="center"/>
    </xf>
    <xf numFmtId="180" fontId="39" fillId="18" borderId="0" xfId="85" quotePrefix="1" applyNumberFormat="1" applyFont="1" applyFill="1" applyBorder="1" applyAlignment="1">
      <alignment horizontal="distributed" vertical="center"/>
    </xf>
    <xf numFmtId="180" fontId="39" fillId="18" borderId="0" xfId="85" quotePrefix="1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42" xfId="0" applyBorder="1" applyAlignment="1">
      <alignment vertical="center"/>
    </xf>
    <xf numFmtId="180" fontId="43" fillId="18" borderId="19" xfId="84" quotePrefix="1" applyNumberFormat="1" applyFont="1" applyFill="1" applyBorder="1" applyAlignment="1">
      <alignment horizontal="distributed" vertical="center"/>
    </xf>
    <xf numFmtId="180" fontId="43" fillId="18" borderId="20" xfId="84" quotePrefix="1" applyNumberFormat="1" applyFont="1" applyFill="1" applyBorder="1" applyAlignment="1">
      <alignment horizontal="distributed" vertical="center"/>
    </xf>
    <xf numFmtId="180" fontId="43" fillId="18" borderId="38" xfId="84" quotePrefix="1" applyNumberFormat="1" applyFont="1" applyFill="1" applyBorder="1" applyAlignment="1">
      <alignment horizontal="distributed" vertical="center"/>
    </xf>
    <xf numFmtId="180" fontId="39" fillId="18" borderId="0" xfId="84" quotePrefix="1" applyNumberFormat="1" applyFont="1" applyFill="1" applyBorder="1" applyAlignment="1">
      <alignment horizontal="left" vertical="center"/>
    </xf>
    <xf numFmtId="180" fontId="39" fillId="18" borderId="42" xfId="84" quotePrefix="1" applyNumberFormat="1" applyFont="1" applyFill="1" applyBorder="1" applyAlignment="1">
      <alignment horizontal="left" vertical="center"/>
    </xf>
    <xf numFmtId="0" fontId="39" fillId="18" borderId="20" xfId="0" applyFont="1" applyFill="1" applyBorder="1" applyAlignment="1">
      <alignment horizontal="distributed" vertical="center"/>
    </xf>
    <xf numFmtId="180" fontId="39" fillId="18" borderId="0" xfId="84" applyNumberFormat="1" applyFont="1" applyFill="1" applyBorder="1" applyAlignment="1">
      <alignment horizontal="distributed" vertical="center"/>
    </xf>
    <xf numFmtId="38" fontId="39" fillId="18" borderId="32" xfId="65" applyFont="1" applyFill="1" applyBorder="1" applyAlignment="1">
      <alignment horizontal="center" vertical="center"/>
    </xf>
    <xf numFmtId="181" fontId="36" fillId="18" borderId="15" xfId="84" quotePrefix="1" applyNumberFormat="1" applyFont="1" applyFill="1" applyBorder="1" applyAlignment="1">
      <alignment horizontal="distributed" vertical="center"/>
    </xf>
    <xf numFmtId="181" fontId="36" fillId="18" borderId="0" xfId="84" quotePrefix="1" applyNumberFormat="1" applyFont="1" applyFill="1" applyBorder="1" applyAlignment="1">
      <alignment horizontal="distributed" vertical="center"/>
    </xf>
    <xf numFmtId="181" fontId="36" fillId="18" borderId="42" xfId="84" quotePrefix="1" applyNumberFormat="1" applyFont="1" applyFill="1" applyBorder="1" applyAlignment="1">
      <alignment horizontal="distributed" vertical="center"/>
    </xf>
    <xf numFmtId="181" fontId="36" fillId="18" borderId="44" xfId="84" quotePrefix="1" applyNumberFormat="1" applyFont="1" applyFill="1" applyBorder="1" applyAlignment="1">
      <alignment horizontal="distributed" vertical="center"/>
    </xf>
    <xf numFmtId="181" fontId="36" fillId="18" borderId="45" xfId="84" quotePrefix="1" applyNumberFormat="1" applyFont="1" applyFill="1" applyBorder="1" applyAlignment="1">
      <alignment horizontal="distributed" vertical="center"/>
    </xf>
    <xf numFmtId="181" fontId="36" fillId="18" borderId="46" xfId="84" quotePrefix="1" applyNumberFormat="1" applyFont="1" applyFill="1" applyBorder="1" applyAlignment="1">
      <alignment horizontal="distributed" vertical="center"/>
    </xf>
    <xf numFmtId="181" fontId="47" fillId="18" borderId="0" xfId="84" quotePrefix="1" applyNumberFormat="1" applyFont="1" applyFill="1" applyBorder="1" applyAlignment="1">
      <alignment horizontal="distributed" vertical="center"/>
    </xf>
    <xf numFmtId="181" fontId="47" fillId="18" borderId="42" xfId="84" quotePrefix="1" applyNumberFormat="1" applyFont="1" applyFill="1" applyBorder="1" applyAlignment="1">
      <alignment horizontal="distributed" vertical="center"/>
    </xf>
    <xf numFmtId="181" fontId="46" fillId="18" borderId="0" xfId="84" quotePrefix="1" applyNumberFormat="1" applyFont="1" applyFill="1" applyBorder="1" applyAlignment="1">
      <alignment horizontal="distributed" vertical="center"/>
    </xf>
    <xf numFmtId="181" fontId="46" fillId="18" borderId="42" xfId="84" quotePrefix="1" applyNumberFormat="1" applyFont="1" applyFill="1" applyBorder="1" applyAlignment="1">
      <alignment horizontal="distributed" vertical="center"/>
    </xf>
    <xf numFmtId="0" fontId="0" fillId="0" borderId="42" xfId="0" applyBorder="1" applyAlignment="1">
      <alignment horizontal="distributed" vertical="center"/>
    </xf>
    <xf numFmtId="181" fontId="45" fillId="0" borderId="16" xfId="0" quotePrefix="1" applyNumberFormat="1" applyFont="1" applyFill="1" applyBorder="1" applyAlignment="1">
      <alignment horizontal="right" vertical="center"/>
    </xf>
    <xf numFmtId="0" fontId="35" fillId="0" borderId="42" xfId="0" applyFont="1" applyBorder="1" applyAlignment="1">
      <alignment horizontal="right" vertical="center"/>
    </xf>
    <xf numFmtId="181" fontId="45" fillId="0" borderId="16" xfId="0" applyNumberFormat="1" applyFont="1" applyFill="1" applyBorder="1" applyAlignment="1">
      <alignment horizontal="right" vertical="center"/>
    </xf>
    <xf numFmtId="0" fontId="35" fillId="0" borderId="18" xfId="0" applyFont="1" applyBorder="1" applyAlignment="1">
      <alignment horizontal="right" vertical="center"/>
    </xf>
    <xf numFmtId="176" fontId="45" fillId="0" borderId="25" xfId="0" quotePrefix="1" applyNumberFormat="1" applyFont="1" applyFill="1" applyBorder="1" applyAlignment="1">
      <alignment horizontal="right" vertical="center"/>
    </xf>
    <xf numFmtId="0" fontId="35" fillId="0" borderId="46" xfId="0" applyFont="1" applyBorder="1" applyAlignment="1">
      <alignment horizontal="right" vertical="center"/>
    </xf>
    <xf numFmtId="176" fontId="45" fillId="0" borderId="25" xfId="0" applyNumberFormat="1" applyFont="1" applyFill="1" applyBorder="1" applyAlignment="1">
      <alignment horizontal="right" vertical="center"/>
    </xf>
    <xf numFmtId="0" fontId="35" fillId="0" borderId="27" xfId="0" applyFont="1" applyBorder="1" applyAlignment="1">
      <alignment horizontal="right" vertical="center"/>
    </xf>
    <xf numFmtId="176" fontId="45" fillId="0" borderId="16" xfId="0" quotePrefix="1" applyNumberFormat="1" applyFont="1" applyFill="1" applyBorder="1" applyAlignment="1">
      <alignment horizontal="right" vertical="center"/>
    </xf>
    <xf numFmtId="176" fontId="45" fillId="0" borderId="16" xfId="0" applyNumberFormat="1" applyFont="1" applyFill="1" applyBorder="1" applyAlignment="1">
      <alignment horizontal="right" vertical="center"/>
    </xf>
    <xf numFmtId="181" fontId="36" fillId="18" borderId="0" xfId="84" applyNumberFormat="1" applyFont="1" applyFill="1" applyBorder="1" applyAlignment="1">
      <alignment horizontal="distributed" vertical="center"/>
    </xf>
    <xf numFmtId="181" fontId="36" fillId="18" borderId="42" xfId="84" applyNumberFormat="1" applyFont="1" applyFill="1" applyBorder="1" applyAlignment="1">
      <alignment horizontal="distributed" vertical="center"/>
    </xf>
    <xf numFmtId="38" fontId="36" fillId="18" borderId="35" xfId="65" applyFont="1" applyFill="1" applyBorder="1" applyAlignment="1">
      <alignment horizontal="distributed" vertical="center"/>
    </xf>
    <xf numFmtId="3" fontId="36" fillId="18" borderId="0" xfId="84" quotePrefix="1" applyNumberFormat="1" applyFont="1" applyFill="1" applyBorder="1" applyAlignment="1">
      <alignment horizontal="distributed" vertical="center"/>
    </xf>
    <xf numFmtId="3" fontId="36" fillId="18" borderId="42" xfId="84" quotePrefix="1" applyNumberFormat="1" applyFont="1" applyFill="1" applyBorder="1" applyAlignment="1">
      <alignment horizontal="distributed" vertical="center"/>
    </xf>
    <xf numFmtId="3" fontId="46" fillId="18" borderId="45" xfId="84" quotePrefix="1" applyNumberFormat="1" applyFont="1" applyFill="1" applyBorder="1" applyAlignment="1">
      <alignment horizontal="left" vertical="center" shrinkToFit="1"/>
    </xf>
    <xf numFmtId="3" fontId="46" fillId="18" borderId="46" xfId="84" quotePrefix="1" applyNumberFormat="1" applyFont="1" applyFill="1" applyBorder="1" applyAlignment="1">
      <alignment horizontal="left" vertical="center" shrinkToFit="1"/>
    </xf>
    <xf numFmtId="3" fontId="36" fillId="18" borderId="0" xfId="84" quotePrefix="1" applyNumberFormat="1" applyFont="1" applyFill="1" applyBorder="1" applyAlignment="1">
      <alignment horizontal="distributed" vertical="top"/>
    </xf>
    <xf numFmtId="3" fontId="47" fillId="18" borderId="0" xfId="84" quotePrefix="1" applyNumberFormat="1" applyFont="1" applyFill="1" applyBorder="1" applyAlignment="1">
      <alignment horizontal="center" vertical="center" shrinkToFit="1"/>
    </xf>
    <xf numFmtId="3" fontId="36" fillId="18" borderId="15" xfId="84" quotePrefix="1" applyNumberFormat="1" applyFont="1" applyFill="1" applyBorder="1" applyAlignment="1">
      <alignment horizontal="distributed" vertical="center"/>
    </xf>
    <xf numFmtId="3" fontId="47" fillId="18" borderId="0" xfId="84" quotePrefix="1" applyNumberFormat="1" applyFont="1" applyFill="1" applyBorder="1" applyAlignment="1">
      <alignment horizontal="distributed" vertical="center"/>
    </xf>
    <xf numFmtId="0" fontId="48" fillId="18" borderId="0" xfId="0" applyFont="1" applyFill="1" applyBorder="1" applyAlignment="1">
      <alignment horizontal="distributed" vertical="center"/>
    </xf>
    <xf numFmtId="0" fontId="48" fillId="18" borderId="42" xfId="0" applyFont="1" applyFill="1" applyBorder="1" applyAlignment="1">
      <alignment horizontal="distributed" vertical="center"/>
    </xf>
    <xf numFmtId="3" fontId="36" fillId="18" borderId="35" xfId="84" quotePrefix="1" applyNumberFormat="1" applyFont="1" applyFill="1" applyBorder="1" applyAlignment="1">
      <alignment horizontal="distributed" vertical="center"/>
    </xf>
    <xf numFmtId="3" fontId="0" fillId="18" borderId="0" xfId="84" quotePrefix="1" applyNumberFormat="1" applyFont="1" applyFill="1" applyBorder="1" applyAlignment="1">
      <alignment horizontal="distributed" vertical="center"/>
    </xf>
    <xf numFmtId="3" fontId="0" fillId="18" borderId="42" xfId="84" quotePrefix="1" applyNumberFormat="1" applyFont="1" applyFill="1" applyBorder="1" applyAlignment="1">
      <alignment horizontal="distributed" vertical="center"/>
    </xf>
    <xf numFmtId="3" fontId="49" fillId="18" borderId="0" xfId="84" quotePrefix="1" applyNumberFormat="1" applyFont="1" applyFill="1" applyBorder="1" applyAlignment="1">
      <alignment horizontal="distributed" vertical="center"/>
    </xf>
    <xf numFmtId="3" fontId="49" fillId="18" borderId="42" xfId="84" quotePrefix="1" applyNumberFormat="1" applyFont="1" applyFill="1" applyBorder="1" applyAlignment="1">
      <alignment horizontal="distributed" vertical="center"/>
    </xf>
    <xf numFmtId="3" fontId="47" fillId="18" borderId="42" xfId="84" quotePrefix="1" applyNumberFormat="1" applyFont="1" applyFill="1" applyBorder="1" applyAlignment="1">
      <alignment horizontal="distributed" vertical="center"/>
    </xf>
    <xf numFmtId="3" fontId="49" fillId="18" borderId="15" xfId="84" quotePrefix="1" applyNumberFormat="1" applyFont="1" applyFill="1" applyBorder="1" applyAlignment="1">
      <alignment horizontal="distributed" vertical="center"/>
    </xf>
  </cellXfs>
  <cellStyles count="90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タイトル 2" xfId="50"/>
    <cellStyle name="チェック セル" xfId="51" builtinId="23" customBuiltin="1"/>
    <cellStyle name="チェック セル 2" xfId="52"/>
    <cellStyle name="どちらでもない" xfId="53" builtinId="28" customBuiltin="1"/>
    <cellStyle name="どちらでもない 2" xfId="54"/>
    <cellStyle name="メモ" xfId="55" builtinId="10" customBuiltin="1"/>
    <cellStyle name="メモ 2" xfId="56"/>
    <cellStyle name="リンク セル" xfId="57" builtinId="24" customBuiltin="1"/>
    <cellStyle name="リンク セル 2" xfId="58"/>
    <cellStyle name="悪い" xfId="59" builtinId="27" customBuiltin="1"/>
    <cellStyle name="悪い 2" xfId="60"/>
    <cellStyle name="計算" xfId="61" builtinId="22" customBuiltin="1"/>
    <cellStyle name="計算 2" xfId="62"/>
    <cellStyle name="警告文" xfId="63" builtinId="11" customBuiltin="1"/>
    <cellStyle name="警告文 2" xfId="64"/>
    <cellStyle name="桁区切り" xfId="65" builtinId="6"/>
    <cellStyle name="桁区切り 2" xfId="66"/>
    <cellStyle name="見出し 1" xfId="67" builtinId="16" customBuiltin="1"/>
    <cellStyle name="見出し 1 2" xfId="68"/>
    <cellStyle name="見出し 2" xfId="69" builtinId="17" customBuiltin="1"/>
    <cellStyle name="見出し 2 2" xfId="70"/>
    <cellStyle name="見出し 3" xfId="71" builtinId="18" customBuiltin="1"/>
    <cellStyle name="見出し 3 2" xfId="72"/>
    <cellStyle name="見出し 4" xfId="73" builtinId="19" customBuiltin="1"/>
    <cellStyle name="見出し 4 2" xfId="74"/>
    <cellStyle name="集計" xfId="75" builtinId="25" customBuiltin="1"/>
    <cellStyle name="集計 2" xfId="76"/>
    <cellStyle name="出力" xfId="77" builtinId="21" customBuiltin="1"/>
    <cellStyle name="出力 2" xfId="78"/>
    <cellStyle name="説明文" xfId="79" builtinId="53" customBuiltin="1"/>
    <cellStyle name="説明文 2" xfId="80"/>
    <cellStyle name="入力" xfId="81" builtinId="20" customBuiltin="1"/>
    <cellStyle name="入力 2" xfId="82"/>
    <cellStyle name="標準" xfId="0" builtinId="0"/>
    <cellStyle name="標準 2" xfId="83"/>
    <cellStyle name="標準 2 2" xfId="89"/>
    <cellStyle name="標準_ガス" xfId="84"/>
    <cellStyle name="標準_観光" xfId="85"/>
    <cellStyle name="標準_原稿（観光）" xfId="86"/>
    <cellStyle name="良い" xfId="87" builtinId="26" customBuiltin="1"/>
    <cellStyle name="良い 2" xfId="8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30722" name="Line 1"/>
        <xdr:cNvSpPr>
          <a:spLocks noChangeShapeType="1"/>
        </xdr:cNvSpPr>
      </xdr:nvSpPr>
      <xdr:spPr bwMode="auto">
        <a:xfrm flipH="1" flipV="1">
          <a:off x="161925" y="4267200"/>
          <a:ext cx="1600200" cy="571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504825</xdr:colOff>
      <xdr:row>23</xdr:row>
      <xdr:rowOff>57150</xdr:rowOff>
    </xdr:from>
    <xdr:to>
      <xdr:col>3</xdr:col>
      <xdr:colOff>0</xdr:colOff>
      <xdr:row>24</xdr:row>
      <xdr:rowOff>295275</xdr:rowOff>
    </xdr:to>
    <xdr:sp macro="" textlink="">
      <xdr:nvSpPr>
        <xdr:cNvPr id="30723" name="AutoShape 3"/>
        <xdr:cNvSpPr>
          <a:spLocks/>
        </xdr:cNvSpPr>
      </xdr:nvSpPr>
      <xdr:spPr bwMode="auto">
        <a:xfrm>
          <a:off x="962025" y="6753225"/>
          <a:ext cx="76200" cy="609600"/>
        </a:xfrm>
        <a:prstGeom prst="leftBrace">
          <a:avLst>
            <a:gd name="adj1" fmla="val 666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504825</xdr:colOff>
      <xdr:row>25</xdr:row>
      <xdr:rowOff>57150</xdr:rowOff>
    </xdr:from>
    <xdr:to>
      <xdr:col>3</xdr:col>
      <xdr:colOff>0</xdr:colOff>
      <xdr:row>26</xdr:row>
      <xdr:rowOff>295275</xdr:rowOff>
    </xdr:to>
    <xdr:sp macro="" textlink="">
      <xdr:nvSpPr>
        <xdr:cNvPr id="30724" name="AutoShape 4"/>
        <xdr:cNvSpPr>
          <a:spLocks/>
        </xdr:cNvSpPr>
      </xdr:nvSpPr>
      <xdr:spPr bwMode="auto">
        <a:xfrm>
          <a:off x="962025" y="7496175"/>
          <a:ext cx="76200" cy="609600"/>
        </a:xfrm>
        <a:prstGeom prst="leftBrace">
          <a:avLst>
            <a:gd name="adj1" fmla="val 666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209550</xdr:colOff>
      <xdr:row>29</xdr:row>
      <xdr:rowOff>66675</xdr:rowOff>
    </xdr:from>
    <xdr:to>
      <xdr:col>1</xdr:col>
      <xdr:colOff>285750</xdr:colOff>
      <xdr:row>31</xdr:row>
      <xdr:rowOff>314325</xdr:rowOff>
    </xdr:to>
    <xdr:sp macro="" textlink="">
      <xdr:nvSpPr>
        <xdr:cNvPr id="30725" name="AutoShape 5"/>
        <xdr:cNvSpPr>
          <a:spLocks/>
        </xdr:cNvSpPr>
      </xdr:nvSpPr>
      <xdr:spPr bwMode="auto">
        <a:xfrm>
          <a:off x="371475" y="8991600"/>
          <a:ext cx="76200" cy="990600"/>
        </a:xfrm>
        <a:prstGeom prst="leftBrace">
          <a:avLst>
            <a:gd name="adj1" fmla="val 1083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8816" name="Line 1"/>
        <xdr:cNvSpPr>
          <a:spLocks noChangeShapeType="1"/>
        </xdr:cNvSpPr>
      </xdr:nvSpPr>
      <xdr:spPr bwMode="auto">
        <a:xfrm>
          <a:off x="104775" y="476250"/>
          <a:ext cx="723900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28817" name="Line 2"/>
        <xdr:cNvSpPr>
          <a:spLocks noChangeShapeType="1"/>
        </xdr:cNvSpPr>
      </xdr:nvSpPr>
      <xdr:spPr bwMode="auto">
        <a:xfrm>
          <a:off x="104775" y="476250"/>
          <a:ext cx="723900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8818" name="Line 3"/>
        <xdr:cNvSpPr>
          <a:spLocks noChangeShapeType="1"/>
        </xdr:cNvSpPr>
      </xdr:nvSpPr>
      <xdr:spPr bwMode="auto">
        <a:xfrm flipH="1" flipV="1">
          <a:off x="104775" y="476250"/>
          <a:ext cx="723900" cy="1143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4</xdr:col>
      <xdr:colOff>0</xdr:colOff>
      <xdr:row>27</xdr:row>
      <xdr:rowOff>0</xdr:rowOff>
    </xdr:to>
    <xdr:sp macro="" textlink="">
      <xdr:nvSpPr>
        <xdr:cNvPr id="28819" name="Line 4"/>
        <xdr:cNvSpPr>
          <a:spLocks noChangeShapeType="1"/>
        </xdr:cNvSpPr>
      </xdr:nvSpPr>
      <xdr:spPr bwMode="auto">
        <a:xfrm>
          <a:off x="104775" y="5962650"/>
          <a:ext cx="723900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4</xdr:col>
      <xdr:colOff>0</xdr:colOff>
      <xdr:row>28</xdr:row>
      <xdr:rowOff>0</xdr:rowOff>
    </xdr:to>
    <xdr:sp macro="" textlink="">
      <xdr:nvSpPr>
        <xdr:cNvPr id="28820" name="Line 5"/>
        <xdr:cNvSpPr>
          <a:spLocks noChangeShapeType="1"/>
        </xdr:cNvSpPr>
      </xdr:nvSpPr>
      <xdr:spPr bwMode="auto">
        <a:xfrm>
          <a:off x="104775" y="5962650"/>
          <a:ext cx="723900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4</xdr:col>
      <xdr:colOff>0</xdr:colOff>
      <xdr:row>31</xdr:row>
      <xdr:rowOff>0</xdr:rowOff>
    </xdr:to>
    <xdr:sp macro="" textlink="">
      <xdr:nvSpPr>
        <xdr:cNvPr id="28821" name="Line 6"/>
        <xdr:cNvSpPr>
          <a:spLocks noChangeShapeType="1"/>
        </xdr:cNvSpPr>
      </xdr:nvSpPr>
      <xdr:spPr bwMode="auto">
        <a:xfrm flipH="1" flipV="1">
          <a:off x="104775" y="5962650"/>
          <a:ext cx="723900" cy="1143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5300" name="Line 7"/>
        <xdr:cNvSpPr>
          <a:spLocks noChangeShapeType="1"/>
        </xdr:cNvSpPr>
      </xdr:nvSpPr>
      <xdr:spPr bwMode="auto">
        <a:xfrm>
          <a:off x="104775" y="476250"/>
          <a:ext cx="2352675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9737" name="Line 8"/>
        <xdr:cNvSpPr>
          <a:spLocks noChangeShapeType="1"/>
        </xdr:cNvSpPr>
      </xdr:nvSpPr>
      <xdr:spPr bwMode="auto">
        <a:xfrm>
          <a:off x="104775" y="476250"/>
          <a:ext cx="1419225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29738" name="Line 9"/>
        <xdr:cNvSpPr>
          <a:spLocks noChangeShapeType="1"/>
        </xdr:cNvSpPr>
      </xdr:nvSpPr>
      <xdr:spPr bwMode="auto">
        <a:xfrm flipH="1" flipV="1">
          <a:off x="104775" y="476250"/>
          <a:ext cx="1419225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29739" name="Line 10"/>
        <xdr:cNvSpPr>
          <a:spLocks noChangeShapeType="1"/>
        </xdr:cNvSpPr>
      </xdr:nvSpPr>
      <xdr:spPr bwMode="auto">
        <a:xfrm flipH="1" flipV="1">
          <a:off x="104775" y="476250"/>
          <a:ext cx="1419225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9740" name="Line 24"/>
        <xdr:cNvSpPr>
          <a:spLocks noChangeShapeType="1"/>
        </xdr:cNvSpPr>
      </xdr:nvSpPr>
      <xdr:spPr bwMode="auto">
        <a:xfrm>
          <a:off x="104775" y="476250"/>
          <a:ext cx="1419225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29741" name="Line 25"/>
        <xdr:cNvSpPr>
          <a:spLocks noChangeShapeType="1"/>
        </xdr:cNvSpPr>
      </xdr:nvSpPr>
      <xdr:spPr bwMode="auto">
        <a:xfrm flipH="1" flipV="1">
          <a:off x="104775" y="476250"/>
          <a:ext cx="1419225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29742" name="Line 26"/>
        <xdr:cNvSpPr>
          <a:spLocks noChangeShapeType="1"/>
        </xdr:cNvSpPr>
      </xdr:nvSpPr>
      <xdr:spPr bwMode="auto">
        <a:xfrm flipH="1" flipV="1">
          <a:off x="104775" y="476250"/>
          <a:ext cx="1419225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526" name="Line 11"/>
        <xdr:cNvSpPr>
          <a:spLocks noChangeShapeType="1"/>
        </xdr:cNvSpPr>
      </xdr:nvSpPr>
      <xdr:spPr bwMode="auto">
        <a:xfrm>
          <a:off x="666750" y="476250"/>
          <a:ext cx="1800225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527" name="Line 12"/>
        <xdr:cNvSpPr>
          <a:spLocks noChangeShapeType="1"/>
        </xdr:cNvSpPr>
      </xdr:nvSpPr>
      <xdr:spPr bwMode="auto">
        <a:xfrm flipH="1" flipV="1">
          <a:off x="666750" y="476250"/>
          <a:ext cx="1800225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082" name="Line 13"/>
        <xdr:cNvSpPr>
          <a:spLocks noChangeShapeType="1"/>
        </xdr:cNvSpPr>
      </xdr:nvSpPr>
      <xdr:spPr bwMode="auto">
        <a:xfrm flipH="1" flipV="1">
          <a:off x="104775" y="476250"/>
          <a:ext cx="1295400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083" name="Line 14"/>
        <xdr:cNvSpPr>
          <a:spLocks noChangeShapeType="1"/>
        </xdr:cNvSpPr>
      </xdr:nvSpPr>
      <xdr:spPr bwMode="auto">
        <a:xfrm flipH="1" flipV="1">
          <a:off x="104775" y="476250"/>
          <a:ext cx="1295400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9084" name="Line 15"/>
        <xdr:cNvSpPr>
          <a:spLocks noChangeShapeType="1"/>
        </xdr:cNvSpPr>
      </xdr:nvSpPr>
      <xdr:spPr bwMode="auto">
        <a:xfrm flipH="1" flipV="1">
          <a:off x="104775" y="476250"/>
          <a:ext cx="1295400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4</xdr:col>
      <xdr:colOff>0</xdr:colOff>
      <xdr:row>34</xdr:row>
      <xdr:rowOff>0</xdr:rowOff>
    </xdr:to>
    <xdr:sp macro="" textlink="">
      <xdr:nvSpPr>
        <xdr:cNvPr id="9085" name="Line 16"/>
        <xdr:cNvSpPr>
          <a:spLocks noChangeShapeType="1"/>
        </xdr:cNvSpPr>
      </xdr:nvSpPr>
      <xdr:spPr bwMode="auto">
        <a:xfrm>
          <a:off x="104775" y="7562850"/>
          <a:ext cx="1295400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9086" name="Line 17"/>
        <xdr:cNvSpPr>
          <a:spLocks noChangeShapeType="1"/>
        </xdr:cNvSpPr>
      </xdr:nvSpPr>
      <xdr:spPr bwMode="auto">
        <a:xfrm>
          <a:off x="104775" y="7562850"/>
          <a:ext cx="1295400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573" name="Line 18"/>
        <xdr:cNvSpPr>
          <a:spLocks noChangeShapeType="1"/>
        </xdr:cNvSpPr>
      </xdr:nvSpPr>
      <xdr:spPr bwMode="auto">
        <a:xfrm>
          <a:off x="104775" y="476250"/>
          <a:ext cx="1857375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574" name="Line 19"/>
        <xdr:cNvSpPr>
          <a:spLocks noChangeShapeType="1"/>
        </xdr:cNvSpPr>
      </xdr:nvSpPr>
      <xdr:spPr bwMode="auto">
        <a:xfrm>
          <a:off x="104775" y="476250"/>
          <a:ext cx="1857375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10597" name="Line 20"/>
        <xdr:cNvSpPr>
          <a:spLocks noChangeShapeType="1"/>
        </xdr:cNvSpPr>
      </xdr:nvSpPr>
      <xdr:spPr bwMode="auto">
        <a:xfrm>
          <a:off x="104775" y="476250"/>
          <a:ext cx="1657350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0598" name="Line 21"/>
        <xdr:cNvSpPr>
          <a:spLocks noChangeShapeType="1"/>
        </xdr:cNvSpPr>
      </xdr:nvSpPr>
      <xdr:spPr bwMode="auto">
        <a:xfrm flipH="1" flipV="1">
          <a:off x="104775" y="476250"/>
          <a:ext cx="1657350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4"/>
  <sheetViews>
    <sheetView showGridLines="0" tabSelected="1" view="pageBreakPreview" zoomScale="75" zoomScaleNormal="100" zoomScaleSheetLayoutView="75" workbookViewId="0">
      <selection activeCell="B10" sqref="B10"/>
    </sheetView>
  </sheetViews>
  <sheetFormatPr defaultRowHeight="13.5"/>
  <cols>
    <col min="1" max="1" width="2.125" style="1" customWidth="1"/>
    <col min="2" max="2" width="3.875" style="1" customWidth="1"/>
    <col min="3" max="3" width="7.625" style="1" customWidth="1"/>
    <col min="4" max="4" width="9.5" style="1" customWidth="1"/>
    <col min="5" max="11" width="10.5" style="1" customWidth="1"/>
    <col min="12" max="12" width="1.125" style="1" customWidth="1"/>
    <col min="13" max="13" width="9" style="1" bestFit="1"/>
    <col min="14" max="16384" width="9" style="1"/>
  </cols>
  <sheetData>
    <row r="1" spans="2:11" ht="21" customHeight="1">
      <c r="B1" s="2" t="s">
        <v>3</v>
      </c>
      <c r="C1" s="2"/>
    </row>
    <row r="2" spans="2:11" ht="21" customHeight="1">
      <c r="B2" s="3" t="s">
        <v>6</v>
      </c>
      <c r="C2" s="3"/>
    </row>
    <row r="3" spans="2:11" ht="21" customHeight="1">
      <c r="B3" s="4" t="s">
        <v>338</v>
      </c>
      <c r="C3" s="147"/>
      <c r="D3" s="147"/>
      <c r="E3" s="147"/>
      <c r="F3" s="147"/>
      <c r="G3" s="147"/>
      <c r="H3" s="147"/>
      <c r="I3" s="147"/>
      <c r="J3" s="147"/>
      <c r="K3" s="147"/>
    </row>
    <row r="4" spans="2:11" ht="21" customHeight="1">
      <c r="B4" s="4" t="s">
        <v>313</v>
      </c>
      <c r="C4" s="147"/>
      <c r="D4" s="147"/>
      <c r="E4" s="147"/>
      <c r="F4" s="147"/>
      <c r="G4" s="147"/>
      <c r="H4" s="147"/>
      <c r="I4" s="147"/>
      <c r="J4" s="147"/>
      <c r="K4" s="147"/>
    </row>
    <row r="5" spans="2:11" ht="21" customHeight="1">
      <c r="B5" s="5" t="s">
        <v>339</v>
      </c>
      <c r="C5" s="154"/>
      <c r="D5" s="554"/>
      <c r="E5" s="554"/>
      <c r="F5" s="554"/>
      <c r="G5" s="554"/>
      <c r="H5" s="554"/>
      <c r="I5" s="554"/>
      <c r="J5" s="554"/>
      <c r="K5" s="554"/>
    </row>
    <row r="6" spans="2:11" ht="21" customHeight="1">
      <c r="B6" s="4"/>
      <c r="C6" s="154"/>
      <c r="D6" s="554"/>
      <c r="E6" s="554"/>
      <c r="F6" s="554"/>
      <c r="G6" s="554"/>
      <c r="H6" s="554"/>
      <c r="I6" s="554"/>
      <c r="J6" s="554"/>
      <c r="K6" s="554"/>
    </row>
    <row r="7" spans="2:11" ht="21" customHeight="1">
      <c r="B7" s="5"/>
      <c r="C7" s="555"/>
      <c r="D7" s="554"/>
      <c r="E7" s="554"/>
      <c r="F7" s="554"/>
      <c r="G7" s="554"/>
      <c r="H7" s="554"/>
      <c r="I7" s="554"/>
      <c r="J7" s="554"/>
      <c r="K7" s="554"/>
    </row>
    <row r="8" spans="2:11" ht="21" customHeight="1">
      <c r="B8" s="3" t="s">
        <v>2</v>
      </c>
      <c r="C8" s="3"/>
    </row>
    <row r="9" spans="2:11" ht="21" customHeight="1">
      <c r="B9" s="154" t="s">
        <v>340</v>
      </c>
      <c r="C9" s="154"/>
      <c r="D9" s="554"/>
      <c r="E9" s="554"/>
      <c r="F9" s="554"/>
      <c r="G9" s="554"/>
      <c r="H9" s="554"/>
      <c r="I9" s="554"/>
      <c r="J9" s="554"/>
      <c r="K9" s="554"/>
    </row>
    <row r="10" spans="2:11" ht="21" customHeight="1">
      <c r="B10" s="154" t="s">
        <v>13</v>
      </c>
      <c r="C10" s="554"/>
      <c r="D10" s="554"/>
      <c r="E10" s="554"/>
      <c r="F10" s="554"/>
      <c r="G10" s="554"/>
      <c r="H10" s="554"/>
      <c r="I10" s="554"/>
      <c r="J10" s="554"/>
      <c r="K10" s="554"/>
    </row>
    <row r="11" spans="2:11" ht="21" customHeight="1"/>
    <row r="12" spans="2:11" ht="21" customHeight="1"/>
    <row r="13" spans="2:11" ht="21" customHeight="1"/>
    <row r="14" spans="2:11" ht="21" customHeight="1">
      <c r="B14" s="6" t="s">
        <v>22</v>
      </c>
      <c r="C14" s="7"/>
      <c r="D14" s="7"/>
      <c r="E14" s="7"/>
      <c r="F14" s="7"/>
      <c r="G14" s="7"/>
      <c r="H14" s="7"/>
      <c r="I14" s="7"/>
      <c r="J14" s="7"/>
      <c r="K14" s="7"/>
    </row>
    <row r="15" spans="2:11" ht="21" customHeight="1">
      <c r="J15" s="8"/>
      <c r="K15" s="8" t="s">
        <v>19</v>
      </c>
    </row>
    <row r="16" spans="2:11" ht="15" customHeight="1">
      <c r="B16" s="9"/>
      <c r="C16" s="10"/>
      <c r="D16" s="11" t="s">
        <v>26</v>
      </c>
      <c r="E16" s="12"/>
      <c r="F16" s="12"/>
      <c r="G16" s="12"/>
      <c r="H16" s="12"/>
      <c r="I16" s="13"/>
      <c r="J16" s="13"/>
      <c r="K16" s="14"/>
    </row>
    <row r="17" spans="2:11" ht="15" customHeight="1">
      <c r="B17" s="15"/>
      <c r="C17" s="16"/>
      <c r="D17" s="16"/>
      <c r="E17" s="17" t="s">
        <v>315</v>
      </c>
      <c r="F17" s="17" t="s">
        <v>316</v>
      </c>
      <c r="G17" s="17" t="s">
        <v>317</v>
      </c>
      <c r="H17" s="18" t="s">
        <v>318</v>
      </c>
      <c r="I17" s="18" t="s">
        <v>319</v>
      </c>
      <c r="J17" s="18" t="s">
        <v>320</v>
      </c>
      <c r="K17" s="19" t="s">
        <v>314</v>
      </c>
    </row>
    <row r="18" spans="2:11" ht="15" customHeight="1">
      <c r="B18" s="20" t="s">
        <v>27</v>
      </c>
      <c r="C18" s="21"/>
      <c r="D18" s="21"/>
      <c r="E18" s="22"/>
      <c r="F18" s="22"/>
      <c r="G18" s="22"/>
      <c r="H18" s="23"/>
      <c r="I18" s="23"/>
      <c r="J18" s="23"/>
      <c r="K18" s="24"/>
    </row>
    <row r="19" spans="2:11" ht="29.25" customHeight="1">
      <c r="B19" s="581" t="s">
        <v>32</v>
      </c>
      <c r="C19" s="582"/>
      <c r="D19" s="583"/>
      <c r="E19" s="25">
        <v>1808991</v>
      </c>
      <c r="F19" s="25">
        <v>1811542</v>
      </c>
      <c r="G19" s="25">
        <v>1842184</v>
      </c>
      <c r="H19" s="26">
        <v>1987047</v>
      </c>
      <c r="I19" s="26">
        <v>1210621</v>
      </c>
      <c r="J19" s="26">
        <v>1253605</v>
      </c>
      <c r="K19" s="27">
        <v>1228346</v>
      </c>
    </row>
    <row r="20" spans="2:11" ht="29.25" customHeight="1">
      <c r="B20" s="584" t="s">
        <v>33</v>
      </c>
      <c r="C20" s="585"/>
      <c r="D20" s="586"/>
      <c r="E20" s="25">
        <v>1808947</v>
      </c>
      <c r="F20" s="25">
        <v>1798554</v>
      </c>
      <c r="G20" s="25">
        <v>1817675</v>
      </c>
      <c r="H20" s="26">
        <v>1644018</v>
      </c>
      <c r="I20" s="26">
        <v>1209724</v>
      </c>
      <c r="J20" s="26">
        <v>1216709</v>
      </c>
      <c r="K20" s="27">
        <v>1213363</v>
      </c>
    </row>
    <row r="21" spans="2:11" ht="29.25" customHeight="1">
      <c r="B21" s="28"/>
      <c r="C21" s="587" t="s">
        <v>35</v>
      </c>
      <c r="D21" s="588"/>
      <c r="E21" s="25">
        <v>1370280</v>
      </c>
      <c r="F21" s="25">
        <v>1392714</v>
      </c>
      <c r="G21" s="25">
        <v>1372027</v>
      </c>
      <c r="H21" s="26">
        <v>1268739</v>
      </c>
      <c r="I21" s="26">
        <v>1026857</v>
      </c>
      <c r="J21" s="26">
        <v>1037043</v>
      </c>
      <c r="K21" s="27">
        <v>1039297</v>
      </c>
    </row>
    <row r="22" spans="2:11" ht="29.25" customHeight="1">
      <c r="B22" s="572" t="s">
        <v>39</v>
      </c>
      <c r="C22" s="573"/>
      <c r="D22" s="574"/>
      <c r="E22" s="25">
        <v>1749497</v>
      </c>
      <c r="F22" s="25">
        <v>2044584</v>
      </c>
      <c r="G22" s="25">
        <v>1790813</v>
      </c>
      <c r="H22" s="26">
        <v>1790038</v>
      </c>
      <c r="I22" s="26">
        <v>1194025</v>
      </c>
      <c r="J22" s="26">
        <v>1259242</v>
      </c>
      <c r="K22" s="27">
        <v>1220608</v>
      </c>
    </row>
    <row r="23" spans="2:11" ht="29.25" customHeight="1">
      <c r="B23" s="572" t="s">
        <v>41</v>
      </c>
      <c r="C23" s="573"/>
      <c r="D23" s="574"/>
      <c r="E23" s="25">
        <v>1748765</v>
      </c>
      <c r="F23" s="25">
        <v>1796758</v>
      </c>
      <c r="G23" s="25">
        <v>1764890</v>
      </c>
      <c r="H23" s="26">
        <v>1785582</v>
      </c>
      <c r="I23" s="26">
        <v>1192567</v>
      </c>
      <c r="J23" s="26">
        <v>1222598</v>
      </c>
      <c r="K23" s="27">
        <v>1204508</v>
      </c>
    </row>
    <row r="24" spans="2:11" ht="29.25" customHeight="1">
      <c r="B24" s="30"/>
      <c r="C24" s="565" t="s">
        <v>43</v>
      </c>
      <c r="D24" s="29" t="s">
        <v>46</v>
      </c>
      <c r="E24" s="31">
        <v>59494</v>
      </c>
      <c r="F24" s="31">
        <v>8670</v>
      </c>
      <c r="G24" s="31">
        <v>51371</v>
      </c>
      <c r="H24" s="32">
        <v>199417</v>
      </c>
      <c r="I24" s="32">
        <v>26803</v>
      </c>
      <c r="J24" s="32">
        <v>15067</v>
      </c>
      <c r="K24" s="33">
        <v>12803</v>
      </c>
    </row>
    <row r="25" spans="2:11" ht="29.25" customHeight="1">
      <c r="B25" s="34"/>
      <c r="C25" s="565"/>
      <c r="D25" s="29" t="s">
        <v>1</v>
      </c>
      <c r="E25" s="31" t="s">
        <v>40</v>
      </c>
      <c r="F25" s="31">
        <v>241712</v>
      </c>
      <c r="G25" s="31" t="s">
        <v>40</v>
      </c>
      <c r="H25" s="32">
        <v>2408</v>
      </c>
      <c r="I25" s="32">
        <v>10207</v>
      </c>
      <c r="J25" s="32">
        <v>20704</v>
      </c>
      <c r="K25" s="33">
        <v>5065</v>
      </c>
    </row>
    <row r="26" spans="2:11" ht="29.25" customHeight="1">
      <c r="B26" s="30"/>
      <c r="C26" s="565" t="s">
        <v>43</v>
      </c>
      <c r="D26" s="29" t="s">
        <v>50</v>
      </c>
      <c r="E26" s="31">
        <v>60182</v>
      </c>
      <c r="F26" s="31">
        <v>21857</v>
      </c>
      <c r="G26" s="31">
        <v>52785</v>
      </c>
      <c r="H26" s="32">
        <v>6322</v>
      </c>
      <c r="I26" s="32">
        <v>27424</v>
      </c>
      <c r="J26" s="32">
        <v>14865</v>
      </c>
      <c r="K26" s="27">
        <v>13827</v>
      </c>
    </row>
    <row r="27" spans="2:11" ht="29.25" customHeight="1">
      <c r="B27" s="30"/>
      <c r="C27" s="565"/>
      <c r="D27" s="29" t="s">
        <v>18</v>
      </c>
      <c r="E27" s="31" t="s">
        <v>40</v>
      </c>
      <c r="F27" s="31">
        <v>20061</v>
      </c>
      <c r="G27" s="31" t="s">
        <v>40</v>
      </c>
      <c r="H27" s="32">
        <v>147886</v>
      </c>
      <c r="I27" s="32">
        <v>10267</v>
      </c>
      <c r="J27" s="32">
        <v>20754</v>
      </c>
      <c r="K27" s="33">
        <v>4972</v>
      </c>
    </row>
    <row r="28" spans="2:11" ht="29.25" customHeight="1">
      <c r="B28" s="572" t="s">
        <v>52</v>
      </c>
      <c r="C28" s="573"/>
      <c r="D28" s="574"/>
      <c r="E28" s="31">
        <v>545275</v>
      </c>
      <c r="F28" s="31">
        <v>756810</v>
      </c>
      <c r="G28" s="31">
        <v>741217</v>
      </c>
      <c r="H28" s="32">
        <v>544998</v>
      </c>
      <c r="I28" s="32">
        <v>143717</v>
      </c>
      <c r="J28" s="32">
        <v>133976</v>
      </c>
      <c r="K28" s="27">
        <v>134139</v>
      </c>
    </row>
    <row r="29" spans="2:11" ht="29.25" customHeight="1">
      <c r="B29" s="575" t="s">
        <v>55</v>
      </c>
      <c r="C29" s="576"/>
      <c r="D29" s="577"/>
      <c r="E29" s="35" t="s">
        <v>40</v>
      </c>
      <c r="F29" s="35" t="s">
        <v>40</v>
      </c>
      <c r="G29" s="35" t="s">
        <v>40</v>
      </c>
      <c r="H29" s="36" t="s">
        <v>40</v>
      </c>
      <c r="I29" s="36" t="s">
        <v>40</v>
      </c>
      <c r="J29" s="36" t="s">
        <v>40</v>
      </c>
      <c r="K29" s="37" t="s">
        <v>40</v>
      </c>
    </row>
    <row r="30" spans="2:11" ht="29.25" customHeight="1">
      <c r="B30" s="578" t="s">
        <v>44</v>
      </c>
      <c r="C30" s="567" t="s">
        <v>38</v>
      </c>
      <c r="D30" s="568"/>
      <c r="E30" s="38" t="s">
        <v>40</v>
      </c>
      <c r="F30" s="38">
        <v>17.399999999999999</v>
      </c>
      <c r="G30" s="38" t="s">
        <v>40</v>
      </c>
      <c r="H30" s="39">
        <v>0.2</v>
      </c>
      <c r="I30" s="39">
        <v>1</v>
      </c>
      <c r="J30" s="39">
        <v>2</v>
      </c>
      <c r="K30" s="40">
        <v>0.5</v>
      </c>
    </row>
    <row r="31" spans="2:11" ht="29.25" customHeight="1">
      <c r="B31" s="579"/>
      <c r="C31" s="573" t="s">
        <v>58</v>
      </c>
      <c r="D31" s="574"/>
      <c r="E31" s="38">
        <v>39.799999999999997</v>
      </c>
      <c r="F31" s="38">
        <v>54.3</v>
      </c>
      <c r="G31" s="38">
        <v>54</v>
      </c>
      <c r="H31" s="39">
        <v>43</v>
      </c>
      <c r="I31" s="39">
        <v>14</v>
      </c>
      <c r="J31" s="39">
        <v>12.9</v>
      </c>
      <c r="K31" s="40">
        <v>12.9</v>
      </c>
    </row>
    <row r="32" spans="2:11" ht="29.25" customHeight="1">
      <c r="B32" s="580"/>
      <c r="C32" s="576" t="s">
        <v>59</v>
      </c>
      <c r="D32" s="577"/>
      <c r="E32" s="41" t="s">
        <v>40</v>
      </c>
      <c r="F32" s="41" t="s">
        <v>40</v>
      </c>
      <c r="G32" s="41" t="s">
        <v>40</v>
      </c>
      <c r="H32" s="42" t="s">
        <v>40</v>
      </c>
      <c r="I32" s="42" t="s">
        <v>40</v>
      </c>
      <c r="J32" s="42" t="s">
        <v>40</v>
      </c>
      <c r="K32" s="43" t="s">
        <v>40</v>
      </c>
    </row>
    <row r="33" spans="2:11" ht="29.25" customHeight="1">
      <c r="B33" s="566" t="s">
        <v>31</v>
      </c>
      <c r="C33" s="567"/>
      <c r="D33" s="568"/>
      <c r="E33" s="44">
        <v>103.4</v>
      </c>
      <c r="F33" s="44">
        <v>88.6</v>
      </c>
      <c r="G33" s="44">
        <v>102.9</v>
      </c>
      <c r="H33" s="45">
        <v>111</v>
      </c>
      <c r="I33" s="45">
        <v>101.4</v>
      </c>
      <c r="J33" s="45">
        <v>99.6</v>
      </c>
      <c r="K33" s="46">
        <v>100.6</v>
      </c>
    </row>
    <row r="34" spans="2:11" ht="29.25" customHeight="1">
      <c r="B34" s="569" t="s">
        <v>61</v>
      </c>
      <c r="C34" s="570"/>
      <c r="D34" s="571"/>
      <c r="E34" s="47">
        <v>103.4</v>
      </c>
      <c r="F34" s="47">
        <v>100.1</v>
      </c>
      <c r="G34" s="47">
        <v>103</v>
      </c>
      <c r="H34" s="48">
        <v>92.1</v>
      </c>
      <c r="I34" s="48">
        <v>101.4</v>
      </c>
      <c r="J34" s="48">
        <v>99.5</v>
      </c>
      <c r="K34" s="49">
        <v>100.7</v>
      </c>
    </row>
    <row r="35" spans="2:11">
      <c r="B35" s="50"/>
      <c r="C35" s="50"/>
    </row>
    <row r="36" spans="2:11">
      <c r="B36" s="50"/>
      <c r="C36" s="50"/>
    </row>
    <row r="37" spans="2:11">
      <c r="B37" s="50"/>
      <c r="C37" s="50"/>
    </row>
    <row r="38" spans="2:11">
      <c r="B38" s="50"/>
      <c r="C38" s="50"/>
    </row>
    <row r="39" spans="2:11">
      <c r="B39" s="50"/>
      <c r="C39" s="50"/>
    </row>
    <row r="40" spans="2:11">
      <c r="B40" s="50"/>
      <c r="C40" s="50"/>
    </row>
    <row r="41" spans="2:11">
      <c r="B41" s="50"/>
      <c r="C41" s="50"/>
    </row>
    <row r="42" spans="2:11">
      <c r="B42" s="50"/>
      <c r="C42" s="50"/>
    </row>
    <row r="43" spans="2:11">
      <c r="B43" s="50"/>
      <c r="C43" s="50"/>
    </row>
    <row r="44" spans="2:11">
      <c r="B44" s="50"/>
      <c r="C44" s="50"/>
    </row>
  </sheetData>
  <mergeCells count="15">
    <mergeCell ref="B19:D19"/>
    <mergeCell ref="B20:D20"/>
    <mergeCell ref="C21:D21"/>
    <mergeCell ref="B22:D22"/>
    <mergeCell ref="B23:D23"/>
    <mergeCell ref="C24:C25"/>
    <mergeCell ref="B33:D33"/>
    <mergeCell ref="B34:D34"/>
    <mergeCell ref="C26:C27"/>
    <mergeCell ref="B28:D28"/>
    <mergeCell ref="B29:D29"/>
    <mergeCell ref="B30:B32"/>
    <mergeCell ref="C30:D30"/>
    <mergeCell ref="C31:D31"/>
    <mergeCell ref="C32:D32"/>
  </mergeCells>
  <phoneticPr fontId="50"/>
  <pageMargins left="0.6692913385826772" right="0.51181102362204722" top="0.70866141732283472" bottom="0.98425196850393704" header="0.51181102362204722" footer="0.51181102362204722"/>
  <pageSetup paperSize="9" scale="93" firstPageNumber="0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view="pageBreakPreview" zoomScaleNormal="100" zoomScaleSheetLayoutView="100" workbookViewId="0">
      <selection activeCell="P35" sqref="P35"/>
    </sheetView>
  </sheetViews>
  <sheetFormatPr defaultRowHeight="23.25" customHeight="1"/>
  <cols>
    <col min="1" max="1" width="1.375" style="51" customWidth="1"/>
    <col min="2" max="2" width="2.375" style="51" customWidth="1"/>
    <col min="3" max="3" width="1.25" style="51" customWidth="1"/>
    <col min="4" max="4" width="5.875" style="51" customWidth="1"/>
    <col min="5" max="5" width="4.375" style="51" customWidth="1"/>
    <col min="6" max="7" width="10" style="51" hidden="1" customWidth="1"/>
    <col min="8" max="15" width="10" style="51" customWidth="1"/>
    <col min="16" max="16" width="9" style="51" bestFit="1"/>
    <col min="17" max="16384" width="9" style="51"/>
  </cols>
  <sheetData>
    <row r="1" spans="1:15" s="52" customFormat="1" ht="17.25" customHeight="1">
      <c r="B1" s="54" t="s">
        <v>16</v>
      </c>
      <c r="C1" s="55"/>
      <c r="D1" s="55"/>
      <c r="E1" s="55"/>
    </row>
    <row r="2" spans="1:15" ht="20.25" customHeight="1">
      <c r="B2" s="56"/>
      <c r="C2" s="56"/>
      <c r="D2" s="56"/>
      <c r="E2" s="56"/>
      <c r="F2" s="57"/>
      <c r="G2" s="57"/>
      <c r="H2" s="57"/>
      <c r="I2" s="57"/>
      <c r="J2" s="57"/>
      <c r="K2" s="57"/>
      <c r="L2" s="57"/>
      <c r="M2" s="57"/>
      <c r="N2" s="57"/>
      <c r="O2" s="58" t="s">
        <v>19</v>
      </c>
    </row>
    <row r="3" spans="1:15" ht="18" customHeight="1">
      <c r="B3" s="59"/>
      <c r="C3" s="60"/>
      <c r="D3" s="60"/>
      <c r="E3" s="60" t="s">
        <v>66</v>
      </c>
      <c r="F3" s="61" t="s">
        <v>69</v>
      </c>
      <c r="G3" s="62"/>
      <c r="H3" s="62"/>
      <c r="I3" s="62"/>
      <c r="J3" s="62"/>
      <c r="K3" s="62"/>
      <c r="L3" s="62"/>
      <c r="M3" s="62"/>
      <c r="N3" s="62"/>
      <c r="O3" s="63"/>
    </row>
    <row r="4" spans="1:15" ht="18" customHeight="1">
      <c r="B4" s="64"/>
      <c r="C4" s="65"/>
      <c r="D4" s="65"/>
      <c r="E4" s="66" t="s">
        <v>28</v>
      </c>
      <c r="F4" s="67" t="s">
        <v>10</v>
      </c>
      <c r="G4" s="68"/>
      <c r="H4" s="602" t="s">
        <v>7</v>
      </c>
      <c r="I4" s="622"/>
      <c r="J4" s="602" t="s">
        <v>4</v>
      </c>
      <c r="K4" s="603"/>
      <c r="L4" s="623" t="s">
        <v>72</v>
      </c>
      <c r="M4" s="603"/>
      <c r="N4" s="67" t="s">
        <v>12</v>
      </c>
      <c r="O4" s="69"/>
    </row>
    <row r="5" spans="1:15" ht="18" customHeight="1">
      <c r="B5" s="64"/>
      <c r="C5" s="65"/>
      <c r="D5" s="65"/>
      <c r="E5" s="65"/>
      <c r="F5" s="70"/>
      <c r="G5" s="70"/>
      <c r="H5" s="70"/>
      <c r="I5" s="70"/>
      <c r="J5" s="70"/>
      <c r="K5" s="70"/>
      <c r="L5" s="70"/>
      <c r="M5" s="70"/>
      <c r="N5" s="70"/>
      <c r="O5" s="71"/>
    </row>
    <row r="6" spans="1:15" s="53" customFormat="1" ht="18" customHeight="1">
      <c r="A6" s="51"/>
      <c r="B6" s="64"/>
      <c r="C6" s="65"/>
      <c r="D6" s="65"/>
      <c r="E6" s="65" t="s">
        <v>17</v>
      </c>
      <c r="F6" s="72">
        <v>29</v>
      </c>
      <c r="G6" s="73">
        <v>30</v>
      </c>
      <c r="H6" s="72" t="s">
        <v>321</v>
      </c>
      <c r="I6" s="73" t="s">
        <v>322</v>
      </c>
      <c r="J6" s="72" t="s">
        <v>323</v>
      </c>
      <c r="K6" s="73" t="s">
        <v>324</v>
      </c>
      <c r="L6" s="72" t="s">
        <v>325</v>
      </c>
      <c r="M6" s="73" t="s">
        <v>326</v>
      </c>
      <c r="N6" s="74" t="s">
        <v>321</v>
      </c>
      <c r="O6" s="75" t="s">
        <v>327</v>
      </c>
    </row>
    <row r="7" spans="1:15" ht="18" customHeight="1">
      <c r="B7" s="76" t="s">
        <v>63</v>
      </c>
      <c r="C7" s="77"/>
      <c r="D7" s="77"/>
      <c r="E7" s="77"/>
      <c r="F7" s="78"/>
      <c r="G7" s="78"/>
      <c r="H7" s="78"/>
      <c r="I7" s="78"/>
      <c r="J7" s="78"/>
      <c r="K7" s="78"/>
      <c r="L7" s="78"/>
      <c r="M7" s="78"/>
      <c r="N7" s="79"/>
      <c r="O7" s="80"/>
    </row>
    <row r="8" spans="1:15" ht="18" customHeight="1">
      <c r="B8" s="599" t="s">
        <v>75</v>
      </c>
      <c r="C8" s="600"/>
      <c r="D8" s="600"/>
      <c r="E8" s="601"/>
      <c r="F8" s="81">
        <v>0</v>
      </c>
      <c r="G8" s="82" t="e">
        <f>SUM(損益計算書!H7,損益計算書!H20,損益計算書!H34)</f>
        <v>#REF!</v>
      </c>
      <c r="H8" s="81">
        <v>466569</v>
      </c>
      <c r="I8" s="82">
        <v>459664</v>
      </c>
      <c r="J8" s="83">
        <v>305643</v>
      </c>
      <c r="K8" s="82">
        <v>298151</v>
      </c>
      <c r="L8" s="84">
        <v>481393</v>
      </c>
      <c r="M8" s="85">
        <v>470531</v>
      </c>
      <c r="N8" s="254">
        <v>1253605</v>
      </c>
      <c r="O8" s="86">
        <v>1228346</v>
      </c>
    </row>
    <row r="9" spans="1:15" ht="18" customHeight="1">
      <c r="B9" s="87"/>
      <c r="C9" s="88"/>
      <c r="D9" s="589" t="s">
        <v>48</v>
      </c>
      <c r="E9" s="590"/>
      <c r="F9" s="81">
        <v>0</v>
      </c>
      <c r="G9" s="82" t="e">
        <f>SUM(損益計算書!H7,損益計算書!H20)</f>
        <v>#REF!</v>
      </c>
      <c r="H9" s="81">
        <v>433524</v>
      </c>
      <c r="I9" s="82">
        <v>444778</v>
      </c>
      <c r="J9" s="83">
        <v>305535</v>
      </c>
      <c r="K9" s="82">
        <v>298077</v>
      </c>
      <c r="L9" s="84">
        <v>477650</v>
      </c>
      <c r="M9" s="85">
        <v>470508</v>
      </c>
      <c r="N9" s="254">
        <v>1216709</v>
      </c>
      <c r="O9" s="86">
        <v>1213363</v>
      </c>
    </row>
    <row r="10" spans="1:15" ht="18" customHeight="1">
      <c r="B10" s="608" t="s">
        <v>76</v>
      </c>
      <c r="C10" s="609"/>
      <c r="D10" s="609"/>
      <c r="E10" s="598"/>
      <c r="F10" s="81">
        <v>0</v>
      </c>
      <c r="G10" s="82" t="e">
        <f>SUM(損益計算書!H12,損益計算書!H26,損益計算書!H37)</f>
        <v>#REF!</v>
      </c>
      <c r="H10" s="81">
        <v>487273</v>
      </c>
      <c r="I10" s="82">
        <v>464566</v>
      </c>
      <c r="J10" s="83">
        <v>300317</v>
      </c>
      <c r="K10" s="82">
        <v>285348</v>
      </c>
      <c r="L10" s="84">
        <v>471652</v>
      </c>
      <c r="M10" s="85">
        <v>470694</v>
      </c>
      <c r="N10" s="254">
        <v>1259242</v>
      </c>
      <c r="O10" s="86">
        <v>1220608</v>
      </c>
    </row>
    <row r="11" spans="1:15" ht="18" customHeight="1">
      <c r="B11" s="87"/>
      <c r="C11" s="88"/>
      <c r="D11" s="589" t="s">
        <v>77</v>
      </c>
      <c r="E11" s="590"/>
      <c r="F11" s="81">
        <v>0</v>
      </c>
      <c r="G11" s="82" t="e">
        <f>SUM(損益計算書!H12,損益計算書!H26)</f>
        <v>#REF!</v>
      </c>
      <c r="H11" s="81">
        <v>454278</v>
      </c>
      <c r="I11" s="82">
        <v>449750</v>
      </c>
      <c r="J11" s="83">
        <v>300137</v>
      </c>
      <c r="K11" s="82">
        <v>284384</v>
      </c>
      <c r="L11" s="84">
        <v>468183</v>
      </c>
      <c r="M11" s="85">
        <v>470374</v>
      </c>
      <c r="N11" s="254">
        <v>1222598</v>
      </c>
      <c r="O11" s="86">
        <v>1204508</v>
      </c>
    </row>
    <row r="12" spans="1:15" ht="18" customHeight="1">
      <c r="B12" s="608" t="s">
        <v>79</v>
      </c>
      <c r="C12" s="609"/>
      <c r="D12" s="609"/>
      <c r="E12" s="598"/>
      <c r="F12" s="81">
        <v>0</v>
      </c>
      <c r="G12" s="82" t="e">
        <f>IF(G8-G10&lt;0,"-",G8-G10)</f>
        <v>#REF!</v>
      </c>
      <c r="H12" s="81" t="s">
        <v>40</v>
      </c>
      <c r="I12" s="82" t="s">
        <v>40</v>
      </c>
      <c r="J12" s="83">
        <v>5326</v>
      </c>
      <c r="K12" s="82">
        <v>12803</v>
      </c>
      <c r="L12" s="84">
        <v>9741</v>
      </c>
      <c r="M12" s="85" t="s">
        <v>40</v>
      </c>
      <c r="N12" s="254">
        <v>15067</v>
      </c>
      <c r="O12" s="86">
        <v>12803</v>
      </c>
    </row>
    <row r="13" spans="1:15" ht="18" customHeight="1">
      <c r="B13" s="619" t="s">
        <v>34</v>
      </c>
      <c r="C13" s="620"/>
      <c r="D13" s="620"/>
      <c r="E13" s="621"/>
      <c r="F13" s="81">
        <v>0</v>
      </c>
      <c r="G13" s="82" t="e">
        <f>IF(G10-G8&lt;0,"-",G10-G8)</f>
        <v>#REF!</v>
      </c>
      <c r="H13" s="81">
        <v>20704</v>
      </c>
      <c r="I13" s="82">
        <v>4902</v>
      </c>
      <c r="J13" s="83" t="s">
        <v>40</v>
      </c>
      <c r="K13" s="82" t="s">
        <v>40</v>
      </c>
      <c r="L13" s="84" t="s">
        <v>40</v>
      </c>
      <c r="M13" s="85">
        <v>163</v>
      </c>
      <c r="N13" s="254">
        <v>20704</v>
      </c>
      <c r="O13" s="86">
        <v>5065</v>
      </c>
    </row>
    <row r="14" spans="1:15" ht="18" customHeight="1">
      <c r="B14" s="87"/>
      <c r="C14" s="88"/>
      <c r="D14" s="589" t="s">
        <v>56</v>
      </c>
      <c r="E14" s="590"/>
      <c r="F14" s="81">
        <v>0</v>
      </c>
      <c r="G14" s="82" t="e">
        <f>IF(G9-G11&lt;0,"-",G9-G11)</f>
        <v>#REF!</v>
      </c>
      <c r="H14" s="81" t="s">
        <v>40</v>
      </c>
      <c r="I14" s="82" t="s">
        <v>40</v>
      </c>
      <c r="J14" s="83">
        <v>5398</v>
      </c>
      <c r="K14" s="82">
        <v>13693</v>
      </c>
      <c r="L14" s="84">
        <v>9467</v>
      </c>
      <c r="M14" s="85">
        <v>134</v>
      </c>
      <c r="N14" s="254">
        <v>14865</v>
      </c>
      <c r="O14" s="86">
        <v>13827</v>
      </c>
    </row>
    <row r="15" spans="1:15" ht="18" customHeight="1">
      <c r="B15" s="87"/>
      <c r="C15" s="88"/>
      <c r="D15" s="589" t="s">
        <v>80</v>
      </c>
      <c r="E15" s="590"/>
      <c r="F15" s="81">
        <v>0</v>
      </c>
      <c r="G15" s="82" t="e">
        <f>IF(G11-G9&lt;0,"-",G11-G9)</f>
        <v>#REF!</v>
      </c>
      <c r="H15" s="81">
        <v>20754</v>
      </c>
      <c r="I15" s="82">
        <v>4972</v>
      </c>
      <c r="J15" s="83" t="s">
        <v>40</v>
      </c>
      <c r="K15" s="82" t="s">
        <v>40</v>
      </c>
      <c r="L15" s="84" t="s">
        <v>40</v>
      </c>
      <c r="M15" s="85" t="s">
        <v>40</v>
      </c>
      <c r="N15" s="254">
        <v>20754</v>
      </c>
      <c r="O15" s="86">
        <v>4972</v>
      </c>
    </row>
    <row r="16" spans="1:15" ht="18" customHeight="1">
      <c r="B16" s="608" t="s">
        <v>0</v>
      </c>
      <c r="C16" s="609"/>
      <c r="D16" s="609"/>
      <c r="E16" s="598"/>
      <c r="F16" s="81" t="s">
        <v>40</v>
      </c>
      <c r="G16" s="89" t="s">
        <v>82</v>
      </c>
      <c r="H16" s="81" t="s">
        <v>40</v>
      </c>
      <c r="I16" s="81" t="s">
        <v>82</v>
      </c>
      <c r="J16" s="83" t="s">
        <v>40</v>
      </c>
      <c r="K16" s="81" t="s">
        <v>82</v>
      </c>
      <c r="L16" s="84">
        <v>133976</v>
      </c>
      <c r="M16" s="84">
        <v>134139</v>
      </c>
      <c r="N16" s="254">
        <v>133976</v>
      </c>
      <c r="O16" s="86">
        <v>134139</v>
      </c>
    </row>
    <row r="17" spans="2:15" ht="18" customHeight="1">
      <c r="B17" s="608" t="s">
        <v>83</v>
      </c>
      <c r="C17" s="609"/>
      <c r="D17" s="609"/>
      <c r="E17" s="598"/>
      <c r="F17" s="81" t="s">
        <v>40</v>
      </c>
      <c r="G17" s="82" t="e">
        <f>IF(貸借対照表!F27-貸借対照表!F28-貸借対照表!F30-貸借対照表!F11+資本的収支!G15&gt;0,貸借対照表!F27-貸借対照表!F28-貸借対照表!F30-貸借対照表!F11+資本的収支!G15,"-")</f>
        <v>#REF!</v>
      </c>
      <c r="H17" s="81" t="s">
        <v>40</v>
      </c>
      <c r="I17" s="90" t="s">
        <v>40</v>
      </c>
      <c r="J17" s="83" t="s">
        <v>40</v>
      </c>
      <c r="K17" s="90" t="s">
        <v>40</v>
      </c>
      <c r="L17" s="84" t="s">
        <v>40</v>
      </c>
      <c r="M17" s="85" t="s">
        <v>40</v>
      </c>
      <c r="N17" s="254" t="s">
        <v>40</v>
      </c>
      <c r="O17" s="86" t="s">
        <v>40</v>
      </c>
    </row>
    <row r="18" spans="2:15" ht="18" customHeight="1">
      <c r="B18" s="613" t="s">
        <v>53</v>
      </c>
      <c r="C18" s="614"/>
      <c r="D18" s="614"/>
      <c r="E18" s="615"/>
      <c r="F18" s="91">
        <v>0</v>
      </c>
      <c r="G18" s="92" t="e">
        <f>損益計算書!H7</f>
        <v>#REF!</v>
      </c>
      <c r="H18" s="91">
        <v>411655</v>
      </c>
      <c r="I18" s="92">
        <v>426506</v>
      </c>
      <c r="J18" s="93">
        <v>165461</v>
      </c>
      <c r="K18" s="92">
        <v>160188</v>
      </c>
      <c r="L18" s="94">
        <v>459927</v>
      </c>
      <c r="M18" s="95">
        <v>452603</v>
      </c>
      <c r="N18" s="557">
        <v>1037043</v>
      </c>
      <c r="O18" s="96">
        <v>1039297</v>
      </c>
    </row>
    <row r="19" spans="2:15" ht="18" customHeight="1">
      <c r="B19" s="616" t="s">
        <v>38</v>
      </c>
      <c r="C19" s="617"/>
      <c r="D19" s="617"/>
      <c r="E19" s="618"/>
      <c r="F19" s="98" t="s">
        <v>40</v>
      </c>
      <c r="G19" s="99" t="s">
        <v>82</v>
      </c>
      <c r="H19" s="98">
        <v>5</v>
      </c>
      <c r="I19" s="100">
        <v>1.1000000000000001</v>
      </c>
      <c r="J19" s="101" t="s">
        <v>40</v>
      </c>
      <c r="K19" s="100" t="s">
        <v>40</v>
      </c>
      <c r="L19" s="102" t="s">
        <v>40</v>
      </c>
      <c r="M19" s="103">
        <v>0</v>
      </c>
      <c r="N19" s="558">
        <v>2</v>
      </c>
      <c r="O19" s="104">
        <v>0.5</v>
      </c>
    </row>
    <row r="20" spans="2:15" ht="18" customHeight="1">
      <c r="B20" s="608" t="s">
        <v>58</v>
      </c>
      <c r="C20" s="609"/>
      <c r="D20" s="609"/>
      <c r="E20" s="598"/>
      <c r="F20" s="98" t="s">
        <v>40</v>
      </c>
      <c r="G20" s="100" t="str">
        <f>IF(G16="-","-",IF(損益計算書!H9="-",ROUND(G16/G18*100,1),ROUND(G16/(G18-損益計算書!H9)*100,1)))</f>
        <v>-</v>
      </c>
      <c r="H20" s="98" t="s">
        <v>40</v>
      </c>
      <c r="I20" s="100" t="s">
        <v>40</v>
      </c>
      <c r="J20" s="101" t="s">
        <v>40</v>
      </c>
      <c r="K20" s="100" t="s">
        <v>40</v>
      </c>
      <c r="L20" s="102">
        <v>29.1</v>
      </c>
      <c r="M20" s="103">
        <v>29.6</v>
      </c>
      <c r="N20" s="102">
        <v>12.9</v>
      </c>
      <c r="O20" s="105">
        <v>12.9</v>
      </c>
    </row>
    <row r="21" spans="2:15" ht="18" customHeight="1">
      <c r="B21" s="608" t="s">
        <v>59</v>
      </c>
      <c r="C21" s="609"/>
      <c r="D21" s="609"/>
      <c r="E21" s="598"/>
      <c r="F21" s="98" t="s">
        <v>40</v>
      </c>
      <c r="G21" s="100" t="e">
        <f>IF(G17="-","-",IF(損益計算書!H9="-",ROUND(G17/G18*100,1),ROUND(G17/(G18-損益計算書!H9)*100,1)))</f>
        <v>#REF!</v>
      </c>
      <c r="H21" s="98" t="s">
        <v>40</v>
      </c>
      <c r="I21" s="100" t="s">
        <v>40</v>
      </c>
      <c r="J21" s="101" t="s">
        <v>40</v>
      </c>
      <c r="K21" s="100" t="s">
        <v>40</v>
      </c>
      <c r="L21" s="102" t="s">
        <v>40</v>
      </c>
      <c r="M21" s="103" t="s">
        <v>40</v>
      </c>
      <c r="N21" s="558" t="s">
        <v>40</v>
      </c>
      <c r="O21" s="105" t="s">
        <v>40</v>
      </c>
    </row>
    <row r="22" spans="2:15" ht="18" customHeight="1">
      <c r="B22" s="608" t="s">
        <v>85</v>
      </c>
      <c r="C22" s="609"/>
      <c r="D22" s="609"/>
      <c r="E22" s="598"/>
      <c r="F22" s="98" t="s">
        <v>40</v>
      </c>
      <c r="G22" s="99" t="s">
        <v>82</v>
      </c>
      <c r="H22" s="98">
        <v>95.8</v>
      </c>
      <c r="I22" s="100">
        <v>98.9</v>
      </c>
      <c r="J22" s="101">
        <v>101.8</v>
      </c>
      <c r="K22" s="100">
        <v>104.5</v>
      </c>
      <c r="L22" s="102">
        <v>102.1</v>
      </c>
      <c r="M22" s="103">
        <v>100</v>
      </c>
      <c r="N22" s="558">
        <v>99.6</v>
      </c>
      <c r="O22" s="106">
        <v>100.6</v>
      </c>
    </row>
    <row r="23" spans="2:15" ht="18" customHeight="1">
      <c r="B23" s="610" t="s">
        <v>87</v>
      </c>
      <c r="C23" s="611"/>
      <c r="D23" s="611"/>
      <c r="E23" s="612"/>
      <c r="F23" s="107" t="s">
        <v>40</v>
      </c>
      <c r="G23" s="108" t="s">
        <v>82</v>
      </c>
      <c r="H23" s="107">
        <v>95.4</v>
      </c>
      <c r="I23" s="109">
        <v>98.9</v>
      </c>
      <c r="J23" s="110">
        <v>101.8</v>
      </c>
      <c r="K23" s="109">
        <v>104.8</v>
      </c>
      <c r="L23" s="111">
        <v>102</v>
      </c>
      <c r="M23" s="112">
        <v>100</v>
      </c>
      <c r="N23" s="559">
        <v>99.5</v>
      </c>
      <c r="O23" s="113">
        <v>100.7</v>
      </c>
    </row>
    <row r="24" spans="2:15" ht="18" customHeight="1">
      <c r="B24" s="56"/>
      <c r="C24" s="56"/>
      <c r="D24" s="56"/>
      <c r="E24" s="56"/>
      <c r="F24" s="114"/>
      <c r="G24" s="114"/>
      <c r="H24" s="114"/>
      <c r="I24" s="114"/>
      <c r="J24" s="114"/>
      <c r="K24" s="114"/>
      <c r="L24" s="114"/>
      <c r="M24" s="114"/>
      <c r="N24" s="114"/>
      <c r="O24" s="114"/>
    </row>
    <row r="25" spans="2:15" ht="18" customHeight="1">
      <c r="B25" s="115" t="s">
        <v>88</v>
      </c>
      <c r="C25" s="115"/>
      <c r="D25" s="115"/>
      <c r="E25" s="115"/>
      <c r="F25" s="114"/>
      <c r="G25" s="114"/>
      <c r="H25" s="114"/>
      <c r="I25" s="114"/>
      <c r="J25" s="114"/>
      <c r="K25" s="114"/>
      <c r="L25" s="114"/>
      <c r="M25" s="114"/>
      <c r="N25" s="114"/>
      <c r="O25" s="114"/>
    </row>
    <row r="26" spans="2:15" ht="18" customHeight="1">
      <c r="B26" s="56"/>
      <c r="C26" s="56"/>
      <c r="D26" s="56"/>
      <c r="E26" s="56"/>
      <c r="F26" s="114"/>
      <c r="G26" s="114"/>
      <c r="H26" s="114"/>
      <c r="I26" s="114"/>
      <c r="J26" s="114"/>
      <c r="K26" s="114"/>
      <c r="L26" s="114"/>
      <c r="M26" s="114"/>
      <c r="N26" s="114"/>
      <c r="O26" s="114" t="s">
        <v>47</v>
      </c>
    </row>
    <row r="27" spans="2:15" ht="18" customHeight="1">
      <c r="B27" s="59"/>
      <c r="C27" s="60"/>
      <c r="D27" s="60"/>
      <c r="E27" s="60" t="s">
        <v>66</v>
      </c>
      <c r="F27" s="61" t="s">
        <v>69</v>
      </c>
      <c r="G27" s="116"/>
      <c r="H27" s="116"/>
      <c r="I27" s="116"/>
      <c r="J27" s="116"/>
      <c r="K27" s="116"/>
      <c r="L27" s="116"/>
      <c r="M27" s="116"/>
      <c r="N27" s="116"/>
      <c r="O27" s="117"/>
    </row>
    <row r="28" spans="2:15" ht="18" customHeight="1">
      <c r="B28" s="64"/>
      <c r="C28" s="65"/>
      <c r="D28" s="65"/>
      <c r="E28" s="66" t="s">
        <v>28</v>
      </c>
      <c r="F28" s="118" t="s">
        <v>10</v>
      </c>
      <c r="G28" s="119"/>
      <c r="H28" s="602" t="s">
        <v>7</v>
      </c>
      <c r="I28" s="603"/>
      <c r="J28" s="602" t="s">
        <v>4</v>
      </c>
      <c r="K28" s="603"/>
      <c r="L28" s="604" t="s">
        <v>72</v>
      </c>
      <c r="M28" s="605"/>
      <c r="N28" s="118" t="s">
        <v>12</v>
      </c>
      <c r="O28" s="120"/>
    </row>
    <row r="29" spans="2:15" ht="18" customHeight="1">
      <c r="B29" s="64"/>
      <c r="C29" s="65"/>
      <c r="D29" s="65"/>
      <c r="E29" s="65"/>
      <c r="F29" s="121"/>
      <c r="G29" s="121"/>
      <c r="H29" s="121"/>
      <c r="I29" s="121"/>
      <c r="J29" s="121"/>
      <c r="K29" s="121"/>
      <c r="L29" s="121"/>
      <c r="M29" s="121"/>
      <c r="N29" s="121"/>
      <c r="O29" s="122"/>
    </row>
    <row r="30" spans="2:15" ht="18" customHeight="1">
      <c r="B30" s="64"/>
      <c r="C30" s="65"/>
      <c r="D30" s="65"/>
      <c r="E30" s="65" t="s">
        <v>17</v>
      </c>
      <c r="F30" s="72">
        <v>29</v>
      </c>
      <c r="G30" s="73">
        <v>30</v>
      </c>
      <c r="H30" s="72" t="s">
        <v>328</v>
      </c>
      <c r="I30" s="73" t="s">
        <v>314</v>
      </c>
      <c r="J30" s="72" t="s">
        <v>328</v>
      </c>
      <c r="K30" s="73" t="s">
        <v>329</v>
      </c>
      <c r="L30" s="72" t="s">
        <v>330</v>
      </c>
      <c r="M30" s="73" t="s">
        <v>314</v>
      </c>
      <c r="N30" s="72" t="s">
        <v>330</v>
      </c>
      <c r="O30" s="123" t="s">
        <v>314</v>
      </c>
    </row>
    <row r="31" spans="2:15" ht="18" customHeight="1">
      <c r="B31" s="76" t="s">
        <v>63</v>
      </c>
      <c r="C31" s="77"/>
      <c r="D31" s="77"/>
      <c r="E31" s="77"/>
      <c r="F31" s="124"/>
      <c r="G31" s="124"/>
      <c r="H31" s="124"/>
      <c r="I31" s="124"/>
      <c r="J31" s="124"/>
      <c r="K31" s="124"/>
      <c r="L31" s="124"/>
      <c r="M31" s="124"/>
      <c r="N31" s="124"/>
      <c r="O31" s="125"/>
    </row>
    <row r="32" spans="2:15" ht="18" customHeight="1">
      <c r="B32" s="599" t="s">
        <v>89</v>
      </c>
      <c r="C32" s="600"/>
      <c r="D32" s="600"/>
      <c r="E32" s="601"/>
      <c r="F32" s="126"/>
      <c r="G32" s="127"/>
      <c r="H32" s="128"/>
      <c r="I32" s="129"/>
      <c r="J32" s="130"/>
      <c r="K32" s="129"/>
      <c r="L32" s="128"/>
      <c r="M32" s="129"/>
      <c r="N32" s="128"/>
      <c r="O32" s="131"/>
    </row>
    <row r="33" spans="2:15" ht="18" customHeight="1">
      <c r="B33" s="87"/>
      <c r="C33" s="589" t="s">
        <v>60</v>
      </c>
      <c r="D33" s="597"/>
      <c r="E33" s="598"/>
      <c r="F33" s="81">
        <v>0</v>
      </c>
      <c r="G33" s="82">
        <f>資本的収支!G20</f>
        <v>0</v>
      </c>
      <c r="H33" s="84">
        <v>7844</v>
      </c>
      <c r="I33" s="85">
        <v>3046</v>
      </c>
      <c r="J33" s="132">
        <v>0</v>
      </c>
      <c r="K33" s="85">
        <v>0</v>
      </c>
      <c r="L33" s="84">
        <v>0</v>
      </c>
      <c r="M33" s="85">
        <v>18334</v>
      </c>
      <c r="N33" s="128">
        <v>7844</v>
      </c>
      <c r="O33" s="131">
        <v>21380</v>
      </c>
    </row>
    <row r="34" spans="2:15" ht="18" customHeight="1">
      <c r="B34" s="87"/>
      <c r="C34" s="594" t="s">
        <v>23</v>
      </c>
      <c r="D34" s="595"/>
      <c r="E34" s="596"/>
      <c r="F34" s="81">
        <v>0</v>
      </c>
      <c r="G34" s="82">
        <f>資本的収支!G22</f>
        <v>0</v>
      </c>
      <c r="H34" s="84">
        <v>9308</v>
      </c>
      <c r="I34" s="85">
        <v>1086</v>
      </c>
      <c r="J34" s="132">
        <v>12582</v>
      </c>
      <c r="K34" s="85">
        <v>12798</v>
      </c>
      <c r="L34" s="84">
        <v>46583</v>
      </c>
      <c r="M34" s="85">
        <v>47432</v>
      </c>
      <c r="N34" s="128">
        <v>68473</v>
      </c>
      <c r="O34" s="131">
        <v>61316</v>
      </c>
    </row>
    <row r="35" spans="2:15" ht="18" customHeight="1">
      <c r="B35" s="87"/>
      <c r="C35" s="589" t="s">
        <v>78</v>
      </c>
      <c r="D35" s="597"/>
      <c r="E35" s="598"/>
      <c r="F35" s="81">
        <v>0</v>
      </c>
      <c r="G35" s="82">
        <f>資本的収支!G26-資本的収支!G20-資本的収支!G22</f>
        <v>0</v>
      </c>
      <c r="H35" s="84">
        <v>0</v>
      </c>
      <c r="I35" s="85">
        <v>0</v>
      </c>
      <c r="J35" s="132">
        <v>0</v>
      </c>
      <c r="K35" s="85">
        <v>0</v>
      </c>
      <c r="L35" s="84">
        <v>0</v>
      </c>
      <c r="M35" s="85">
        <v>0</v>
      </c>
      <c r="N35" s="128" t="s">
        <v>40</v>
      </c>
      <c r="O35" s="131" t="s">
        <v>40</v>
      </c>
    </row>
    <row r="36" spans="2:15" ht="18" customHeight="1">
      <c r="B36" s="134" t="s">
        <v>74</v>
      </c>
      <c r="C36" s="135"/>
      <c r="D36" s="135"/>
      <c r="E36" s="135"/>
      <c r="F36" s="91" t="s">
        <v>40</v>
      </c>
      <c r="G36" s="92" t="str">
        <f>IF(SUM(G33:G35)=0,"-",SUM(G33:G35))</f>
        <v>-</v>
      </c>
      <c r="H36" s="94">
        <v>17152</v>
      </c>
      <c r="I36" s="95">
        <v>4132</v>
      </c>
      <c r="J36" s="136">
        <v>12582</v>
      </c>
      <c r="K36" s="95">
        <v>12798</v>
      </c>
      <c r="L36" s="94">
        <v>46583</v>
      </c>
      <c r="M36" s="95">
        <v>65766</v>
      </c>
      <c r="N36" s="128">
        <v>76317</v>
      </c>
      <c r="O36" s="131">
        <v>82696</v>
      </c>
    </row>
    <row r="37" spans="2:15" ht="18" customHeight="1">
      <c r="B37" s="599" t="s">
        <v>91</v>
      </c>
      <c r="C37" s="600"/>
      <c r="D37" s="600"/>
      <c r="E37" s="601"/>
      <c r="F37" s="81"/>
      <c r="G37" s="82"/>
      <c r="H37" s="84"/>
      <c r="I37" s="85"/>
      <c r="J37" s="132"/>
      <c r="K37" s="85"/>
      <c r="L37" s="84"/>
      <c r="M37" s="85"/>
      <c r="N37" s="560"/>
      <c r="O37" s="137"/>
    </row>
    <row r="38" spans="2:15" ht="18" customHeight="1">
      <c r="B38" s="87"/>
      <c r="C38" s="589" t="s">
        <v>93</v>
      </c>
      <c r="D38" s="597"/>
      <c r="E38" s="598"/>
      <c r="F38" s="81">
        <v>0</v>
      </c>
      <c r="G38" s="82">
        <f>資本的収支!G10+資本的収支!G37</f>
        <v>0</v>
      </c>
      <c r="H38" s="84">
        <v>17152</v>
      </c>
      <c r="I38" s="85">
        <v>4132</v>
      </c>
      <c r="J38" s="132">
        <v>12582</v>
      </c>
      <c r="K38" s="85">
        <v>12798</v>
      </c>
      <c r="L38" s="84">
        <v>583</v>
      </c>
      <c r="M38" s="85">
        <v>18766</v>
      </c>
      <c r="N38" s="128">
        <v>30317</v>
      </c>
      <c r="O38" s="131">
        <v>35696</v>
      </c>
    </row>
    <row r="39" spans="2:15" ht="18" customHeight="1">
      <c r="B39" s="87"/>
      <c r="C39" s="589" t="s">
        <v>94</v>
      </c>
      <c r="D39" s="597"/>
      <c r="E39" s="598"/>
      <c r="F39" s="81" t="s">
        <v>40</v>
      </c>
      <c r="G39" s="82" t="str">
        <f>IF(SUM(G40:G42)=0,"-",SUM(G40:G42))</f>
        <v>-</v>
      </c>
      <c r="H39" s="84" t="s">
        <v>40</v>
      </c>
      <c r="I39" s="85" t="s">
        <v>40</v>
      </c>
      <c r="J39" s="132" t="s">
        <v>40</v>
      </c>
      <c r="K39" s="85" t="s">
        <v>40</v>
      </c>
      <c r="L39" s="84">
        <v>46000</v>
      </c>
      <c r="M39" s="85">
        <v>47000</v>
      </c>
      <c r="N39" s="128">
        <v>46000</v>
      </c>
      <c r="O39" s="131">
        <v>47000</v>
      </c>
    </row>
    <row r="40" spans="2:15" ht="18" customHeight="1">
      <c r="B40" s="87"/>
      <c r="C40" s="88"/>
      <c r="D40" s="589" t="s">
        <v>95</v>
      </c>
      <c r="E40" s="590"/>
      <c r="F40" s="81" t="s">
        <v>40</v>
      </c>
      <c r="G40" s="82" t="str">
        <f>資本的収支!G6</f>
        <v>-</v>
      </c>
      <c r="H40" s="84">
        <v>0</v>
      </c>
      <c r="I40" s="85">
        <v>0</v>
      </c>
      <c r="J40" s="132">
        <v>0</v>
      </c>
      <c r="K40" s="85">
        <v>0</v>
      </c>
      <c r="L40" s="84">
        <v>0</v>
      </c>
      <c r="M40" s="85">
        <v>0</v>
      </c>
      <c r="N40" s="128" t="s">
        <v>40</v>
      </c>
      <c r="O40" s="131" t="s">
        <v>40</v>
      </c>
    </row>
    <row r="41" spans="2:15" ht="18" customHeight="1">
      <c r="B41" s="87"/>
      <c r="C41" s="88"/>
      <c r="D41" s="606" t="s">
        <v>97</v>
      </c>
      <c r="E41" s="607"/>
      <c r="F41" s="81">
        <v>0</v>
      </c>
      <c r="G41" s="82">
        <f>SUM(資本的収支!G7,資本的収支!G8,資本的収支!G9)</f>
        <v>0</v>
      </c>
      <c r="H41" s="84">
        <v>0</v>
      </c>
      <c r="I41" s="85">
        <v>0</v>
      </c>
      <c r="J41" s="132">
        <v>0</v>
      </c>
      <c r="K41" s="85">
        <v>0</v>
      </c>
      <c r="L41" s="84">
        <v>46000</v>
      </c>
      <c r="M41" s="85">
        <v>47000</v>
      </c>
      <c r="N41" s="128">
        <v>46000</v>
      </c>
      <c r="O41" s="131">
        <v>47000</v>
      </c>
    </row>
    <row r="42" spans="2:15" ht="18" customHeight="1">
      <c r="B42" s="87"/>
      <c r="C42" s="88"/>
      <c r="D42" s="589" t="s">
        <v>78</v>
      </c>
      <c r="E42" s="590"/>
      <c r="F42" s="81">
        <v>0</v>
      </c>
      <c r="G42" s="82">
        <f>SUM(資本的収支!G11:G13)</f>
        <v>0</v>
      </c>
      <c r="H42" s="84">
        <v>0</v>
      </c>
      <c r="I42" s="85">
        <v>0</v>
      </c>
      <c r="J42" s="132">
        <v>0</v>
      </c>
      <c r="K42" s="85">
        <v>0</v>
      </c>
      <c r="L42" s="84">
        <v>0</v>
      </c>
      <c r="M42" s="85">
        <v>0</v>
      </c>
      <c r="N42" s="128" t="s">
        <v>40</v>
      </c>
      <c r="O42" s="131" t="s">
        <v>40</v>
      </c>
    </row>
    <row r="43" spans="2:15" ht="18" customHeight="1">
      <c r="B43" s="134" t="s">
        <v>74</v>
      </c>
      <c r="C43" s="138"/>
      <c r="D43" s="138"/>
      <c r="E43" s="139"/>
      <c r="F43" s="91" t="s">
        <v>40</v>
      </c>
      <c r="G43" s="92" t="str">
        <f>IF(SUM(G38:G39)=0,"-",SUM(G38:G39))</f>
        <v>-</v>
      </c>
      <c r="H43" s="94">
        <v>17152</v>
      </c>
      <c r="I43" s="95">
        <v>4132</v>
      </c>
      <c r="J43" s="136">
        <v>12582</v>
      </c>
      <c r="K43" s="95">
        <v>12798</v>
      </c>
      <c r="L43" s="94">
        <v>46583</v>
      </c>
      <c r="M43" s="95">
        <v>65766</v>
      </c>
      <c r="N43" s="561">
        <v>76317</v>
      </c>
      <c r="O43" s="140">
        <v>82696</v>
      </c>
    </row>
    <row r="44" spans="2:15" ht="18" customHeight="1">
      <c r="B44" s="591" t="s">
        <v>98</v>
      </c>
      <c r="C44" s="592"/>
      <c r="D44" s="592"/>
      <c r="E44" s="593"/>
      <c r="F44" s="141" t="s">
        <v>40</v>
      </c>
      <c r="G44" s="142" t="s">
        <v>82</v>
      </c>
      <c r="H44" s="143">
        <v>0</v>
      </c>
      <c r="I44" s="144">
        <v>0</v>
      </c>
      <c r="J44" s="145">
        <v>0</v>
      </c>
      <c r="K44" s="144">
        <v>0</v>
      </c>
      <c r="L44" s="143">
        <v>0</v>
      </c>
      <c r="M44" s="144">
        <v>0</v>
      </c>
      <c r="N44" s="143" t="s">
        <v>40</v>
      </c>
      <c r="O44" s="146" t="s">
        <v>82</v>
      </c>
    </row>
    <row r="45" spans="2:15" ht="18" customHeight="1">
      <c r="B45" s="147"/>
      <c r="C45" s="147"/>
      <c r="D45" s="147"/>
      <c r="E45" s="147"/>
      <c r="F45" s="148"/>
      <c r="G45" s="148"/>
      <c r="H45" s="148"/>
      <c r="I45" s="148"/>
      <c r="J45" s="148"/>
      <c r="K45" s="148"/>
      <c r="L45" s="148"/>
      <c r="M45" s="148"/>
      <c r="N45" s="148"/>
      <c r="O45" s="148"/>
    </row>
    <row r="46" spans="2:15" ht="18" customHeight="1">
      <c r="B46" s="147"/>
      <c r="C46" s="147"/>
      <c r="D46" s="147"/>
      <c r="E46" s="147"/>
    </row>
    <row r="47" spans="2:15" ht="13.5" customHeight="1">
      <c r="B47" s="147"/>
      <c r="C47" s="147"/>
      <c r="D47" s="147"/>
      <c r="E47" s="147"/>
    </row>
    <row r="48" spans="2:15" ht="13.5" customHeight="1">
      <c r="B48" s="147"/>
      <c r="C48" s="147"/>
      <c r="D48" s="147"/>
      <c r="E48" s="147"/>
    </row>
    <row r="49" spans="2:5" ht="13.5" customHeight="1">
      <c r="B49" s="147"/>
      <c r="C49" s="147"/>
      <c r="D49" s="147"/>
      <c r="E49" s="147"/>
    </row>
    <row r="50" spans="2:5" ht="13.5" customHeight="1">
      <c r="B50" s="147"/>
      <c r="C50" s="147"/>
      <c r="D50" s="147"/>
      <c r="E50" s="147"/>
    </row>
    <row r="51" spans="2:5" ht="13.5" customHeight="1">
      <c r="B51" s="147"/>
      <c r="C51" s="147"/>
      <c r="D51" s="147"/>
      <c r="E51" s="147"/>
    </row>
    <row r="52" spans="2:5" ht="13.5" customHeight="1">
      <c r="B52" s="147"/>
      <c r="C52" s="147"/>
      <c r="D52" s="147"/>
      <c r="E52" s="147"/>
    </row>
    <row r="53" spans="2:5" ht="13.5" customHeight="1">
      <c r="B53" s="147"/>
      <c r="C53" s="147"/>
      <c r="D53" s="147"/>
      <c r="E53" s="147"/>
    </row>
    <row r="54" spans="2:5" ht="13.5" customHeight="1">
      <c r="B54" s="147"/>
      <c r="C54" s="147"/>
      <c r="D54" s="147"/>
      <c r="E54" s="147"/>
    </row>
    <row r="55" spans="2:5" ht="13.5" customHeight="1">
      <c r="B55" s="147"/>
      <c r="C55" s="147"/>
      <c r="D55" s="147"/>
      <c r="E55" s="147"/>
    </row>
    <row r="56" spans="2:5" ht="13.5" customHeight="1">
      <c r="B56" s="147"/>
      <c r="C56" s="147"/>
      <c r="D56" s="147"/>
      <c r="E56" s="147"/>
    </row>
    <row r="57" spans="2:5" ht="13.5" customHeight="1">
      <c r="B57" s="147"/>
      <c r="C57" s="147"/>
      <c r="D57" s="147"/>
      <c r="E57" s="147"/>
    </row>
    <row r="58" spans="2:5" ht="13.5" customHeight="1">
      <c r="B58" s="147"/>
      <c r="C58" s="147"/>
      <c r="D58" s="147"/>
      <c r="E58" s="147"/>
    </row>
    <row r="59" spans="2:5" ht="13.5" customHeight="1">
      <c r="B59" s="147"/>
      <c r="C59" s="147"/>
      <c r="D59" s="147"/>
      <c r="E59" s="147"/>
    </row>
    <row r="60" spans="2:5" ht="13.5" customHeight="1">
      <c r="B60" s="147"/>
      <c r="C60" s="147"/>
      <c r="D60" s="147"/>
      <c r="E60" s="147"/>
    </row>
    <row r="61" spans="2:5" ht="13.5" customHeight="1">
      <c r="B61" s="147"/>
      <c r="C61" s="147"/>
      <c r="D61" s="147"/>
      <c r="E61" s="147"/>
    </row>
    <row r="62" spans="2:5" ht="13.5" customHeight="1">
      <c r="B62" s="147"/>
      <c r="C62" s="147"/>
      <c r="D62" s="147"/>
      <c r="E62" s="147"/>
    </row>
    <row r="63" spans="2:5" ht="13.5" customHeight="1">
      <c r="B63" s="147"/>
      <c r="C63" s="147"/>
      <c r="D63" s="147"/>
      <c r="E63" s="147"/>
    </row>
    <row r="64" spans="2:5" ht="13.5" customHeight="1">
      <c r="B64" s="147"/>
      <c r="C64" s="147"/>
      <c r="D64" s="147"/>
      <c r="E64" s="147"/>
    </row>
    <row r="65" spans="2:5" ht="13.5" customHeight="1">
      <c r="B65" s="147"/>
      <c r="C65" s="147"/>
      <c r="D65" s="147"/>
      <c r="E65" s="147"/>
    </row>
    <row r="66" spans="2:5" ht="13.5" customHeight="1">
      <c r="B66" s="147"/>
      <c r="C66" s="147"/>
      <c r="D66" s="147"/>
      <c r="E66" s="147"/>
    </row>
    <row r="67" spans="2:5" ht="13.5" customHeight="1">
      <c r="B67" s="147"/>
      <c r="C67" s="147"/>
      <c r="D67" s="147"/>
      <c r="E67" s="147"/>
    </row>
    <row r="68" spans="2:5" ht="13.5" customHeight="1">
      <c r="B68" s="147"/>
      <c r="C68" s="147"/>
      <c r="D68" s="147"/>
      <c r="E68" s="147"/>
    </row>
    <row r="69" spans="2:5" ht="13.5" customHeight="1">
      <c r="B69" s="147"/>
      <c r="C69" s="147"/>
      <c r="D69" s="147"/>
      <c r="E69" s="147"/>
    </row>
    <row r="70" spans="2:5" ht="13.5" customHeight="1">
      <c r="B70" s="147"/>
      <c r="C70" s="147"/>
      <c r="D70" s="147"/>
      <c r="E70" s="147"/>
    </row>
    <row r="71" spans="2:5" ht="13.5" customHeight="1">
      <c r="B71" s="147"/>
      <c r="C71" s="147"/>
      <c r="D71" s="147"/>
      <c r="E71" s="147"/>
    </row>
    <row r="72" spans="2:5" ht="13.5" customHeight="1">
      <c r="B72" s="147"/>
      <c r="C72" s="147"/>
      <c r="D72" s="147"/>
      <c r="E72" s="147"/>
    </row>
    <row r="73" spans="2:5" ht="13.5" customHeight="1">
      <c r="B73" s="147"/>
      <c r="C73" s="147"/>
      <c r="D73" s="147"/>
      <c r="E73" s="147"/>
    </row>
    <row r="74" spans="2:5" ht="13.5" customHeight="1">
      <c r="B74" s="147"/>
      <c r="C74" s="147"/>
      <c r="D74" s="147"/>
      <c r="E74" s="147"/>
    </row>
    <row r="75" spans="2:5" ht="13.5" customHeight="1">
      <c r="B75" s="147"/>
      <c r="C75" s="147"/>
      <c r="D75" s="147"/>
      <c r="E75" s="147"/>
    </row>
    <row r="76" spans="2:5" ht="13.5" customHeight="1">
      <c r="B76" s="147"/>
      <c r="C76" s="147"/>
      <c r="D76" s="147"/>
      <c r="E76" s="147"/>
    </row>
    <row r="77" spans="2:5" ht="13.5" customHeight="1">
      <c r="B77" s="147"/>
      <c r="C77" s="147"/>
      <c r="D77" s="147"/>
      <c r="E77" s="147"/>
    </row>
    <row r="78" spans="2:5" ht="13.5" customHeight="1">
      <c r="B78" s="147"/>
      <c r="C78" s="147"/>
      <c r="D78" s="147"/>
      <c r="E78" s="147"/>
    </row>
    <row r="79" spans="2:5" ht="13.5" customHeight="1">
      <c r="B79" s="147"/>
      <c r="C79" s="147"/>
      <c r="D79" s="147"/>
      <c r="E79" s="147"/>
    </row>
    <row r="80" spans="2:5" ht="13.5" customHeight="1">
      <c r="B80" s="147"/>
      <c r="C80" s="147"/>
      <c r="D80" s="147"/>
      <c r="E80" s="147"/>
    </row>
    <row r="81" spans="2:5" ht="23.25" customHeight="1">
      <c r="B81" s="147"/>
      <c r="C81" s="147"/>
      <c r="D81" s="147"/>
      <c r="E81" s="147"/>
    </row>
    <row r="82" spans="2:5" ht="23.25" customHeight="1">
      <c r="B82" s="147"/>
      <c r="C82" s="147"/>
      <c r="D82" s="147"/>
      <c r="E82" s="147"/>
    </row>
    <row r="83" spans="2:5" ht="23.25" customHeight="1">
      <c r="B83" s="147"/>
      <c r="C83" s="147"/>
      <c r="D83" s="147"/>
      <c r="E83" s="147"/>
    </row>
    <row r="84" spans="2:5" ht="23.25" customHeight="1">
      <c r="B84" s="147"/>
      <c r="C84" s="147"/>
      <c r="D84" s="147"/>
      <c r="E84" s="147"/>
    </row>
    <row r="85" spans="2:5" ht="23.25" customHeight="1">
      <c r="B85" s="147"/>
      <c r="C85" s="147"/>
      <c r="D85" s="147"/>
      <c r="E85" s="147"/>
    </row>
    <row r="86" spans="2:5" ht="23.25" customHeight="1">
      <c r="B86" s="147"/>
      <c r="C86" s="147"/>
      <c r="D86" s="147"/>
      <c r="E86" s="147"/>
    </row>
    <row r="87" spans="2:5" ht="23.25" customHeight="1">
      <c r="B87" s="147"/>
      <c r="C87" s="147"/>
      <c r="D87" s="147"/>
      <c r="E87" s="147"/>
    </row>
    <row r="88" spans="2:5" ht="23.25" customHeight="1">
      <c r="B88" s="147"/>
      <c r="C88" s="147"/>
      <c r="D88" s="147"/>
      <c r="E88" s="147"/>
    </row>
    <row r="89" spans="2:5" ht="23.25" customHeight="1">
      <c r="B89" s="147"/>
      <c r="C89" s="147"/>
      <c r="D89" s="147"/>
      <c r="E89" s="147"/>
    </row>
    <row r="90" spans="2:5" ht="23.25" customHeight="1">
      <c r="B90" s="147"/>
      <c r="C90" s="147"/>
      <c r="D90" s="147"/>
      <c r="E90" s="147"/>
    </row>
    <row r="91" spans="2:5" ht="23.25" customHeight="1">
      <c r="B91" s="147"/>
      <c r="C91" s="147"/>
      <c r="D91" s="147"/>
      <c r="E91" s="147"/>
    </row>
    <row r="92" spans="2:5" ht="23.25" customHeight="1">
      <c r="B92" s="147"/>
      <c r="C92" s="147"/>
      <c r="D92" s="147"/>
      <c r="E92" s="147"/>
    </row>
    <row r="93" spans="2:5" ht="23.25" customHeight="1">
      <c r="B93" s="147"/>
      <c r="C93" s="147"/>
      <c r="D93" s="147"/>
      <c r="E93" s="147"/>
    </row>
    <row r="94" spans="2:5" ht="23.25" customHeight="1">
      <c r="B94" s="147"/>
      <c r="C94" s="147"/>
      <c r="D94" s="147"/>
      <c r="E94" s="147"/>
    </row>
    <row r="95" spans="2:5" ht="23.25" customHeight="1">
      <c r="B95" s="147"/>
      <c r="C95" s="147"/>
      <c r="D95" s="147"/>
      <c r="E95" s="147"/>
    </row>
    <row r="96" spans="2:5" ht="23.25" customHeight="1">
      <c r="B96" s="147"/>
      <c r="C96" s="147"/>
      <c r="D96" s="147"/>
      <c r="E96" s="147"/>
    </row>
    <row r="97" spans="2:5" ht="23.25" customHeight="1">
      <c r="B97" s="147"/>
      <c r="C97" s="147"/>
      <c r="D97" s="147"/>
      <c r="E97" s="147"/>
    </row>
    <row r="98" spans="2:5" ht="23.25" customHeight="1">
      <c r="B98" s="147"/>
      <c r="C98" s="147"/>
      <c r="D98" s="147"/>
      <c r="E98" s="147"/>
    </row>
    <row r="99" spans="2:5" ht="23.25" customHeight="1">
      <c r="B99" s="147"/>
      <c r="C99" s="147"/>
      <c r="D99" s="147"/>
      <c r="E99" s="147"/>
    </row>
  </sheetData>
  <mergeCells count="33">
    <mergeCell ref="H4:I4"/>
    <mergeCell ref="J4:K4"/>
    <mergeCell ref="L4:M4"/>
    <mergeCell ref="B8:E8"/>
    <mergeCell ref="D9:E9"/>
    <mergeCell ref="B10:E10"/>
    <mergeCell ref="D11:E11"/>
    <mergeCell ref="B12:E12"/>
    <mergeCell ref="B13:E13"/>
    <mergeCell ref="D14:E14"/>
    <mergeCell ref="D15:E15"/>
    <mergeCell ref="B16:E16"/>
    <mergeCell ref="B17:E17"/>
    <mergeCell ref="B18:E18"/>
    <mergeCell ref="B19:E19"/>
    <mergeCell ref="B20:E20"/>
    <mergeCell ref="B21:E21"/>
    <mergeCell ref="B22:E22"/>
    <mergeCell ref="B23:E23"/>
    <mergeCell ref="H28:I28"/>
    <mergeCell ref="J28:K28"/>
    <mergeCell ref="L28:M28"/>
    <mergeCell ref="B32:E32"/>
    <mergeCell ref="C33:E33"/>
    <mergeCell ref="D41:E41"/>
    <mergeCell ref="D42:E42"/>
    <mergeCell ref="B44:E44"/>
    <mergeCell ref="C34:E34"/>
    <mergeCell ref="C35:E35"/>
    <mergeCell ref="B37:E37"/>
    <mergeCell ref="C38:E38"/>
    <mergeCell ref="C39:E39"/>
    <mergeCell ref="D40:E40"/>
  </mergeCells>
  <phoneticPr fontId="50"/>
  <pageMargins left="0.8" right="0.55000000000000004" top="0.95" bottom="0.98425196850393704" header="0.51181102362204722" footer="0.51181102362204722"/>
  <pageSetup paperSize="9" scale="78" fitToWidth="6" orientation="portrait" blackAndWhite="1" useFirstPageNumber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showGridLines="0" view="pageBreakPreview" zoomScaleNormal="100" zoomScaleSheetLayoutView="100" workbookViewId="0">
      <selection activeCell="L13" sqref="L13"/>
    </sheetView>
  </sheetViews>
  <sheetFormatPr defaultRowHeight="23.25" customHeight="1"/>
  <cols>
    <col min="1" max="1" width="1.375" style="51" customWidth="1"/>
    <col min="2" max="2" width="3.625" style="51" customWidth="1"/>
    <col min="3" max="3" width="3.5" style="51" customWidth="1"/>
    <col min="4" max="4" width="2.75" style="51" customWidth="1"/>
    <col min="5" max="5" width="16.125" style="51" customWidth="1"/>
    <col min="6" max="6" width="4.875" style="51" customWidth="1"/>
    <col min="7" max="7" width="13.125" style="51" hidden="1" customWidth="1"/>
    <col min="8" max="10" width="13.125" style="51" customWidth="1"/>
    <col min="11" max="11" width="11" style="51" customWidth="1"/>
    <col min="12" max="12" width="9" style="51" bestFit="1"/>
    <col min="13" max="16384" width="9" style="51"/>
  </cols>
  <sheetData>
    <row r="1" spans="1:12" s="52" customFormat="1" ht="17.25" customHeight="1">
      <c r="B1" s="149" t="s">
        <v>30</v>
      </c>
      <c r="C1" s="150"/>
      <c r="D1" s="150"/>
      <c r="E1" s="150"/>
      <c r="F1" s="151"/>
      <c r="G1" s="150"/>
      <c r="H1" s="150"/>
      <c r="I1" s="150"/>
      <c r="J1" s="150"/>
      <c r="K1" s="152"/>
    </row>
    <row r="2" spans="1:12" ht="20.25" customHeight="1">
      <c r="B2" s="148"/>
      <c r="C2" s="148"/>
      <c r="D2" s="148"/>
      <c r="E2" s="148"/>
      <c r="F2" s="153"/>
      <c r="H2" s="154"/>
      <c r="I2" s="154"/>
      <c r="J2" s="154"/>
      <c r="K2" s="154"/>
    </row>
    <row r="3" spans="1:12" ht="18" customHeight="1">
      <c r="B3" s="155"/>
      <c r="C3" s="156"/>
      <c r="D3" s="156"/>
      <c r="E3" s="156"/>
      <c r="F3" s="157" t="s">
        <v>101</v>
      </c>
      <c r="G3" s="158"/>
      <c r="H3" s="159"/>
      <c r="I3" s="159"/>
      <c r="J3" s="159"/>
      <c r="K3" s="160"/>
    </row>
    <row r="4" spans="1:12" ht="18" customHeight="1">
      <c r="B4" s="161"/>
      <c r="C4" s="162"/>
      <c r="D4" s="162"/>
      <c r="E4" s="162"/>
      <c r="F4" s="163"/>
      <c r="G4" s="164" t="s">
        <v>102</v>
      </c>
      <c r="H4" s="165" t="s">
        <v>104</v>
      </c>
      <c r="I4" s="165" t="s">
        <v>71</v>
      </c>
      <c r="J4" s="165" t="s">
        <v>105</v>
      </c>
      <c r="K4" s="166" t="s">
        <v>74</v>
      </c>
    </row>
    <row r="5" spans="1:12" ht="18" customHeight="1">
      <c r="B5" s="167" t="s">
        <v>106</v>
      </c>
      <c r="C5" s="168"/>
      <c r="D5" s="168"/>
      <c r="E5" s="168"/>
      <c r="F5" s="169"/>
      <c r="G5" s="170"/>
      <c r="H5" s="171"/>
      <c r="I5" s="171"/>
      <c r="J5" s="172"/>
      <c r="K5" s="173"/>
    </row>
    <row r="6" spans="1:12" s="53" customFormat="1" ht="18" customHeight="1">
      <c r="A6" s="51"/>
      <c r="B6" s="174" t="s">
        <v>15</v>
      </c>
      <c r="C6" s="630" t="s">
        <v>108</v>
      </c>
      <c r="D6" s="630"/>
      <c r="E6" s="630"/>
      <c r="F6" s="175"/>
      <c r="G6" s="176" t="s">
        <v>110</v>
      </c>
      <c r="H6" s="176" t="s">
        <v>110</v>
      </c>
      <c r="I6" s="176" t="s">
        <v>110</v>
      </c>
      <c r="J6" s="177" t="s">
        <v>110</v>
      </c>
      <c r="K6" s="178"/>
      <c r="L6" s="521"/>
    </row>
    <row r="7" spans="1:12" ht="18" customHeight="1">
      <c r="B7" s="179" t="s">
        <v>111</v>
      </c>
      <c r="C7" s="625" t="s">
        <v>68</v>
      </c>
      <c r="D7" s="625"/>
      <c r="E7" s="625"/>
      <c r="F7" s="175"/>
      <c r="G7" s="181" t="s">
        <v>112</v>
      </c>
      <c r="H7" s="182" t="s">
        <v>113</v>
      </c>
      <c r="I7" s="182" t="s">
        <v>114</v>
      </c>
      <c r="J7" s="183" t="s">
        <v>115</v>
      </c>
      <c r="K7" s="178"/>
      <c r="L7" s="521"/>
    </row>
    <row r="8" spans="1:12" ht="18" customHeight="1">
      <c r="B8" s="179"/>
      <c r="C8" s="625"/>
      <c r="D8" s="625"/>
      <c r="E8" s="625"/>
      <c r="F8" s="175"/>
      <c r="G8" s="184"/>
      <c r="H8" s="126"/>
      <c r="I8" s="126"/>
      <c r="J8" s="128"/>
      <c r="K8" s="178"/>
    </row>
    <row r="9" spans="1:12" ht="18" customHeight="1">
      <c r="B9" s="179" t="s">
        <v>117</v>
      </c>
      <c r="C9" s="625" t="s">
        <v>120</v>
      </c>
      <c r="D9" s="625"/>
      <c r="E9" s="625"/>
      <c r="F9" s="175"/>
      <c r="G9" s="185" t="s">
        <v>122</v>
      </c>
      <c r="H9" s="186">
        <v>36617</v>
      </c>
      <c r="I9" s="186">
        <v>41000</v>
      </c>
      <c r="J9" s="187">
        <v>36617</v>
      </c>
      <c r="K9" s="178"/>
      <c r="L9" s="521"/>
    </row>
    <row r="10" spans="1:12" ht="18" customHeight="1">
      <c r="B10" s="179" t="s">
        <v>124</v>
      </c>
      <c r="C10" s="625" t="s">
        <v>126</v>
      </c>
      <c r="D10" s="625"/>
      <c r="E10" s="625"/>
      <c r="F10" s="175"/>
      <c r="G10" s="185" t="s">
        <v>122</v>
      </c>
      <c r="H10" s="186">
        <v>32568</v>
      </c>
      <c r="I10" s="186">
        <v>41000</v>
      </c>
      <c r="J10" s="187">
        <v>35521</v>
      </c>
      <c r="K10" s="188"/>
      <c r="L10" s="521"/>
    </row>
    <row r="11" spans="1:12" ht="18" customHeight="1">
      <c r="B11" s="179"/>
      <c r="C11" s="180"/>
      <c r="D11" s="180"/>
      <c r="E11" s="180"/>
      <c r="F11" s="175"/>
      <c r="G11" s="185"/>
      <c r="H11" s="186"/>
      <c r="I11" s="186"/>
      <c r="J11" s="187"/>
      <c r="K11" s="188"/>
    </row>
    <row r="12" spans="1:12" ht="18" customHeight="1">
      <c r="B12" s="179" t="s">
        <v>127</v>
      </c>
      <c r="C12" s="624" t="s">
        <v>128</v>
      </c>
      <c r="D12" s="624"/>
      <c r="E12" s="624"/>
      <c r="F12" s="163" t="s">
        <v>130</v>
      </c>
      <c r="G12" s="190">
        <v>0</v>
      </c>
      <c r="H12" s="522">
        <v>2682</v>
      </c>
      <c r="I12" s="522">
        <v>1187</v>
      </c>
      <c r="J12" s="543">
        <v>3990</v>
      </c>
      <c r="K12" s="192">
        <v>7859</v>
      </c>
      <c r="L12" s="521"/>
    </row>
    <row r="13" spans="1:12" ht="18" customHeight="1">
      <c r="B13" s="193"/>
      <c r="C13" s="194"/>
      <c r="D13" s="195"/>
      <c r="E13" s="194" t="s">
        <v>131</v>
      </c>
      <c r="F13" s="163" t="s">
        <v>130</v>
      </c>
      <c r="G13" s="190">
        <v>0</v>
      </c>
      <c r="H13" s="522">
        <v>816</v>
      </c>
      <c r="I13" s="522">
        <v>253</v>
      </c>
      <c r="J13" s="544">
        <v>914</v>
      </c>
      <c r="K13" s="192">
        <v>1983</v>
      </c>
    </row>
    <row r="14" spans="1:12" ht="18" customHeight="1">
      <c r="B14" s="179" t="s">
        <v>135</v>
      </c>
      <c r="C14" s="625" t="s">
        <v>136</v>
      </c>
      <c r="D14" s="625"/>
      <c r="E14" s="625"/>
      <c r="F14" s="163"/>
      <c r="G14" s="190"/>
      <c r="H14" s="522"/>
      <c r="I14" s="522"/>
      <c r="J14" s="544"/>
      <c r="K14" s="192"/>
    </row>
    <row r="15" spans="1:12" ht="18" customHeight="1">
      <c r="B15" s="179"/>
      <c r="C15" s="194" t="s">
        <v>86</v>
      </c>
      <c r="D15" s="624" t="s">
        <v>139</v>
      </c>
      <c r="E15" s="624"/>
      <c r="F15" s="163" t="s">
        <v>141</v>
      </c>
      <c r="G15" s="190">
        <v>0</v>
      </c>
      <c r="H15" s="522">
        <v>84</v>
      </c>
      <c r="I15" s="522">
        <v>29</v>
      </c>
      <c r="J15" s="544">
        <v>100</v>
      </c>
      <c r="K15" s="192">
        <v>213</v>
      </c>
    </row>
    <row r="16" spans="1:12" ht="18" customHeight="1">
      <c r="B16" s="179"/>
      <c r="C16" s="194" t="s">
        <v>57</v>
      </c>
      <c r="D16" s="624" t="s">
        <v>142</v>
      </c>
      <c r="E16" s="624"/>
      <c r="F16" s="163" t="s">
        <v>141</v>
      </c>
      <c r="G16" s="190">
        <v>0</v>
      </c>
      <c r="H16" s="522">
        <v>10</v>
      </c>
      <c r="I16" s="522">
        <v>20</v>
      </c>
      <c r="J16" s="544">
        <v>15</v>
      </c>
      <c r="K16" s="192">
        <v>45</v>
      </c>
    </row>
    <row r="17" spans="2:11" ht="18" customHeight="1">
      <c r="B17" s="179" t="s">
        <v>143</v>
      </c>
      <c r="C17" s="624" t="s">
        <v>65</v>
      </c>
      <c r="D17" s="624"/>
      <c r="E17" s="624"/>
      <c r="F17" s="175"/>
      <c r="G17" s="190"/>
      <c r="H17" s="522"/>
      <c r="I17" s="522"/>
      <c r="J17" s="544"/>
      <c r="K17" s="192"/>
    </row>
    <row r="18" spans="2:11" ht="18" customHeight="1">
      <c r="B18" s="196"/>
      <c r="C18" s="197"/>
      <c r="D18" s="198" t="s">
        <v>109</v>
      </c>
      <c r="E18" s="189" t="s">
        <v>49</v>
      </c>
      <c r="F18" s="163" t="s">
        <v>37</v>
      </c>
      <c r="G18" s="190">
        <v>0</v>
      </c>
      <c r="H18" s="522">
        <v>366</v>
      </c>
      <c r="I18" s="522">
        <v>366</v>
      </c>
      <c r="J18" s="544">
        <v>366</v>
      </c>
      <c r="K18" s="192">
        <v>1098</v>
      </c>
    </row>
    <row r="19" spans="2:11" ht="18" customHeight="1">
      <c r="B19" s="193"/>
      <c r="C19" s="197"/>
      <c r="D19" s="198" t="s">
        <v>144</v>
      </c>
      <c r="E19" s="189" t="s">
        <v>145</v>
      </c>
      <c r="F19" s="163" t="s">
        <v>141</v>
      </c>
      <c r="G19" s="199">
        <v>0</v>
      </c>
      <c r="H19" s="523">
        <v>27297</v>
      </c>
      <c r="I19" s="522">
        <v>6513</v>
      </c>
      <c r="J19" s="543">
        <v>32368</v>
      </c>
      <c r="K19" s="192">
        <v>66178</v>
      </c>
    </row>
    <row r="20" spans="2:11" ht="18" customHeight="1">
      <c r="B20" s="196"/>
      <c r="C20" s="197"/>
      <c r="D20" s="198" t="s">
        <v>146</v>
      </c>
      <c r="E20" s="189" t="s">
        <v>147</v>
      </c>
      <c r="F20" s="163" t="s">
        <v>141</v>
      </c>
      <c r="G20" s="199">
        <v>0</v>
      </c>
      <c r="H20" s="522">
        <v>30744</v>
      </c>
      <c r="I20" s="522">
        <v>10614</v>
      </c>
      <c r="J20" s="544">
        <v>36600</v>
      </c>
      <c r="K20" s="192">
        <v>77958</v>
      </c>
    </row>
    <row r="21" spans="2:11" ht="18" customHeight="1">
      <c r="B21" s="196" t="s">
        <v>116</v>
      </c>
      <c r="C21" s="624" t="s">
        <v>148</v>
      </c>
      <c r="D21" s="625"/>
      <c r="E21" s="625"/>
      <c r="F21" s="163"/>
      <c r="G21" s="199"/>
      <c r="H21" s="523"/>
      <c r="I21" s="200"/>
      <c r="J21" s="543"/>
      <c r="K21" s="192"/>
    </row>
    <row r="22" spans="2:11" ht="18" customHeight="1">
      <c r="B22" s="196"/>
      <c r="C22" s="197" t="s">
        <v>86</v>
      </c>
      <c r="D22" s="627" t="s">
        <v>149</v>
      </c>
      <c r="E22" s="627"/>
      <c r="F22" s="175"/>
      <c r="G22" s="199"/>
      <c r="H22" s="522"/>
      <c r="I22" s="191"/>
      <c r="J22" s="544"/>
      <c r="K22" s="192"/>
    </row>
    <row r="23" spans="2:11" ht="18" customHeight="1">
      <c r="B23" s="196"/>
      <c r="C23" s="189"/>
      <c r="D23" s="198" t="s">
        <v>109</v>
      </c>
      <c r="E23" s="189" t="s">
        <v>49</v>
      </c>
      <c r="F23" s="163" t="s">
        <v>37</v>
      </c>
      <c r="G23" s="199"/>
      <c r="H23" s="523"/>
      <c r="I23" s="200"/>
      <c r="J23" s="543"/>
      <c r="K23" s="192"/>
    </row>
    <row r="24" spans="2:11" ht="18" customHeight="1">
      <c r="B24" s="196"/>
      <c r="C24" s="197"/>
      <c r="D24" s="198" t="s">
        <v>144</v>
      </c>
      <c r="E24" s="189" t="s">
        <v>145</v>
      </c>
      <c r="F24" s="163" t="s">
        <v>141</v>
      </c>
      <c r="G24" s="199"/>
      <c r="H24" s="522"/>
      <c r="I24" s="191"/>
      <c r="J24" s="544"/>
      <c r="K24" s="192"/>
    </row>
    <row r="25" spans="2:11" ht="18" customHeight="1">
      <c r="B25" s="196"/>
      <c r="C25" s="201" t="s">
        <v>150</v>
      </c>
      <c r="D25" s="628" t="s">
        <v>152</v>
      </c>
      <c r="E25" s="629"/>
      <c r="F25" s="175"/>
      <c r="G25" s="190"/>
      <c r="H25" s="522"/>
      <c r="I25" s="191"/>
      <c r="J25" s="544"/>
      <c r="K25" s="192"/>
    </row>
    <row r="26" spans="2:11" ht="18" customHeight="1">
      <c r="B26" s="193"/>
      <c r="C26" s="197"/>
      <c r="D26" s="198" t="s">
        <v>109</v>
      </c>
      <c r="E26" s="189" t="s">
        <v>49</v>
      </c>
      <c r="F26" s="163" t="s">
        <v>37</v>
      </c>
      <c r="G26" s="190"/>
      <c r="H26" s="522"/>
      <c r="I26" s="191"/>
      <c r="J26" s="544"/>
      <c r="K26" s="192"/>
    </row>
    <row r="27" spans="2:11" ht="18" customHeight="1">
      <c r="B27" s="179"/>
      <c r="C27" s="180"/>
      <c r="D27" s="198" t="s">
        <v>144</v>
      </c>
      <c r="E27" s="189" t="s">
        <v>145</v>
      </c>
      <c r="F27" s="163" t="s">
        <v>141</v>
      </c>
      <c r="G27" s="199"/>
      <c r="H27" s="523"/>
      <c r="I27" s="200"/>
      <c r="J27" s="543"/>
      <c r="K27" s="192"/>
    </row>
    <row r="28" spans="2:11" ht="18" customHeight="1">
      <c r="B28" s="196"/>
      <c r="C28" s="197" t="s">
        <v>156</v>
      </c>
      <c r="D28" s="624" t="s">
        <v>142</v>
      </c>
      <c r="E28" s="624"/>
      <c r="F28" s="163"/>
      <c r="G28" s="190"/>
      <c r="H28" s="522"/>
      <c r="I28" s="191"/>
      <c r="J28" s="544"/>
      <c r="K28" s="192"/>
    </row>
    <row r="29" spans="2:11" ht="18" customHeight="1">
      <c r="B29" s="196"/>
      <c r="C29" s="180"/>
      <c r="D29" s="198" t="s">
        <v>109</v>
      </c>
      <c r="E29" s="189" t="s">
        <v>49</v>
      </c>
      <c r="F29" s="175" t="s">
        <v>37</v>
      </c>
      <c r="G29" s="199">
        <v>0</v>
      </c>
      <c r="H29" s="523">
        <v>241</v>
      </c>
      <c r="I29" s="523">
        <v>241</v>
      </c>
      <c r="J29" s="543">
        <v>240</v>
      </c>
      <c r="K29" s="202">
        <v>722</v>
      </c>
    </row>
    <row r="30" spans="2:11" ht="18" customHeight="1">
      <c r="B30" s="196"/>
      <c r="C30" s="197"/>
      <c r="D30" s="198" t="s">
        <v>144</v>
      </c>
      <c r="E30" s="189" t="s">
        <v>145</v>
      </c>
      <c r="F30" s="163" t="s">
        <v>141</v>
      </c>
      <c r="G30" s="190">
        <v>0</v>
      </c>
      <c r="H30" s="522">
        <v>1897</v>
      </c>
      <c r="I30" s="523">
        <v>3234</v>
      </c>
      <c r="J30" s="544">
        <v>2889</v>
      </c>
      <c r="K30" s="202">
        <v>8020</v>
      </c>
    </row>
    <row r="31" spans="2:11" ht="18" customHeight="1">
      <c r="B31" s="193"/>
      <c r="C31" s="194" t="s">
        <v>157</v>
      </c>
      <c r="D31" s="624" t="s">
        <v>159</v>
      </c>
      <c r="E31" s="624"/>
      <c r="F31" s="163"/>
      <c r="G31" s="199"/>
      <c r="H31" s="523"/>
      <c r="I31" s="523"/>
      <c r="J31" s="543"/>
      <c r="K31" s="192"/>
    </row>
    <row r="32" spans="2:11" ht="18" customHeight="1">
      <c r="B32" s="193"/>
      <c r="C32" s="194"/>
      <c r="D32" s="198" t="s">
        <v>109</v>
      </c>
      <c r="E32" s="189" t="s">
        <v>49</v>
      </c>
      <c r="F32" s="163" t="s">
        <v>37</v>
      </c>
      <c r="G32" s="190">
        <v>0</v>
      </c>
      <c r="H32" s="522">
        <v>366</v>
      </c>
      <c r="I32" s="522">
        <v>366</v>
      </c>
      <c r="J32" s="544">
        <v>215</v>
      </c>
      <c r="K32" s="202">
        <v>947</v>
      </c>
    </row>
    <row r="33" spans="2:11" ht="18" customHeight="1">
      <c r="B33" s="196"/>
      <c r="C33" s="197"/>
      <c r="D33" s="198" t="s">
        <v>144</v>
      </c>
      <c r="E33" s="189" t="s">
        <v>145</v>
      </c>
      <c r="F33" s="163" t="s">
        <v>141</v>
      </c>
      <c r="G33" s="199">
        <v>0</v>
      </c>
      <c r="H33" s="523">
        <v>2358</v>
      </c>
      <c r="I33" s="522">
        <v>2274</v>
      </c>
      <c r="J33" s="543">
        <v>313</v>
      </c>
      <c r="K33" s="202">
        <v>4945</v>
      </c>
    </row>
    <row r="34" spans="2:11" ht="18" customHeight="1">
      <c r="B34" s="196" t="s">
        <v>160</v>
      </c>
      <c r="C34" s="624" t="s">
        <v>162</v>
      </c>
      <c r="D34" s="625"/>
      <c r="E34" s="625"/>
      <c r="F34" s="163"/>
      <c r="G34" s="199">
        <v>0</v>
      </c>
      <c r="H34" s="541"/>
      <c r="I34" s="199"/>
      <c r="J34" s="545"/>
      <c r="K34" s="192"/>
    </row>
    <row r="35" spans="2:11" ht="18" customHeight="1">
      <c r="B35" s="196"/>
      <c r="C35" s="194"/>
      <c r="D35" s="195"/>
      <c r="E35" s="189" t="s">
        <v>145</v>
      </c>
      <c r="F35" s="163" t="s">
        <v>141</v>
      </c>
      <c r="G35" s="190">
        <v>0</v>
      </c>
      <c r="H35" s="522">
        <v>518</v>
      </c>
      <c r="I35" s="522">
        <v>95</v>
      </c>
      <c r="J35" s="544">
        <v>0</v>
      </c>
      <c r="K35" s="202">
        <v>613</v>
      </c>
    </row>
    <row r="36" spans="2:11" ht="18" customHeight="1">
      <c r="B36" s="179" t="s">
        <v>163</v>
      </c>
      <c r="C36" s="625" t="s">
        <v>158</v>
      </c>
      <c r="D36" s="625"/>
      <c r="E36" s="625"/>
      <c r="F36" s="175"/>
      <c r="G36" s="203"/>
      <c r="H36" s="524"/>
      <c r="I36" s="524"/>
      <c r="J36" s="546"/>
      <c r="K36" s="202"/>
    </row>
    <row r="37" spans="2:11" ht="18" customHeight="1">
      <c r="B37" s="196"/>
      <c r="C37" s="197" t="s">
        <v>155</v>
      </c>
      <c r="D37" s="625" t="s">
        <v>165</v>
      </c>
      <c r="E37" s="625"/>
      <c r="F37" s="204" t="s">
        <v>166</v>
      </c>
      <c r="G37" s="199">
        <v>0</v>
      </c>
      <c r="H37" s="523">
        <v>0</v>
      </c>
      <c r="I37" s="523">
        <v>0</v>
      </c>
      <c r="J37" s="543">
        <v>1</v>
      </c>
      <c r="K37" s="192">
        <v>1</v>
      </c>
    </row>
    <row r="38" spans="2:11" ht="18" customHeight="1">
      <c r="B38" s="196"/>
      <c r="C38" s="197" t="s">
        <v>167</v>
      </c>
      <c r="D38" s="625" t="s">
        <v>168</v>
      </c>
      <c r="E38" s="625"/>
      <c r="F38" s="204" t="s">
        <v>166</v>
      </c>
      <c r="G38" s="199">
        <v>0</v>
      </c>
      <c r="H38" s="523">
        <v>9</v>
      </c>
      <c r="I38" s="523">
        <v>8</v>
      </c>
      <c r="J38" s="543">
        <v>9</v>
      </c>
      <c r="K38" s="192">
        <v>26</v>
      </c>
    </row>
    <row r="39" spans="2:11" ht="18" customHeight="1">
      <c r="B39" s="196"/>
      <c r="C39" s="197" t="s">
        <v>169</v>
      </c>
      <c r="D39" s="625" t="s">
        <v>25</v>
      </c>
      <c r="E39" s="625"/>
      <c r="F39" s="204" t="s">
        <v>166</v>
      </c>
      <c r="G39" s="190">
        <v>0</v>
      </c>
      <c r="H39" s="522">
        <v>21</v>
      </c>
      <c r="I39" s="523">
        <v>5</v>
      </c>
      <c r="J39" s="544">
        <v>18</v>
      </c>
      <c r="K39" s="192">
        <v>44</v>
      </c>
    </row>
    <row r="40" spans="2:11" ht="18" customHeight="1">
      <c r="B40" s="196"/>
      <c r="C40" s="197" t="s">
        <v>170</v>
      </c>
      <c r="D40" s="624" t="s">
        <v>138</v>
      </c>
      <c r="E40" s="625"/>
      <c r="F40" s="204" t="s">
        <v>166</v>
      </c>
      <c r="G40" s="190">
        <v>0</v>
      </c>
      <c r="H40" s="522">
        <v>2</v>
      </c>
      <c r="I40" s="523">
        <v>2</v>
      </c>
      <c r="J40" s="544">
        <v>1</v>
      </c>
      <c r="K40" s="192">
        <v>5</v>
      </c>
    </row>
    <row r="41" spans="2:11" ht="18" customHeight="1">
      <c r="B41" s="196"/>
      <c r="C41" s="197" t="s">
        <v>171</v>
      </c>
      <c r="D41" s="626" t="s">
        <v>9</v>
      </c>
      <c r="E41" s="626"/>
      <c r="F41" s="204" t="s">
        <v>166</v>
      </c>
      <c r="G41" s="199">
        <v>0</v>
      </c>
      <c r="H41" s="523">
        <v>4</v>
      </c>
      <c r="I41" s="523">
        <v>2</v>
      </c>
      <c r="J41" s="543">
        <v>2</v>
      </c>
      <c r="K41" s="192">
        <v>8</v>
      </c>
    </row>
    <row r="42" spans="2:11" ht="18" customHeight="1">
      <c r="B42" s="196"/>
      <c r="C42" s="197" t="s">
        <v>173</v>
      </c>
      <c r="D42" s="573" t="s">
        <v>174</v>
      </c>
      <c r="E42" s="587"/>
      <c r="F42" s="204" t="s">
        <v>166</v>
      </c>
      <c r="G42" s="199">
        <v>0</v>
      </c>
      <c r="H42" s="523">
        <v>3</v>
      </c>
      <c r="I42" s="523">
        <v>3</v>
      </c>
      <c r="J42" s="543">
        <v>2</v>
      </c>
      <c r="K42" s="192">
        <v>8</v>
      </c>
    </row>
    <row r="43" spans="2:11" ht="18" customHeight="1">
      <c r="B43" s="196"/>
      <c r="C43" s="197" t="s">
        <v>175</v>
      </c>
      <c r="D43" s="625" t="s">
        <v>176</v>
      </c>
      <c r="E43" s="625"/>
      <c r="F43" s="204" t="s">
        <v>166</v>
      </c>
      <c r="G43" s="199">
        <v>0</v>
      </c>
      <c r="H43" s="523">
        <v>4</v>
      </c>
      <c r="I43" s="523">
        <v>2</v>
      </c>
      <c r="J43" s="543">
        <v>1</v>
      </c>
      <c r="K43" s="192">
        <v>7</v>
      </c>
    </row>
    <row r="44" spans="2:11" ht="18" customHeight="1">
      <c r="B44" s="205"/>
      <c r="C44" s="206" t="s">
        <v>70</v>
      </c>
      <c r="D44" s="207"/>
      <c r="E44" s="207"/>
      <c r="F44" s="208"/>
      <c r="G44" s="209">
        <f>SUM(G37:G43)</f>
        <v>0</v>
      </c>
      <c r="H44" s="542">
        <v>43</v>
      </c>
      <c r="I44" s="209">
        <v>22</v>
      </c>
      <c r="J44" s="547">
        <v>34</v>
      </c>
      <c r="K44" s="210">
        <v>99</v>
      </c>
    </row>
    <row r="45" spans="2:11" ht="18" customHeight="1"/>
    <row r="46" spans="2:11" ht="18" customHeight="1">
      <c r="H46" s="211"/>
      <c r="I46" s="211"/>
      <c r="J46" s="212"/>
    </row>
    <row r="47" spans="2:11" ht="13.5" customHeight="1">
      <c r="H47" s="212"/>
      <c r="I47" s="212"/>
      <c r="J47" s="212"/>
    </row>
    <row r="48" spans="2:11" ht="13.5" customHeight="1">
      <c r="H48" s="213"/>
      <c r="I48" s="213"/>
      <c r="J48" s="212"/>
    </row>
    <row r="49" spans="8:10" ht="13.5" customHeight="1">
      <c r="H49" s="213"/>
      <c r="I49" s="213"/>
      <c r="J49" s="212"/>
    </row>
    <row r="50" spans="8:10" ht="13.5" customHeight="1">
      <c r="H50" s="213"/>
      <c r="I50" s="213"/>
      <c r="J50" s="212"/>
    </row>
    <row r="51" spans="8:10" ht="13.5" customHeight="1">
      <c r="H51" s="213"/>
      <c r="I51" s="213"/>
      <c r="J51" s="212"/>
    </row>
    <row r="52" spans="8:10" ht="13.5" customHeight="1">
      <c r="H52" s="213"/>
      <c r="I52" s="213"/>
      <c r="J52" s="212"/>
    </row>
    <row r="53" spans="8:10" ht="13.5" customHeight="1">
      <c r="H53" s="213"/>
      <c r="I53" s="213"/>
      <c r="J53" s="212"/>
    </row>
    <row r="54" spans="8:10" ht="13.5" customHeight="1">
      <c r="H54" s="214"/>
      <c r="I54" s="214"/>
      <c r="J54" s="212"/>
    </row>
    <row r="55" spans="8:10" ht="13.5" customHeight="1">
      <c r="H55" s="214"/>
      <c r="I55" s="214"/>
      <c r="J55" s="212"/>
    </row>
    <row r="56" spans="8:10" ht="13.5" customHeight="1">
      <c r="H56" s="214"/>
      <c r="I56" s="214"/>
      <c r="J56" s="212"/>
    </row>
    <row r="57" spans="8:10" ht="13.5" customHeight="1">
      <c r="H57" s="214"/>
      <c r="I57" s="214"/>
      <c r="J57" s="212"/>
    </row>
    <row r="58" spans="8:10" ht="13.5" customHeight="1">
      <c r="H58" s="214"/>
      <c r="I58" s="214"/>
      <c r="J58" s="212"/>
    </row>
    <row r="59" spans="8:10" ht="13.5" customHeight="1">
      <c r="H59" s="214"/>
      <c r="I59" s="214"/>
      <c r="J59" s="212"/>
    </row>
    <row r="60" spans="8:10" ht="13.5" customHeight="1">
      <c r="H60" s="214"/>
      <c r="I60" s="214"/>
      <c r="J60" s="212"/>
    </row>
    <row r="61" spans="8:10" ht="13.5" customHeight="1">
      <c r="H61" s="214"/>
      <c r="I61" s="214"/>
      <c r="J61" s="212"/>
    </row>
    <row r="62" spans="8:10" ht="13.5" customHeight="1">
      <c r="H62" s="214"/>
      <c r="I62" s="214"/>
      <c r="J62" s="212"/>
    </row>
    <row r="63" spans="8:10" ht="13.5" customHeight="1">
      <c r="H63" s="214"/>
      <c r="I63" s="214"/>
      <c r="J63" s="212"/>
    </row>
    <row r="64" spans="8:10" ht="13.5" customHeight="1">
      <c r="H64" s="215"/>
      <c r="I64" s="215"/>
      <c r="J64" s="212"/>
    </row>
    <row r="65" spans="8:10" ht="13.5" customHeight="1">
      <c r="H65" s="215"/>
      <c r="I65" s="215"/>
      <c r="J65" s="212"/>
    </row>
    <row r="66" spans="8:10" ht="13.5" customHeight="1">
      <c r="H66" s="215"/>
      <c r="I66" s="215"/>
      <c r="J66" s="212"/>
    </row>
    <row r="67" spans="8:10" ht="13.5" customHeight="1">
      <c r="H67" s="214"/>
      <c r="I67" s="214"/>
      <c r="J67" s="212"/>
    </row>
    <row r="68" spans="8:10" ht="13.5" customHeight="1">
      <c r="H68" s="214"/>
      <c r="I68" s="214"/>
      <c r="J68" s="212"/>
    </row>
    <row r="69" spans="8:10" ht="13.5" customHeight="1">
      <c r="H69" s="214"/>
      <c r="I69" s="214"/>
      <c r="J69" s="212"/>
    </row>
    <row r="70" spans="8:10" ht="13.5" customHeight="1">
      <c r="H70" s="214"/>
      <c r="I70" s="214"/>
      <c r="J70" s="212"/>
    </row>
    <row r="71" spans="8:10" ht="13.5" customHeight="1">
      <c r="H71" s="215"/>
      <c r="I71" s="215"/>
      <c r="J71" s="212"/>
    </row>
    <row r="72" spans="8:10" ht="13.5" customHeight="1">
      <c r="H72" s="214"/>
      <c r="I72" s="214"/>
      <c r="J72" s="212"/>
    </row>
    <row r="73" spans="8:10" ht="13.5" customHeight="1">
      <c r="H73" s="215"/>
      <c r="I73" s="215"/>
      <c r="J73" s="212"/>
    </row>
    <row r="74" spans="8:10" ht="13.5" customHeight="1">
      <c r="H74" s="215"/>
      <c r="I74" s="215"/>
      <c r="J74" s="212"/>
    </row>
    <row r="75" spans="8:10" ht="13.5" customHeight="1">
      <c r="H75" s="215"/>
      <c r="I75" s="215"/>
      <c r="J75" s="212"/>
    </row>
    <row r="76" spans="8:10" ht="13.5" customHeight="1">
      <c r="H76" s="214"/>
      <c r="I76" s="214"/>
      <c r="J76" s="212"/>
    </row>
    <row r="77" spans="8:10" ht="13.5" customHeight="1">
      <c r="H77" s="215"/>
      <c r="I77" s="215"/>
      <c r="J77" s="212"/>
    </row>
    <row r="78" spans="8:10" ht="23.25" customHeight="1">
      <c r="H78" s="215"/>
      <c r="I78" s="215"/>
      <c r="J78" s="212"/>
    </row>
    <row r="79" spans="8:10" ht="23.25" customHeight="1">
      <c r="H79" s="215"/>
      <c r="I79" s="215"/>
      <c r="J79" s="212"/>
    </row>
    <row r="80" spans="8:10" ht="23.25" customHeight="1">
      <c r="H80" s="214"/>
      <c r="I80" s="214"/>
      <c r="J80" s="212"/>
    </row>
    <row r="81" spans="8:10" ht="23.25" customHeight="1">
      <c r="H81" s="215"/>
      <c r="I81" s="215"/>
      <c r="J81" s="212"/>
    </row>
    <row r="82" spans="8:10" ht="23.25" customHeight="1">
      <c r="H82" s="216"/>
      <c r="I82" s="216"/>
      <c r="J82" s="212"/>
    </row>
    <row r="83" spans="8:10" ht="23.25" customHeight="1">
      <c r="H83" s="215"/>
      <c r="I83" s="215"/>
      <c r="J83" s="212"/>
    </row>
    <row r="84" spans="8:10" ht="23.25" customHeight="1">
      <c r="H84" s="215"/>
      <c r="I84" s="215"/>
      <c r="J84" s="212"/>
    </row>
    <row r="85" spans="8:10" ht="23.25" customHeight="1">
      <c r="H85" s="214"/>
      <c r="I85" s="214"/>
      <c r="J85" s="212"/>
    </row>
    <row r="86" spans="8:10" ht="23.25" customHeight="1">
      <c r="H86" s="214"/>
      <c r="I86" s="214"/>
      <c r="J86" s="212"/>
    </row>
    <row r="87" spans="8:10" ht="23.25" customHeight="1">
      <c r="H87" s="215"/>
      <c r="I87" s="215"/>
      <c r="J87" s="212"/>
    </row>
    <row r="88" spans="8:10" ht="23.25" customHeight="1">
      <c r="H88" s="215"/>
      <c r="I88" s="215"/>
      <c r="J88" s="212"/>
    </row>
    <row r="89" spans="8:10" ht="23.25" customHeight="1">
      <c r="H89" s="215"/>
      <c r="I89" s="215"/>
      <c r="J89" s="212"/>
    </row>
  </sheetData>
  <mergeCells count="24">
    <mergeCell ref="C6:E6"/>
    <mergeCell ref="C7:E7"/>
    <mergeCell ref="C8:E8"/>
    <mergeCell ref="C9:E9"/>
    <mergeCell ref="C10:E10"/>
    <mergeCell ref="C12:E12"/>
    <mergeCell ref="C14:E14"/>
    <mergeCell ref="D15:E15"/>
    <mergeCell ref="D16:E16"/>
    <mergeCell ref="C17:E17"/>
    <mergeCell ref="C21:E21"/>
    <mergeCell ref="D22:E22"/>
    <mergeCell ref="D25:E25"/>
    <mergeCell ref="D28:E28"/>
    <mergeCell ref="D31:E31"/>
    <mergeCell ref="D40:E40"/>
    <mergeCell ref="D41:E41"/>
    <mergeCell ref="D42:E42"/>
    <mergeCell ref="D43:E43"/>
    <mergeCell ref="C34:E34"/>
    <mergeCell ref="C36:E36"/>
    <mergeCell ref="D37:E37"/>
    <mergeCell ref="D38:E38"/>
    <mergeCell ref="D39:E39"/>
  </mergeCells>
  <phoneticPr fontId="42"/>
  <pageMargins left="0.8" right="0.55000000000000004" top="0.95" bottom="0.98425196850393704" header="0.51181102362204722" footer="0.51181102362204722"/>
  <pageSetup paperSize="9" scale="78" fitToWidth="6" orientation="portrait" blackAndWhite="1" useFirstPageNumber="1" r:id="rId1"/>
  <headerFooter alignWithMargins="0"/>
  <colBreaks count="1" manualBreakCount="1">
    <brk id="1" max="43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view="pageBreakPreview" zoomScaleNormal="100" zoomScaleSheetLayoutView="100" workbookViewId="0">
      <selection activeCell="S8" sqref="S8"/>
    </sheetView>
  </sheetViews>
  <sheetFormatPr defaultRowHeight="23.25" customHeight="1"/>
  <cols>
    <col min="1" max="1" width="1.375" style="51" customWidth="1"/>
    <col min="2" max="2" width="3.125" style="51" customWidth="1"/>
    <col min="3" max="3" width="3.5" style="51" customWidth="1"/>
    <col min="4" max="4" width="12" style="51" customWidth="1"/>
    <col min="5" max="5" width="0.75" style="51" customWidth="1"/>
    <col min="6" max="6" width="3.875" style="51" customWidth="1"/>
    <col min="7" max="8" width="8.875" style="51" hidden="1" customWidth="1"/>
    <col min="9" max="16" width="8.875" style="51" customWidth="1"/>
    <col min="17" max="17" width="9" style="51" bestFit="1"/>
    <col min="18" max="16384" width="9" style="51"/>
  </cols>
  <sheetData>
    <row r="1" spans="1:18" s="52" customFormat="1" ht="17.25" customHeight="1">
      <c r="B1" s="217" t="s">
        <v>11</v>
      </c>
      <c r="C1" s="218"/>
      <c r="D1" s="218"/>
      <c r="E1" s="218"/>
      <c r="F1" s="218"/>
      <c r="G1" s="219"/>
      <c r="H1" s="219"/>
      <c r="I1" s="219"/>
      <c r="J1" s="219"/>
      <c r="K1" s="219"/>
      <c r="L1" s="219"/>
      <c r="M1" s="219"/>
      <c r="N1" s="219"/>
      <c r="O1" s="219"/>
      <c r="P1" s="219"/>
      <c r="R1" s="505"/>
    </row>
    <row r="2" spans="1:18" ht="20.25" customHeight="1">
      <c r="B2" s="220"/>
      <c r="C2" s="220"/>
      <c r="D2" s="220"/>
      <c r="E2" s="220"/>
      <c r="F2" s="220"/>
      <c r="G2" s="221"/>
      <c r="H2" s="221"/>
      <c r="I2" s="221"/>
      <c r="J2" s="221"/>
      <c r="K2" s="221"/>
      <c r="L2" s="221"/>
      <c r="M2" s="221"/>
      <c r="N2" s="221"/>
      <c r="O2" s="221"/>
      <c r="P2" s="221" t="s">
        <v>47</v>
      </c>
    </row>
    <row r="3" spans="1:18" ht="18" customHeight="1">
      <c r="B3" s="222"/>
      <c r="C3" s="223"/>
      <c r="D3" s="223"/>
      <c r="E3" s="223"/>
      <c r="F3" s="224" t="s">
        <v>66</v>
      </c>
      <c r="G3" s="225" t="s">
        <v>69</v>
      </c>
      <c r="H3" s="116"/>
      <c r="I3" s="116"/>
      <c r="J3" s="116"/>
      <c r="K3" s="116"/>
      <c r="L3" s="116"/>
      <c r="M3" s="116"/>
      <c r="N3" s="116"/>
      <c r="O3" s="116"/>
      <c r="P3" s="117"/>
    </row>
    <row r="4" spans="1:18" ht="18" customHeight="1">
      <c r="B4" s="226"/>
      <c r="C4" s="227"/>
      <c r="D4" s="227"/>
      <c r="E4" s="228"/>
      <c r="F4" s="229" t="s">
        <v>28</v>
      </c>
      <c r="G4" s="118" t="s">
        <v>134</v>
      </c>
      <c r="H4" s="119"/>
      <c r="I4" s="652" t="s">
        <v>104</v>
      </c>
      <c r="J4" s="605"/>
      <c r="K4" s="652" t="s">
        <v>71</v>
      </c>
      <c r="L4" s="605"/>
      <c r="M4" s="652" t="s">
        <v>105</v>
      </c>
      <c r="N4" s="605"/>
      <c r="O4" s="118" t="s">
        <v>177</v>
      </c>
      <c r="P4" s="120"/>
    </row>
    <row r="5" spans="1:18" ht="18" customHeight="1">
      <c r="B5" s="230" t="s">
        <v>179</v>
      </c>
      <c r="C5" s="231"/>
      <c r="D5" s="231"/>
      <c r="E5" s="231"/>
      <c r="F5" s="232" t="s">
        <v>17</v>
      </c>
      <c r="G5" s="233">
        <v>29</v>
      </c>
      <c r="H5" s="233">
        <v>30</v>
      </c>
      <c r="I5" s="233" t="s">
        <v>331</v>
      </c>
      <c r="J5" s="233" t="s">
        <v>332</v>
      </c>
      <c r="K5" s="233" t="s">
        <v>333</v>
      </c>
      <c r="L5" s="233" t="s">
        <v>334</v>
      </c>
      <c r="M5" s="233" t="s">
        <v>331</v>
      </c>
      <c r="N5" s="233" t="s">
        <v>335</v>
      </c>
      <c r="O5" s="233" t="s">
        <v>336</v>
      </c>
      <c r="P5" s="234" t="s">
        <v>337</v>
      </c>
    </row>
    <row r="6" spans="1:18" s="53" customFormat="1" ht="18" customHeight="1">
      <c r="A6" s="51"/>
      <c r="B6" s="235"/>
      <c r="C6" s="236"/>
      <c r="D6" s="236"/>
      <c r="E6" s="236"/>
      <c r="F6" s="237"/>
      <c r="G6" s="238"/>
      <c r="H6" s="238"/>
      <c r="I6" s="238"/>
      <c r="J6" s="539"/>
      <c r="K6" s="238"/>
      <c r="L6" s="238"/>
      <c r="M6" s="239"/>
      <c r="N6" s="239"/>
      <c r="O6" s="240"/>
      <c r="P6" s="241"/>
    </row>
    <row r="7" spans="1:18" ht="18" customHeight="1">
      <c r="B7" s="242" t="s">
        <v>180</v>
      </c>
      <c r="C7" s="635" t="s">
        <v>181</v>
      </c>
      <c r="D7" s="595"/>
      <c r="E7" s="595"/>
      <c r="F7" s="237" t="s">
        <v>182</v>
      </c>
      <c r="G7" s="244">
        <v>0</v>
      </c>
      <c r="H7" s="245" t="e">
        <f>SUM(H8:H10)</f>
        <v>#REF!</v>
      </c>
      <c r="I7" s="244">
        <v>411655</v>
      </c>
      <c r="J7" s="517">
        <v>426506</v>
      </c>
      <c r="K7" s="246">
        <v>165461</v>
      </c>
      <c r="L7" s="245">
        <v>160188</v>
      </c>
      <c r="M7" s="247">
        <v>459927</v>
      </c>
      <c r="N7" s="548">
        <v>452603</v>
      </c>
      <c r="O7" s="254">
        <v>1037043</v>
      </c>
      <c r="P7" s="86">
        <v>1039297</v>
      </c>
    </row>
    <row r="8" spans="1:18" ht="18" customHeight="1">
      <c r="B8" s="248"/>
      <c r="C8" s="249" t="s">
        <v>155</v>
      </c>
      <c r="D8" s="651" t="s">
        <v>184</v>
      </c>
      <c r="E8" s="595"/>
      <c r="F8" s="237"/>
      <c r="G8" s="244">
        <v>0</v>
      </c>
      <c r="H8" s="245" t="e">
        <f>#REF!</f>
        <v>#REF!</v>
      </c>
      <c r="I8" s="244">
        <v>411157</v>
      </c>
      <c r="J8" s="517">
        <v>426072</v>
      </c>
      <c r="K8" s="246">
        <v>146821</v>
      </c>
      <c r="L8" s="245">
        <v>141083</v>
      </c>
      <c r="M8" s="247">
        <v>459793</v>
      </c>
      <c r="N8" s="548">
        <v>452559</v>
      </c>
      <c r="O8" s="254">
        <v>1017771</v>
      </c>
      <c r="P8" s="86">
        <v>1019714</v>
      </c>
    </row>
    <row r="9" spans="1:18" ht="18" customHeight="1">
      <c r="B9" s="250"/>
      <c r="C9" s="249" t="s">
        <v>167</v>
      </c>
      <c r="D9" s="635" t="s">
        <v>185</v>
      </c>
      <c r="E9" s="595"/>
      <c r="F9" s="251"/>
      <c r="G9" s="244">
        <v>0</v>
      </c>
      <c r="H9" s="244">
        <v>0</v>
      </c>
      <c r="I9" s="244">
        <v>0</v>
      </c>
      <c r="J9" s="517">
        <v>0</v>
      </c>
      <c r="K9" s="246">
        <v>0</v>
      </c>
      <c r="L9" s="244">
        <v>0</v>
      </c>
      <c r="M9" s="247">
        <v>0</v>
      </c>
      <c r="N9" s="548">
        <v>0</v>
      </c>
      <c r="O9" s="254" t="s">
        <v>40</v>
      </c>
      <c r="P9" s="86" t="s">
        <v>40</v>
      </c>
      <c r="Q9" s="521"/>
    </row>
    <row r="10" spans="1:18" ht="18" customHeight="1">
      <c r="B10" s="250"/>
      <c r="C10" s="249" t="s">
        <v>169</v>
      </c>
      <c r="D10" s="635" t="s">
        <v>186</v>
      </c>
      <c r="E10" s="595"/>
      <c r="F10" s="251"/>
      <c r="G10" s="244">
        <v>0</v>
      </c>
      <c r="H10" s="245" t="e">
        <f>#REF!</f>
        <v>#REF!</v>
      </c>
      <c r="I10" s="244">
        <v>498</v>
      </c>
      <c r="J10" s="517">
        <v>434</v>
      </c>
      <c r="K10" s="246">
        <v>18640</v>
      </c>
      <c r="L10" s="245">
        <v>19105</v>
      </c>
      <c r="M10" s="247">
        <v>134</v>
      </c>
      <c r="N10" s="548">
        <v>44</v>
      </c>
      <c r="O10" s="254">
        <v>19272</v>
      </c>
      <c r="P10" s="86">
        <v>19583</v>
      </c>
    </row>
    <row r="11" spans="1:18" ht="18" customHeight="1">
      <c r="B11" s="250"/>
      <c r="C11" s="249"/>
      <c r="D11" s="243"/>
      <c r="E11" s="133"/>
      <c r="F11" s="251"/>
      <c r="G11" s="244"/>
      <c r="H11" s="244"/>
      <c r="I11" s="244"/>
      <c r="J11" s="517"/>
      <c r="K11" s="246"/>
      <c r="L11" s="244"/>
      <c r="M11" s="247"/>
      <c r="N11" s="548"/>
      <c r="O11" s="254"/>
      <c r="P11" s="252"/>
    </row>
    <row r="12" spans="1:18" ht="18" customHeight="1">
      <c r="B12" s="242" t="s">
        <v>188</v>
      </c>
      <c r="C12" s="635" t="s">
        <v>189</v>
      </c>
      <c r="D12" s="595"/>
      <c r="E12" s="595"/>
      <c r="F12" s="237" t="s">
        <v>190</v>
      </c>
      <c r="G12" s="244">
        <v>0</v>
      </c>
      <c r="H12" s="245" t="e">
        <f>SUM(H13:H16)</f>
        <v>#REF!</v>
      </c>
      <c r="I12" s="244">
        <v>444318</v>
      </c>
      <c r="J12" s="517">
        <v>439109</v>
      </c>
      <c r="K12" s="246">
        <v>293894</v>
      </c>
      <c r="L12" s="245">
        <v>278357</v>
      </c>
      <c r="M12" s="247">
        <v>459860</v>
      </c>
      <c r="N12" s="548">
        <v>462900</v>
      </c>
      <c r="O12" s="254">
        <v>1198072</v>
      </c>
      <c r="P12" s="86">
        <v>1180366</v>
      </c>
    </row>
    <row r="13" spans="1:18" ht="18" customHeight="1">
      <c r="B13" s="248"/>
      <c r="C13" s="249" t="s">
        <v>155</v>
      </c>
      <c r="D13" s="651" t="s">
        <v>193</v>
      </c>
      <c r="E13" s="635"/>
      <c r="F13" s="237"/>
      <c r="G13" s="244">
        <v>0</v>
      </c>
      <c r="H13" s="245" t="e">
        <f>#REF!</f>
        <v>#REF!</v>
      </c>
      <c r="I13" s="244">
        <v>385869</v>
      </c>
      <c r="J13" s="517">
        <v>379047</v>
      </c>
      <c r="K13" s="246">
        <v>205607</v>
      </c>
      <c r="L13" s="245">
        <v>197984</v>
      </c>
      <c r="M13" s="247">
        <v>316206</v>
      </c>
      <c r="N13" s="548">
        <v>317296</v>
      </c>
      <c r="O13" s="254">
        <v>907682</v>
      </c>
      <c r="P13" s="86">
        <v>894327</v>
      </c>
    </row>
    <row r="14" spans="1:18" ht="18" customHeight="1">
      <c r="B14" s="248"/>
      <c r="C14" s="249" t="s">
        <v>167</v>
      </c>
      <c r="D14" s="651" t="s">
        <v>21</v>
      </c>
      <c r="E14" s="635"/>
      <c r="F14" s="237"/>
      <c r="G14" s="244">
        <v>0</v>
      </c>
      <c r="H14" s="244">
        <v>0</v>
      </c>
      <c r="I14" s="244">
        <v>0</v>
      </c>
      <c r="J14" s="517">
        <v>0</v>
      </c>
      <c r="K14" s="246">
        <v>0</v>
      </c>
      <c r="L14" s="244">
        <v>0</v>
      </c>
      <c r="M14" s="247">
        <v>0</v>
      </c>
      <c r="N14" s="548">
        <v>0</v>
      </c>
      <c r="O14" s="254" t="s">
        <v>40</v>
      </c>
      <c r="P14" s="86" t="s">
        <v>40</v>
      </c>
      <c r="Q14" s="521"/>
    </row>
    <row r="15" spans="1:18" ht="18" customHeight="1">
      <c r="B15" s="253"/>
      <c r="C15" s="249" t="s">
        <v>169</v>
      </c>
      <c r="D15" s="595" t="s">
        <v>100</v>
      </c>
      <c r="E15" s="595"/>
      <c r="F15" s="237"/>
      <c r="G15" s="244">
        <v>0</v>
      </c>
      <c r="H15" s="245" t="e">
        <f>#REF!</f>
        <v>#REF!</v>
      </c>
      <c r="I15" s="244">
        <v>13205</v>
      </c>
      <c r="J15" s="517">
        <v>13894</v>
      </c>
      <c r="K15" s="246">
        <v>20903</v>
      </c>
      <c r="L15" s="245">
        <v>19559</v>
      </c>
      <c r="M15" s="247">
        <v>34885</v>
      </c>
      <c r="N15" s="548">
        <v>34652</v>
      </c>
      <c r="O15" s="254">
        <v>68993</v>
      </c>
      <c r="P15" s="86">
        <v>68105</v>
      </c>
    </row>
    <row r="16" spans="1:18" ht="18" customHeight="1">
      <c r="B16" s="248"/>
      <c r="C16" s="249" t="s">
        <v>133</v>
      </c>
      <c r="D16" s="635" t="s">
        <v>194</v>
      </c>
      <c r="E16" s="635"/>
      <c r="F16" s="237"/>
      <c r="G16" s="244">
        <v>0</v>
      </c>
      <c r="H16" s="245" t="e">
        <f>#REF!+#REF!</f>
        <v>#REF!</v>
      </c>
      <c r="I16" s="244">
        <v>45244</v>
      </c>
      <c r="J16" s="517">
        <v>46168</v>
      </c>
      <c r="K16" s="246">
        <v>67384</v>
      </c>
      <c r="L16" s="245">
        <v>60814</v>
      </c>
      <c r="M16" s="247">
        <v>108769</v>
      </c>
      <c r="N16" s="548">
        <v>110952</v>
      </c>
      <c r="O16" s="254">
        <v>221397</v>
      </c>
      <c r="P16" s="86">
        <v>217934</v>
      </c>
    </row>
    <row r="17" spans="2:16" ht="18" customHeight="1">
      <c r="B17" s="248"/>
      <c r="C17" s="249"/>
      <c r="D17" s="243"/>
      <c r="E17" s="243"/>
      <c r="F17" s="237"/>
      <c r="G17" s="244"/>
      <c r="H17" s="244"/>
      <c r="I17" s="244"/>
      <c r="J17" s="517"/>
      <c r="K17" s="246"/>
      <c r="L17" s="244"/>
      <c r="M17" s="247"/>
      <c r="N17" s="548"/>
      <c r="O17" s="254"/>
      <c r="P17" s="252"/>
    </row>
    <row r="18" spans="2:16" ht="18" customHeight="1">
      <c r="B18" s="637" t="s">
        <v>196</v>
      </c>
      <c r="C18" s="650"/>
      <c r="D18" s="650"/>
      <c r="E18" s="650"/>
      <c r="F18" s="232" t="s">
        <v>197</v>
      </c>
      <c r="G18" s="255">
        <v>0</v>
      </c>
      <c r="H18" s="256" t="e">
        <f>H7-H12</f>
        <v>#REF!</v>
      </c>
      <c r="I18" s="257">
        <v>-32663</v>
      </c>
      <c r="J18" s="519">
        <v>-12603</v>
      </c>
      <c r="K18" s="259">
        <v>-128433</v>
      </c>
      <c r="L18" s="258">
        <v>-118169</v>
      </c>
      <c r="M18" s="260">
        <v>67</v>
      </c>
      <c r="N18" s="549">
        <v>-10297</v>
      </c>
      <c r="O18" s="562">
        <v>-161029</v>
      </c>
      <c r="P18" s="261">
        <v>-141069</v>
      </c>
    </row>
    <row r="19" spans="2:16" ht="18" customHeight="1">
      <c r="B19" s="248"/>
      <c r="C19" s="97"/>
      <c r="D19" s="97"/>
      <c r="E19" s="97"/>
      <c r="F19" s="237"/>
      <c r="G19" s="244"/>
      <c r="H19" s="244"/>
      <c r="I19" s="244"/>
      <c r="J19" s="517"/>
      <c r="K19" s="246"/>
      <c r="L19" s="244"/>
      <c r="M19" s="247"/>
      <c r="N19" s="548"/>
      <c r="O19" s="262"/>
      <c r="P19" s="263"/>
    </row>
    <row r="20" spans="2:16" ht="18" customHeight="1">
      <c r="B20" s="242" t="s">
        <v>200</v>
      </c>
      <c r="C20" s="635" t="s">
        <v>201</v>
      </c>
      <c r="D20" s="595"/>
      <c r="E20" s="595"/>
      <c r="F20" s="237" t="s">
        <v>84</v>
      </c>
      <c r="G20" s="244">
        <v>0</v>
      </c>
      <c r="H20" s="245" t="e">
        <f>SUM(H21:H24)</f>
        <v>#REF!</v>
      </c>
      <c r="I20" s="244">
        <v>21869</v>
      </c>
      <c r="J20" s="517">
        <v>18272</v>
      </c>
      <c r="K20" s="246">
        <v>140074</v>
      </c>
      <c r="L20" s="245">
        <v>137889</v>
      </c>
      <c r="M20" s="247">
        <v>17723</v>
      </c>
      <c r="N20" s="548">
        <v>17905</v>
      </c>
      <c r="O20" s="262">
        <v>179666</v>
      </c>
      <c r="P20" s="264">
        <v>174066</v>
      </c>
    </row>
    <row r="21" spans="2:16" ht="18" customHeight="1">
      <c r="B21" s="242"/>
      <c r="C21" s="249" t="s">
        <v>155</v>
      </c>
      <c r="D21" s="635" t="s">
        <v>202</v>
      </c>
      <c r="E21" s="595"/>
      <c r="F21" s="251"/>
      <c r="G21" s="244">
        <v>0</v>
      </c>
      <c r="H21" s="245" t="e">
        <f>#REF!</f>
        <v>#REF!</v>
      </c>
      <c r="I21" s="244">
        <v>813</v>
      </c>
      <c r="J21" s="517">
        <v>7052</v>
      </c>
      <c r="K21" s="246">
        <v>134880</v>
      </c>
      <c r="L21" s="245">
        <v>124977</v>
      </c>
      <c r="M21" s="247">
        <v>12948</v>
      </c>
      <c r="N21" s="548">
        <v>11310</v>
      </c>
      <c r="O21" s="254">
        <v>148641</v>
      </c>
      <c r="P21" s="86">
        <v>143339</v>
      </c>
    </row>
    <row r="22" spans="2:16" ht="18" customHeight="1">
      <c r="B22" s="250"/>
      <c r="C22" s="249" t="s">
        <v>167</v>
      </c>
      <c r="D22" s="641" t="s">
        <v>203</v>
      </c>
      <c r="E22" s="641"/>
      <c r="F22" s="251"/>
      <c r="G22" s="244">
        <v>0</v>
      </c>
      <c r="H22" s="245" t="e">
        <f>#REF!</f>
        <v>#REF!</v>
      </c>
      <c r="I22" s="244">
        <v>0</v>
      </c>
      <c r="J22" s="517">
        <v>0</v>
      </c>
      <c r="K22" s="246">
        <v>0</v>
      </c>
      <c r="L22" s="245">
        <v>0</v>
      </c>
      <c r="M22" s="247">
        <v>0</v>
      </c>
      <c r="N22" s="548">
        <v>0</v>
      </c>
      <c r="O22" s="254" t="s">
        <v>40</v>
      </c>
      <c r="P22" s="86" t="s">
        <v>40</v>
      </c>
    </row>
    <row r="23" spans="2:16" ht="18" customHeight="1">
      <c r="B23" s="250"/>
      <c r="C23" s="249" t="s">
        <v>205</v>
      </c>
      <c r="D23" s="642" t="s">
        <v>192</v>
      </c>
      <c r="E23" s="643"/>
      <c r="F23" s="644"/>
      <c r="G23" s="244">
        <v>0</v>
      </c>
      <c r="H23" s="245" t="e">
        <f>#REF!</f>
        <v>#REF!</v>
      </c>
      <c r="I23" s="244">
        <v>3173</v>
      </c>
      <c r="J23" s="517">
        <v>3173</v>
      </c>
      <c r="K23" s="246">
        <v>851</v>
      </c>
      <c r="L23" s="245">
        <v>796</v>
      </c>
      <c r="M23" s="247">
        <v>3669</v>
      </c>
      <c r="N23" s="548">
        <v>3669</v>
      </c>
      <c r="O23" s="254">
        <v>7693</v>
      </c>
      <c r="P23" s="86">
        <v>7638</v>
      </c>
    </row>
    <row r="24" spans="2:16" ht="18" customHeight="1">
      <c r="B24" s="250"/>
      <c r="C24" s="249" t="s">
        <v>133</v>
      </c>
      <c r="D24" s="635" t="s">
        <v>78</v>
      </c>
      <c r="E24" s="635"/>
      <c r="F24" s="251"/>
      <c r="G24" s="244">
        <v>0</v>
      </c>
      <c r="H24" s="245" t="e">
        <f>#REF!</f>
        <v>#REF!</v>
      </c>
      <c r="I24" s="244">
        <v>17883</v>
      </c>
      <c r="J24" s="517">
        <v>8047</v>
      </c>
      <c r="K24" s="246">
        <v>4343</v>
      </c>
      <c r="L24" s="245">
        <v>12116</v>
      </c>
      <c r="M24" s="247">
        <v>1106</v>
      </c>
      <c r="N24" s="548">
        <v>2926</v>
      </c>
      <c r="O24" s="254">
        <v>23332</v>
      </c>
      <c r="P24" s="86">
        <v>23089</v>
      </c>
    </row>
    <row r="25" spans="2:16" ht="18" customHeight="1">
      <c r="B25" s="250"/>
      <c r="C25" s="249"/>
      <c r="D25" s="243"/>
      <c r="E25" s="243"/>
      <c r="F25" s="251"/>
      <c r="G25" s="244"/>
      <c r="H25" s="244"/>
      <c r="I25" s="244"/>
      <c r="J25" s="517"/>
      <c r="K25" s="246"/>
      <c r="L25" s="244"/>
      <c r="M25" s="247"/>
      <c r="N25" s="548"/>
      <c r="O25" s="254"/>
      <c r="P25" s="252"/>
    </row>
    <row r="26" spans="2:16" ht="18" customHeight="1">
      <c r="B26" s="242" t="s">
        <v>206</v>
      </c>
      <c r="C26" s="635" t="s">
        <v>207</v>
      </c>
      <c r="D26" s="635"/>
      <c r="E26" s="635"/>
      <c r="F26" s="237" t="s">
        <v>8</v>
      </c>
      <c r="G26" s="244">
        <v>0</v>
      </c>
      <c r="H26" s="245" t="e">
        <f>H27+H29</f>
        <v>#REF!</v>
      </c>
      <c r="I26" s="244">
        <v>9960</v>
      </c>
      <c r="J26" s="517">
        <v>10641</v>
      </c>
      <c r="K26" s="246">
        <v>6243</v>
      </c>
      <c r="L26" s="245">
        <v>6027</v>
      </c>
      <c r="M26" s="247">
        <v>8323</v>
      </c>
      <c r="N26" s="548">
        <v>7474</v>
      </c>
      <c r="O26" s="262">
        <v>24526</v>
      </c>
      <c r="P26" s="264">
        <v>24142</v>
      </c>
    </row>
    <row r="27" spans="2:16" ht="18" customHeight="1">
      <c r="B27" s="250"/>
      <c r="C27" s="249" t="s">
        <v>155</v>
      </c>
      <c r="D27" s="635" t="s">
        <v>208</v>
      </c>
      <c r="E27" s="635"/>
      <c r="F27" s="251"/>
      <c r="G27" s="244">
        <v>0</v>
      </c>
      <c r="H27" s="245" t="e">
        <f>#REF!</f>
        <v>#REF!</v>
      </c>
      <c r="I27" s="244">
        <v>322</v>
      </c>
      <c r="J27" s="517">
        <v>16</v>
      </c>
      <c r="K27" s="246">
        <v>6243</v>
      </c>
      <c r="L27" s="245">
        <v>6027</v>
      </c>
      <c r="M27" s="247">
        <v>8323</v>
      </c>
      <c r="N27" s="548">
        <v>7474</v>
      </c>
      <c r="O27" s="254">
        <v>14888</v>
      </c>
      <c r="P27" s="86">
        <v>13517</v>
      </c>
    </row>
    <row r="28" spans="2:16" ht="18" customHeight="1">
      <c r="B28" s="250"/>
      <c r="C28" s="265"/>
      <c r="D28" s="249"/>
      <c r="E28" s="266" t="s">
        <v>209</v>
      </c>
      <c r="F28" s="251"/>
      <c r="G28" s="244">
        <v>0</v>
      </c>
      <c r="H28" s="244">
        <v>0</v>
      </c>
      <c r="I28" s="244">
        <v>322</v>
      </c>
      <c r="J28" s="517">
        <v>16</v>
      </c>
      <c r="K28" s="246">
        <v>6243</v>
      </c>
      <c r="L28" s="517">
        <v>6027</v>
      </c>
      <c r="M28" s="247">
        <v>8323</v>
      </c>
      <c r="N28" s="548">
        <v>7474</v>
      </c>
      <c r="O28" s="254">
        <v>14888</v>
      </c>
      <c r="P28" s="86">
        <v>13517</v>
      </c>
    </row>
    <row r="29" spans="2:16" ht="18" customHeight="1">
      <c r="B29" s="250"/>
      <c r="C29" s="249" t="s">
        <v>167</v>
      </c>
      <c r="D29" s="243" t="s">
        <v>78</v>
      </c>
      <c r="E29" s="243"/>
      <c r="F29" s="251"/>
      <c r="G29" s="244">
        <v>0</v>
      </c>
      <c r="H29" s="245" t="e">
        <f>#REF!</f>
        <v>#REF!</v>
      </c>
      <c r="I29" s="244">
        <v>9638</v>
      </c>
      <c r="J29" s="517">
        <v>10625</v>
      </c>
      <c r="K29" s="246">
        <v>0</v>
      </c>
      <c r="L29" s="517">
        <v>0</v>
      </c>
      <c r="M29" s="247">
        <v>0</v>
      </c>
      <c r="N29" s="548">
        <v>0</v>
      </c>
      <c r="O29" s="254">
        <v>9638</v>
      </c>
      <c r="P29" s="86">
        <v>10625</v>
      </c>
    </row>
    <row r="30" spans="2:16" ht="18" customHeight="1">
      <c r="B30" s="250"/>
      <c r="C30" s="249"/>
      <c r="D30" s="243"/>
      <c r="E30" s="243"/>
      <c r="F30" s="251"/>
      <c r="G30" s="244"/>
      <c r="H30" s="244"/>
      <c r="I30" s="244"/>
      <c r="J30" s="517"/>
      <c r="K30" s="246"/>
      <c r="L30" s="244"/>
      <c r="M30" s="247"/>
      <c r="N30" s="548"/>
      <c r="O30" s="254"/>
      <c r="P30" s="252"/>
    </row>
    <row r="31" spans="2:16" ht="18" customHeight="1">
      <c r="B31" s="637" t="s">
        <v>211</v>
      </c>
      <c r="C31" s="638"/>
      <c r="D31" s="638"/>
      <c r="E31" s="638"/>
      <c r="F31" s="232" t="s">
        <v>210</v>
      </c>
      <c r="G31" s="257">
        <v>0</v>
      </c>
      <c r="H31" s="258" t="e">
        <f>H20-H26</f>
        <v>#REF!</v>
      </c>
      <c r="I31" s="257">
        <v>11909</v>
      </c>
      <c r="J31" s="519">
        <v>7631</v>
      </c>
      <c r="K31" s="259">
        <v>133831</v>
      </c>
      <c r="L31" s="258">
        <v>131862</v>
      </c>
      <c r="M31" s="260">
        <v>9400</v>
      </c>
      <c r="N31" s="549">
        <v>10431</v>
      </c>
      <c r="O31" s="562">
        <v>155140</v>
      </c>
      <c r="P31" s="261">
        <v>149924</v>
      </c>
    </row>
    <row r="32" spans="2:16" ht="18" customHeight="1">
      <c r="B32" s="639" t="s">
        <v>212</v>
      </c>
      <c r="C32" s="640"/>
      <c r="D32" s="640"/>
      <c r="E32" s="640"/>
      <c r="F32" s="232" t="s">
        <v>213</v>
      </c>
      <c r="G32" s="257">
        <v>0</v>
      </c>
      <c r="H32" s="258" t="e">
        <f>H18+H31</f>
        <v>#REF!</v>
      </c>
      <c r="I32" s="257">
        <v>-20754</v>
      </c>
      <c r="J32" s="519">
        <v>-4972</v>
      </c>
      <c r="K32" s="259">
        <v>5398</v>
      </c>
      <c r="L32" s="258">
        <v>13693</v>
      </c>
      <c r="M32" s="260">
        <v>9467</v>
      </c>
      <c r="N32" s="549">
        <v>134</v>
      </c>
      <c r="O32" s="562">
        <v>-5889</v>
      </c>
      <c r="P32" s="261">
        <v>8855</v>
      </c>
    </row>
    <row r="33" spans="2:16" ht="18" customHeight="1">
      <c r="B33" s="253"/>
      <c r="C33" s="267"/>
      <c r="D33" s="267"/>
      <c r="E33" s="267"/>
      <c r="F33" s="237"/>
      <c r="G33" s="244"/>
      <c r="H33" s="244"/>
      <c r="I33" s="244"/>
      <c r="J33" s="517"/>
      <c r="K33" s="246"/>
      <c r="L33" s="244"/>
      <c r="M33" s="247"/>
      <c r="N33" s="548"/>
      <c r="O33" s="262"/>
      <c r="P33" s="263"/>
    </row>
    <row r="34" spans="2:16" ht="18" customHeight="1">
      <c r="B34" s="242" t="s">
        <v>214</v>
      </c>
      <c r="C34" s="635" t="s">
        <v>215</v>
      </c>
      <c r="D34" s="635"/>
      <c r="E34" s="635"/>
      <c r="F34" s="237" t="s">
        <v>67</v>
      </c>
      <c r="G34" s="244">
        <v>0</v>
      </c>
      <c r="H34" s="244">
        <v>0</v>
      </c>
      <c r="I34" s="244">
        <v>33045</v>
      </c>
      <c r="J34" s="517">
        <v>14886</v>
      </c>
      <c r="K34" s="246">
        <v>108</v>
      </c>
      <c r="L34" s="517">
        <v>74</v>
      </c>
      <c r="M34" s="247">
        <v>3743</v>
      </c>
      <c r="N34" s="548">
        <v>23</v>
      </c>
      <c r="O34" s="262">
        <v>36896</v>
      </c>
      <c r="P34" s="556">
        <v>14983</v>
      </c>
    </row>
    <row r="35" spans="2:16" ht="18" customHeight="1">
      <c r="B35" s="248"/>
      <c r="C35" s="249"/>
      <c r="D35" s="249"/>
      <c r="E35" s="266" t="s">
        <v>199</v>
      </c>
      <c r="F35" s="237"/>
      <c r="G35" s="244">
        <v>0</v>
      </c>
      <c r="H35" s="244">
        <v>0</v>
      </c>
      <c r="I35" s="244">
        <v>0</v>
      </c>
      <c r="J35" s="517">
        <v>0</v>
      </c>
      <c r="K35" s="246">
        <v>0</v>
      </c>
      <c r="L35" s="517">
        <v>0</v>
      </c>
      <c r="M35" s="247">
        <v>0</v>
      </c>
      <c r="N35" s="548">
        <v>0</v>
      </c>
      <c r="O35" s="262" t="s">
        <v>40</v>
      </c>
      <c r="P35" s="556" t="s">
        <v>40</v>
      </c>
    </row>
    <row r="36" spans="2:16" ht="18" customHeight="1">
      <c r="B36" s="248"/>
      <c r="C36" s="249"/>
      <c r="D36" s="249"/>
      <c r="E36" s="266"/>
      <c r="F36" s="237"/>
      <c r="G36" s="244"/>
      <c r="H36" s="244"/>
      <c r="I36" s="244"/>
      <c r="J36" s="517"/>
      <c r="K36" s="246"/>
      <c r="L36" s="517"/>
      <c r="M36" s="247"/>
      <c r="N36" s="548"/>
      <c r="O36" s="262"/>
      <c r="P36" s="556"/>
    </row>
    <row r="37" spans="2:16" ht="18" customHeight="1">
      <c r="B37" s="242" t="s">
        <v>217</v>
      </c>
      <c r="C37" s="635" t="s">
        <v>218</v>
      </c>
      <c r="D37" s="635"/>
      <c r="E37" s="635"/>
      <c r="F37" s="237" t="s">
        <v>90</v>
      </c>
      <c r="G37" s="244">
        <v>0</v>
      </c>
      <c r="H37" s="244">
        <v>0</v>
      </c>
      <c r="I37" s="244">
        <v>32995</v>
      </c>
      <c r="J37" s="517">
        <v>14816</v>
      </c>
      <c r="K37" s="246">
        <v>180</v>
      </c>
      <c r="L37" s="517">
        <v>964</v>
      </c>
      <c r="M37" s="247">
        <v>3469</v>
      </c>
      <c r="N37" s="548">
        <v>320</v>
      </c>
      <c r="O37" s="262">
        <v>36644</v>
      </c>
      <c r="P37" s="556">
        <v>16100</v>
      </c>
    </row>
    <row r="38" spans="2:16" ht="18" customHeight="1">
      <c r="B38" s="242"/>
      <c r="C38" s="243"/>
      <c r="D38" s="243"/>
      <c r="E38" s="243"/>
      <c r="F38" s="237"/>
      <c r="G38" s="268"/>
      <c r="H38" s="268"/>
      <c r="I38" s="268"/>
      <c r="J38" s="518"/>
      <c r="K38" s="269"/>
      <c r="L38" s="518"/>
      <c r="M38" s="270"/>
      <c r="N38" s="550"/>
      <c r="O38" s="271"/>
      <c r="P38" s="272"/>
    </row>
    <row r="39" spans="2:16" ht="18" customHeight="1">
      <c r="B39" s="645" t="s">
        <v>119</v>
      </c>
      <c r="C39" s="646"/>
      <c r="D39" s="646"/>
      <c r="E39" s="646"/>
      <c r="F39" s="647"/>
      <c r="G39" s="257">
        <v>0</v>
      </c>
      <c r="H39" s="258" t="e">
        <f>H32+H34-H37</f>
        <v>#REF!</v>
      </c>
      <c r="I39" s="257">
        <v>-20704</v>
      </c>
      <c r="J39" s="519">
        <v>-4902</v>
      </c>
      <c r="K39" s="259">
        <v>5326</v>
      </c>
      <c r="L39" s="519">
        <v>12803</v>
      </c>
      <c r="M39" s="260">
        <v>9741</v>
      </c>
      <c r="N39" s="549">
        <v>-163</v>
      </c>
      <c r="O39" s="562">
        <v>-5637</v>
      </c>
      <c r="P39" s="261">
        <v>7738</v>
      </c>
    </row>
    <row r="40" spans="2:16" ht="18" customHeight="1">
      <c r="B40" s="273"/>
      <c r="C40" s="267"/>
      <c r="D40" s="267"/>
      <c r="E40" s="267"/>
      <c r="F40" s="274"/>
      <c r="G40" s="275"/>
      <c r="H40" s="275"/>
      <c r="I40" s="275"/>
      <c r="J40" s="520"/>
      <c r="K40" s="276"/>
      <c r="L40" s="520"/>
      <c r="M40" s="277"/>
      <c r="N40" s="551"/>
      <c r="O40" s="278"/>
      <c r="P40" s="279"/>
    </row>
    <row r="41" spans="2:16" ht="18" customHeight="1">
      <c r="B41" s="631" t="s">
        <v>220</v>
      </c>
      <c r="C41" s="648"/>
      <c r="D41" s="648"/>
      <c r="E41" s="648"/>
      <c r="F41" s="649"/>
      <c r="G41" s="275">
        <v>0</v>
      </c>
      <c r="H41" s="275">
        <v>0</v>
      </c>
      <c r="I41" s="275">
        <v>98113</v>
      </c>
      <c r="J41" s="520">
        <v>77409</v>
      </c>
      <c r="K41" s="276">
        <v>1610</v>
      </c>
      <c r="L41" s="520">
        <v>2436</v>
      </c>
      <c r="M41" s="277">
        <v>-143717</v>
      </c>
      <c r="N41" s="551">
        <v>-133976</v>
      </c>
      <c r="O41" s="563">
        <v>-43994</v>
      </c>
      <c r="P41" s="280">
        <v>-54131</v>
      </c>
    </row>
    <row r="42" spans="2:16" ht="18" customHeight="1">
      <c r="B42" s="631" t="s">
        <v>222</v>
      </c>
      <c r="C42" s="632"/>
      <c r="D42" s="632"/>
      <c r="E42" s="632"/>
      <c r="F42" s="633"/>
      <c r="G42" s="275"/>
      <c r="H42" s="275"/>
      <c r="I42" s="275">
        <v>0</v>
      </c>
      <c r="J42" s="520">
        <v>0</v>
      </c>
      <c r="K42" s="276">
        <v>0</v>
      </c>
      <c r="L42" s="520">
        <v>0</v>
      </c>
      <c r="M42" s="277">
        <v>0</v>
      </c>
      <c r="N42" s="551">
        <v>0</v>
      </c>
      <c r="O42" s="262">
        <v>0</v>
      </c>
      <c r="P42" s="264">
        <v>0</v>
      </c>
    </row>
    <row r="43" spans="2:16" ht="18" customHeight="1">
      <c r="B43" s="634" t="s">
        <v>191</v>
      </c>
      <c r="C43" s="635"/>
      <c r="D43" s="635"/>
      <c r="E43" s="635"/>
      <c r="F43" s="636"/>
      <c r="G43" s="275">
        <v>0</v>
      </c>
      <c r="H43" s="281" t="e">
        <f>H39+H41+H42</f>
        <v>#REF!</v>
      </c>
      <c r="I43" s="275">
        <v>77409</v>
      </c>
      <c r="J43" s="520">
        <v>72507</v>
      </c>
      <c r="K43" s="276">
        <v>6936</v>
      </c>
      <c r="L43" s="520">
        <v>15239</v>
      </c>
      <c r="M43" s="277">
        <v>-133976</v>
      </c>
      <c r="N43" s="552">
        <v>-134139</v>
      </c>
      <c r="O43" s="564">
        <v>-49631</v>
      </c>
      <c r="P43" s="282">
        <v>-46393</v>
      </c>
    </row>
    <row r="44" spans="2:16" ht="18" customHeight="1">
      <c r="B44" s="283" t="s">
        <v>223</v>
      </c>
      <c r="C44" s="284"/>
      <c r="D44" s="285"/>
      <c r="E44" s="284"/>
      <c r="F44" s="284"/>
      <c r="G44" s="286"/>
      <c r="H44" s="286"/>
      <c r="I44" s="286"/>
      <c r="J44" s="540"/>
      <c r="K44" s="287"/>
      <c r="L44" s="286"/>
      <c r="M44" s="288"/>
      <c r="N44" s="553"/>
      <c r="O44" s="288"/>
      <c r="P44" s="289"/>
    </row>
    <row r="45" spans="2:16" ht="18" customHeight="1">
      <c r="J45" s="516"/>
      <c r="N45" s="516"/>
    </row>
    <row r="46" spans="2:16" ht="18" customHeight="1">
      <c r="J46" s="516"/>
      <c r="N46" s="516"/>
    </row>
  </sheetData>
  <mergeCells count="28">
    <mergeCell ref="I4:J4"/>
    <mergeCell ref="K4:L4"/>
    <mergeCell ref="M4:N4"/>
    <mergeCell ref="C7:E7"/>
    <mergeCell ref="D8:E8"/>
    <mergeCell ref="D9:E9"/>
    <mergeCell ref="D10:E10"/>
    <mergeCell ref="C12:E12"/>
    <mergeCell ref="D13:E13"/>
    <mergeCell ref="D14:E14"/>
    <mergeCell ref="D15:E15"/>
    <mergeCell ref="D16:E16"/>
    <mergeCell ref="B18:E18"/>
    <mergeCell ref="C20:E20"/>
    <mergeCell ref="D21:E21"/>
    <mergeCell ref="D22:E22"/>
    <mergeCell ref="D23:F23"/>
    <mergeCell ref="D24:E24"/>
    <mergeCell ref="B39:F39"/>
    <mergeCell ref="B41:F41"/>
    <mergeCell ref="B42:F42"/>
    <mergeCell ref="B43:F43"/>
    <mergeCell ref="C26:E26"/>
    <mergeCell ref="D27:E27"/>
    <mergeCell ref="B31:E31"/>
    <mergeCell ref="B32:E32"/>
    <mergeCell ref="C34:E34"/>
    <mergeCell ref="C37:E37"/>
  </mergeCells>
  <phoneticPr fontId="42"/>
  <pageMargins left="0.8" right="0.55000000000000004" top="0.95" bottom="0.98425196850393704" header="0.51181102362204722" footer="0.51181102362204722"/>
  <pageSetup paperSize="9" scale="78" fitToWidth="6" orientation="portrait" blackAndWhite="1" useFirstPageNumber="1" r:id="rId1"/>
  <headerFooter alignWithMargins="0"/>
  <colBreaks count="1" manualBreakCount="1">
    <brk id="1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116"/>
  <sheetViews>
    <sheetView view="pageBreakPreview" zoomScaleNormal="100" zoomScaleSheetLayoutView="100" workbookViewId="0">
      <selection activeCell="I59" sqref="I59"/>
    </sheetView>
  </sheetViews>
  <sheetFormatPr defaultRowHeight="23.25" customHeight="1"/>
  <cols>
    <col min="1" max="1" width="8.75" style="51" customWidth="1"/>
    <col min="2" max="2" width="4" style="51" customWidth="1"/>
    <col min="3" max="3" width="4.125" style="51" customWidth="1"/>
    <col min="4" max="4" width="15.5" style="51" customWidth="1"/>
    <col min="5" max="5" width="6" style="51" customWidth="1"/>
    <col min="6" max="6" width="13.25" style="221" hidden="1" customWidth="1"/>
    <col min="7" max="10" width="13.25" style="221" customWidth="1"/>
    <col min="11" max="11" width="9" style="51" bestFit="1"/>
    <col min="12" max="16384" width="9" style="51"/>
  </cols>
  <sheetData>
    <row r="1" spans="1:12" s="52" customFormat="1" ht="17.25" customHeight="1">
      <c r="B1" s="291" t="s">
        <v>232</v>
      </c>
      <c r="C1" s="292"/>
      <c r="D1" s="292"/>
      <c r="E1" s="292"/>
      <c r="F1" s="293"/>
      <c r="G1" s="293"/>
      <c r="H1" s="293"/>
      <c r="I1" s="293"/>
      <c r="J1" s="219"/>
      <c r="L1" s="505"/>
    </row>
    <row r="2" spans="1:12" ht="20.25" customHeight="1" thickBot="1">
      <c r="B2" s="294"/>
      <c r="C2" s="294"/>
      <c r="D2" s="294"/>
      <c r="E2" s="294"/>
      <c r="F2" s="295"/>
      <c r="G2" s="295"/>
      <c r="H2" s="295"/>
      <c r="I2" s="295"/>
      <c r="J2" s="296" t="s">
        <v>47</v>
      </c>
    </row>
    <row r="3" spans="1:12" ht="18" customHeight="1">
      <c r="B3" s="297"/>
      <c r="C3" s="298"/>
      <c r="D3" s="298"/>
      <c r="E3" s="298" t="s">
        <v>234</v>
      </c>
      <c r="F3" s="299" t="s">
        <v>69</v>
      </c>
      <c r="G3" s="300"/>
      <c r="H3" s="300"/>
      <c r="I3" s="300"/>
      <c r="J3" s="301"/>
    </row>
    <row r="4" spans="1:12" ht="18" customHeight="1">
      <c r="B4" s="302" t="s">
        <v>179</v>
      </c>
      <c r="C4" s="303"/>
      <c r="D4" s="303"/>
      <c r="E4" s="304" t="s">
        <v>235</v>
      </c>
      <c r="F4" s="305" t="s">
        <v>134</v>
      </c>
      <c r="G4" s="306" t="s">
        <v>104</v>
      </c>
      <c r="H4" s="306" t="s">
        <v>71</v>
      </c>
      <c r="I4" s="306" t="s">
        <v>105</v>
      </c>
      <c r="J4" s="307" t="s">
        <v>74</v>
      </c>
    </row>
    <row r="5" spans="1:12" ht="18" customHeight="1">
      <c r="B5" s="308"/>
      <c r="C5" s="309"/>
      <c r="D5" s="309"/>
      <c r="E5" s="310"/>
      <c r="F5" s="311"/>
      <c r="G5" s="312"/>
      <c r="H5" s="312"/>
      <c r="I5" s="313"/>
      <c r="J5" s="314"/>
    </row>
    <row r="6" spans="1:12" s="53" customFormat="1" ht="18" customHeight="1">
      <c r="A6" s="51"/>
      <c r="B6" s="315" t="s">
        <v>15</v>
      </c>
      <c r="C6" s="654" t="s">
        <v>236</v>
      </c>
      <c r="D6" s="654"/>
      <c r="E6" s="655"/>
      <c r="F6" s="318">
        <f>SUM(F7,F9:F10)</f>
        <v>0</v>
      </c>
      <c r="G6" s="514">
        <v>117595</v>
      </c>
      <c r="H6" s="514">
        <v>350824</v>
      </c>
      <c r="I6" s="535">
        <v>700764</v>
      </c>
      <c r="J6" s="319">
        <v>1169183</v>
      </c>
    </row>
    <row r="7" spans="1:12" ht="18" customHeight="1">
      <c r="B7" s="320"/>
      <c r="C7" s="321" t="s">
        <v>155</v>
      </c>
      <c r="D7" s="654" t="s">
        <v>237</v>
      </c>
      <c r="E7" s="655"/>
      <c r="F7" s="322">
        <v>0</v>
      </c>
      <c r="G7" s="513">
        <v>116364</v>
      </c>
      <c r="H7" s="513">
        <v>350824</v>
      </c>
      <c r="I7" s="536">
        <v>700354</v>
      </c>
      <c r="J7" s="319">
        <v>1167542</v>
      </c>
    </row>
    <row r="8" spans="1:12" ht="18" customHeight="1">
      <c r="B8" s="320"/>
      <c r="C8" s="321"/>
      <c r="D8" s="316"/>
      <c r="E8" s="323" t="s">
        <v>239</v>
      </c>
      <c r="F8" s="322">
        <v>0</v>
      </c>
      <c r="G8" s="513">
        <v>0</v>
      </c>
      <c r="H8" s="513">
        <v>0</v>
      </c>
      <c r="I8" s="536">
        <v>0</v>
      </c>
      <c r="J8" s="319" t="s">
        <v>40</v>
      </c>
    </row>
    <row r="9" spans="1:12" ht="18" customHeight="1">
      <c r="B9" s="320"/>
      <c r="C9" s="321" t="s">
        <v>167</v>
      </c>
      <c r="D9" s="654" t="s">
        <v>240</v>
      </c>
      <c r="E9" s="655"/>
      <c r="F9" s="322">
        <v>0</v>
      </c>
      <c r="G9" s="513">
        <v>1231</v>
      </c>
      <c r="H9" s="513">
        <v>0</v>
      </c>
      <c r="I9" s="536">
        <v>401</v>
      </c>
      <c r="J9" s="319">
        <v>1632</v>
      </c>
    </row>
    <row r="10" spans="1:12" ht="18" customHeight="1">
      <c r="B10" s="320"/>
      <c r="C10" s="321" t="s">
        <v>169</v>
      </c>
      <c r="D10" s="654" t="s">
        <v>241</v>
      </c>
      <c r="E10" s="655"/>
      <c r="F10" s="324">
        <v>0</v>
      </c>
      <c r="G10" s="507">
        <v>0</v>
      </c>
      <c r="H10" s="506">
        <v>0</v>
      </c>
      <c r="I10" s="532">
        <v>9</v>
      </c>
      <c r="J10" s="319">
        <v>9</v>
      </c>
    </row>
    <row r="11" spans="1:12" ht="18" customHeight="1">
      <c r="B11" s="315" t="s">
        <v>111</v>
      </c>
      <c r="C11" s="654" t="s">
        <v>243</v>
      </c>
      <c r="D11" s="609"/>
      <c r="E11" s="598"/>
      <c r="F11" s="318">
        <f>SUM(F12:F13,F15:F16)-F14</f>
        <v>0</v>
      </c>
      <c r="G11" s="513">
        <v>234313</v>
      </c>
      <c r="H11" s="513">
        <v>240480</v>
      </c>
      <c r="I11" s="536">
        <v>179845</v>
      </c>
      <c r="J11" s="319">
        <v>654638</v>
      </c>
    </row>
    <row r="12" spans="1:12" ht="18" customHeight="1">
      <c r="B12" s="320"/>
      <c r="C12" s="321" t="s">
        <v>155</v>
      </c>
      <c r="D12" s="654" t="s">
        <v>245</v>
      </c>
      <c r="E12" s="655"/>
      <c r="F12" s="322">
        <v>0</v>
      </c>
      <c r="G12" s="513">
        <v>116911</v>
      </c>
      <c r="H12" s="513">
        <v>204179</v>
      </c>
      <c r="I12" s="536">
        <v>107708</v>
      </c>
      <c r="J12" s="319">
        <v>428798</v>
      </c>
    </row>
    <row r="13" spans="1:12" ht="18" customHeight="1">
      <c r="B13" s="320"/>
      <c r="C13" s="321" t="s">
        <v>167</v>
      </c>
      <c r="D13" s="654" t="s">
        <v>246</v>
      </c>
      <c r="E13" s="655"/>
      <c r="F13" s="322">
        <v>0</v>
      </c>
      <c r="G13" s="513">
        <v>116520</v>
      </c>
      <c r="H13" s="513">
        <v>36301</v>
      </c>
      <c r="I13" s="536">
        <v>72642</v>
      </c>
      <c r="J13" s="319">
        <v>225463</v>
      </c>
    </row>
    <row r="14" spans="1:12" ht="18" customHeight="1">
      <c r="B14" s="320"/>
      <c r="C14" s="321" t="s">
        <v>169</v>
      </c>
      <c r="D14" s="654" t="s">
        <v>51</v>
      </c>
      <c r="E14" s="663"/>
      <c r="F14" s="326">
        <v>0</v>
      </c>
      <c r="G14" s="507">
        <v>0</v>
      </c>
      <c r="H14" s="513">
        <v>0</v>
      </c>
      <c r="I14" s="537">
        <v>505</v>
      </c>
      <c r="J14" s="319">
        <v>505</v>
      </c>
    </row>
    <row r="15" spans="1:12" ht="18" customHeight="1">
      <c r="B15" s="320"/>
      <c r="C15" s="321" t="s">
        <v>133</v>
      </c>
      <c r="D15" s="654" t="s">
        <v>247</v>
      </c>
      <c r="E15" s="655"/>
      <c r="F15" s="324">
        <v>0</v>
      </c>
      <c r="G15" s="506">
        <v>768</v>
      </c>
      <c r="H15" s="513">
        <v>0</v>
      </c>
      <c r="I15" s="532">
        <v>0</v>
      </c>
      <c r="J15" s="319">
        <v>768</v>
      </c>
    </row>
    <row r="16" spans="1:12" ht="18" customHeight="1">
      <c r="B16" s="320"/>
      <c r="C16" s="321" t="s">
        <v>198</v>
      </c>
      <c r="D16" s="654" t="s">
        <v>78</v>
      </c>
      <c r="E16" s="655"/>
      <c r="F16" s="324">
        <v>0</v>
      </c>
      <c r="G16" s="506">
        <v>0</v>
      </c>
      <c r="H16" s="513">
        <v>0</v>
      </c>
      <c r="I16" s="532">
        <v>0</v>
      </c>
      <c r="J16" s="319" t="s">
        <v>40</v>
      </c>
    </row>
    <row r="17" spans="2:10" ht="18" customHeight="1">
      <c r="B17" s="315" t="s">
        <v>117</v>
      </c>
      <c r="C17" s="654" t="s">
        <v>226</v>
      </c>
      <c r="D17" s="609"/>
      <c r="E17" s="598"/>
      <c r="F17" s="324">
        <v>0</v>
      </c>
      <c r="G17" s="506">
        <v>0</v>
      </c>
      <c r="H17" s="506">
        <v>0</v>
      </c>
      <c r="I17" s="532">
        <v>0</v>
      </c>
      <c r="J17" s="319" t="s">
        <v>40</v>
      </c>
    </row>
    <row r="18" spans="2:10" ht="18" customHeight="1">
      <c r="B18" s="653" t="s">
        <v>248</v>
      </c>
      <c r="C18" s="654"/>
      <c r="D18" s="654"/>
      <c r="E18" s="655"/>
      <c r="F18" s="318">
        <f>F6+F11</f>
        <v>0</v>
      </c>
      <c r="G18" s="514">
        <v>351908</v>
      </c>
      <c r="H18" s="318">
        <v>591304</v>
      </c>
      <c r="I18" s="535">
        <v>880609</v>
      </c>
      <c r="J18" s="319">
        <v>1823821</v>
      </c>
    </row>
    <row r="19" spans="2:10" ht="18" customHeight="1">
      <c r="B19" s="315" t="s">
        <v>124</v>
      </c>
      <c r="C19" s="654" t="s">
        <v>250</v>
      </c>
      <c r="D19" s="654"/>
      <c r="E19" s="655"/>
      <c r="F19" s="327" t="e">
        <f>SUM(F20:F26)</f>
        <v>#REF!</v>
      </c>
      <c r="G19" s="506">
        <v>160432</v>
      </c>
      <c r="H19" s="328">
        <v>329756</v>
      </c>
      <c r="I19" s="532">
        <v>381351</v>
      </c>
      <c r="J19" s="319">
        <v>871539</v>
      </c>
    </row>
    <row r="20" spans="2:10" ht="18" customHeight="1">
      <c r="B20" s="315"/>
      <c r="C20" s="321" t="s">
        <v>155</v>
      </c>
      <c r="D20" s="654" t="s">
        <v>251</v>
      </c>
      <c r="E20" s="655"/>
      <c r="F20" s="327" t="e">
        <f>#REF!</f>
        <v>#REF!</v>
      </c>
      <c r="G20" s="506">
        <v>1086</v>
      </c>
      <c r="H20" s="328">
        <v>329756</v>
      </c>
      <c r="I20" s="532">
        <v>381351</v>
      </c>
      <c r="J20" s="319">
        <v>712193</v>
      </c>
    </row>
    <row r="21" spans="2:10" ht="18" customHeight="1">
      <c r="B21" s="315"/>
      <c r="C21" s="321"/>
      <c r="D21" s="654" t="s">
        <v>252</v>
      </c>
      <c r="E21" s="663"/>
      <c r="F21" s="327"/>
      <c r="G21" s="506"/>
      <c r="H21" s="328"/>
      <c r="I21" s="532"/>
      <c r="J21" s="319"/>
    </row>
    <row r="22" spans="2:10" ht="18" customHeight="1">
      <c r="B22" s="315"/>
      <c r="C22" s="321" t="s">
        <v>167</v>
      </c>
      <c r="D22" s="654" t="s">
        <v>251</v>
      </c>
      <c r="E22" s="655"/>
      <c r="F22" s="327" t="e">
        <f>#REF!</f>
        <v>#REF!</v>
      </c>
      <c r="G22" s="506">
        <v>0</v>
      </c>
      <c r="H22" s="328">
        <v>0</v>
      </c>
      <c r="I22" s="532">
        <v>0</v>
      </c>
      <c r="J22" s="319" t="s">
        <v>40</v>
      </c>
    </row>
    <row r="23" spans="2:10" ht="18" customHeight="1">
      <c r="B23" s="315"/>
      <c r="C23" s="321"/>
      <c r="D23" s="654" t="s">
        <v>154</v>
      </c>
      <c r="E23" s="663"/>
      <c r="F23" s="327"/>
      <c r="G23" s="506"/>
      <c r="H23" s="328"/>
      <c r="I23" s="532"/>
      <c r="J23" s="319"/>
    </row>
    <row r="24" spans="2:10" ht="18" customHeight="1">
      <c r="B24" s="315"/>
      <c r="C24" s="321" t="s">
        <v>169</v>
      </c>
      <c r="D24" s="661" t="s">
        <v>45</v>
      </c>
      <c r="E24" s="662"/>
      <c r="F24" s="327" t="e">
        <f>#REF!</f>
        <v>#REF!</v>
      </c>
      <c r="G24" s="506">
        <v>159346</v>
      </c>
      <c r="H24" s="328">
        <v>0</v>
      </c>
      <c r="I24" s="532">
        <v>0</v>
      </c>
      <c r="J24" s="319">
        <v>159346</v>
      </c>
    </row>
    <row r="25" spans="2:10" ht="18" customHeight="1">
      <c r="B25" s="315"/>
      <c r="C25" s="321" t="s">
        <v>133</v>
      </c>
      <c r="D25" s="654" t="s">
        <v>118</v>
      </c>
      <c r="E25" s="655"/>
      <c r="F25" s="327" t="e">
        <f>#REF!</f>
        <v>#REF!</v>
      </c>
      <c r="G25" s="506">
        <v>0</v>
      </c>
      <c r="H25" s="328">
        <v>0</v>
      </c>
      <c r="I25" s="532">
        <v>0</v>
      </c>
      <c r="J25" s="319" t="s">
        <v>40</v>
      </c>
    </row>
    <row r="26" spans="2:10" ht="18" customHeight="1">
      <c r="B26" s="315"/>
      <c r="C26" s="321" t="s">
        <v>198</v>
      </c>
      <c r="D26" s="654" t="s">
        <v>78</v>
      </c>
      <c r="E26" s="655"/>
      <c r="F26" s="327" t="e">
        <f>#REF!</f>
        <v>#REF!</v>
      </c>
      <c r="G26" s="506">
        <v>0</v>
      </c>
      <c r="H26" s="328">
        <v>0</v>
      </c>
      <c r="I26" s="532">
        <v>0</v>
      </c>
      <c r="J26" s="319" t="s">
        <v>40</v>
      </c>
    </row>
    <row r="27" spans="2:10" ht="18" customHeight="1">
      <c r="B27" s="315" t="s">
        <v>127</v>
      </c>
      <c r="C27" s="654" t="s">
        <v>253</v>
      </c>
      <c r="D27" s="654"/>
      <c r="E27" s="655"/>
      <c r="F27" s="318" t="e">
        <f>SUM(F28:F37)</f>
        <v>#REF!</v>
      </c>
      <c r="G27" s="514">
        <v>57825</v>
      </c>
      <c r="H27" s="318">
        <v>32135</v>
      </c>
      <c r="I27" s="535">
        <v>95214</v>
      </c>
      <c r="J27" s="319">
        <v>185174</v>
      </c>
    </row>
    <row r="28" spans="2:10" ht="18" customHeight="1">
      <c r="B28" s="315"/>
      <c r="C28" s="321" t="s">
        <v>155</v>
      </c>
      <c r="D28" s="654" t="s">
        <v>251</v>
      </c>
      <c r="E28" s="655"/>
      <c r="F28" s="328" t="e">
        <f>#REF!</f>
        <v>#REF!</v>
      </c>
      <c r="G28" s="506">
        <v>1086</v>
      </c>
      <c r="H28" s="328">
        <v>13018</v>
      </c>
      <c r="I28" s="532">
        <v>48304</v>
      </c>
      <c r="J28" s="319">
        <v>62408</v>
      </c>
    </row>
    <row r="29" spans="2:10" ht="18" customHeight="1">
      <c r="B29" s="315"/>
      <c r="C29" s="321"/>
      <c r="D29" s="654" t="s">
        <v>252</v>
      </c>
      <c r="E29" s="663"/>
      <c r="F29" s="327"/>
      <c r="G29" s="506"/>
      <c r="H29" s="328"/>
      <c r="I29" s="532"/>
      <c r="J29" s="319"/>
    </row>
    <row r="30" spans="2:10" ht="18" customHeight="1">
      <c r="B30" s="315"/>
      <c r="C30" s="321" t="s">
        <v>167</v>
      </c>
      <c r="D30" s="654" t="s">
        <v>251</v>
      </c>
      <c r="E30" s="655"/>
      <c r="F30" s="328" t="e">
        <f>#REF!</f>
        <v>#REF!</v>
      </c>
      <c r="G30" s="506">
        <v>0</v>
      </c>
      <c r="H30" s="328">
        <v>0</v>
      </c>
      <c r="I30" s="532">
        <v>0</v>
      </c>
      <c r="J30" s="319" t="s">
        <v>40</v>
      </c>
    </row>
    <row r="31" spans="2:10" ht="18" customHeight="1">
      <c r="B31" s="315"/>
      <c r="C31" s="321"/>
      <c r="D31" s="654" t="s">
        <v>154</v>
      </c>
      <c r="E31" s="663"/>
      <c r="F31" s="327"/>
      <c r="G31" s="506"/>
      <c r="H31" s="328"/>
      <c r="I31" s="532"/>
      <c r="J31" s="319"/>
    </row>
    <row r="32" spans="2:10" ht="18" customHeight="1">
      <c r="B32" s="315"/>
      <c r="C32" s="321" t="s">
        <v>169</v>
      </c>
      <c r="D32" s="661" t="s">
        <v>45</v>
      </c>
      <c r="E32" s="662"/>
      <c r="F32" s="328" t="e">
        <f>#REF!</f>
        <v>#REF!</v>
      </c>
      <c r="G32" s="506">
        <v>20013</v>
      </c>
      <c r="H32" s="328">
        <v>12427</v>
      </c>
      <c r="I32" s="532">
        <v>19403</v>
      </c>
      <c r="J32" s="319">
        <v>51843</v>
      </c>
    </row>
    <row r="33" spans="2:10" ht="18" customHeight="1">
      <c r="B33" s="315"/>
      <c r="C33" s="321" t="s">
        <v>133</v>
      </c>
      <c r="D33" s="654" t="s">
        <v>118</v>
      </c>
      <c r="E33" s="655"/>
      <c r="F33" s="328" t="e">
        <f>#REF!</f>
        <v>#REF!</v>
      </c>
      <c r="G33" s="506">
        <v>0</v>
      </c>
      <c r="H33" s="328">
        <v>0</v>
      </c>
      <c r="I33" s="532">
        <v>0</v>
      </c>
      <c r="J33" s="319" t="s">
        <v>40</v>
      </c>
    </row>
    <row r="34" spans="2:10" ht="18" customHeight="1">
      <c r="B34" s="320"/>
      <c r="C34" s="321" t="s">
        <v>198</v>
      </c>
      <c r="D34" s="654" t="s">
        <v>249</v>
      </c>
      <c r="E34" s="655"/>
      <c r="F34" s="328" t="e">
        <f>#REF!</f>
        <v>#REF!</v>
      </c>
      <c r="G34" s="506">
        <v>0</v>
      </c>
      <c r="H34" s="328">
        <v>0</v>
      </c>
      <c r="I34" s="532">
        <v>0</v>
      </c>
      <c r="J34" s="319" t="s">
        <v>40</v>
      </c>
    </row>
    <row r="35" spans="2:10" ht="18" customHeight="1">
      <c r="B35" s="329"/>
      <c r="C35" s="321" t="s">
        <v>219</v>
      </c>
      <c r="D35" s="661" t="s">
        <v>228</v>
      </c>
      <c r="E35" s="662"/>
      <c r="F35" s="328" t="e">
        <f>#REF!</f>
        <v>#REF!</v>
      </c>
      <c r="G35" s="506">
        <v>35024</v>
      </c>
      <c r="H35" s="328">
        <v>6649</v>
      </c>
      <c r="I35" s="532">
        <v>27480</v>
      </c>
      <c r="J35" s="319">
        <v>69153</v>
      </c>
    </row>
    <row r="36" spans="2:10" ht="18" customHeight="1">
      <c r="B36" s="329"/>
      <c r="C36" s="321" t="s">
        <v>254</v>
      </c>
      <c r="D36" s="661" t="s">
        <v>227</v>
      </c>
      <c r="E36" s="662"/>
      <c r="F36" s="328" t="e">
        <f>#REF!</f>
        <v>#REF!</v>
      </c>
      <c r="G36" s="506">
        <v>0</v>
      </c>
      <c r="H36" s="328">
        <v>0</v>
      </c>
      <c r="I36" s="532">
        <v>0</v>
      </c>
      <c r="J36" s="319" t="s">
        <v>40</v>
      </c>
    </row>
    <row r="37" spans="2:10" ht="18" customHeight="1">
      <c r="B37" s="320"/>
      <c r="C37" s="321" t="s">
        <v>255</v>
      </c>
      <c r="D37" s="654" t="s">
        <v>78</v>
      </c>
      <c r="E37" s="655"/>
      <c r="F37" s="328" t="e">
        <f>#REF!</f>
        <v>#REF!</v>
      </c>
      <c r="G37" s="506">
        <v>1702</v>
      </c>
      <c r="H37" s="328">
        <v>41</v>
      </c>
      <c r="I37" s="532">
        <v>27</v>
      </c>
      <c r="J37" s="319">
        <v>1770</v>
      </c>
    </row>
    <row r="38" spans="2:10" ht="18" customHeight="1">
      <c r="B38" s="315" t="s">
        <v>135</v>
      </c>
      <c r="C38" s="654" t="s">
        <v>242</v>
      </c>
      <c r="D38" s="609"/>
      <c r="E38" s="598"/>
      <c r="F38" s="324">
        <v>0</v>
      </c>
      <c r="G38" s="506">
        <v>42552</v>
      </c>
      <c r="H38" s="506">
        <v>18981</v>
      </c>
      <c r="I38" s="532">
        <v>44047</v>
      </c>
      <c r="J38" s="319">
        <v>105580</v>
      </c>
    </row>
    <row r="39" spans="2:10" ht="18" customHeight="1">
      <c r="B39" s="653" t="s">
        <v>256</v>
      </c>
      <c r="C39" s="609"/>
      <c r="D39" s="609"/>
      <c r="E39" s="598"/>
      <c r="F39" s="318" t="e">
        <f>SUM(F19,F27,F38)</f>
        <v>#REF!</v>
      </c>
      <c r="G39" s="514">
        <v>260809</v>
      </c>
      <c r="H39" s="514">
        <v>380872</v>
      </c>
      <c r="I39" s="535">
        <v>520612</v>
      </c>
      <c r="J39" s="319">
        <v>1162293</v>
      </c>
    </row>
    <row r="40" spans="2:10" ht="18" customHeight="1">
      <c r="B40" s="315" t="s">
        <v>143</v>
      </c>
      <c r="C40" s="654" t="s">
        <v>257</v>
      </c>
      <c r="D40" s="609"/>
      <c r="E40" s="598"/>
      <c r="F40" s="330">
        <v>0</v>
      </c>
      <c r="G40" s="514">
        <v>7700</v>
      </c>
      <c r="H40" s="514">
        <v>120293</v>
      </c>
      <c r="I40" s="535">
        <v>494136</v>
      </c>
      <c r="J40" s="319">
        <v>622129</v>
      </c>
    </row>
    <row r="41" spans="2:10" ht="18" customHeight="1">
      <c r="B41" s="315" t="s">
        <v>258</v>
      </c>
      <c r="C41" s="654" t="s">
        <v>5</v>
      </c>
      <c r="D41" s="609"/>
      <c r="E41" s="598"/>
      <c r="F41" s="318">
        <f>SUM(F42:F43)</f>
        <v>0</v>
      </c>
      <c r="G41" s="514">
        <v>83399</v>
      </c>
      <c r="H41" s="514">
        <v>90139</v>
      </c>
      <c r="I41" s="535">
        <v>-134139</v>
      </c>
      <c r="J41" s="319">
        <v>39399</v>
      </c>
    </row>
    <row r="42" spans="2:10" ht="18" customHeight="1">
      <c r="B42" s="320"/>
      <c r="C42" s="321" t="s">
        <v>155</v>
      </c>
      <c r="D42" s="654" t="s">
        <v>231</v>
      </c>
      <c r="E42" s="655"/>
      <c r="F42" s="326"/>
      <c r="G42" s="507">
        <v>10892</v>
      </c>
      <c r="H42" s="507">
        <v>0</v>
      </c>
      <c r="I42" s="528">
        <v>0</v>
      </c>
      <c r="J42" s="319">
        <v>10892</v>
      </c>
    </row>
    <row r="43" spans="2:10" ht="18" customHeight="1">
      <c r="B43" s="320"/>
      <c r="C43" s="321" t="s">
        <v>167</v>
      </c>
      <c r="D43" s="654" t="s">
        <v>230</v>
      </c>
      <c r="E43" s="655"/>
      <c r="F43" s="326">
        <v>0</v>
      </c>
      <c r="G43" s="507">
        <v>72507</v>
      </c>
      <c r="H43" s="507">
        <v>90139</v>
      </c>
      <c r="I43" s="537">
        <v>-134139</v>
      </c>
      <c r="J43" s="319">
        <v>28507</v>
      </c>
    </row>
    <row r="44" spans="2:10" ht="18" customHeight="1">
      <c r="B44" s="332"/>
      <c r="C44" s="333" t="s">
        <v>259</v>
      </c>
      <c r="D44" s="654" t="s">
        <v>260</v>
      </c>
      <c r="E44" s="655"/>
      <c r="F44" s="326">
        <v>0</v>
      </c>
      <c r="G44" s="507">
        <v>0</v>
      </c>
      <c r="H44" s="507">
        <v>74900</v>
      </c>
      <c r="I44" s="537">
        <v>0</v>
      </c>
      <c r="J44" s="319">
        <v>74900</v>
      </c>
    </row>
    <row r="45" spans="2:10" ht="18" customHeight="1">
      <c r="B45" s="329"/>
      <c r="C45" s="334" t="s">
        <v>36</v>
      </c>
      <c r="D45" s="659" t="s">
        <v>261</v>
      </c>
      <c r="E45" s="660"/>
      <c r="F45" s="326">
        <v>0</v>
      </c>
      <c r="G45" s="507">
        <v>72507</v>
      </c>
      <c r="H45" s="507">
        <v>15239</v>
      </c>
      <c r="I45" s="537">
        <v>0</v>
      </c>
      <c r="J45" s="319">
        <v>87746</v>
      </c>
    </row>
    <row r="46" spans="2:10" ht="13.5" customHeight="1">
      <c r="B46" s="329"/>
      <c r="C46" s="335"/>
      <c r="D46" s="336" t="s">
        <v>262</v>
      </c>
      <c r="E46" s="337"/>
      <c r="F46" s="324"/>
      <c r="G46" s="507"/>
      <c r="H46" s="507"/>
      <c r="I46" s="528"/>
      <c r="J46" s="319"/>
    </row>
    <row r="47" spans="2:10" ht="13.5" customHeight="1">
      <c r="B47" s="653" t="s">
        <v>73</v>
      </c>
      <c r="C47" s="654"/>
      <c r="D47" s="654"/>
      <c r="E47" s="655"/>
      <c r="F47" s="327">
        <f>F40+F41</f>
        <v>0</v>
      </c>
      <c r="G47" s="507">
        <v>91099</v>
      </c>
      <c r="H47" s="507">
        <v>210432</v>
      </c>
      <c r="I47" s="528">
        <v>359997</v>
      </c>
      <c r="J47" s="319">
        <v>661528</v>
      </c>
    </row>
    <row r="48" spans="2:10" ht="13.5" customHeight="1">
      <c r="B48" s="653" t="s">
        <v>263</v>
      </c>
      <c r="C48" s="654"/>
      <c r="D48" s="654"/>
      <c r="E48" s="655"/>
      <c r="F48" s="327" t="e">
        <f>F39+F47</f>
        <v>#REF!</v>
      </c>
      <c r="G48" s="507">
        <v>351908</v>
      </c>
      <c r="H48" s="507">
        <v>591304</v>
      </c>
      <c r="I48" s="528">
        <v>880609</v>
      </c>
      <c r="J48" s="319">
        <v>1823821</v>
      </c>
    </row>
    <row r="49" spans="2:10" ht="13.5" customHeight="1">
      <c r="B49" s="656" t="s">
        <v>265</v>
      </c>
      <c r="C49" s="657"/>
      <c r="D49" s="657"/>
      <c r="E49" s="658"/>
      <c r="F49" s="338">
        <v>0</v>
      </c>
      <c r="G49" s="509">
        <v>0</v>
      </c>
      <c r="H49" s="509">
        <v>0</v>
      </c>
      <c r="I49" s="538">
        <v>0</v>
      </c>
      <c r="J49" s="339" t="s">
        <v>40</v>
      </c>
    </row>
    <row r="50" spans="2:10" ht="13.5" customHeight="1">
      <c r="B50" s="340"/>
      <c r="C50" s="340"/>
      <c r="D50" s="340"/>
      <c r="E50" s="340"/>
      <c r="F50" s="341"/>
      <c r="G50" s="515"/>
      <c r="H50" s="515"/>
      <c r="I50" s="515"/>
    </row>
    <row r="51" spans="2:10" ht="13.5" customHeight="1">
      <c r="B51" s="340"/>
      <c r="C51" s="340"/>
      <c r="D51" s="340"/>
      <c r="E51" s="340"/>
      <c r="F51" s="341"/>
      <c r="G51" s="515"/>
      <c r="H51" s="341"/>
      <c r="I51" s="515"/>
    </row>
    <row r="52" spans="2:10" ht="13.5" customHeight="1">
      <c r="B52" s="340"/>
      <c r="C52" s="340"/>
      <c r="D52" s="340"/>
      <c r="E52" s="340"/>
      <c r="F52" s="341"/>
      <c r="G52" s="515"/>
      <c r="H52" s="341"/>
      <c r="I52" s="515"/>
    </row>
    <row r="53" spans="2:10" ht="13.5" customHeight="1">
      <c r="F53" s="342"/>
      <c r="G53" s="342"/>
      <c r="H53" s="342"/>
      <c r="I53" s="342"/>
      <c r="J53" s="343"/>
    </row>
    <row r="54" spans="2:10" ht="13.5" customHeight="1">
      <c r="F54" s="342"/>
      <c r="G54" s="342"/>
      <c r="H54" s="342"/>
      <c r="I54" s="342"/>
      <c r="J54" s="343"/>
    </row>
    <row r="55" spans="2:10" ht="23.25" customHeight="1">
      <c r="F55" s="342"/>
      <c r="G55" s="342"/>
      <c r="H55" s="342"/>
      <c r="I55" s="342"/>
      <c r="J55" s="343"/>
    </row>
    <row r="56" spans="2:10" ht="23.25" customHeight="1">
      <c r="F56" s="342"/>
      <c r="G56" s="342"/>
      <c r="H56" s="342"/>
      <c r="I56" s="342"/>
      <c r="J56" s="343"/>
    </row>
    <row r="57" spans="2:10" ht="23.25" customHeight="1">
      <c r="F57" s="342"/>
      <c r="G57" s="342"/>
      <c r="H57" s="342"/>
      <c r="I57" s="342"/>
      <c r="J57" s="343"/>
    </row>
    <row r="58" spans="2:10" ht="23.25" customHeight="1">
      <c r="F58" s="342"/>
      <c r="G58" s="342"/>
      <c r="H58" s="342"/>
      <c r="I58" s="342"/>
      <c r="J58" s="343"/>
    </row>
    <row r="59" spans="2:10" ht="23.25" customHeight="1">
      <c r="F59" s="342"/>
      <c r="G59" s="342"/>
      <c r="H59" s="342"/>
      <c r="I59" s="342"/>
      <c r="J59" s="343"/>
    </row>
    <row r="60" spans="2:10" ht="23.25" customHeight="1">
      <c r="F60" s="342"/>
      <c r="G60" s="342"/>
      <c r="H60" s="342"/>
      <c r="I60" s="342"/>
      <c r="J60" s="343"/>
    </row>
    <row r="61" spans="2:10" ht="23.25" customHeight="1">
      <c r="F61" s="342"/>
      <c r="G61" s="342"/>
      <c r="H61" s="342"/>
      <c r="I61" s="342"/>
      <c r="J61" s="343"/>
    </row>
    <row r="62" spans="2:10" ht="23.25" customHeight="1">
      <c r="F62" s="342"/>
      <c r="G62" s="342"/>
      <c r="H62" s="342"/>
      <c r="I62" s="342"/>
      <c r="J62" s="343"/>
    </row>
    <row r="63" spans="2:10" ht="23.25" customHeight="1">
      <c r="F63" s="341"/>
      <c r="G63" s="341"/>
      <c r="H63" s="341"/>
      <c r="I63" s="341"/>
    </row>
    <row r="64" spans="2:10" ht="23.25" customHeight="1">
      <c r="F64" s="341"/>
      <c r="G64" s="341"/>
      <c r="H64" s="341"/>
      <c r="I64" s="341"/>
    </row>
    <row r="65" spans="1:81" ht="23.25" customHeight="1">
      <c r="F65" s="341"/>
      <c r="G65" s="341"/>
      <c r="H65" s="341"/>
      <c r="I65" s="341"/>
    </row>
    <row r="66" spans="1:81" ht="23.25" customHeight="1">
      <c r="F66" s="341"/>
      <c r="G66" s="341"/>
      <c r="H66" s="341"/>
      <c r="I66" s="341"/>
    </row>
    <row r="67" spans="1:81" ht="23.25" customHeight="1">
      <c r="F67" s="341"/>
      <c r="G67" s="341"/>
      <c r="H67" s="341"/>
      <c r="I67" s="341"/>
    </row>
    <row r="68" spans="1:81" ht="23.25" customHeight="1">
      <c r="F68" s="341"/>
      <c r="G68" s="341"/>
      <c r="H68" s="341"/>
      <c r="I68" s="341"/>
    </row>
    <row r="69" spans="1:81" ht="23.25" customHeight="1">
      <c r="F69" s="341"/>
      <c r="G69" s="341"/>
      <c r="H69" s="341"/>
      <c r="I69" s="341"/>
    </row>
    <row r="70" spans="1:81" ht="23.25" customHeight="1">
      <c r="F70" s="341"/>
      <c r="G70" s="341"/>
      <c r="H70" s="341"/>
      <c r="I70" s="341"/>
    </row>
    <row r="71" spans="1:81" s="221" customFormat="1" ht="23.25" customHeight="1">
      <c r="A71" s="51"/>
      <c r="B71" s="51"/>
      <c r="C71" s="51"/>
      <c r="D71" s="51"/>
      <c r="E71" s="51"/>
      <c r="F71" s="341"/>
      <c r="G71" s="341"/>
      <c r="H71" s="341"/>
      <c r="I71" s="34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51"/>
      <c r="AN71" s="51"/>
      <c r="AO71" s="51"/>
      <c r="AP71" s="51"/>
      <c r="AQ71" s="51"/>
      <c r="AR71" s="51"/>
      <c r="AS71" s="51"/>
      <c r="AT71" s="51"/>
      <c r="AU71" s="51"/>
      <c r="AV71" s="51"/>
      <c r="AW71" s="51"/>
      <c r="AX71" s="51"/>
      <c r="AY71" s="51"/>
      <c r="AZ71" s="51"/>
      <c r="BA71" s="51"/>
      <c r="BB71" s="51"/>
      <c r="BC71" s="51"/>
      <c r="BD71" s="51"/>
      <c r="BE71" s="51"/>
      <c r="BF71" s="51"/>
      <c r="BG71" s="51"/>
      <c r="BH71" s="51"/>
      <c r="BI71" s="51"/>
      <c r="BJ71" s="51"/>
      <c r="BK71" s="51"/>
      <c r="BL71" s="51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51"/>
      <c r="CA71" s="51"/>
      <c r="CB71" s="51"/>
      <c r="CC71" s="51"/>
    </row>
    <row r="72" spans="1:81" s="221" customFormat="1" ht="23.25" customHeight="1">
      <c r="A72" s="51"/>
      <c r="B72" s="51"/>
      <c r="C72" s="51"/>
      <c r="D72" s="51"/>
      <c r="E72" s="51"/>
      <c r="F72" s="341"/>
      <c r="G72" s="341"/>
      <c r="H72" s="341"/>
      <c r="I72" s="34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  <c r="AL72" s="51"/>
      <c r="AM72" s="51"/>
      <c r="AN72" s="51"/>
      <c r="AO72" s="51"/>
      <c r="AP72" s="51"/>
      <c r="AQ72" s="51"/>
      <c r="AR72" s="51"/>
      <c r="AS72" s="51"/>
      <c r="AT72" s="51"/>
      <c r="AU72" s="51"/>
      <c r="AV72" s="51"/>
      <c r="AW72" s="51"/>
      <c r="AX72" s="51"/>
      <c r="AY72" s="51"/>
      <c r="AZ72" s="51"/>
      <c r="BA72" s="51"/>
      <c r="BB72" s="51"/>
      <c r="BC72" s="51"/>
      <c r="BD72" s="51"/>
      <c r="BE72" s="51"/>
      <c r="BF72" s="51"/>
      <c r="BG72" s="51"/>
      <c r="BH72" s="51"/>
      <c r="BI72" s="51"/>
      <c r="BJ72" s="51"/>
      <c r="BK72" s="51"/>
      <c r="BL72" s="51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1"/>
      <c r="CA72" s="51"/>
      <c r="CB72" s="51"/>
      <c r="CC72" s="51"/>
    </row>
    <row r="73" spans="1:81" s="221" customFormat="1" ht="23.25" customHeight="1">
      <c r="A73" s="51"/>
      <c r="B73" s="51"/>
      <c r="C73" s="51"/>
      <c r="D73" s="51"/>
      <c r="E73" s="51"/>
      <c r="F73" s="341"/>
      <c r="G73" s="341"/>
      <c r="H73" s="341"/>
      <c r="I73" s="34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  <c r="AP73" s="51"/>
      <c r="AQ73" s="51"/>
      <c r="AR73" s="51"/>
      <c r="AS73" s="51"/>
      <c r="AT73" s="51"/>
      <c r="AU73" s="51"/>
      <c r="AV73" s="51"/>
      <c r="AW73" s="51"/>
      <c r="AX73" s="51"/>
      <c r="AY73" s="51"/>
      <c r="AZ73" s="51"/>
      <c r="BA73" s="51"/>
      <c r="BB73" s="51"/>
      <c r="BC73" s="51"/>
      <c r="BD73" s="51"/>
      <c r="BE73" s="51"/>
      <c r="BF73" s="51"/>
      <c r="BG73" s="51"/>
      <c r="BH73" s="51"/>
      <c r="BI73" s="51"/>
      <c r="BJ73" s="51"/>
      <c r="BK73" s="51"/>
      <c r="BL73" s="51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1"/>
      <c r="CA73" s="51"/>
      <c r="CB73" s="51"/>
      <c r="CC73" s="51"/>
    </row>
    <row r="74" spans="1:81" s="221" customFormat="1" ht="23.25" customHeight="1">
      <c r="A74" s="51"/>
      <c r="B74" s="51"/>
      <c r="C74" s="51"/>
      <c r="D74" s="51"/>
      <c r="E74" s="51"/>
      <c r="F74" s="341"/>
      <c r="G74" s="341"/>
      <c r="H74" s="341"/>
      <c r="I74" s="34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  <c r="AL74" s="51"/>
      <c r="AM74" s="51"/>
      <c r="AN74" s="51"/>
      <c r="AO74" s="51"/>
      <c r="AP74" s="51"/>
      <c r="AQ74" s="51"/>
      <c r="AR74" s="51"/>
      <c r="AS74" s="51"/>
      <c r="AT74" s="51"/>
      <c r="AU74" s="51"/>
      <c r="AV74" s="51"/>
      <c r="AW74" s="51"/>
      <c r="AX74" s="51"/>
      <c r="AY74" s="51"/>
      <c r="AZ74" s="51"/>
      <c r="BA74" s="51"/>
      <c r="BB74" s="51"/>
      <c r="BC74" s="51"/>
      <c r="BD74" s="51"/>
      <c r="BE74" s="51"/>
      <c r="BF74" s="51"/>
      <c r="BG74" s="51"/>
      <c r="BH74" s="51"/>
      <c r="BI74" s="51"/>
      <c r="BJ74" s="51"/>
      <c r="BK74" s="51"/>
      <c r="BL74" s="51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51"/>
      <c r="CA74" s="51"/>
      <c r="CB74" s="51"/>
      <c r="CC74" s="51"/>
    </row>
    <row r="75" spans="1:81" s="221" customFormat="1" ht="23.25" customHeight="1">
      <c r="A75" s="51"/>
      <c r="B75" s="51"/>
      <c r="C75" s="51"/>
      <c r="D75" s="51"/>
      <c r="E75" s="51"/>
      <c r="F75" s="341"/>
      <c r="G75" s="341"/>
      <c r="H75" s="341"/>
      <c r="I75" s="34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  <c r="AN75" s="51"/>
      <c r="AO75" s="51"/>
      <c r="AP75" s="51"/>
      <c r="AQ75" s="51"/>
      <c r="AR75" s="51"/>
      <c r="AS75" s="51"/>
      <c r="AT75" s="51"/>
      <c r="AU75" s="51"/>
      <c r="AV75" s="51"/>
      <c r="AW75" s="51"/>
      <c r="AX75" s="51"/>
      <c r="AY75" s="51"/>
      <c r="AZ75" s="51"/>
      <c r="BA75" s="51"/>
      <c r="BB75" s="51"/>
      <c r="BC75" s="51"/>
      <c r="BD75" s="51"/>
      <c r="BE75" s="51"/>
      <c r="BF75" s="51"/>
      <c r="BG75" s="51"/>
      <c r="BH75" s="51"/>
      <c r="BI75" s="51"/>
      <c r="BJ75" s="51"/>
      <c r="BK75" s="51"/>
      <c r="BL75" s="51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1"/>
      <c r="CA75" s="51"/>
      <c r="CB75" s="51"/>
      <c r="CC75" s="51"/>
    </row>
    <row r="76" spans="1:81" s="221" customFormat="1" ht="23.25" customHeight="1">
      <c r="A76" s="51"/>
      <c r="B76" s="51"/>
      <c r="C76" s="51"/>
      <c r="D76" s="51"/>
      <c r="E76" s="51"/>
      <c r="F76" s="341"/>
      <c r="G76" s="341"/>
      <c r="H76" s="341"/>
      <c r="I76" s="34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  <c r="AL76" s="51"/>
      <c r="AM76" s="51"/>
      <c r="AN76" s="51"/>
      <c r="AO76" s="51"/>
      <c r="AP76" s="51"/>
      <c r="AQ76" s="51"/>
      <c r="AR76" s="51"/>
      <c r="AS76" s="51"/>
      <c r="AT76" s="51"/>
      <c r="AU76" s="51"/>
      <c r="AV76" s="51"/>
      <c r="AW76" s="51"/>
      <c r="AX76" s="51"/>
      <c r="AY76" s="51"/>
      <c r="AZ76" s="51"/>
      <c r="BA76" s="51"/>
      <c r="BB76" s="51"/>
      <c r="BC76" s="51"/>
      <c r="BD76" s="51"/>
      <c r="BE76" s="51"/>
      <c r="BF76" s="51"/>
      <c r="BG76" s="51"/>
      <c r="BH76" s="51"/>
      <c r="BI76" s="51"/>
      <c r="BJ76" s="51"/>
      <c r="BK76" s="51"/>
      <c r="BL76" s="51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51"/>
      <c r="CA76" s="51"/>
      <c r="CB76" s="51"/>
      <c r="CC76" s="51"/>
    </row>
    <row r="77" spans="1:81" s="221" customFormat="1" ht="23.25" customHeight="1">
      <c r="A77" s="51"/>
      <c r="B77" s="51"/>
      <c r="C77" s="51"/>
      <c r="D77" s="51"/>
      <c r="E77" s="51"/>
      <c r="F77" s="341"/>
      <c r="G77" s="341"/>
      <c r="H77" s="341"/>
      <c r="I77" s="34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51"/>
      <c r="AP77" s="51"/>
      <c r="AQ77" s="51"/>
      <c r="AR77" s="51"/>
      <c r="AS77" s="51"/>
      <c r="AT77" s="51"/>
      <c r="AU77" s="51"/>
      <c r="AV77" s="51"/>
      <c r="AW77" s="51"/>
      <c r="AX77" s="51"/>
      <c r="AY77" s="51"/>
      <c r="AZ77" s="51"/>
      <c r="BA77" s="51"/>
      <c r="BB77" s="51"/>
      <c r="BC77" s="51"/>
      <c r="BD77" s="51"/>
      <c r="BE77" s="51"/>
      <c r="BF77" s="51"/>
      <c r="BG77" s="51"/>
      <c r="BH77" s="51"/>
      <c r="BI77" s="51"/>
      <c r="BJ77" s="51"/>
      <c r="BK77" s="51"/>
      <c r="BL77" s="51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1"/>
      <c r="CA77" s="51"/>
      <c r="CB77" s="51"/>
      <c r="CC77" s="51"/>
    </row>
    <row r="78" spans="1:81" s="221" customFormat="1" ht="23.25" customHeight="1">
      <c r="A78" s="51"/>
      <c r="B78" s="51"/>
      <c r="C78" s="51"/>
      <c r="D78" s="51"/>
      <c r="E78" s="51"/>
      <c r="F78" s="341"/>
      <c r="G78" s="341"/>
      <c r="H78" s="341"/>
      <c r="I78" s="34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51"/>
      <c r="AJ78" s="51"/>
      <c r="AK78" s="51"/>
      <c r="AL78" s="51"/>
      <c r="AM78" s="51"/>
      <c r="AN78" s="51"/>
      <c r="AO78" s="51"/>
      <c r="AP78" s="51"/>
      <c r="AQ78" s="51"/>
      <c r="AR78" s="51"/>
      <c r="AS78" s="51"/>
      <c r="AT78" s="51"/>
      <c r="AU78" s="51"/>
      <c r="AV78" s="51"/>
      <c r="AW78" s="51"/>
      <c r="AX78" s="51"/>
      <c r="AY78" s="51"/>
      <c r="AZ78" s="51"/>
      <c r="BA78" s="51"/>
      <c r="BB78" s="51"/>
      <c r="BC78" s="51"/>
      <c r="BD78" s="51"/>
      <c r="BE78" s="51"/>
      <c r="BF78" s="51"/>
      <c r="BG78" s="51"/>
      <c r="BH78" s="51"/>
      <c r="BI78" s="51"/>
      <c r="BJ78" s="51"/>
      <c r="BK78" s="51"/>
      <c r="BL78" s="51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51"/>
      <c r="CA78" s="51"/>
      <c r="CB78" s="51"/>
      <c r="CC78" s="51"/>
    </row>
    <row r="79" spans="1:81" s="221" customFormat="1" ht="23.25" customHeight="1">
      <c r="A79" s="51"/>
      <c r="B79" s="51"/>
      <c r="C79" s="51"/>
      <c r="D79" s="51"/>
      <c r="E79" s="51"/>
      <c r="F79" s="341"/>
      <c r="G79" s="341"/>
      <c r="H79" s="341"/>
      <c r="I79" s="34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  <c r="AJ79" s="51"/>
      <c r="AK79" s="51"/>
      <c r="AL79" s="51"/>
      <c r="AM79" s="51"/>
      <c r="AN79" s="51"/>
      <c r="AO79" s="51"/>
      <c r="AP79" s="51"/>
      <c r="AQ79" s="51"/>
      <c r="AR79" s="51"/>
      <c r="AS79" s="51"/>
      <c r="AT79" s="51"/>
      <c r="AU79" s="51"/>
      <c r="AV79" s="51"/>
      <c r="AW79" s="51"/>
      <c r="AX79" s="51"/>
      <c r="AY79" s="51"/>
      <c r="AZ79" s="51"/>
      <c r="BA79" s="51"/>
      <c r="BB79" s="51"/>
      <c r="BC79" s="51"/>
      <c r="BD79" s="51"/>
      <c r="BE79" s="51"/>
      <c r="BF79" s="51"/>
      <c r="BG79" s="51"/>
      <c r="BH79" s="51"/>
      <c r="BI79" s="51"/>
      <c r="BJ79" s="51"/>
      <c r="BK79" s="51"/>
      <c r="BL79" s="51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51"/>
      <c r="CA79" s="51"/>
      <c r="CB79" s="51"/>
      <c r="CC79" s="51"/>
    </row>
    <row r="80" spans="1:81" s="221" customFormat="1" ht="23.25" customHeight="1">
      <c r="A80" s="51"/>
      <c r="B80" s="51"/>
      <c r="C80" s="51"/>
      <c r="D80" s="51"/>
      <c r="E80" s="51"/>
      <c r="F80" s="341"/>
      <c r="G80" s="341"/>
      <c r="H80" s="341"/>
      <c r="I80" s="34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1"/>
      <c r="AJ80" s="51"/>
      <c r="AK80" s="51"/>
      <c r="AL80" s="51"/>
      <c r="AM80" s="51"/>
      <c r="AN80" s="51"/>
      <c r="AO80" s="51"/>
      <c r="AP80" s="51"/>
      <c r="AQ80" s="51"/>
      <c r="AR80" s="51"/>
      <c r="AS80" s="51"/>
      <c r="AT80" s="51"/>
      <c r="AU80" s="51"/>
      <c r="AV80" s="51"/>
      <c r="AW80" s="51"/>
      <c r="AX80" s="51"/>
      <c r="AY80" s="51"/>
      <c r="AZ80" s="51"/>
      <c r="BA80" s="51"/>
      <c r="BB80" s="51"/>
      <c r="BC80" s="51"/>
      <c r="BD80" s="51"/>
      <c r="BE80" s="51"/>
      <c r="BF80" s="51"/>
      <c r="BG80" s="51"/>
      <c r="BH80" s="51"/>
      <c r="BI80" s="51"/>
      <c r="BJ80" s="51"/>
      <c r="BK80" s="51"/>
      <c r="BL80" s="51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51"/>
      <c r="CA80" s="51"/>
      <c r="CB80" s="51"/>
      <c r="CC80" s="51"/>
    </row>
    <row r="81" spans="1:81" s="221" customFormat="1" ht="23.25" customHeight="1">
      <c r="A81" s="51"/>
      <c r="B81" s="51"/>
      <c r="C81" s="51"/>
      <c r="D81" s="51"/>
      <c r="E81" s="51"/>
      <c r="F81" s="341"/>
      <c r="G81" s="341"/>
      <c r="H81" s="341"/>
      <c r="I81" s="34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1"/>
      <c r="AR81" s="51"/>
      <c r="AS81" s="51"/>
      <c r="AT81" s="51"/>
      <c r="AU81" s="51"/>
      <c r="AV81" s="51"/>
      <c r="AW81" s="51"/>
      <c r="AX81" s="51"/>
      <c r="AY81" s="51"/>
      <c r="AZ81" s="51"/>
      <c r="BA81" s="51"/>
      <c r="BB81" s="51"/>
      <c r="BC81" s="51"/>
      <c r="BD81" s="51"/>
      <c r="BE81" s="51"/>
      <c r="BF81" s="51"/>
      <c r="BG81" s="51"/>
      <c r="BH81" s="51"/>
      <c r="BI81" s="51"/>
      <c r="BJ81" s="51"/>
      <c r="BK81" s="51"/>
      <c r="BL81" s="51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51"/>
      <c r="CA81" s="51"/>
      <c r="CB81" s="51"/>
      <c r="CC81" s="51"/>
    </row>
    <row r="82" spans="1:81" s="221" customFormat="1" ht="23.25" customHeight="1">
      <c r="A82" s="51"/>
      <c r="B82" s="51"/>
      <c r="C82" s="51"/>
      <c r="D82" s="51"/>
      <c r="E82" s="51"/>
      <c r="F82" s="341"/>
      <c r="G82" s="341"/>
      <c r="H82" s="341"/>
      <c r="I82" s="34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51"/>
      <c r="AJ82" s="51"/>
      <c r="AK82" s="51"/>
      <c r="AL82" s="51"/>
      <c r="AM82" s="51"/>
      <c r="AN82" s="51"/>
      <c r="AO82" s="51"/>
      <c r="AP82" s="51"/>
      <c r="AQ82" s="51"/>
      <c r="AR82" s="51"/>
      <c r="AS82" s="51"/>
      <c r="AT82" s="51"/>
      <c r="AU82" s="51"/>
      <c r="AV82" s="51"/>
      <c r="AW82" s="51"/>
      <c r="AX82" s="51"/>
      <c r="AY82" s="51"/>
      <c r="AZ82" s="51"/>
      <c r="BA82" s="51"/>
      <c r="BB82" s="51"/>
      <c r="BC82" s="51"/>
      <c r="BD82" s="51"/>
      <c r="BE82" s="51"/>
      <c r="BF82" s="51"/>
      <c r="BG82" s="51"/>
      <c r="BH82" s="51"/>
      <c r="BI82" s="51"/>
      <c r="BJ82" s="51"/>
      <c r="BK82" s="51"/>
      <c r="BL82" s="51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1"/>
      <c r="CA82" s="51"/>
      <c r="CB82" s="51"/>
      <c r="CC82" s="51"/>
    </row>
    <row r="83" spans="1:81" s="221" customFormat="1" ht="23.25" customHeight="1">
      <c r="A83" s="51"/>
      <c r="B83" s="51"/>
      <c r="C83" s="51"/>
      <c r="D83" s="51"/>
      <c r="E83" s="51"/>
      <c r="F83" s="341"/>
      <c r="G83" s="341"/>
      <c r="H83" s="341"/>
      <c r="I83" s="34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1"/>
      <c r="AJ83" s="51"/>
      <c r="AK83" s="51"/>
      <c r="AL83" s="51"/>
      <c r="AM83" s="51"/>
      <c r="AN83" s="51"/>
      <c r="AO83" s="51"/>
      <c r="AP83" s="51"/>
      <c r="AQ83" s="51"/>
      <c r="AR83" s="51"/>
      <c r="AS83" s="51"/>
      <c r="AT83" s="51"/>
      <c r="AU83" s="51"/>
      <c r="AV83" s="51"/>
      <c r="AW83" s="51"/>
      <c r="AX83" s="51"/>
      <c r="AY83" s="51"/>
      <c r="AZ83" s="51"/>
      <c r="BA83" s="51"/>
      <c r="BB83" s="51"/>
      <c r="BC83" s="51"/>
      <c r="BD83" s="51"/>
      <c r="BE83" s="51"/>
      <c r="BF83" s="51"/>
      <c r="BG83" s="51"/>
      <c r="BH83" s="51"/>
      <c r="BI83" s="51"/>
      <c r="BJ83" s="51"/>
      <c r="BK83" s="51"/>
      <c r="BL83" s="51"/>
      <c r="BM83" s="51"/>
      <c r="BN83" s="51"/>
      <c r="BO83" s="51"/>
      <c r="BP83" s="51"/>
      <c r="BQ83" s="51"/>
      <c r="BR83" s="51"/>
      <c r="BS83" s="51"/>
      <c r="BT83" s="51"/>
      <c r="BU83" s="51"/>
      <c r="BV83" s="51"/>
      <c r="BW83" s="51"/>
      <c r="BX83" s="51"/>
      <c r="BY83" s="51"/>
      <c r="BZ83" s="51"/>
      <c r="CA83" s="51"/>
      <c r="CB83" s="51"/>
      <c r="CC83" s="51"/>
    </row>
    <row r="84" spans="1:81" s="221" customFormat="1" ht="23.25" customHeight="1">
      <c r="A84" s="51"/>
      <c r="B84" s="51"/>
      <c r="C84" s="51"/>
      <c r="D84" s="51"/>
      <c r="E84" s="51"/>
      <c r="F84" s="341"/>
      <c r="G84" s="341"/>
      <c r="H84" s="341"/>
      <c r="I84" s="34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F84" s="51"/>
      <c r="AG84" s="51"/>
      <c r="AH84" s="51"/>
      <c r="AI84" s="51"/>
      <c r="AJ84" s="51"/>
      <c r="AK84" s="51"/>
      <c r="AL84" s="51"/>
      <c r="AM84" s="51"/>
      <c r="AN84" s="51"/>
      <c r="AO84" s="51"/>
      <c r="AP84" s="51"/>
      <c r="AQ84" s="51"/>
      <c r="AR84" s="51"/>
      <c r="AS84" s="51"/>
      <c r="AT84" s="51"/>
      <c r="AU84" s="51"/>
      <c r="AV84" s="51"/>
      <c r="AW84" s="51"/>
      <c r="AX84" s="51"/>
      <c r="AY84" s="51"/>
      <c r="AZ84" s="51"/>
      <c r="BA84" s="51"/>
      <c r="BB84" s="51"/>
      <c r="BC84" s="51"/>
      <c r="BD84" s="51"/>
      <c r="BE84" s="51"/>
      <c r="BF84" s="51"/>
      <c r="BG84" s="51"/>
      <c r="BH84" s="51"/>
      <c r="BI84" s="51"/>
      <c r="BJ84" s="51"/>
      <c r="BK84" s="51"/>
      <c r="BL84" s="51"/>
      <c r="BM84" s="51"/>
      <c r="BN84" s="51"/>
      <c r="BO84" s="51"/>
      <c r="BP84" s="51"/>
      <c r="BQ84" s="51"/>
      <c r="BR84" s="51"/>
      <c r="BS84" s="51"/>
      <c r="BT84" s="51"/>
      <c r="BU84" s="51"/>
      <c r="BV84" s="51"/>
      <c r="BW84" s="51"/>
      <c r="BX84" s="51"/>
      <c r="BY84" s="51"/>
      <c r="BZ84" s="51"/>
      <c r="CA84" s="51"/>
      <c r="CB84" s="51"/>
      <c r="CC84" s="51"/>
    </row>
    <row r="85" spans="1:81" s="221" customFormat="1" ht="23.25" customHeight="1">
      <c r="A85" s="51"/>
      <c r="B85" s="51"/>
      <c r="C85" s="51"/>
      <c r="D85" s="51"/>
      <c r="E85" s="51"/>
      <c r="F85" s="341"/>
      <c r="G85" s="341"/>
      <c r="H85" s="341"/>
      <c r="I85" s="34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  <c r="AF85" s="51"/>
      <c r="AG85" s="51"/>
      <c r="AH85" s="51"/>
      <c r="AI85" s="51"/>
      <c r="AJ85" s="51"/>
      <c r="AK85" s="51"/>
      <c r="AL85" s="51"/>
      <c r="AM85" s="51"/>
      <c r="AN85" s="51"/>
      <c r="AO85" s="51"/>
      <c r="AP85" s="51"/>
      <c r="AQ85" s="51"/>
      <c r="AR85" s="51"/>
      <c r="AS85" s="51"/>
      <c r="AT85" s="51"/>
      <c r="AU85" s="51"/>
      <c r="AV85" s="51"/>
      <c r="AW85" s="51"/>
      <c r="AX85" s="51"/>
      <c r="AY85" s="51"/>
      <c r="AZ85" s="51"/>
      <c r="BA85" s="51"/>
      <c r="BB85" s="51"/>
      <c r="BC85" s="51"/>
      <c r="BD85" s="51"/>
      <c r="BE85" s="51"/>
      <c r="BF85" s="51"/>
      <c r="BG85" s="51"/>
      <c r="BH85" s="51"/>
      <c r="BI85" s="51"/>
      <c r="BJ85" s="51"/>
      <c r="BK85" s="51"/>
      <c r="BL85" s="51"/>
      <c r="BM85" s="51"/>
      <c r="BN85" s="51"/>
      <c r="BO85" s="51"/>
      <c r="BP85" s="51"/>
      <c r="BQ85" s="51"/>
      <c r="BR85" s="51"/>
      <c r="BS85" s="51"/>
      <c r="BT85" s="51"/>
      <c r="BU85" s="51"/>
      <c r="BV85" s="51"/>
      <c r="BW85" s="51"/>
      <c r="BX85" s="51"/>
      <c r="BY85" s="51"/>
      <c r="BZ85" s="51"/>
      <c r="CA85" s="51"/>
      <c r="CB85" s="51"/>
      <c r="CC85" s="51"/>
    </row>
    <row r="86" spans="1:81" s="221" customFormat="1" ht="23.25" customHeight="1">
      <c r="A86" s="51"/>
      <c r="B86" s="51"/>
      <c r="C86" s="51"/>
      <c r="D86" s="51"/>
      <c r="E86" s="51"/>
      <c r="F86" s="341"/>
      <c r="G86" s="341"/>
      <c r="H86" s="341"/>
      <c r="I86" s="34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51"/>
      <c r="AB86" s="51"/>
      <c r="AC86" s="51"/>
      <c r="AD86" s="51"/>
      <c r="AE86" s="51"/>
      <c r="AF86" s="51"/>
      <c r="AG86" s="51"/>
      <c r="AH86" s="51"/>
      <c r="AI86" s="51"/>
      <c r="AJ86" s="51"/>
      <c r="AK86" s="51"/>
      <c r="AL86" s="51"/>
      <c r="AM86" s="51"/>
      <c r="AN86" s="51"/>
      <c r="AO86" s="51"/>
      <c r="AP86" s="51"/>
      <c r="AQ86" s="51"/>
      <c r="AR86" s="51"/>
      <c r="AS86" s="51"/>
      <c r="AT86" s="51"/>
      <c r="AU86" s="51"/>
      <c r="AV86" s="51"/>
      <c r="AW86" s="51"/>
      <c r="AX86" s="51"/>
      <c r="AY86" s="51"/>
      <c r="AZ86" s="51"/>
      <c r="BA86" s="51"/>
      <c r="BB86" s="51"/>
      <c r="BC86" s="51"/>
      <c r="BD86" s="51"/>
      <c r="BE86" s="51"/>
      <c r="BF86" s="51"/>
      <c r="BG86" s="51"/>
      <c r="BH86" s="51"/>
      <c r="BI86" s="51"/>
      <c r="BJ86" s="51"/>
      <c r="BK86" s="51"/>
      <c r="BL86" s="51"/>
      <c r="BM86" s="51"/>
      <c r="BN86" s="51"/>
      <c r="BO86" s="51"/>
      <c r="BP86" s="51"/>
      <c r="BQ86" s="51"/>
      <c r="BR86" s="51"/>
      <c r="BS86" s="51"/>
      <c r="BT86" s="51"/>
      <c r="BU86" s="51"/>
      <c r="BV86" s="51"/>
      <c r="BW86" s="51"/>
      <c r="BX86" s="51"/>
      <c r="BY86" s="51"/>
      <c r="BZ86" s="51"/>
      <c r="CA86" s="51"/>
      <c r="CB86" s="51"/>
      <c r="CC86" s="51"/>
    </row>
    <row r="87" spans="1:81" s="221" customFormat="1" ht="23.25" customHeight="1">
      <c r="A87" s="51"/>
      <c r="B87" s="51"/>
      <c r="C87" s="51"/>
      <c r="D87" s="51"/>
      <c r="E87" s="51"/>
      <c r="F87" s="341"/>
      <c r="G87" s="341"/>
      <c r="H87" s="341"/>
      <c r="I87" s="34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  <c r="AF87" s="51"/>
      <c r="AG87" s="51"/>
      <c r="AH87" s="51"/>
      <c r="AI87" s="51"/>
      <c r="AJ87" s="51"/>
      <c r="AK87" s="51"/>
      <c r="AL87" s="51"/>
      <c r="AM87" s="51"/>
      <c r="AN87" s="51"/>
      <c r="AO87" s="51"/>
      <c r="AP87" s="51"/>
      <c r="AQ87" s="51"/>
      <c r="AR87" s="51"/>
      <c r="AS87" s="51"/>
      <c r="AT87" s="51"/>
      <c r="AU87" s="51"/>
      <c r="AV87" s="51"/>
      <c r="AW87" s="51"/>
      <c r="AX87" s="51"/>
      <c r="AY87" s="51"/>
      <c r="AZ87" s="51"/>
      <c r="BA87" s="51"/>
      <c r="BB87" s="51"/>
      <c r="BC87" s="51"/>
      <c r="BD87" s="51"/>
      <c r="BE87" s="51"/>
      <c r="BF87" s="51"/>
      <c r="BG87" s="51"/>
      <c r="BH87" s="51"/>
      <c r="BI87" s="51"/>
      <c r="BJ87" s="51"/>
      <c r="BK87" s="51"/>
      <c r="BL87" s="51"/>
      <c r="BM87" s="51"/>
      <c r="BN87" s="51"/>
      <c r="BO87" s="51"/>
      <c r="BP87" s="51"/>
      <c r="BQ87" s="51"/>
      <c r="BR87" s="51"/>
      <c r="BS87" s="51"/>
      <c r="BT87" s="51"/>
      <c r="BU87" s="51"/>
      <c r="BV87" s="51"/>
      <c r="BW87" s="51"/>
      <c r="BX87" s="51"/>
      <c r="BY87" s="51"/>
      <c r="BZ87" s="51"/>
      <c r="CA87" s="51"/>
      <c r="CB87" s="51"/>
      <c r="CC87" s="51"/>
    </row>
    <row r="88" spans="1:81" s="221" customFormat="1" ht="23.25" customHeight="1">
      <c r="A88" s="51"/>
      <c r="B88" s="51"/>
      <c r="C88" s="51"/>
      <c r="D88" s="51"/>
      <c r="E88" s="51"/>
      <c r="F88" s="341"/>
      <c r="G88" s="341"/>
      <c r="H88" s="341"/>
      <c r="I88" s="34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  <c r="AF88" s="51"/>
      <c r="AG88" s="51"/>
      <c r="AH88" s="51"/>
      <c r="AI88" s="51"/>
      <c r="AJ88" s="51"/>
      <c r="AK88" s="51"/>
      <c r="AL88" s="51"/>
      <c r="AM88" s="51"/>
      <c r="AN88" s="51"/>
      <c r="AO88" s="51"/>
      <c r="AP88" s="51"/>
      <c r="AQ88" s="51"/>
      <c r="AR88" s="51"/>
      <c r="AS88" s="51"/>
      <c r="AT88" s="51"/>
      <c r="AU88" s="51"/>
      <c r="AV88" s="51"/>
      <c r="AW88" s="51"/>
      <c r="AX88" s="51"/>
      <c r="AY88" s="51"/>
      <c r="AZ88" s="51"/>
      <c r="BA88" s="51"/>
      <c r="BB88" s="51"/>
      <c r="BC88" s="51"/>
      <c r="BD88" s="51"/>
      <c r="BE88" s="51"/>
      <c r="BF88" s="51"/>
      <c r="BG88" s="51"/>
      <c r="BH88" s="51"/>
      <c r="BI88" s="51"/>
      <c r="BJ88" s="51"/>
      <c r="BK88" s="51"/>
      <c r="BL88" s="51"/>
      <c r="BM88" s="51"/>
      <c r="BN88" s="51"/>
      <c r="BO88" s="51"/>
      <c r="BP88" s="51"/>
      <c r="BQ88" s="51"/>
      <c r="BR88" s="51"/>
      <c r="BS88" s="51"/>
      <c r="BT88" s="51"/>
      <c r="BU88" s="51"/>
      <c r="BV88" s="51"/>
      <c r="BW88" s="51"/>
      <c r="BX88" s="51"/>
      <c r="BY88" s="51"/>
      <c r="BZ88" s="51"/>
      <c r="CA88" s="51"/>
      <c r="CB88" s="51"/>
      <c r="CC88" s="51"/>
    </row>
    <row r="89" spans="1:81" s="221" customFormat="1" ht="23.25" customHeight="1">
      <c r="A89" s="51"/>
      <c r="B89" s="51"/>
      <c r="C89" s="51"/>
      <c r="D89" s="51"/>
      <c r="E89" s="51"/>
      <c r="F89" s="341"/>
      <c r="G89" s="341"/>
      <c r="H89" s="341"/>
      <c r="I89" s="34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  <c r="AB89" s="51"/>
      <c r="AC89" s="51"/>
      <c r="AD89" s="51"/>
      <c r="AE89" s="51"/>
      <c r="AF89" s="51"/>
      <c r="AG89" s="51"/>
      <c r="AH89" s="51"/>
      <c r="AI89" s="51"/>
      <c r="AJ89" s="51"/>
      <c r="AK89" s="51"/>
      <c r="AL89" s="51"/>
      <c r="AM89" s="51"/>
      <c r="AN89" s="51"/>
      <c r="AO89" s="51"/>
      <c r="AP89" s="51"/>
      <c r="AQ89" s="51"/>
      <c r="AR89" s="51"/>
      <c r="AS89" s="51"/>
      <c r="AT89" s="51"/>
      <c r="AU89" s="51"/>
      <c r="AV89" s="51"/>
      <c r="AW89" s="51"/>
      <c r="AX89" s="51"/>
      <c r="AY89" s="51"/>
      <c r="AZ89" s="51"/>
      <c r="BA89" s="51"/>
      <c r="BB89" s="51"/>
      <c r="BC89" s="51"/>
      <c r="BD89" s="51"/>
      <c r="BE89" s="51"/>
      <c r="BF89" s="51"/>
      <c r="BG89" s="51"/>
      <c r="BH89" s="51"/>
      <c r="BI89" s="51"/>
      <c r="BJ89" s="51"/>
      <c r="BK89" s="51"/>
      <c r="BL89" s="51"/>
      <c r="BM89" s="51"/>
      <c r="BN89" s="51"/>
      <c r="BO89" s="51"/>
      <c r="BP89" s="51"/>
      <c r="BQ89" s="51"/>
      <c r="BR89" s="51"/>
      <c r="BS89" s="51"/>
      <c r="BT89" s="51"/>
      <c r="BU89" s="51"/>
      <c r="BV89" s="51"/>
      <c r="BW89" s="51"/>
      <c r="BX89" s="51"/>
      <c r="BY89" s="51"/>
      <c r="BZ89" s="51"/>
      <c r="CA89" s="51"/>
      <c r="CB89" s="51"/>
      <c r="CC89" s="51"/>
    </row>
    <row r="90" spans="1:81" s="221" customFormat="1" ht="23.25" customHeight="1">
      <c r="A90" s="51"/>
      <c r="B90" s="51"/>
      <c r="C90" s="51"/>
      <c r="D90" s="51"/>
      <c r="E90" s="51"/>
      <c r="F90" s="341"/>
      <c r="G90" s="341"/>
      <c r="H90" s="341"/>
      <c r="I90" s="34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51"/>
      <c r="AB90" s="51"/>
      <c r="AC90" s="51"/>
      <c r="AD90" s="51"/>
      <c r="AE90" s="51"/>
      <c r="AF90" s="51"/>
      <c r="AG90" s="51"/>
      <c r="AH90" s="51"/>
      <c r="AI90" s="51"/>
      <c r="AJ90" s="51"/>
      <c r="AK90" s="51"/>
      <c r="AL90" s="51"/>
      <c r="AM90" s="51"/>
      <c r="AN90" s="51"/>
      <c r="AO90" s="51"/>
      <c r="AP90" s="51"/>
      <c r="AQ90" s="51"/>
      <c r="AR90" s="51"/>
      <c r="AS90" s="51"/>
      <c r="AT90" s="51"/>
      <c r="AU90" s="51"/>
      <c r="AV90" s="51"/>
      <c r="AW90" s="51"/>
      <c r="AX90" s="51"/>
      <c r="AY90" s="51"/>
      <c r="AZ90" s="51"/>
      <c r="BA90" s="51"/>
      <c r="BB90" s="51"/>
      <c r="BC90" s="51"/>
      <c r="BD90" s="51"/>
      <c r="BE90" s="51"/>
      <c r="BF90" s="51"/>
      <c r="BG90" s="51"/>
      <c r="BH90" s="51"/>
      <c r="BI90" s="51"/>
      <c r="BJ90" s="51"/>
      <c r="BK90" s="51"/>
      <c r="BL90" s="51"/>
      <c r="BM90" s="51"/>
      <c r="BN90" s="51"/>
      <c r="BO90" s="51"/>
      <c r="BP90" s="51"/>
      <c r="BQ90" s="51"/>
      <c r="BR90" s="51"/>
      <c r="BS90" s="51"/>
      <c r="BT90" s="51"/>
      <c r="BU90" s="51"/>
      <c r="BV90" s="51"/>
      <c r="BW90" s="51"/>
      <c r="BX90" s="51"/>
      <c r="BY90" s="51"/>
      <c r="BZ90" s="51"/>
      <c r="CA90" s="51"/>
      <c r="CB90" s="51"/>
      <c r="CC90" s="51"/>
    </row>
    <row r="91" spans="1:81" s="221" customFormat="1" ht="23.25" customHeight="1">
      <c r="A91" s="51"/>
      <c r="B91" s="51"/>
      <c r="C91" s="51"/>
      <c r="D91" s="51"/>
      <c r="E91" s="51"/>
      <c r="F91" s="341"/>
      <c r="G91" s="341"/>
      <c r="H91" s="341"/>
      <c r="I91" s="34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  <c r="AF91" s="51"/>
      <c r="AG91" s="51"/>
      <c r="AH91" s="51"/>
      <c r="AI91" s="51"/>
      <c r="AJ91" s="51"/>
      <c r="AK91" s="51"/>
      <c r="AL91" s="51"/>
      <c r="AM91" s="51"/>
      <c r="AN91" s="51"/>
      <c r="AO91" s="51"/>
      <c r="AP91" s="51"/>
      <c r="AQ91" s="51"/>
      <c r="AR91" s="51"/>
      <c r="AS91" s="51"/>
      <c r="AT91" s="51"/>
      <c r="AU91" s="51"/>
      <c r="AV91" s="51"/>
      <c r="AW91" s="51"/>
      <c r="AX91" s="51"/>
      <c r="AY91" s="51"/>
      <c r="AZ91" s="51"/>
      <c r="BA91" s="51"/>
      <c r="BB91" s="51"/>
      <c r="BC91" s="51"/>
      <c r="BD91" s="51"/>
      <c r="BE91" s="51"/>
      <c r="BF91" s="51"/>
      <c r="BG91" s="51"/>
      <c r="BH91" s="51"/>
      <c r="BI91" s="51"/>
      <c r="BJ91" s="51"/>
      <c r="BK91" s="51"/>
      <c r="BL91" s="51"/>
      <c r="BM91" s="51"/>
      <c r="BN91" s="51"/>
      <c r="BO91" s="51"/>
      <c r="BP91" s="51"/>
      <c r="BQ91" s="51"/>
      <c r="BR91" s="51"/>
      <c r="BS91" s="51"/>
      <c r="BT91" s="51"/>
      <c r="BU91" s="51"/>
      <c r="BV91" s="51"/>
      <c r="BW91" s="51"/>
      <c r="BX91" s="51"/>
      <c r="BY91" s="51"/>
      <c r="BZ91" s="51"/>
      <c r="CA91" s="51"/>
      <c r="CB91" s="51"/>
      <c r="CC91" s="51"/>
    </row>
    <row r="92" spans="1:81" s="221" customFormat="1" ht="23.25" customHeight="1">
      <c r="A92" s="51"/>
      <c r="B92" s="51"/>
      <c r="C92" s="51"/>
      <c r="D92" s="51"/>
      <c r="E92" s="51"/>
      <c r="F92" s="341"/>
      <c r="G92" s="341"/>
      <c r="H92" s="341"/>
      <c r="I92" s="34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  <c r="AA92" s="51"/>
      <c r="AB92" s="51"/>
      <c r="AC92" s="51"/>
      <c r="AD92" s="51"/>
      <c r="AE92" s="51"/>
      <c r="AF92" s="51"/>
      <c r="AG92" s="51"/>
      <c r="AH92" s="51"/>
      <c r="AI92" s="51"/>
      <c r="AJ92" s="51"/>
      <c r="AK92" s="51"/>
      <c r="AL92" s="51"/>
      <c r="AM92" s="51"/>
      <c r="AN92" s="51"/>
      <c r="AO92" s="51"/>
      <c r="AP92" s="51"/>
      <c r="AQ92" s="51"/>
      <c r="AR92" s="51"/>
      <c r="AS92" s="51"/>
      <c r="AT92" s="51"/>
      <c r="AU92" s="51"/>
      <c r="AV92" s="51"/>
      <c r="AW92" s="51"/>
      <c r="AX92" s="51"/>
      <c r="AY92" s="51"/>
      <c r="AZ92" s="51"/>
      <c r="BA92" s="51"/>
      <c r="BB92" s="51"/>
      <c r="BC92" s="51"/>
      <c r="BD92" s="51"/>
      <c r="BE92" s="51"/>
      <c r="BF92" s="51"/>
      <c r="BG92" s="51"/>
      <c r="BH92" s="51"/>
      <c r="BI92" s="51"/>
      <c r="BJ92" s="51"/>
      <c r="BK92" s="51"/>
      <c r="BL92" s="51"/>
      <c r="BM92" s="51"/>
      <c r="BN92" s="51"/>
      <c r="BO92" s="51"/>
      <c r="BP92" s="51"/>
      <c r="BQ92" s="51"/>
      <c r="BR92" s="51"/>
      <c r="BS92" s="51"/>
      <c r="BT92" s="51"/>
      <c r="BU92" s="51"/>
      <c r="BV92" s="51"/>
      <c r="BW92" s="51"/>
      <c r="BX92" s="51"/>
      <c r="BY92" s="51"/>
      <c r="BZ92" s="51"/>
      <c r="CA92" s="51"/>
      <c r="CB92" s="51"/>
      <c r="CC92" s="51"/>
    </row>
    <row r="93" spans="1:81" s="221" customFormat="1" ht="23.25" customHeight="1">
      <c r="A93" s="51"/>
      <c r="B93" s="51"/>
      <c r="C93" s="51"/>
      <c r="D93" s="51"/>
      <c r="E93" s="51"/>
      <c r="F93" s="341"/>
      <c r="G93" s="341"/>
      <c r="H93" s="341"/>
      <c r="I93" s="34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  <c r="AA93" s="51"/>
      <c r="AB93" s="51"/>
      <c r="AC93" s="51"/>
      <c r="AD93" s="51"/>
      <c r="AE93" s="51"/>
      <c r="AF93" s="51"/>
      <c r="AG93" s="51"/>
      <c r="AH93" s="51"/>
      <c r="AI93" s="51"/>
      <c r="AJ93" s="51"/>
      <c r="AK93" s="51"/>
      <c r="AL93" s="51"/>
      <c r="AM93" s="51"/>
      <c r="AN93" s="51"/>
      <c r="AO93" s="51"/>
      <c r="AP93" s="51"/>
      <c r="AQ93" s="51"/>
      <c r="AR93" s="51"/>
      <c r="AS93" s="51"/>
      <c r="AT93" s="51"/>
      <c r="AU93" s="51"/>
      <c r="AV93" s="51"/>
      <c r="AW93" s="51"/>
      <c r="AX93" s="51"/>
      <c r="AY93" s="51"/>
      <c r="AZ93" s="51"/>
      <c r="BA93" s="51"/>
      <c r="BB93" s="51"/>
      <c r="BC93" s="51"/>
      <c r="BD93" s="51"/>
      <c r="BE93" s="51"/>
      <c r="BF93" s="51"/>
      <c r="BG93" s="51"/>
      <c r="BH93" s="51"/>
      <c r="BI93" s="51"/>
      <c r="BJ93" s="51"/>
      <c r="BK93" s="51"/>
      <c r="BL93" s="51"/>
      <c r="BM93" s="51"/>
      <c r="BN93" s="51"/>
      <c r="BO93" s="51"/>
      <c r="BP93" s="51"/>
      <c r="BQ93" s="51"/>
      <c r="BR93" s="51"/>
      <c r="BS93" s="51"/>
      <c r="BT93" s="51"/>
      <c r="BU93" s="51"/>
      <c r="BV93" s="51"/>
      <c r="BW93" s="51"/>
      <c r="BX93" s="51"/>
      <c r="BY93" s="51"/>
      <c r="BZ93" s="51"/>
      <c r="CA93" s="51"/>
      <c r="CB93" s="51"/>
      <c r="CC93" s="51"/>
    </row>
    <row r="94" spans="1:81" s="221" customFormat="1" ht="23.25" customHeight="1">
      <c r="A94" s="51"/>
      <c r="B94" s="51"/>
      <c r="C94" s="51"/>
      <c r="D94" s="51"/>
      <c r="E94" s="51"/>
      <c r="F94" s="341"/>
      <c r="G94" s="341"/>
      <c r="H94" s="341"/>
      <c r="I94" s="34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  <c r="AA94" s="51"/>
      <c r="AB94" s="51"/>
      <c r="AC94" s="51"/>
      <c r="AD94" s="51"/>
      <c r="AE94" s="51"/>
      <c r="AF94" s="51"/>
      <c r="AG94" s="51"/>
      <c r="AH94" s="51"/>
      <c r="AI94" s="51"/>
      <c r="AJ94" s="51"/>
      <c r="AK94" s="51"/>
      <c r="AL94" s="51"/>
      <c r="AM94" s="51"/>
      <c r="AN94" s="51"/>
      <c r="AO94" s="51"/>
      <c r="AP94" s="51"/>
      <c r="AQ94" s="51"/>
      <c r="AR94" s="51"/>
      <c r="AS94" s="51"/>
      <c r="AT94" s="51"/>
      <c r="AU94" s="51"/>
      <c r="AV94" s="51"/>
      <c r="AW94" s="51"/>
      <c r="AX94" s="51"/>
      <c r="AY94" s="51"/>
      <c r="AZ94" s="51"/>
      <c r="BA94" s="51"/>
      <c r="BB94" s="51"/>
      <c r="BC94" s="51"/>
      <c r="BD94" s="51"/>
      <c r="BE94" s="51"/>
      <c r="BF94" s="51"/>
      <c r="BG94" s="51"/>
      <c r="BH94" s="51"/>
      <c r="BI94" s="51"/>
      <c r="BJ94" s="51"/>
      <c r="BK94" s="51"/>
      <c r="BL94" s="51"/>
      <c r="BM94" s="51"/>
      <c r="BN94" s="51"/>
      <c r="BO94" s="51"/>
      <c r="BP94" s="51"/>
      <c r="BQ94" s="51"/>
      <c r="BR94" s="51"/>
      <c r="BS94" s="51"/>
      <c r="BT94" s="51"/>
      <c r="BU94" s="51"/>
      <c r="BV94" s="51"/>
      <c r="BW94" s="51"/>
      <c r="BX94" s="51"/>
      <c r="BY94" s="51"/>
      <c r="BZ94" s="51"/>
      <c r="CA94" s="51"/>
      <c r="CB94" s="51"/>
      <c r="CC94" s="51"/>
    </row>
    <row r="95" spans="1:81" s="221" customFormat="1" ht="23.25" customHeight="1">
      <c r="A95" s="51"/>
      <c r="B95" s="51"/>
      <c r="C95" s="51"/>
      <c r="D95" s="51"/>
      <c r="E95" s="51"/>
      <c r="F95" s="341"/>
      <c r="G95" s="341"/>
      <c r="H95" s="341"/>
      <c r="I95" s="34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  <c r="AA95" s="51"/>
      <c r="AB95" s="51"/>
      <c r="AC95" s="51"/>
      <c r="AD95" s="51"/>
      <c r="AE95" s="51"/>
      <c r="AF95" s="51"/>
      <c r="AG95" s="51"/>
      <c r="AH95" s="51"/>
      <c r="AI95" s="51"/>
      <c r="AJ95" s="51"/>
      <c r="AK95" s="51"/>
      <c r="AL95" s="51"/>
      <c r="AM95" s="51"/>
      <c r="AN95" s="51"/>
      <c r="AO95" s="51"/>
      <c r="AP95" s="51"/>
      <c r="AQ95" s="51"/>
      <c r="AR95" s="51"/>
      <c r="AS95" s="51"/>
      <c r="AT95" s="51"/>
      <c r="AU95" s="51"/>
      <c r="AV95" s="51"/>
      <c r="AW95" s="51"/>
      <c r="AX95" s="51"/>
      <c r="AY95" s="51"/>
      <c r="AZ95" s="51"/>
      <c r="BA95" s="51"/>
      <c r="BB95" s="51"/>
      <c r="BC95" s="51"/>
      <c r="BD95" s="51"/>
      <c r="BE95" s="51"/>
      <c r="BF95" s="51"/>
      <c r="BG95" s="51"/>
      <c r="BH95" s="51"/>
      <c r="BI95" s="51"/>
      <c r="BJ95" s="51"/>
      <c r="BK95" s="51"/>
      <c r="BL95" s="51"/>
      <c r="BM95" s="51"/>
      <c r="BN95" s="51"/>
      <c r="BO95" s="51"/>
      <c r="BP95" s="51"/>
      <c r="BQ95" s="51"/>
      <c r="BR95" s="51"/>
      <c r="BS95" s="51"/>
      <c r="BT95" s="51"/>
      <c r="BU95" s="51"/>
      <c r="BV95" s="51"/>
      <c r="BW95" s="51"/>
      <c r="BX95" s="51"/>
      <c r="BY95" s="51"/>
      <c r="BZ95" s="51"/>
      <c r="CA95" s="51"/>
      <c r="CB95" s="51"/>
      <c r="CC95" s="51"/>
    </row>
    <row r="96" spans="1:81" s="221" customFormat="1" ht="23.25" customHeight="1">
      <c r="A96" s="51"/>
      <c r="B96" s="51"/>
      <c r="C96" s="51"/>
      <c r="D96" s="51"/>
      <c r="E96" s="51"/>
      <c r="F96" s="341"/>
      <c r="G96" s="341"/>
      <c r="H96" s="341"/>
      <c r="I96" s="34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  <c r="AA96" s="51"/>
      <c r="AB96" s="51"/>
      <c r="AC96" s="51"/>
      <c r="AD96" s="51"/>
      <c r="AE96" s="51"/>
      <c r="AF96" s="51"/>
      <c r="AG96" s="51"/>
      <c r="AH96" s="51"/>
      <c r="AI96" s="51"/>
      <c r="AJ96" s="51"/>
      <c r="AK96" s="51"/>
      <c r="AL96" s="51"/>
      <c r="AM96" s="51"/>
      <c r="AN96" s="51"/>
      <c r="AO96" s="51"/>
      <c r="AP96" s="51"/>
      <c r="AQ96" s="51"/>
      <c r="AR96" s="51"/>
      <c r="AS96" s="51"/>
      <c r="AT96" s="51"/>
      <c r="AU96" s="51"/>
      <c r="AV96" s="51"/>
      <c r="AW96" s="51"/>
      <c r="AX96" s="51"/>
      <c r="AY96" s="51"/>
      <c r="AZ96" s="51"/>
      <c r="BA96" s="51"/>
      <c r="BB96" s="51"/>
      <c r="BC96" s="51"/>
      <c r="BD96" s="51"/>
      <c r="BE96" s="51"/>
      <c r="BF96" s="51"/>
      <c r="BG96" s="51"/>
      <c r="BH96" s="51"/>
      <c r="BI96" s="51"/>
      <c r="BJ96" s="51"/>
      <c r="BK96" s="51"/>
      <c r="BL96" s="51"/>
      <c r="BM96" s="51"/>
      <c r="BN96" s="51"/>
      <c r="BO96" s="51"/>
      <c r="BP96" s="51"/>
      <c r="BQ96" s="51"/>
      <c r="BR96" s="51"/>
      <c r="BS96" s="51"/>
      <c r="BT96" s="51"/>
      <c r="BU96" s="51"/>
      <c r="BV96" s="51"/>
      <c r="BW96" s="51"/>
      <c r="BX96" s="51"/>
      <c r="BY96" s="51"/>
      <c r="BZ96" s="51"/>
      <c r="CA96" s="51"/>
      <c r="CB96" s="51"/>
      <c r="CC96" s="51"/>
    </row>
    <row r="97" spans="1:81" s="221" customFormat="1" ht="23.25" customHeight="1">
      <c r="A97" s="51"/>
      <c r="B97" s="51"/>
      <c r="C97" s="51"/>
      <c r="D97" s="51"/>
      <c r="E97" s="51"/>
      <c r="F97" s="341"/>
      <c r="G97" s="341"/>
      <c r="H97" s="341"/>
      <c r="I97" s="34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  <c r="AA97" s="51"/>
      <c r="AB97" s="51"/>
      <c r="AC97" s="51"/>
      <c r="AD97" s="51"/>
      <c r="AE97" s="51"/>
      <c r="AF97" s="51"/>
      <c r="AG97" s="51"/>
      <c r="AH97" s="51"/>
      <c r="AI97" s="51"/>
      <c r="AJ97" s="51"/>
      <c r="AK97" s="51"/>
      <c r="AL97" s="51"/>
      <c r="AM97" s="51"/>
      <c r="AN97" s="51"/>
      <c r="AO97" s="51"/>
      <c r="AP97" s="51"/>
      <c r="AQ97" s="51"/>
      <c r="AR97" s="51"/>
      <c r="AS97" s="51"/>
      <c r="AT97" s="51"/>
      <c r="AU97" s="51"/>
      <c r="AV97" s="51"/>
      <c r="AW97" s="51"/>
      <c r="AX97" s="51"/>
      <c r="AY97" s="51"/>
      <c r="AZ97" s="51"/>
      <c r="BA97" s="51"/>
      <c r="BB97" s="51"/>
      <c r="BC97" s="51"/>
      <c r="BD97" s="51"/>
      <c r="BE97" s="51"/>
      <c r="BF97" s="51"/>
      <c r="BG97" s="51"/>
      <c r="BH97" s="51"/>
      <c r="BI97" s="51"/>
      <c r="BJ97" s="51"/>
      <c r="BK97" s="51"/>
      <c r="BL97" s="51"/>
      <c r="BM97" s="51"/>
      <c r="BN97" s="51"/>
      <c r="BO97" s="51"/>
      <c r="BP97" s="51"/>
      <c r="BQ97" s="51"/>
      <c r="BR97" s="51"/>
      <c r="BS97" s="51"/>
      <c r="BT97" s="51"/>
      <c r="BU97" s="51"/>
      <c r="BV97" s="51"/>
      <c r="BW97" s="51"/>
      <c r="BX97" s="51"/>
      <c r="BY97" s="51"/>
      <c r="BZ97" s="51"/>
      <c r="CA97" s="51"/>
      <c r="CB97" s="51"/>
      <c r="CC97" s="51"/>
    </row>
    <row r="98" spans="1:81" s="221" customFormat="1" ht="23.25" customHeight="1">
      <c r="A98" s="51"/>
      <c r="B98" s="51"/>
      <c r="C98" s="51"/>
      <c r="D98" s="51"/>
      <c r="E98" s="51"/>
      <c r="F98" s="341"/>
      <c r="G98" s="341"/>
      <c r="H98" s="341"/>
      <c r="I98" s="34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  <c r="AA98" s="51"/>
      <c r="AB98" s="51"/>
      <c r="AC98" s="51"/>
      <c r="AD98" s="51"/>
      <c r="AE98" s="51"/>
      <c r="AF98" s="51"/>
      <c r="AG98" s="51"/>
      <c r="AH98" s="51"/>
      <c r="AI98" s="51"/>
      <c r="AJ98" s="51"/>
      <c r="AK98" s="51"/>
      <c r="AL98" s="51"/>
      <c r="AM98" s="51"/>
      <c r="AN98" s="51"/>
      <c r="AO98" s="51"/>
      <c r="AP98" s="51"/>
      <c r="AQ98" s="51"/>
      <c r="AR98" s="51"/>
      <c r="AS98" s="51"/>
      <c r="AT98" s="51"/>
      <c r="AU98" s="51"/>
      <c r="AV98" s="51"/>
      <c r="AW98" s="51"/>
      <c r="AX98" s="51"/>
      <c r="AY98" s="51"/>
      <c r="AZ98" s="51"/>
      <c r="BA98" s="51"/>
      <c r="BB98" s="51"/>
      <c r="BC98" s="51"/>
      <c r="BD98" s="51"/>
      <c r="BE98" s="51"/>
      <c r="BF98" s="51"/>
      <c r="BG98" s="51"/>
      <c r="BH98" s="51"/>
      <c r="BI98" s="51"/>
      <c r="BJ98" s="51"/>
      <c r="BK98" s="51"/>
      <c r="BL98" s="51"/>
      <c r="BM98" s="51"/>
      <c r="BN98" s="51"/>
      <c r="BO98" s="51"/>
      <c r="BP98" s="51"/>
      <c r="BQ98" s="51"/>
      <c r="BR98" s="51"/>
      <c r="BS98" s="51"/>
      <c r="BT98" s="51"/>
      <c r="BU98" s="51"/>
      <c r="BV98" s="51"/>
      <c r="BW98" s="51"/>
      <c r="BX98" s="51"/>
      <c r="BY98" s="51"/>
      <c r="BZ98" s="51"/>
      <c r="CA98" s="51"/>
      <c r="CB98" s="51"/>
      <c r="CC98" s="51"/>
    </row>
    <row r="99" spans="1:81" s="221" customFormat="1" ht="23.25" customHeight="1">
      <c r="A99" s="51"/>
      <c r="B99" s="51"/>
      <c r="C99" s="51"/>
      <c r="D99" s="51"/>
      <c r="E99" s="51"/>
      <c r="F99" s="341"/>
      <c r="G99" s="341"/>
      <c r="H99" s="341"/>
      <c r="I99" s="34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  <c r="AA99" s="51"/>
      <c r="AB99" s="51"/>
      <c r="AC99" s="51"/>
      <c r="AD99" s="51"/>
      <c r="AE99" s="51"/>
      <c r="AF99" s="51"/>
      <c r="AG99" s="51"/>
      <c r="AH99" s="51"/>
      <c r="AI99" s="51"/>
      <c r="AJ99" s="51"/>
      <c r="AK99" s="51"/>
      <c r="AL99" s="51"/>
      <c r="AM99" s="51"/>
      <c r="AN99" s="51"/>
      <c r="AO99" s="51"/>
      <c r="AP99" s="51"/>
      <c r="AQ99" s="51"/>
      <c r="AR99" s="51"/>
      <c r="AS99" s="51"/>
      <c r="AT99" s="51"/>
      <c r="AU99" s="51"/>
      <c r="AV99" s="51"/>
      <c r="AW99" s="51"/>
      <c r="AX99" s="51"/>
      <c r="AY99" s="51"/>
      <c r="AZ99" s="51"/>
      <c r="BA99" s="51"/>
      <c r="BB99" s="51"/>
      <c r="BC99" s="51"/>
      <c r="BD99" s="51"/>
      <c r="BE99" s="51"/>
      <c r="BF99" s="51"/>
      <c r="BG99" s="51"/>
      <c r="BH99" s="51"/>
      <c r="BI99" s="51"/>
      <c r="BJ99" s="51"/>
      <c r="BK99" s="51"/>
      <c r="BL99" s="51"/>
      <c r="BM99" s="51"/>
      <c r="BN99" s="51"/>
      <c r="BO99" s="51"/>
      <c r="BP99" s="51"/>
      <c r="BQ99" s="51"/>
      <c r="BR99" s="51"/>
      <c r="BS99" s="51"/>
      <c r="BT99" s="51"/>
      <c r="BU99" s="51"/>
      <c r="BV99" s="51"/>
      <c r="BW99" s="51"/>
      <c r="BX99" s="51"/>
      <c r="BY99" s="51"/>
      <c r="BZ99" s="51"/>
      <c r="CA99" s="51"/>
      <c r="CB99" s="51"/>
      <c r="CC99" s="51"/>
    </row>
    <row r="100" spans="1:81" s="221" customFormat="1" ht="23.25" customHeight="1">
      <c r="A100" s="51"/>
      <c r="B100" s="51"/>
      <c r="C100" s="51"/>
      <c r="D100" s="51"/>
      <c r="E100" s="51"/>
      <c r="F100" s="341"/>
      <c r="G100" s="341"/>
      <c r="H100" s="341"/>
      <c r="I100" s="34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  <c r="AA100" s="51"/>
      <c r="AB100" s="51"/>
      <c r="AC100" s="51"/>
      <c r="AD100" s="51"/>
      <c r="AE100" s="51"/>
      <c r="AF100" s="51"/>
      <c r="AG100" s="51"/>
      <c r="AH100" s="51"/>
      <c r="AI100" s="51"/>
      <c r="AJ100" s="51"/>
      <c r="AK100" s="51"/>
      <c r="AL100" s="51"/>
      <c r="AM100" s="51"/>
      <c r="AN100" s="51"/>
      <c r="AO100" s="51"/>
      <c r="AP100" s="51"/>
      <c r="AQ100" s="51"/>
      <c r="AR100" s="51"/>
      <c r="AS100" s="51"/>
      <c r="AT100" s="51"/>
      <c r="AU100" s="51"/>
      <c r="AV100" s="51"/>
      <c r="AW100" s="51"/>
      <c r="AX100" s="51"/>
      <c r="AY100" s="51"/>
      <c r="AZ100" s="51"/>
      <c r="BA100" s="51"/>
      <c r="BB100" s="51"/>
      <c r="BC100" s="51"/>
      <c r="BD100" s="51"/>
      <c r="BE100" s="51"/>
      <c r="BF100" s="51"/>
      <c r="BG100" s="51"/>
      <c r="BH100" s="51"/>
      <c r="BI100" s="51"/>
      <c r="BJ100" s="51"/>
      <c r="BK100" s="51"/>
      <c r="BL100" s="51"/>
      <c r="BM100" s="51"/>
      <c r="BN100" s="51"/>
      <c r="BO100" s="51"/>
      <c r="BP100" s="51"/>
      <c r="BQ100" s="51"/>
      <c r="BR100" s="51"/>
      <c r="BS100" s="51"/>
      <c r="BT100" s="51"/>
      <c r="BU100" s="51"/>
      <c r="BV100" s="51"/>
      <c r="BW100" s="51"/>
      <c r="BX100" s="51"/>
      <c r="BY100" s="51"/>
      <c r="BZ100" s="51"/>
      <c r="CA100" s="51"/>
      <c r="CB100" s="51"/>
      <c r="CC100" s="51"/>
    </row>
    <row r="101" spans="1:81" s="221" customFormat="1" ht="23.25" customHeight="1">
      <c r="A101" s="51"/>
      <c r="B101" s="51"/>
      <c r="C101" s="51"/>
      <c r="D101" s="51"/>
      <c r="E101" s="51"/>
      <c r="F101" s="341"/>
      <c r="G101" s="341"/>
      <c r="H101" s="341"/>
      <c r="I101" s="34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  <c r="AA101" s="51"/>
      <c r="AB101" s="51"/>
      <c r="AC101" s="51"/>
      <c r="AD101" s="51"/>
      <c r="AE101" s="51"/>
      <c r="AF101" s="51"/>
      <c r="AG101" s="51"/>
      <c r="AH101" s="51"/>
      <c r="AI101" s="51"/>
      <c r="AJ101" s="51"/>
      <c r="AK101" s="51"/>
      <c r="AL101" s="51"/>
      <c r="AM101" s="51"/>
      <c r="AN101" s="51"/>
      <c r="AO101" s="51"/>
      <c r="AP101" s="51"/>
      <c r="AQ101" s="51"/>
      <c r="AR101" s="51"/>
      <c r="AS101" s="51"/>
      <c r="AT101" s="51"/>
      <c r="AU101" s="51"/>
      <c r="AV101" s="51"/>
      <c r="AW101" s="51"/>
      <c r="AX101" s="51"/>
      <c r="AY101" s="51"/>
      <c r="AZ101" s="51"/>
      <c r="BA101" s="51"/>
      <c r="BB101" s="51"/>
      <c r="BC101" s="51"/>
      <c r="BD101" s="51"/>
      <c r="BE101" s="51"/>
      <c r="BF101" s="51"/>
      <c r="BG101" s="51"/>
      <c r="BH101" s="51"/>
      <c r="BI101" s="51"/>
      <c r="BJ101" s="51"/>
      <c r="BK101" s="51"/>
      <c r="BL101" s="51"/>
      <c r="BM101" s="51"/>
      <c r="BN101" s="51"/>
      <c r="BO101" s="51"/>
      <c r="BP101" s="51"/>
      <c r="BQ101" s="51"/>
      <c r="BR101" s="51"/>
      <c r="BS101" s="51"/>
      <c r="BT101" s="51"/>
      <c r="BU101" s="51"/>
      <c r="BV101" s="51"/>
      <c r="BW101" s="51"/>
      <c r="BX101" s="51"/>
      <c r="BY101" s="51"/>
      <c r="BZ101" s="51"/>
      <c r="CA101" s="51"/>
      <c r="CB101" s="51"/>
      <c r="CC101" s="51"/>
    </row>
    <row r="102" spans="1:81" s="221" customFormat="1" ht="23.25" customHeight="1">
      <c r="A102" s="51"/>
      <c r="B102" s="51"/>
      <c r="C102" s="51"/>
      <c r="D102" s="51"/>
      <c r="E102" s="51"/>
      <c r="F102" s="341"/>
      <c r="G102" s="341"/>
      <c r="H102" s="341"/>
      <c r="I102" s="34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  <c r="AA102" s="51"/>
      <c r="AB102" s="51"/>
      <c r="AC102" s="51"/>
      <c r="AD102" s="51"/>
      <c r="AE102" s="51"/>
      <c r="AF102" s="51"/>
      <c r="AG102" s="51"/>
      <c r="AH102" s="51"/>
      <c r="AI102" s="51"/>
      <c r="AJ102" s="51"/>
      <c r="AK102" s="51"/>
      <c r="AL102" s="51"/>
      <c r="AM102" s="51"/>
      <c r="AN102" s="51"/>
      <c r="AO102" s="51"/>
      <c r="AP102" s="51"/>
      <c r="AQ102" s="51"/>
      <c r="AR102" s="51"/>
      <c r="AS102" s="51"/>
      <c r="AT102" s="51"/>
      <c r="AU102" s="51"/>
      <c r="AV102" s="51"/>
      <c r="AW102" s="51"/>
      <c r="AX102" s="51"/>
      <c r="AY102" s="51"/>
      <c r="AZ102" s="51"/>
      <c r="BA102" s="51"/>
      <c r="BB102" s="51"/>
      <c r="BC102" s="51"/>
      <c r="BD102" s="51"/>
      <c r="BE102" s="51"/>
      <c r="BF102" s="51"/>
      <c r="BG102" s="51"/>
      <c r="BH102" s="51"/>
      <c r="BI102" s="51"/>
      <c r="BJ102" s="51"/>
      <c r="BK102" s="51"/>
      <c r="BL102" s="51"/>
      <c r="BM102" s="51"/>
      <c r="BN102" s="51"/>
      <c r="BO102" s="51"/>
      <c r="BP102" s="51"/>
      <c r="BQ102" s="51"/>
      <c r="BR102" s="51"/>
      <c r="BS102" s="51"/>
      <c r="BT102" s="51"/>
      <c r="BU102" s="51"/>
      <c r="BV102" s="51"/>
      <c r="BW102" s="51"/>
      <c r="BX102" s="51"/>
      <c r="BY102" s="51"/>
      <c r="BZ102" s="51"/>
      <c r="CA102" s="51"/>
      <c r="CB102" s="51"/>
      <c r="CC102" s="51"/>
    </row>
    <row r="103" spans="1:81" s="221" customFormat="1" ht="23.25" customHeight="1">
      <c r="A103" s="51"/>
      <c r="B103" s="51"/>
      <c r="C103" s="51"/>
      <c r="D103" s="51"/>
      <c r="E103" s="51"/>
      <c r="F103" s="341"/>
      <c r="G103" s="341"/>
      <c r="H103" s="341"/>
      <c r="I103" s="34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  <c r="AA103" s="51"/>
      <c r="AB103" s="51"/>
      <c r="AC103" s="51"/>
      <c r="AD103" s="51"/>
      <c r="AE103" s="51"/>
      <c r="AF103" s="51"/>
      <c r="AG103" s="51"/>
      <c r="AH103" s="51"/>
      <c r="AI103" s="51"/>
      <c r="AJ103" s="51"/>
      <c r="AK103" s="51"/>
      <c r="AL103" s="51"/>
      <c r="AM103" s="51"/>
      <c r="AN103" s="51"/>
      <c r="AO103" s="51"/>
      <c r="AP103" s="51"/>
      <c r="AQ103" s="51"/>
      <c r="AR103" s="51"/>
      <c r="AS103" s="51"/>
      <c r="AT103" s="51"/>
      <c r="AU103" s="51"/>
      <c r="AV103" s="51"/>
      <c r="AW103" s="51"/>
      <c r="AX103" s="51"/>
      <c r="AY103" s="51"/>
      <c r="AZ103" s="51"/>
      <c r="BA103" s="51"/>
      <c r="BB103" s="51"/>
      <c r="BC103" s="51"/>
      <c r="BD103" s="51"/>
      <c r="BE103" s="51"/>
      <c r="BF103" s="51"/>
      <c r="BG103" s="51"/>
      <c r="BH103" s="51"/>
      <c r="BI103" s="51"/>
      <c r="BJ103" s="51"/>
      <c r="BK103" s="51"/>
      <c r="BL103" s="51"/>
      <c r="BM103" s="51"/>
      <c r="BN103" s="51"/>
      <c r="BO103" s="51"/>
      <c r="BP103" s="51"/>
      <c r="BQ103" s="51"/>
      <c r="BR103" s="51"/>
      <c r="BS103" s="51"/>
      <c r="BT103" s="51"/>
      <c r="BU103" s="51"/>
      <c r="BV103" s="51"/>
      <c r="BW103" s="51"/>
      <c r="BX103" s="51"/>
      <c r="BY103" s="51"/>
      <c r="BZ103" s="51"/>
      <c r="CA103" s="51"/>
      <c r="CB103" s="51"/>
      <c r="CC103" s="51"/>
    </row>
    <row r="104" spans="1:81" s="221" customFormat="1" ht="23.25" customHeight="1">
      <c r="A104" s="51"/>
      <c r="B104" s="51"/>
      <c r="C104" s="51"/>
      <c r="D104" s="51"/>
      <c r="E104" s="51"/>
      <c r="F104" s="341"/>
      <c r="G104" s="341"/>
      <c r="H104" s="341"/>
      <c r="I104" s="34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51"/>
      <c r="BO104" s="51"/>
      <c r="BP104" s="51"/>
      <c r="BQ104" s="51"/>
      <c r="BR104" s="51"/>
      <c r="BS104" s="51"/>
      <c r="BT104" s="51"/>
      <c r="BU104" s="51"/>
      <c r="BV104" s="51"/>
      <c r="BW104" s="51"/>
      <c r="BX104" s="51"/>
      <c r="BY104" s="51"/>
      <c r="BZ104" s="51"/>
      <c r="CA104" s="51"/>
      <c r="CB104" s="51"/>
      <c r="CC104" s="51"/>
    </row>
    <row r="105" spans="1:81" s="221" customFormat="1" ht="23.25" customHeight="1">
      <c r="A105" s="51"/>
      <c r="B105" s="51"/>
      <c r="C105" s="51"/>
      <c r="D105" s="51"/>
      <c r="E105" s="51"/>
      <c r="F105" s="341"/>
      <c r="G105" s="341"/>
      <c r="H105" s="341"/>
      <c r="I105" s="34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  <c r="AA105" s="51"/>
      <c r="AB105" s="51"/>
      <c r="AC105" s="51"/>
      <c r="AD105" s="51"/>
      <c r="AE105" s="51"/>
      <c r="AF105" s="51"/>
      <c r="AG105" s="51"/>
      <c r="AH105" s="51"/>
      <c r="AI105" s="51"/>
      <c r="AJ105" s="51"/>
      <c r="AK105" s="51"/>
      <c r="AL105" s="51"/>
      <c r="AM105" s="51"/>
      <c r="AN105" s="51"/>
      <c r="AO105" s="51"/>
      <c r="AP105" s="51"/>
      <c r="AQ105" s="51"/>
      <c r="AR105" s="51"/>
      <c r="AS105" s="51"/>
      <c r="AT105" s="51"/>
      <c r="AU105" s="51"/>
      <c r="AV105" s="51"/>
      <c r="AW105" s="51"/>
      <c r="AX105" s="51"/>
      <c r="AY105" s="51"/>
      <c r="AZ105" s="51"/>
      <c r="BA105" s="51"/>
      <c r="BB105" s="51"/>
      <c r="BC105" s="51"/>
      <c r="BD105" s="51"/>
      <c r="BE105" s="51"/>
      <c r="BF105" s="51"/>
      <c r="BG105" s="51"/>
      <c r="BH105" s="51"/>
      <c r="BI105" s="51"/>
      <c r="BJ105" s="51"/>
      <c r="BK105" s="51"/>
      <c r="BL105" s="51"/>
      <c r="BM105" s="51"/>
      <c r="BN105" s="51"/>
      <c r="BO105" s="51"/>
      <c r="BP105" s="51"/>
      <c r="BQ105" s="51"/>
      <c r="BR105" s="51"/>
      <c r="BS105" s="51"/>
      <c r="BT105" s="51"/>
      <c r="BU105" s="51"/>
      <c r="BV105" s="51"/>
      <c r="BW105" s="51"/>
      <c r="BX105" s="51"/>
      <c r="BY105" s="51"/>
      <c r="BZ105" s="51"/>
      <c r="CA105" s="51"/>
      <c r="CB105" s="51"/>
      <c r="CC105" s="51"/>
    </row>
    <row r="106" spans="1:81" s="221" customFormat="1" ht="23.25" customHeight="1">
      <c r="A106" s="51"/>
      <c r="B106" s="51"/>
      <c r="C106" s="51"/>
      <c r="D106" s="51"/>
      <c r="E106" s="51"/>
      <c r="F106" s="341"/>
      <c r="G106" s="341"/>
      <c r="H106" s="341"/>
      <c r="I106" s="34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  <c r="AA106" s="51"/>
      <c r="AB106" s="51"/>
      <c r="AC106" s="51"/>
      <c r="AD106" s="51"/>
      <c r="AE106" s="51"/>
      <c r="AF106" s="51"/>
      <c r="AG106" s="51"/>
      <c r="AH106" s="51"/>
      <c r="AI106" s="51"/>
      <c r="AJ106" s="51"/>
      <c r="AK106" s="51"/>
      <c r="AL106" s="51"/>
      <c r="AM106" s="51"/>
      <c r="AN106" s="51"/>
      <c r="AO106" s="51"/>
      <c r="AP106" s="51"/>
      <c r="AQ106" s="51"/>
      <c r="AR106" s="51"/>
      <c r="AS106" s="51"/>
      <c r="AT106" s="51"/>
      <c r="AU106" s="51"/>
      <c r="AV106" s="51"/>
      <c r="AW106" s="51"/>
      <c r="AX106" s="51"/>
      <c r="AY106" s="51"/>
      <c r="AZ106" s="51"/>
      <c r="BA106" s="51"/>
      <c r="BB106" s="51"/>
      <c r="BC106" s="51"/>
      <c r="BD106" s="51"/>
      <c r="BE106" s="51"/>
      <c r="BF106" s="51"/>
      <c r="BG106" s="51"/>
      <c r="BH106" s="51"/>
      <c r="BI106" s="51"/>
      <c r="BJ106" s="51"/>
      <c r="BK106" s="51"/>
      <c r="BL106" s="51"/>
      <c r="BM106" s="51"/>
      <c r="BN106" s="51"/>
      <c r="BO106" s="51"/>
      <c r="BP106" s="51"/>
      <c r="BQ106" s="51"/>
      <c r="BR106" s="51"/>
      <c r="BS106" s="51"/>
      <c r="BT106" s="51"/>
      <c r="BU106" s="51"/>
      <c r="BV106" s="51"/>
      <c r="BW106" s="51"/>
      <c r="BX106" s="51"/>
      <c r="BY106" s="51"/>
      <c r="BZ106" s="51"/>
      <c r="CA106" s="51"/>
      <c r="CB106" s="51"/>
      <c r="CC106" s="51"/>
    </row>
    <row r="107" spans="1:81" s="221" customFormat="1" ht="23.25" customHeight="1">
      <c r="A107" s="51"/>
      <c r="B107" s="51"/>
      <c r="C107" s="51"/>
      <c r="D107" s="51"/>
      <c r="E107" s="51"/>
      <c r="F107" s="341"/>
      <c r="G107" s="341"/>
      <c r="H107" s="341"/>
      <c r="I107" s="34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  <c r="AA107" s="51"/>
      <c r="AB107" s="51"/>
      <c r="AC107" s="51"/>
      <c r="AD107" s="51"/>
      <c r="AE107" s="51"/>
      <c r="AF107" s="51"/>
      <c r="AG107" s="51"/>
      <c r="AH107" s="51"/>
      <c r="AI107" s="51"/>
      <c r="AJ107" s="51"/>
      <c r="AK107" s="51"/>
      <c r="AL107" s="51"/>
      <c r="AM107" s="51"/>
      <c r="AN107" s="51"/>
      <c r="AO107" s="51"/>
      <c r="AP107" s="51"/>
      <c r="AQ107" s="51"/>
      <c r="AR107" s="51"/>
      <c r="AS107" s="51"/>
      <c r="AT107" s="51"/>
      <c r="AU107" s="51"/>
      <c r="AV107" s="51"/>
      <c r="AW107" s="51"/>
      <c r="AX107" s="51"/>
      <c r="AY107" s="51"/>
      <c r="AZ107" s="51"/>
      <c r="BA107" s="51"/>
      <c r="BB107" s="51"/>
      <c r="BC107" s="51"/>
      <c r="BD107" s="51"/>
      <c r="BE107" s="51"/>
      <c r="BF107" s="51"/>
      <c r="BG107" s="51"/>
      <c r="BH107" s="51"/>
      <c r="BI107" s="51"/>
      <c r="BJ107" s="51"/>
      <c r="BK107" s="51"/>
      <c r="BL107" s="51"/>
      <c r="BM107" s="51"/>
      <c r="BN107" s="51"/>
      <c r="BO107" s="51"/>
      <c r="BP107" s="51"/>
      <c r="BQ107" s="51"/>
      <c r="BR107" s="51"/>
      <c r="BS107" s="51"/>
      <c r="BT107" s="51"/>
      <c r="BU107" s="51"/>
      <c r="BV107" s="51"/>
      <c r="BW107" s="51"/>
      <c r="BX107" s="51"/>
      <c r="BY107" s="51"/>
      <c r="BZ107" s="51"/>
      <c r="CA107" s="51"/>
      <c r="CB107" s="51"/>
      <c r="CC107" s="51"/>
    </row>
    <row r="108" spans="1:81" s="221" customFormat="1" ht="23.25" customHeight="1">
      <c r="A108" s="51"/>
      <c r="B108" s="51"/>
      <c r="C108" s="51"/>
      <c r="D108" s="51"/>
      <c r="E108" s="51"/>
      <c r="F108" s="341"/>
      <c r="G108" s="341"/>
      <c r="H108" s="341"/>
      <c r="I108" s="34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  <c r="AA108" s="51"/>
      <c r="AB108" s="51"/>
      <c r="AC108" s="51"/>
      <c r="AD108" s="51"/>
      <c r="AE108" s="51"/>
      <c r="AF108" s="51"/>
      <c r="AG108" s="51"/>
      <c r="AH108" s="51"/>
      <c r="AI108" s="51"/>
      <c r="AJ108" s="51"/>
      <c r="AK108" s="51"/>
      <c r="AL108" s="51"/>
      <c r="AM108" s="51"/>
      <c r="AN108" s="51"/>
      <c r="AO108" s="51"/>
      <c r="AP108" s="51"/>
      <c r="AQ108" s="51"/>
      <c r="AR108" s="51"/>
      <c r="AS108" s="51"/>
      <c r="AT108" s="51"/>
      <c r="AU108" s="51"/>
      <c r="AV108" s="51"/>
      <c r="AW108" s="51"/>
      <c r="AX108" s="51"/>
      <c r="AY108" s="51"/>
      <c r="AZ108" s="51"/>
      <c r="BA108" s="51"/>
      <c r="BB108" s="51"/>
      <c r="BC108" s="51"/>
      <c r="BD108" s="51"/>
      <c r="BE108" s="51"/>
      <c r="BF108" s="51"/>
      <c r="BG108" s="51"/>
      <c r="BH108" s="51"/>
      <c r="BI108" s="51"/>
      <c r="BJ108" s="51"/>
      <c r="BK108" s="51"/>
      <c r="BL108" s="51"/>
      <c r="BM108" s="51"/>
      <c r="BN108" s="51"/>
      <c r="BO108" s="51"/>
      <c r="BP108" s="51"/>
      <c r="BQ108" s="51"/>
      <c r="BR108" s="51"/>
      <c r="BS108" s="51"/>
      <c r="BT108" s="51"/>
      <c r="BU108" s="51"/>
      <c r="BV108" s="51"/>
      <c r="BW108" s="51"/>
      <c r="BX108" s="51"/>
      <c r="BY108" s="51"/>
      <c r="BZ108" s="51"/>
      <c r="CA108" s="51"/>
      <c r="CB108" s="51"/>
      <c r="CC108" s="51"/>
    </row>
    <row r="109" spans="1:81" s="221" customFormat="1" ht="23.25" customHeight="1">
      <c r="A109" s="51"/>
      <c r="B109" s="51"/>
      <c r="C109" s="51"/>
      <c r="D109" s="51"/>
      <c r="E109" s="51"/>
      <c r="F109" s="341"/>
      <c r="G109" s="341"/>
      <c r="H109" s="341"/>
      <c r="I109" s="34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  <c r="AA109" s="51"/>
      <c r="AB109" s="51"/>
      <c r="AC109" s="51"/>
      <c r="AD109" s="51"/>
      <c r="AE109" s="51"/>
      <c r="AF109" s="51"/>
      <c r="AG109" s="51"/>
      <c r="AH109" s="51"/>
      <c r="AI109" s="51"/>
      <c r="AJ109" s="51"/>
      <c r="AK109" s="51"/>
      <c r="AL109" s="51"/>
      <c r="AM109" s="51"/>
      <c r="AN109" s="51"/>
      <c r="AO109" s="51"/>
      <c r="AP109" s="51"/>
      <c r="AQ109" s="51"/>
      <c r="AR109" s="51"/>
      <c r="AS109" s="51"/>
      <c r="AT109" s="51"/>
      <c r="AU109" s="51"/>
      <c r="AV109" s="51"/>
      <c r="AW109" s="51"/>
      <c r="AX109" s="51"/>
      <c r="AY109" s="51"/>
      <c r="AZ109" s="51"/>
      <c r="BA109" s="51"/>
      <c r="BB109" s="51"/>
      <c r="BC109" s="51"/>
      <c r="BD109" s="51"/>
      <c r="BE109" s="51"/>
      <c r="BF109" s="51"/>
      <c r="BG109" s="51"/>
      <c r="BH109" s="51"/>
      <c r="BI109" s="51"/>
      <c r="BJ109" s="51"/>
      <c r="BK109" s="51"/>
      <c r="BL109" s="51"/>
      <c r="BM109" s="51"/>
      <c r="BN109" s="51"/>
      <c r="BO109" s="51"/>
      <c r="BP109" s="51"/>
      <c r="BQ109" s="51"/>
      <c r="BR109" s="51"/>
      <c r="BS109" s="51"/>
      <c r="BT109" s="51"/>
      <c r="BU109" s="51"/>
      <c r="BV109" s="51"/>
      <c r="BW109" s="51"/>
      <c r="BX109" s="51"/>
      <c r="BY109" s="51"/>
      <c r="BZ109" s="51"/>
      <c r="CA109" s="51"/>
      <c r="CB109" s="51"/>
      <c r="CC109" s="51"/>
    </row>
    <row r="110" spans="1:81" s="221" customFormat="1" ht="23.25" customHeight="1">
      <c r="A110" s="51"/>
      <c r="B110" s="51"/>
      <c r="C110" s="51"/>
      <c r="D110" s="51"/>
      <c r="E110" s="51"/>
      <c r="F110" s="341"/>
      <c r="G110" s="341"/>
      <c r="H110" s="341"/>
      <c r="I110" s="34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  <c r="AA110" s="51"/>
      <c r="AB110" s="51"/>
      <c r="AC110" s="51"/>
      <c r="AD110" s="51"/>
      <c r="AE110" s="51"/>
      <c r="AF110" s="51"/>
      <c r="AG110" s="51"/>
      <c r="AH110" s="51"/>
      <c r="AI110" s="51"/>
      <c r="AJ110" s="51"/>
      <c r="AK110" s="51"/>
      <c r="AL110" s="51"/>
      <c r="AM110" s="51"/>
      <c r="AN110" s="51"/>
      <c r="AO110" s="51"/>
      <c r="AP110" s="51"/>
      <c r="AQ110" s="51"/>
      <c r="AR110" s="51"/>
      <c r="AS110" s="51"/>
      <c r="AT110" s="51"/>
      <c r="AU110" s="51"/>
      <c r="AV110" s="51"/>
      <c r="AW110" s="51"/>
      <c r="AX110" s="51"/>
      <c r="AY110" s="51"/>
      <c r="AZ110" s="51"/>
      <c r="BA110" s="51"/>
      <c r="BB110" s="51"/>
      <c r="BC110" s="51"/>
      <c r="BD110" s="51"/>
      <c r="BE110" s="51"/>
      <c r="BF110" s="51"/>
      <c r="BG110" s="51"/>
      <c r="BH110" s="51"/>
      <c r="BI110" s="51"/>
      <c r="BJ110" s="51"/>
      <c r="BK110" s="51"/>
      <c r="BL110" s="51"/>
      <c r="BM110" s="51"/>
      <c r="BN110" s="51"/>
      <c r="BO110" s="51"/>
      <c r="BP110" s="51"/>
      <c r="BQ110" s="51"/>
      <c r="BR110" s="51"/>
      <c r="BS110" s="51"/>
      <c r="BT110" s="51"/>
      <c r="BU110" s="51"/>
      <c r="BV110" s="51"/>
      <c r="BW110" s="51"/>
      <c r="BX110" s="51"/>
      <c r="BY110" s="51"/>
      <c r="BZ110" s="51"/>
      <c r="CA110" s="51"/>
      <c r="CB110" s="51"/>
      <c r="CC110" s="51"/>
    </row>
    <row r="111" spans="1:81" s="221" customFormat="1" ht="23.25" customHeight="1">
      <c r="A111" s="51"/>
      <c r="B111" s="51"/>
      <c r="C111" s="51"/>
      <c r="D111" s="51"/>
      <c r="E111" s="51"/>
      <c r="F111" s="341"/>
      <c r="G111" s="341"/>
      <c r="H111" s="341"/>
      <c r="I111" s="34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  <c r="AA111" s="51"/>
      <c r="AB111" s="51"/>
      <c r="AC111" s="51"/>
      <c r="AD111" s="51"/>
      <c r="AE111" s="51"/>
      <c r="AF111" s="51"/>
      <c r="AG111" s="51"/>
      <c r="AH111" s="51"/>
      <c r="AI111" s="51"/>
      <c r="AJ111" s="51"/>
      <c r="AK111" s="51"/>
      <c r="AL111" s="51"/>
      <c r="AM111" s="51"/>
      <c r="AN111" s="51"/>
      <c r="AO111" s="51"/>
      <c r="AP111" s="51"/>
      <c r="AQ111" s="51"/>
      <c r="AR111" s="51"/>
      <c r="AS111" s="51"/>
      <c r="AT111" s="51"/>
      <c r="AU111" s="51"/>
      <c r="AV111" s="51"/>
      <c r="AW111" s="51"/>
      <c r="AX111" s="51"/>
      <c r="AY111" s="51"/>
      <c r="AZ111" s="51"/>
      <c r="BA111" s="51"/>
      <c r="BB111" s="51"/>
      <c r="BC111" s="51"/>
      <c r="BD111" s="51"/>
      <c r="BE111" s="51"/>
      <c r="BF111" s="51"/>
      <c r="BG111" s="51"/>
      <c r="BH111" s="51"/>
      <c r="BI111" s="51"/>
      <c r="BJ111" s="51"/>
      <c r="BK111" s="51"/>
      <c r="BL111" s="51"/>
      <c r="BM111" s="51"/>
      <c r="BN111" s="51"/>
      <c r="BO111" s="51"/>
      <c r="BP111" s="51"/>
      <c r="BQ111" s="51"/>
      <c r="BR111" s="51"/>
      <c r="BS111" s="51"/>
      <c r="BT111" s="51"/>
      <c r="BU111" s="51"/>
      <c r="BV111" s="51"/>
      <c r="BW111" s="51"/>
      <c r="BX111" s="51"/>
      <c r="BY111" s="51"/>
      <c r="BZ111" s="51"/>
      <c r="CA111" s="51"/>
      <c r="CB111" s="51"/>
      <c r="CC111" s="51"/>
    </row>
    <row r="112" spans="1:81" s="221" customFormat="1" ht="23.25" customHeight="1">
      <c r="A112" s="51"/>
      <c r="B112" s="51"/>
      <c r="C112" s="51"/>
      <c r="D112" s="51"/>
      <c r="E112" s="51"/>
      <c r="F112" s="341"/>
      <c r="G112" s="341"/>
      <c r="H112" s="341"/>
      <c r="I112" s="34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  <c r="AA112" s="51"/>
      <c r="AB112" s="51"/>
      <c r="AC112" s="51"/>
      <c r="AD112" s="51"/>
      <c r="AE112" s="51"/>
      <c r="AF112" s="51"/>
      <c r="AG112" s="51"/>
      <c r="AH112" s="51"/>
      <c r="AI112" s="51"/>
      <c r="AJ112" s="51"/>
      <c r="AK112" s="51"/>
      <c r="AL112" s="51"/>
      <c r="AM112" s="51"/>
      <c r="AN112" s="51"/>
      <c r="AO112" s="51"/>
      <c r="AP112" s="51"/>
      <c r="AQ112" s="51"/>
      <c r="AR112" s="51"/>
      <c r="AS112" s="51"/>
      <c r="AT112" s="51"/>
      <c r="AU112" s="51"/>
      <c r="AV112" s="51"/>
      <c r="AW112" s="51"/>
      <c r="AX112" s="51"/>
      <c r="AY112" s="51"/>
      <c r="AZ112" s="51"/>
      <c r="BA112" s="51"/>
      <c r="BB112" s="51"/>
      <c r="BC112" s="51"/>
      <c r="BD112" s="51"/>
      <c r="BE112" s="51"/>
      <c r="BF112" s="51"/>
      <c r="BG112" s="51"/>
      <c r="BH112" s="51"/>
      <c r="BI112" s="51"/>
      <c r="BJ112" s="51"/>
      <c r="BK112" s="51"/>
      <c r="BL112" s="51"/>
      <c r="BM112" s="51"/>
      <c r="BN112" s="51"/>
      <c r="BO112" s="51"/>
      <c r="BP112" s="51"/>
      <c r="BQ112" s="51"/>
      <c r="BR112" s="51"/>
      <c r="BS112" s="51"/>
      <c r="BT112" s="51"/>
      <c r="BU112" s="51"/>
      <c r="BV112" s="51"/>
      <c r="BW112" s="51"/>
      <c r="BX112" s="51"/>
      <c r="BY112" s="51"/>
      <c r="BZ112" s="51"/>
      <c r="CA112" s="51"/>
      <c r="CB112" s="51"/>
      <c r="CC112" s="51"/>
    </row>
    <row r="113" spans="1:81" s="221" customFormat="1" ht="23.25" customHeight="1">
      <c r="A113" s="51"/>
      <c r="B113" s="51"/>
      <c r="C113" s="51"/>
      <c r="D113" s="51"/>
      <c r="E113" s="51"/>
      <c r="F113" s="341"/>
      <c r="G113" s="341"/>
      <c r="H113" s="341"/>
      <c r="I113" s="34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  <c r="AA113" s="51"/>
      <c r="AB113" s="51"/>
      <c r="AC113" s="51"/>
      <c r="AD113" s="51"/>
      <c r="AE113" s="51"/>
      <c r="AF113" s="51"/>
      <c r="AG113" s="51"/>
      <c r="AH113" s="51"/>
      <c r="AI113" s="51"/>
      <c r="AJ113" s="51"/>
      <c r="AK113" s="51"/>
      <c r="AL113" s="51"/>
      <c r="AM113" s="51"/>
      <c r="AN113" s="51"/>
      <c r="AO113" s="51"/>
      <c r="AP113" s="51"/>
      <c r="AQ113" s="51"/>
      <c r="AR113" s="51"/>
      <c r="AS113" s="51"/>
      <c r="AT113" s="51"/>
      <c r="AU113" s="51"/>
      <c r="AV113" s="51"/>
      <c r="AW113" s="51"/>
      <c r="AX113" s="51"/>
      <c r="AY113" s="51"/>
      <c r="AZ113" s="51"/>
      <c r="BA113" s="51"/>
      <c r="BB113" s="51"/>
      <c r="BC113" s="51"/>
      <c r="BD113" s="51"/>
      <c r="BE113" s="51"/>
      <c r="BF113" s="51"/>
      <c r="BG113" s="51"/>
      <c r="BH113" s="51"/>
      <c r="BI113" s="51"/>
      <c r="BJ113" s="51"/>
      <c r="BK113" s="51"/>
      <c r="BL113" s="51"/>
      <c r="BM113" s="51"/>
      <c r="BN113" s="51"/>
      <c r="BO113" s="51"/>
      <c r="BP113" s="51"/>
      <c r="BQ113" s="51"/>
      <c r="BR113" s="51"/>
      <c r="BS113" s="51"/>
      <c r="BT113" s="51"/>
      <c r="BU113" s="51"/>
      <c r="BV113" s="51"/>
      <c r="BW113" s="51"/>
      <c r="BX113" s="51"/>
      <c r="BY113" s="51"/>
      <c r="BZ113" s="51"/>
      <c r="CA113" s="51"/>
      <c r="CB113" s="51"/>
      <c r="CC113" s="51"/>
    </row>
    <row r="114" spans="1:81" s="221" customFormat="1" ht="23.25" customHeight="1">
      <c r="A114" s="51"/>
      <c r="B114" s="51"/>
      <c r="C114" s="51"/>
      <c r="D114" s="51"/>
      <c r="E114" s="51"/>
      <c r="F114" s="341"/>
      <c r="G114" s="341"/>
      <c r="H114" s="341"/>
      <c r="I114" s="34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  <c r="AA114" s="51"/>
      <c r="AB114" s="51"/>
      <c r="AC114" s="51"/>
      <c r="AD114" s="51"/>
      <c r="AE114" s="51"/>
      <c r="AF114" s="51"/>
      <c r="AG114" s="51"/>
      <c r="AH114" s="51"/>
      <c r="AI114" s="51"/>
      <c r="AJ114" s="51"/>
      <c r="AK114" s="51"/>
      <c r="AL114" s="51"/>
      <c r="AM114" s="51"/>
      <c r="AN114" s="51"/>
      <c r="AO114" s="51"/>
      <c r="AP114" s="51"/>
      <c r="AQ114" s="51"/>
      <c r="AR114" s="51"/>
      <c r="AS114" s="51"/>
      <c r="AT114" s="51"/>
      <c r="AU114" s="51"/>
      <c r="AV114" s="51"/>
      <c r="AW114" s="51"/>
      <c r="AX114" s="51"/>
      <c r="AY114" s="51"/>
      <c r="AZ114" s="51"/>
      <c r="BA114" s="51"/>
      <c r="BB114" s="51"/>
      <c r="BC114" s="51"/>
      <c r="BD114" s="51"/>
      <c r="BE114" s="51"/>
      <c r="BF114" s="51"/>
      <c r="BG114" s="51"/>
      <c r="BH114" s="51"/>
      <c r="BI114" s="51"/>
      <c r="BJ114" s="51"/>
      <c r="BK114" s="51"/>
      <c r="BL114" s="51"/>
      <c r="BM114" s="51"/>
      <c r="BN114" s="51"/>
      <c r="BO114" s="51"/>
      <c r="BP114" s="51"/>
      <c r="BQ114" s="51"/>
      <c r="BR114" s="51"/>
      <c r="BS114" s="51"/>
      <c r="BT114" s="51"/>
      <c r="BU114" s="51"/>
      <c r="BV114" s="51"/>
      <c r="BW114" s="51"/>
      <c r="BX114" s="51"/>
      <c r="BY114" s="51"/>
      <c r="BZ114" s="51"/>
      <c r="CA114" s="51"/>
      <c r="CB114" s="51"/>
      <c r="CC114" s="51"/>
    </row>
    <row r="115" spans="1:81" s="221" customFormat="1" ht="23.25" customHeight="1">
      <c r="A115" s="51"/>
      <c r="B115" s="51"/>
      <c r="C115" s="51"/>
      <c r="D115" s="51"/>
      <c r="E115" s="51"/>
      <c r="F115" s="341"/>
      <c r="G115" s="341"/>
      <c r="H115" s="341"/>
      <c r="I115" s="34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  <c r="AA115" s="51"/>
      <c r="AB115" s="51"/>
      <c r="AC115" s="51"/>
      <c r="AD115" s="51"/>
      <c r="AE115" s="51"/>
      <c r="AF115" s="51"/>
      <c r="AG115" s="51"/>
      <c r="AH115" s="51"/>
      <c r="AI115" s="51"/>
      <c r="AJ115" s="51"/>
      <c r="AK115" s="51"/>
      <c r="AL115" s="51"/>
      <c r="AM115" s="51"/>
      <c r="AN115" s="51"/>
      <c r="AO115" s="51"/>
      <c r="AP115" s="51"/>
      <c r="AQ115" s="51"/>
      <c r="AR115" s="51"/>
      <c r="AS115" s="51"/>
      <c r="AT115" s="51"/>
      <c r="AU115" s="51"/>
      <c r="AV115" s="51"/>
      <c r="AW115" s="51"/>
      <c r="AX115" s="51"/>
      <c r="AY115" s="51"/>
      <c r="AZ115" s="51"/>
      <c r="BA115" s="51"/>
      <c r="BB115" s="51"/>
      <c r="BC115" s="51"/>
      <c r="BD115" s="51"/>
      <c r="BE115" s="51"/>
      <c r="BF115" s="51"/>
      <c r="BG115" s="51"/>
      <c r="BH115" s="51"/>
      <c r="BI115" s="51"/>
      <c r="BJ115" s="51"/>
      <c r="BK115" s="51"/>
      <c r="BL115" s="51"/>
      <c r="BM115" s="51"/>
      <c r="BN115" s="51"/>
      <c r="BO115" s="51"/>
      <c r="BP115" s="51"/>
      <c r="BQ115" s="51"/>
      <c r="BR115" s="51"/>
      <c r="BS115" s="51"/>
      <c r="BT115" s="51"/>
      <c r="BU115" s="51"/>
      <c r="BV115" s="51"/>
      <c r="BW115" s="51"/>
      <c r="BX115" s="51"/>
      <c r="BY115" s="51"/>
      <c r="BZ115" s="51"/>
      <c r="CA115" s="51"/>
      <c r="CB115" s="51"/>
      <c r="CC115" s="51"/>
    </row>
    <row r="116" spans="1:81" s="221" customFormat="1" ht="23.25" customHeight="1">
      <c r="A116" s="51"/>
      <c r="B116" s="51"/>
      <c r="C116" s="51"/>
      <c r="D116" s="51"/>
      <c r="E116" s="51"/>
      <c r="F116" s="341"/>
      <c r="G116" s="341"/>
      <c r="H116" s="341"/>
      <c r="I116" s="34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  <c r="AA116" s="51"/>
      <c r="AB116" s="51"/>
      <c r="AC116" s="51"/>
      <c r="AD116" s="51"/>
      <c r="AE116" s="51"/>
      <c r="AF116" s="51"/>
      <c r="AG116" s="51"/>
      <c r="AH116" s="51"/>
      <c r="AI116" s="51"/>
      <c r="AJ116" s="51"/>
      <c r="AK116" s="51"/>
      <c r="AL116" s="51"/>
      <c r="AM116" s="51"/>
      <c r="AN116" s="51"/>
      <c r="AO116" s="51"/>
      <c r="AP116" s="51"/>
      <c r="AQ116" s="51"/>
      <c r="AR116" s="51"/>
      <c r="AS116" s="51"/>
      <c r="AT116" s="51"/>
      <c r="AU116" s="51"/>
      <c r="AV116" s="51"/>
      <c r="AW116" s="51"/>
      <c r="AX116" s="51"/>
      <c r="AY116" s="51"/>
      <c r="AZ116" s="51"/>
      <c r="BA116" s="51"/>
      <c r="BB116" s="51"/>
      <c r="BC116" s="51"/>
      <c r="BD116" s="51"/>
      <c r="BE116" s="51"/>
      <c r="BF116" s="51"/>
      <c r="BG116" s="51"/>
      <c r="BH116" s="51"/>
      <c r="BI116" s="51"/>
      <c r="BJ116" s="51"/>
      <c r="BK116" s="51"/>
      <c r="BL116" s="51"/>
      <c r="BM116" s="51"/>
      <c r="BN116" s="51"/>
      <c r="BO116" s="51"/>
      <c r="BP116" s="51"/>
      <c r="BQ116" s="51"/>
      <c r="BR116" s="51"/>
      <c r="BS116" s="51"/>
      <c r="BT116" s="51"/>
      <c r="BU116" s="51"/>
      <c r="BV116" s="51"/>
      <c r="BW116" s="51"/>
      <c r="BX116" s="51"/>
      <c r="BY116" s="51"/>
      <c r="BZ116" s="51"/>
      <c r="CA116" s="51"/>
      <c r="CB116" s="51"/>
      <c r="CC116" s="51"/>
    </row>
  </sheetData>
  <mergeCells count="42">
    <mergeCell ref="C6:E6"/>
    <mergeCell ref="D7:E7"/>
    <mergeCell ref="D9:E9"/>
    <mergeCell ref="D10:E10"/>
    <mergeCell ref="C11:E11"/>
    <mergeCell ref="D12:E12"/>
    <mergeCell ref="D13:E13"/>
    <mergeCell ref="D14:E14"/>
    <mergeCell ref="D15:E15"/>
    <mergeCell ref="D16:E16"/>
    <mergeCell ref="C17:E17"/>
    <mergeCell ref="B18:E18"/>
    <mergeCell ref="C19:E19"/>
    <mergeCell ref="D20:E20"/>
    <mergeCell ref="D21:E21"/>
    <mergeCell ref="D22:E22"/>
    <mergeCell ref="D23:E23"/>
    <mergeCell ref="D24:E24"/>
    <mergeCell ref="D25:E25"/>
    <mergeCell ref="D26:E26"/>
    <mergeCell ref="C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C38:E38"/>
    <mergeCell ref="B39:E39"/>
    <mergeCell ref="C40:E40"/>
    <mergeCell ref="C41:E41"/>
    <mergeCell ref="B48:E48"/>
    <mergeCell ref="B49:E49"/>
    <mergeCell ref="D42:E42"/>
    <mergeCell ref="D43:E43"/>
    <mergeCell ref="D44:E44"/>
    <mergeCell ref="D45:E45"/>
    <mergeCell ref="B47:E47"/>
  </mergeCells>
  <phoneticPr fontId="42"/>
  <pageMargins left="0.78740157480314965" right="0.55118110236220474" top="0.94488188976377963" bottom="0.98425196850393704" header="0.51181102362204722" footer="0.51181102362204722"/>
  <pageSetup paperSize="9" scale="89" orientation="portrait" blackAndWhite="1" useFirstPageNumber="1" r:id="rId1"/>
  <headerFooter alignWithMargins="0"/>
  <colBreaks count="1" manualBreakCount="1">
    <brk id="1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view="pageBreakPreview" zoomScaleNormal="100" zoomScaleSheetLayoutView="100" workbookViewId="0">
      <selection activeCell="J50" sqref="J50"/>
    </sheetView>
  </sheetViews>
  <sheetFormatPr defaultRowHeight="23.25" customHeight="1"/>
  <cols>
    <col min="1" max="1" width="1.375" style="51" customWidth="1"/>
    <col min="2" max="2" width="4" style="51" customWidth="1"/>
    <col min="3" max="3" width="3.125" style="51" customWidth="1"/>
    <col min="4" max="4" width="9.875" style="51" customWidth="1"/>
    <col min="5" max="5" width="5.375" style="51" customWidth="1"/>
    <col min="6" max="6" width="8" style="221" hidden="1" customWidth="1"/>
    <col min="7" max="7" width="6.625" style="221" hidden="1" customWidth="1"/>
    <col min="8" max="8" width="7.75" style="221" customWidth="1"/>
    <col min="9" max="9" width="6.625" style="221" customWidth="1"/>
    <col min="10" max="10" width="8" style="221" customWidth="1"/>
    <col min="11" max="11" width="6.625" style="221" customWidth="1"/>
    <col min="12" max="12" width="8.25" style="51" customWidth="1"/>
    <col min="13" max="13" width="6.625" style="221" customWidth="1"/>
    <col min="14" max="14" width="9.25" style="221" customWidth="1"/>
    <col min="15" max="15" width="6.625" style="221" customWidth="1"/>
    <col min="16" max="16" width="9" style="51" bestFit="1"/>
    <col min="17" max="16384" width="9" style="51"/>
  </cols>
  <sheetData>
    <row r="1" spans="1:17" s="52" customFormat="1" ht="17.25" customHeight="1">
      <c r="B1" s="344" t="s">
        <v>216</v>
      </c>
      <c r="C1" s="345"/>
      <c r="D1" s="346"/>
      <c r="E1" s="346"/>
      <c r="F1" s="347"/>
      <c r="G1" s="347"/>
      <c r="H1" s="347"/>
      <c r="I1" s="347"/>
      <c r="J1" s="347"/>
      <c r="K1" s="347"/>
      <c r="L1" s="348"/>
      <c r="M1" s="347"/>
      <c r="N1" s="219"/>
      <c r="O1" s="219"/>
      <c r="Q1" s="505"/>
    </row>
    <row r="2" spans="1:17" ht="20.25" customHeight="1">
      <c r="B2" s="349"/>
      <c r="C2" s="349"/>
      <c r="D2" s="340"/>
      <c r="E2" s="340"/>
      <c r="F2" s="341"/>
      <c r="G2" s="341"/>
      <c r="H2" s="341"/>
      <c r="I2" s="341"/>
      <c r="J2" s="341"/>
      <c r="K2" s="341"/>
      <c r="L2" s="147"/>
      <c r="M2" s="341"/>
      <c r="O2" s="350" t="s">
        <v>19</v>
      </c>
    </row>
    <row r="3" spans="1:17" ht="18" customHeight="1">
      <c r="B3" s="351"/>
      <c r="C3" s="298"/>
      <c r="D3" s="298"/>
      <c r="E3" s="352" t="s">
        <v>234</v>
      </c>
      <c r="F3" s="61" t="s">
        <v>69</v>
      </c>
      <c r="G3" s="62"/>
      <c r="H3" s="62"/>
      <c r="I3" s="62"/>
      <c r="J3" s="62"/>
      <c r="K3" s="62"/>
      <c r="L3" s="62"/>
      <c r="M3" s="62"/>
      <c r="N3" s="62"/>
      <c r="O3" s="63"/>
    </row>
    <row r="4" spans="1:17" ht="18" customHeight="1">
      <c r="B4" s="353"/>
      <c r="C4" s="354"/>
      <c r="D4" s="354"/>
      <c r="E4" s="304" t="s">
        <v>204</v>
      </c>
      <c r="F4" s="355" t="s">
        <v>134</v>
      </c>
      <c r="G4" s="356"/>
      <c r="H4" s="602" t="s">
        <v>104</v>
      </c>
      <c r="I4" s="603"/>
      <c r="J4" s="357" t="s">
        <v>71</v>
      </c>
      <c r="K4" s="357"/>
      <c r="L4" s="602" t="s">
        <v>105</v>
      </c>
      <c r="M4" s="603"/>
      <c r="N4" s="355" t="s">
        <v>74</v>
      </c>
      <c r="O4" s="358"/>
    </row>
    <row r="5" spans="1:17" ht="18" customHeight="1">
      <c r="B5" s="359" t="s">
        <v>269</v>
      </c>
      <c r="C5" s="303"/>
      <c r="D5" s="360"/>
      <c r="E5" s="361" t="s">
        <v>172</v>
      </c>
      <c r="F5" s="362" t="s">
        <v>271</v>
      </c>
      <c r="G5" s="363" t="s">
        <v>272</v>
      </c>
      <c r="H5" s="364" t="s">
        <v>271</v>
      </c>
      <c r="I5" s="363" t="s">
        <v>272</v>
      </c>
      <c r="J5" s="364" t="s">
        <v>271</v>
      </c>
      <c r="K5" s="363" t="s">
        <v>272</v>
      </c>
      <c r="L5" s="364" t="s">
        <v>271</v>
      </c>
      <c r="M5" s="363" t="s">
        <v>272</v>
      </c>
      <c r="N5" s="362" t="s">
        <v>273</v>
      </c>
      <c r="O5" s="365" t="s">
        <v>272</v>
      </c>
    </row>
    <row r="6" spans="1:17" s="53" customFormat="1" ht="18" customHeight="1">
      <c r="A6" s="51"/>
      <c r="B6" s="366" t="s">
        <v>15</v>
      </c>
      <c r="C6" s="676" t="s">
        <v>238</v>
      </c>
      <c r="D6" s="600"/>
      <c r="E6" s="601"/>
      <c r="F6" s="367"/>
      <c r="G6" s="311"/>
      <c r="H6" s="311"/>
      <c r="I6" s="311"/>
      <c r="J6" s="311"/>
      <c r="K6" s="311"/>
      <c r="L6" s="368"/>
      <c r="M6" s="369"/>
      <c r="N6" s="370"/>
      <c r="O6" s="314"/>
    </row>
    <row r="7" spans="1:17" ht="18" customHeight="1">
      <c r="B7" s="371"/>
      <c r="C7" s="372"/>
      <c r="D7" s="372"/>
      <c r="E7" s="373"/>
      <c r="F7" s="374"/>
      <c r="G7" s="311"/>
      <c r="H7" s="367"/>
      <c r="I7" s="375"/>
      <c r="J7" s="375"/>
      <c r="K7" s="375"/>
      <c r="L7" s="376"/>
      <c r="M7" s="369"/>
      <c r="N7" s="377"/>
      <c r="O7" s="314"/>
    </row>
    <row r="8" spans="1:17" ht="18" customHeight="1">
      <c r="B8" s="353"/>
      <c r="C8" s="378" t="s">
        <v>155</v>
      </c>
      <c r="D8" s="674" t="s">
        <v>64</v>
      </c>
      <c r="E8" s="675"/>
      <c r="F8" s="330">
        <v>0</v>
      </c>
      <c r="G8" s="381">
        <v>0</v>
      </c>
      <c r="H8" s="510">
        <v>132208</v>
      </c>
      <c r="I8" s="381">
        <v>29.4</v>
      </c>
      <c r="J8" s="510">
        <v>82853</v>
      </c>
      <c r="K8" s="381">
        <v>29.13</v>
      </c>
      <c r="L8" s="526">
        <v>121447</v>
      </c>
      <c r="M8" s="382">
        <v>25.8</v>
      </c>
      <c r="N8" s="383">
        <v>336508</v>
      </c>
      <c r="O8" s="384">
        <v>27.9</v>
      </c>
    </row>
    <row r="9" spans="1:17" ht="18" customHeight="1">
      <c r="B9" s="385"/>
      <c r="C9" s="386"/>
      <c r="D9" s="379"/>
      <c r="E9" s="380"/>
      <c r="F9" s="324"/>
      <c r="G9" s="387"/>
      <c r="H9" s="507"/>
      <c r="I9" s="381"/>
      <c r="J9" s="507"/>
      <c r="K9" s="381"/>
      <c r="L9" s="527"/>
      <c r="M9" s="388"/>
      <c r="N9" s="389"/>
      <c r="O9" s="384"/>
    </row>
    <row r="10" spans="1:17" ht="18" customHeight="1">
      <c r="B10" s="385"/>
      <c r="C10" s="378" t="s">
        <v>167</v>
      </c>
      <c r="D10" s="674" t="s">
        <v>274</v>
      </c>
      <c r="E10" s="675"/>
      <c r="F10" s="324">
        <v>0</v>
      </c>
      <c r="G10" s="381">
        <v>0</v>
      </c>
      <c r="H10" s="507">
        <v>75499</v>
      </c>
      <c r="I10" s="381">
        <v>16.79</v>
      </c>
      <c r="J10" s="507">
        <v>45976</v>
      </c>
      <c r="K10" s="381">
        <v>16.170000000000002</v>
      </c>
      <c r="L10" s="527">
        <v>75968</v>
      </c>
      <c r="M10" s="388">
        <v>16.2</v>
      </c>
      <c r="N10" s="383">
        <v>197443</v>
      </c>
      <c r="O10" s="384">
        <v>16.399999999999999</v>
      </c>
    </row>
    <row r="11" spans="1:17" ht="18" customHeight="1">
      <c r="B11" s="385"/>
      <c r="C11" s="386"/>
      <c r="D11" s="379"/>
      <c r="E11" s="380"/>
      <c r="F11" s="324"/>
      <c r="G11" s="387"/>
      <c r="H11" s="507"/>
      <c r="I11" s="381"/>
      <c r="J11" s="507"/>
      <c r="K11" s="381"/>
      <c r="L11" s="527"/>
      <c r="M11" s="388"/>
      <c r="N11" s="389"/>
      <c r="O11" s="384"/>
    </row>
    <row r="12" spans="1:17" ht="18" customHeight="1">
      <c r="B12" s="385"/>
      <c r="C12" s="378" t="s">
        <v>169</v>
      </c>
      <c r="D12" s="674" t="s">
        <v>62</v>
      </c>
      <c r="E12" s="675"/>
      <c r="F12" s="324">
        <v>0</v>
      </c>
      <c r="G12" s="387">
        <v>0</v>
      </c>
      <c r="H12" s="507">
        <v>23414</v>
      </c>
      <c r="I12" s="381">
        <v>5.21</v>
      </c>
      <c r="J12" s="507">
        <v>0</v>
      </c>
      <c r="K12" s="381">
        <v>0</v>
      </c>
      <c r="L12" s="527">
        <v>0</v>
      </c>
      <c r="M12" s="388">
        <v>0</v>
      </c>
      <c r="N12" s="383">
        <v>23414</v>
      </c>
      <c r="O12" s="384">
        <v>1.9</v>
      </c>
    </row>
    <row r="13" spans="1:17" ht="18" customHeight="1">
      <c r="B13" s="385"/>
      <c r="C13" s="386"/>
      <c r="D13" s="379"/>
      <c r="E13" s="380"/>
      <c r="F13" s="324"/>
      <c r="G13" s="387"/>
      <c r="H13" s="507"/>
      <c r="I13" s="381"/>
      <c r="J13" s="507"/>
      <c r="K13" s="381"/>
      <c r="L13" s="527"/>
      <c r="M13" s="388"/>
      <c r="N13" s="389"/>
      <c r="O13" s="384"/>
    </row>
    <row r="14" spans="1:17" ht="18" customHeight="1">
      <c r="B14" s="385"/>
      <c r="C14" s="378" t="s">
        <v>133</v>
      </c>
      <c r="D14" s="674" t="s">
        <v>275</v>
      </c>
      <c r="E14" s="675"/>
      <c r="F14" s="324">
        <v>0</v>
      </c>
      <c r="G14" s="387">
        <v>0</v>
      </c>
      <c r="H14" s="507">
        <v>16343</v>
      </c>
      <c r="I14" s="381">
        <v>3.63</v>
      </c>
      <c r="J14" s="507">
        <v>0</v>
      </c>
      <c r="K14" s="381">
        <v>0</v>
      </c>
      <c r="L14" s="527">
        <v>0</v>
      </c>
      <c r="M14" s="388">
        <v>0</v>
      </c>
      <c r="N14" s="383">
        <v>16343</v>
      </c>
      <c r="O14" s="384">
        <v>1.4</v>
      </c>
    </row>
    <row r="15" spans="1:17" ht="18" customHeight="1">
      <c r="B15" s="385"/>
      <c r="C15" s="386"/>
      <c r="D15" s="379"/>
      <c r="E15" s="380"/>
      <c r="F15" s="324"/>
      <c r="G15" s="387"/>
      <c r="H15" s="507"/>
      <c r="I15" s="381"/>
      <c r="J15" s="507"/>
      <c r="K15" s="381"/>
      <c r="L15" s="527"/>
      <c r="M15" s="388"/>
      <c r="N15" s="389"/>
      <c r="O15" s="384"/>
    </row>
    <row r="16" spans="1:17" ht="18" customHeight="1">
      <c r="B16" s="385"/>
      <c r="C16" s="378" t="s">
        <v>198</v>
      </c>
      <c r="D16" s="674" t="s">
        <v>14</v>
      </c>
      <c r="E16" s="675"/>
      <c r="F16" s="324">
        <v>0</v>
      </c>
      <c r="G16" s="387">
        <v>0</v>
      </c>
      <c r="H16" s="507">
        <v>46718</v>
      </c>
      <c r="I16" s="381">
        <v>10.39</v>
      </c>
      <c r="J16" s="507">
        <v>36626</v>
      </c>
      <c r="K16" s="381">
        <v>12.88</v>
      </c>
      <c r="L16" s="527">
        <v>40273</v>
      </c>
      <c r="M16" s="388">
        <v>8.6</v>
      </c>
      <c r="N16" s="383">
        <v>123617</v>
      </c>
      <c r="O16" s="384">
        <v>10.3</v>
      </c>
    </row>
    <row r="17" spans="2:15" ht="18" customHeight="1">
      <c r="B17" s="385"/>
      <c r="C17" s="386"/>
      <c r="D17" s="379"/>
      <c r="E17" s="380"/>
      <c r="F17" s="324"/>
      <c r="G17" s="387"/>
      <c r="H17" s="507"/>
      <c r="I17" s="381"/>
      <c r="J17" s="511"/>
      <c r="K17" s="381"/>
      <c r="L17" s="527"/>
      <c r="M17" s="388"/>
      <c r="N17" s="389"/>
      <c r="O17" s="384"/>
    </row>
    <row r="18" spans="2:15" ht="18" customHeight="1">
      <c r="B18" s="390" t="s">
        <v>81</v>
      </c>
      <c r="C18" s="391"/>
      <c r="D18" s="391"/>
      <c r="E18" s="392"/>
      <c r="F18" s="327">
        <f>SUM(F8:F16)</f>
        <v>0</v>
      </c>
      <c r="G18" s="387">
        <v>0</v>
      </c>
      <c r="H18" s="507">
        <v>294182</v>
      </c>
      <c r="I18" s="381">
        <v>65.41</v>
      </c>
      <c r="J18" s="507">
        <v>165455</v>
      </c>
      <c r="K18" s="381">
        <v>58.18</v>
      </c>
      <c r="L18" s="528">
        <v>237688</v>
      </c>
      <c r="M18" s="388">
        <v>50.5</v>
      </c>
      <c r="N18" s="389">
        <v>697325</v>
      </c>
      <c r="O18" s="384">
        <v>57.9</v>
      </c>
    </row>
    <row r="19" spans="2:15" ht="18" customHeight="1">
      <c r="B19" s="385"/>
      <c r="C19" s="386"/>
      <c r="D19" s="379"/>
      <c r="E19" s="380"/>
      <c r="F19" s="324"/>
      <c r="G19" s="387"/>
      <c r="H19" s="507"/>
      <c r="I19" s="381"/>
      <c r="J19" s="511"/>
      <c r="K19" s="381"/>
      <c r="L19" s="527"/>
      <c r="M19" s="388"/>
      <c r="N19" s="389"/>
      <c r="O19" s="384"/>
    </row>
    <row r="20" spans="2:15" ht="18" customHeight="1">
      <c r="B20" s="315" t="s">
        <v>111</v>
      </c>
      <c r="C20" s="674" t="s">
        <v>276</v>
      </c>
      <c r="D20" s="597"/>
      <c r="E20" s="598"/>
      <c r="F20" s="324">
        <v>0</v>
      </c>
      <c r="G20" s="387">
        <v>0</v>
      </c>
      <c r="H20" s="507">
        <v>16</v>
      </c>
      <c r="I20" s="381">
        <v>0</v>
      </c>
      <c r="J20" s="507">
        <v>6027</v>
      </c>
      <c r="K20" s="381">
        <v>2.12</v>
      </c>
      <c r="L20" s="527">
        <v>7474</v>
      </c>
      <c r="M20" s="388">
        <v>1.6</v>
      </c>
      <c r="N20" s="383">
        <v>13517</v>
      </c>
      <c r="O20" s="384">
        <v>1.1000000000000001</v>
      </c>
    </row>
    <row r="21" spans="2:15" ht="18" customHeight="1">
      <c r="B21" s="353"/>
      <c r="C21" s="393"/>
      <c r="D21" s="379"/>
      <c r="E21" s="380"/>
      <c r="F21" s="324"/>
      <c r="G21" s="387"/>
      <c r="H21" s="507"/>
      <c r="I21" s="381"/>
      <c r="J21" s="507"/>
      <c r="K21" s="381"/>
      <c r="L21" s="527"/>
      <c r="M21" s="388"/>
      <c r="N21" s="389"/>
      <c r="O21" s="384"/>
    </row>
    <row r="22" spans="2:15" ht="18" customHeight="1">
      <c r="B22" s="353"/>
      <c r="C22" s="321"/>
      <c r="D22" s="333"/>
      <c r="E22" s="323" t="s">
        <v>277</v>
      </c>
      <c r="F22" s="324">
        <v>0</v>
      </c>
      <c r="G22" s="387">
        <v>0</v>
      </c>
      <c r="H22" s="507">
        <v>16</v>
      </c>
      <c r="I22" s="381">
        <v>0</v>
      </c>
      <c r="J22" s="507">
        <v>6027</v>
      </c>
      <c r="K22" s="381">
        <v>2.12</v>
      </c>
      <c r="L22" s="527">
        <v>7474</v>
      </c>
      <c r="M22" s="388">
        <v>1.6</v>
      </c>
      <c r="N22" s="383">
        <v>13517</v>
      </c>
      <c r="O22" s="384">
        <v>1.1000000000000001</v>
      </c>
    </row>
    <row r="23" spans="2:15" ht="18" customHeight="1">
      <c r="B23" s="353"/>
      <c r="C23" s="321"/>
      <c r="D23" s="316"/>
      <c r="E23" s="317"/>
      <c r="F23" s="324"/>
      <c r="G23" s="387"/>
      <c r="H23" s="507"/>
      <c r="I23" s="381"/>
      <c r="J23" s="511"/>
      <c r="K23" s="381"/>
      <c r="L23" s="527"/>
      <c r="M23" s="388"/>
      <c r="N23" s="389"/>
      <c r="O23" s="384"/>
    </row>
    <row r="24" spans="2:15" ht="18" customHeight="1">
      <c r="B24" s="315" t="s">
        <v>117</v>
      </c>
      <c r="C24" s="674" t="s">
        <v>278</v>
      </c>
      <c r="D24" s="597"/>
      <c r="E24" s="598"/>
      <c r="F24" s="324">
        <v>0</v>
      </c>
      <c r="G24" s="387">
        <v>0</v>
      </c>
      <c r="H24" s="507">
        <v>13894</v>
      </c>
      <c r="I24" s="381">
        <v>3.09</v>
      </c>
      <c r="J24" s="507">
        <v>19559</v>
      </c>
      <c r="K24" s="381">
        <v>6.88</v>
      </c>
      <c r="L24" s="527">
        <v>34652</v>
      </c>
      <c r="M24" s="388">
        <v>7.4</v>
      </c>
      <c r="N24" s="383">
        <v>68105</v>
      </c>
      <c r="O24" s="384">
        <v>5.7</v>
      </c>
    </row>
    <row r="25" spans="2:15" ht="18" customHeight="1">
      <c r="B25" s="353"/>
      <c r="C25" s="393"/>
      <c r="D25" s="379"/>
      <c r="E25" s="380"/>
      <c r="F25" s="324"/>
      <c r="G25" s="387"/>
      <c r="H25" s="507"/>
      <c r="I25" s="381"/>
      <c r="J25" s="507"/>
      <c r="K25" s="381"/>
      <c r="L25" s="527"/>
      <c r="M25" s="388"/>
      <c r="N25" s="389"/>
      <c r="O25" s="384"/>
    </row>
    <row r="26" spans="2:15" ht="18" customHeight="1">
      <c r="B26" s="315" t="s">
        <v>124</v>
      </c>
      <c r="C26" s="674" t="s">
        <v>279</v>
      </c>
      <c r="D26" s="597"/>
      <c r="E26" s="598"/>
      <c r="F26" s="324">
        <v>0</v>
      </c>
      <c r="G26" s="387">
        <v>0</v>
      </c>
      <c r="H26" s="507">
        <v>2120</v>
      </c>
      <c r="I26" s="381">
        <v>0.47</v>
      </c>
      <c r="J26" s="507">
        <v>720</v>
      </c>
      <c r="K26" s="381">
        <v>0.25</v>
      </c>
      <c r="L26" s="527">
        <v>3814</v>
      </c>
      <c r="M26" s="388">
        <v>0.8</v>
      </c>
      <c r="N26" s="383">
        <v>6654</v>
      </c>
      <c r="O26" s="384">
        <v>0.6</v>
      </c>
    </row>
    <row r="27" spans="2:15" ht="18" customHeight="1">
      <c r="B27" s="353"/>
      <c r="C27" s="393"/>
      <c r="D27" s="379"/>
      <c r="E27" s="380"/>
      <c r="F27" s="324"/>
      <c r="G27" s="387"/>
      <c r="H27" s="507"/>
      <c r="I27" s="381"/>
      <c r="J27" s="511"/>
      <c r="K27" s="381"/>
      <c r="L27" s="527"/>
      <c r="M27" s="388"/>
      <c r="N27" s="389"/>
      <c r="O27" s="384"/>
    </row>
    <row r="28" spans="2:15" ht="18" customHeight="1">
      <c r="B28" s="315" t="s">
        <v>127</v>
      </c>
      <c r="C28" s="674" t="s">
        <v>54</v>
      </c>
      <c r="D28" s="674"/>
      <c r="E28" s="675"/>
      <c r="F28" s="327" t="e">
        <f>#REF!</f>
        <v>#REF!</v>
      </c>
      <c r="G28" s="387">
        <v>0</v>
      </c>
      <c r="H28" s="507">
        <v>139538</v>
      </c>
      <c r="I28" s="381">
        <v>31.03</v>
      </c>
      <c r="J28" s="327">
        <v>92623</v>
      </c>
      <c r="K28" s="381">
        <v>32.57</v>
      </c>
      <c r="L28" s="527">
        <v>186746</v>
      </c>
      <c r="M28" s="388">
        <v>39.700000000000003</v>
      </c>
      <c r="N28" s="383">
        <v>418907</v>
      </c>
      <c r="O28" s="384">
        <v>34.799999999999997</v>
      </c>
    </row>
    <row r="29" spans="2:15" ht="18" customHeight="1">
      <c r="B29" s="353"/>
      <c r="C29" s="393"/>
      <c r="D29" s="379"/>
      <c r="E29" s="380"/>
      <c r="F29" s="324"/>
      <c r="G29" s="394"/>
      <c r="H29" s="507"/>
      <c r="I29" s="381"/>
      <c r="J29" s="324"/>
      <c r="K29" s="381"/>
      <c r="L29" s="527"/>
      <c r="M29" s="388"/>
      <c r="N29" s="389"/>
      <c r="O29" s="384"/>
    </row>
    <row r="30" spans="2:15" ht="18" customHeight="1">
      <c r="B30" s="395" t="s">
        <v>81</v>
      </c>
      <c r="C30" s="396"/>
      <c r="D30" s="396"/>
      <c r="E30" s="397"/>
      <c r="F30" s="398" t="e">
        <f>F18+F20+F24+F26+F28</f>
        <v>#REF!</v>
      </c>
      <c r="G30" s="399">
        <f>SUM(G8:G28)-G18-G22</f>
        <v>0</v>
      </c>
      <c r="H30" s="525">
        <v>449750</v>
      </c>
      <c r="I30" s="399">
        <v>100.00999999999999</v>
      </c>
      <c r="J30" s="398">
        <v>284384</v>
      </c>
      <c r="K30" s="399">
        <v>100</v>
      </c>
      <c r="L30" s="529">
        <v>470374</v>
      </c>
      <c r="M30" s="400">
        <v>100.1</v>
      </c>
      <c r="N30" s="401">
        <v>1204508</v>
      </c>
      <c r="O30" s="402">
        <v>100.09999999999997</v>
      </c>
    </row>
    <row r="31" spans="2:15" ht="18" customHeight="1">
      <c r="B31" s="349"/>
      <c r="C31" s="349"/>
      <c r="D31" s="349"/>
      <c r="E31" s="349"/>
    </row>
    <row r="32" spans="2:15" ht="18" customHeight="1">
      <c r="B32" s="291" t="s">
        <v>151</v>
      </c>
      <c r="C32" s="291"/>
      <c r="D32" s="403"/>
      <c r="E32" s="403"/>
    </row>
    <row r="33" spans="2:15" ht="18" customHeight="1">
      <c r="B33" s="349"/>
      <c r="C33" s="349"/>
      <c r="D33" s="340"/>
      <c r="E33" s="340"/>
      <c r="O33" s="350" t="s">
        <v>280</v>
      </c>
    </row>
    <row r="34" spans="2:15" ht="18" customHeight="1">
      <c r="B34" s="351"/>
      <c r="C34" s="298"/>
      <c r="D34" s="298"/>
      <c r="E34" s="352" t="s">
        <v>221</v>
      </c>
      <c r="F34" s="61" t="s">
        <v>69</v>
      </c>
      <c r="G34" s="62"/>
      <c r="H34" s="62"/>
      <c r="I34" s="62"/>
      <c r="J34" s="62"/>
      <c r="K34" s="62"/>
      <c r="L34" s="62"/>
      <c r="M34" s="62"/>
      <c r="N34" s="62"/>
      <c r="O34" s="63"/>
    </row>
    <row r="35" spans="2:15" ht="18" customHeight="1">
      <c r="B35" s="302" t="s">
        <v>269</v>
      </c>
      <c r="C35" s="404"/>
      <c r="D35" s="405"/>
      <c r="E35" s="304" t="s">
        <v>235</v>
      </c>
      <c r="F35" s="355" t="s">
        <v>134</v>
      </c>
      <c r="G35" s="356"/>
      <c r="H35" s="602" t="s">
        <v>104</v>
      </c>
      <c r="I35" s="603"/>
      <c r="J35" s="357" t="s">
        <v>71</v>
      </c>
      <c r="K35" s="357"/>
      <c r="L35" s="602" t="s">
        <v>105</v>
      </c>
      <c r="M35" s="603"/>
      <c r="N35" s="355" t="s">
        <v>74</v>
      </c>
      <c r="O35" s="358"/>
    </row>
    <row r="36" spans="2:15" ht="18" customHeight="1">
      <c r="B36" s="332" t="s">
        <v>229</v>
      </c>
      <c r="C36" s="321"/>
      <c r="D36" s="354"/>
      <c r="E36" s="406"/>
      <c r="F36" s="407"/>
      <c r="G36" s="408"/>
      <c r="H36" s="407"/>
      <c r="I36" s="409"/>
      <c r="J36" s="408"/>
      <c r="K36" s="408"/>
      <c r="L36" s="410"/>
      <c r="M36" s="411"/>
      <c r="N36" s="407"/>
      <c r="O36" s="412"/>
    </row>
    <row r="37" spans="2:15" ht="18" customHeight="1">
      <c r="B37" s="353"/>
      <c r="C37" s="354"/>
      <c r="D37" s="316" t="s">
        <v>268</v>
      </c>
      <c r="E37" s="317"/>
      <c r="F37" s="664" t="s">
        <v>122</v>
      </c>
      <c r="G37" s="665"/>
      <c r="H37" s="666">
        <v>307460.46511627908</v>
      </c>
      <c r="I37" s="665"/>
      <c r="J37" s="666">
        <v>306862.96296296298</v>
      </c>
      <c r="K37" s="665"/>
      <c r="L37" s="666">
        <v>297664.21568627452</v>
      </c>
      <c r="M37" s="665"/>
      <c r="N37" s="666">
        <v>303708</v>
      </c>
      <c r="O37" s="667"/>
    </row>
    <row r="38" spans="2:15" ht="18" customHeight="1">
      <c r="B38" s="353"/>
      <c r="C38" s="354"/>
      <c r="D38" s="316" t="s">
        <v>225</v>
      </c>
      <c r="E38" s="317"/>
      <c r="F38" s="664" t="s">
        <v>122</v>
      </c>
      <c r="G38" s="665"/>
      <c r="H38" s="666">
        <v>175579.06976744186</v>
      </c>
      <c r="I38" s="665"/>
      <c r="J38" s="666">
        <v>170281.48148148149</v>
      </c>
      <c r="K38" s="665"/>
      <c r="L38" s="666">
        <v>186196.07843137253</v>
      </c>
      <c r="M38" s="665"/>
      <c r="N38" s="666">
        <v>178198</v>
      </c>
      <c r="O38" s="667"/>
    </row>
    <row r="39" spans="2:15" ht="18" customHeight="1">
      <c r="B39" s="353"/>
      <c r="C39" s="354"/>
      <c r="D39" s="386" t="s">
        <v>81</v>
      </c>
      <c r="E39" s="413"/>
      <c r="F39" s="664" t="s">
        <v>122</v>
      </c>
      <c r="G39" s="665"/>
      <c r="H39" s="666">
        <v>483039.53488372092</v>
      </c>
      <c r="I39" s="665"/>
      <c r="J39" s="666">
        <v>477144.4444444445</v>
      </c>
      <c r="K39" s="665"/>
      <c r="L39" s="666">
        <v>483860.29411764705</v>
      </c>
      <c r="M39" s="665"/>
      <c r="N39" s="666">
        <v>481906</v>
      </c>
      <c r="O39" s="667"/>
    </row>
    <row r="40" spans="2:15" ht="18" customHeight="1">
      <c r="B40" s="353"/>
      <c r="C40" s="354"/>
      <c r="D40" s="316" t="s">
        <v>281</v>
      </c>
      <c r="E40" s="414" t="s">
        <v>283</v>
      </c>
      <c r="F40" s="672" t="s">
        <v>122</v>
      </c>
      <c r="G40" s="665"/>
      <c r="H40" s="673">
        <v>42.694444444444443</v>
      </c>
      <c r="I40" s="665"/>
      <c r="J40" s="673">
        <v>44.68181818181818</v>
      </c>
      <c r="K40" s="665"/>
      <c r="L40" s="673">
        <v>46.441176470588232</v>
      </c>
      <c r="M40" s="665"/>
      <c r="N40" s="673">
        <v>44.554347826086953</v>
      </c>
      <c r="O40" s="667"/>
    </row>
    <row r="41" spans="2:15" ht="18" customHeight="1">
      <c r="B41" s="415"/>
      <c r="C41" s="416"/>
      <c r="D41" s="417" t="s">
        <v>284</v>
      </c>
      <c r="E41" s="418" t="s">
        <v>285</v>
      </c>
      <c r="F41" s="668" t="s">
        <v>122</v>
      </c>
      <c r="G41" s="669"/>
      <c r="H41" s="670">
        <v>19.722222222222221</v>
      </c>
      <c r="I41" s="669"/>
      <c r="J41" s="670">
        <v>21.863636363636363</v>
      </c>
      <c r="K41" s="669"/>
      <c r="L41" s="670">
        <v>14.529411764705882</v>
      </c>
      <c r="M41" s="669"/>
      <c r="N41" s="670">
        <v>18.315217391304348</v>
      </c>
      <c r="O41" s="671"/>
    </row>
    <row r="42" spans="2:15" ht="18" customHeight="1"/>
    <row r="43" spans="2:15" ht="18" customHeight="1"/>
    <row r="44" spans="2:15" ht="18" customHeight="1"/>
    <row r="45" spans="2:15" ht="18" customHeight="1">
      <c r="J45" s="512"/>
    </row>
    <row r="46" spans="2:15" ht="13.5" customHeight="1">
      <c r="D46" s="290"/>
      <c r="F46" s="419"/>
      <c r="G46" s="343"/>
      <c r="H46" s="419"/>
      <c r="I46" s="343"/>
      <c r="J46" s="512"/>
      <c r="K46" s="343"/>
      <c r="L46" s="419"/>
      <c r="M46" s="343"/>
      <c r="N46" s="343"/>
      <c r="O46" s="343"/>
    </row>
    <row r="47" spans="2:15" ht="13.5" customHeight="1">
      <c r="D47" s="290"/>
      <c r="F47" s="419"/>
      <c r="G47" s="343"/>
      <c r="H47" s="419"/>
      <c r="I47" s="343"/>
      <c r="J47" s="419"/>
      <c r="K47" s="343"/>
      <c r="L47" s="419"/>
      <c r="M47" s="343"/>
      <c r="N47" s="343"/>
      <c r="O47" s="343"/>
    </row>
    <row r="48" spans="2:15" ht="13.5" customHeight="1">
      <c r="F48" s="343"/>
      <c r="G48" s="343"/>
      <c r="H48" s="343"/>
      <c r="I48" s="343"/>
      <c r="J48" s="343"/>
      <c r="K48" s="343"/>
      <c r="M48" s="343"/>
      <c r="N48" s="343"/>
      <c r="O48" s="343"/>
    </row>
    <row r="49" spans="6:15" ht="13.5" customHeight="1">
      <c r="F49" s="343"/>
      <c r="G49" s="343"/>
      <c r="H49" s="343"/>
      <c r="I49" s="343"/>
      <c r="J49" s="343"/>
      <c r="K49" s="343"/>
      <c r="M49" s="343"/>
      <c r="N49" s="343"/>
      <c r="O49" s="343"/>
    </row>
  </sheetData>
  <mergeCells count="39">
    <mergeCell ref="H4:I4"/>
    <mergeCell ref="L4:M4"/>
    <mergeCell ref="C6:E6"/>
    <mergeCell ref="D8:E8"/>
    <mergeCell ref="D10:E10"/>
    <mergeCell ref="D12:E12"/>
    <mergeCell ref="D14:E14"/>
    <mergeCell ref="D16:E16"/>
    <mergeCell ref="C20:E20"/>
    <mergeCell ref="C24:E24"/>
    <mergeCell ref="C26:E26"/>
    <mergeCell ref="C28:E28"/>
    <mergeCell ref="N38:O38"/>
    <mergeCell ref="H35:I35"/>
    <mergeCell ref="L35:M35"/>
    <mergeCell ref="F37:G37"/>
    <mergeCell ref="H37:I37"/>
    <mergeCell ref="J37:K37"/>
    <mergeCell ref="L37:M37"/>
    <mergeCell ref="N37:O37"/>
    <mergeCell ref="F38:G38"/>
    <mergeCell ref="H38:I38"/>
    <mergeCell ref="J38:K38"/>
    <mergeCell ref="L38:M38"/>
    <mergeCell ref="F40:G40"/>
    <mergeCell ref="H40:I40"/>
    <mergeCell ref="J40:K40"/>
    <mergeCell ref="L40:M40"/>
    <mergeCell ref="N40:O40"/>
    <mergeCell ref="F41:G41"/>
    <mergeCell ref="H41:I41"/>
    <mergeCell ref="J41:K41"/>
    <mergeCell ref="L41:M41"/>
    <mergeCell ref="N41:O41"/>
    <mergeCell ref="F39:G39"/>
    <mergeCell ref="H39:I39"/>
    <mergeCell ref="J39:K39"/>
    <mergeCell ref="L39:M39"/>
    <mergeCell ref="N39:O39"/>
  </mergeCells>
  <phoneticPr fontId="42"/>
  <pageMargins left="0.8" right="0.55000000000000004" top="0.95" bottom="0.98425196850393704" header="0.51181102362204722" footer="0.51181102362204722"/>
  <pageSetup paperSize="9" scale="78" fitToWidth="6" orientation="portrait" blackAndWhite="1" useFirstPageNumber="1" r:id="rId1"/>
  <headerFooter alignWithMargins="0"/>
  <colBreaks count="1" manualBreakCount="1">
    <brk id="1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0"/>
  <sheetViews>
    <sheetView showGridLines="0" view="pageBreakPreview" zoomScaleNormal="100" zoomScaleSheetLayoutView="100" workbookViewId="0">
      <pane xSplit="6" ySplit="4" topLeftCell="H5" activePane="bottomRight" state="frozen"/>
      <selection pane="topRight"/>
      <selection pane="bottomLeft"/>
      <selection pane="bottomRight" activeCell="M6" sqref="M6"/>
    </sheetView>
  </sheetViews>
  <sheetFormatPr defaultRowHeight="23.25" customHeight="1"/>
  <cols>
    <col min="1" max="1" width="1.375" style="51" customWidth="1"/>
    <col min="2" max="2" width="4" style="51" customWidth="1"/>
    <col min="3" max="3" width="4.125" style="51" customWidth="1"/>
    <col min="4" max="4" width="16.25" style="51" customWidth="1"/>
    <col min="5" max="5" width="2.625" style="51" customWidth="1"/>
    <col min="6" max="6" width="5" style="51" customWidth="1"/>
    <col min="7" max="7" width="11.875" style="221" hidden="1" customWidth="1"/>
    <col min="8" max="11" width="11.875" style="221" customWidth="1"/>
    <col min="12" max="12" width="9" style="51" bestFit="1"/>
    <col min="13" max="16384" width="9" style="51"/>
  </cols>
  <sheetData>
    <row r="1" spans="1:13" s="52" customFormat="1" ht="17.25" customHeight="1">
      <c r="B1" s="420" t="s">
        <v>286</v>
      </c>
      <c r="C1" s="421"/>
      <c r="D1" s="421"/>
      <c r="E1" s="421"/>
      <c r="F1" s="421"/>
      <c r="G1" s="422"/>
      <c r="H1" s="422"/>
      <c r="I1" s="422"/>
      <c r="J1" s="422"/>
      <c r="K1" s="423"/>
      <c r="M1" s="505"/>
    </row>
    <row r="2" spans="1:13" ht="20.25" customHeight="1">
      <c r="B2" s="424"/>
      <c r="C2" s="424"/>
      <c r="D2" s="424"/>
      <c r="E2" s="424"/>
      <c r="F2" s="424"/>
      <c r="G2" s="425"/>
      <c r="H2" s="425"/>
      <c r="I2" s="425"/>
      <c r="J2" s="425"/>
      <c r="K2" s="350" t="s">
        <v>19</v>
      </c>
    </row>
    <row r="3" spans="1:13" ht="18" customHeight="1">
      <c r="B3" s="426"/>
      <c r="C3" s="427"/>
      <c r="D3" s="427"/>
      <c r="E3" s="427"/>
      <c r="F3" s="428" t="s">
        <v>66</v>
      </c>
      <c r="G3" s="429" t="s">
        <v>69</v>
      </c>
      <c r="H3" s="430"/>
      <c r="I3" s="430"/>
      <c r="J3" s="430"/>
      <c r="K3" s="431"/>
    </row>
    <row r="4" spans="1:13" ht="18" customHeight="1">
      <c r="B4" s="432" t="s">
        <v>179</v>
      </c>
      <c r="C4" s="433"/>
      <c r="D4" s="433"/>
      <c r="E4" s="434"/>
      <c r="F4" s="435" t="s">
        <v>235</v>
      </c>
      <c r="G4" s="436" t="s">
        <v>134</v>
      </c>
      <c r="H4" s="437" t="s">
        <v>104</v>
      </c>
      <c r="I4" s="437" t="s">
        <v>71</v>
      </c>
      <c r="J4" s="436" t="s">
        <v>105</v>
      </c>
      <c r="K4" s="307" t="s">
        <v>74</v>
      </c>
    </row>
    <row r="5" spans="1:13" ht="18" customHeight="1">
      <c r="B5" s="366" t="s">
        <v>15</v>
      </c>
      <c r="C5" s="687" t="s">
        <v>153</v>
      </c>
      <c r="D5" s="600"/>
      <c r="E5" s="600"/>
      <c r="F5" s="601"/>
      <c r="G5" s="438"/>
      <c r="H5" s="439"/>
      <c r="I5" s="439"/>
      <c r="J5" s="440"/>
      <c r="K5" s="441"/>
    </row>
    <row r="6" spans="1:13" s="53" customFormat="1" ht="18" customHeight="1">
      <c r="A6" s="51"/>
      <c r="B6" s="442"/>
      <c r="C6" s="443" t="s">
        <v>155</v>
      </c>
      <c r="D6" s="677" t="s">
        <v>95</v>
      </c>
      <c r="E6" s="677"/>
      <c r="F6" s="678"/>
      <c r="G6" s="324" t="s">
        <v>82</v>
      </c>
      <c r="H6" s="506">
        <v>0</v>
      </c>
      <c r="I6" s="506">
        <v>0</v>
      </c>
      <c r="J6" s="528">
        <v>0</v>
      </c>
      <c r="K6" s="319" t="s">
        <v>40</v>
      </c>
    </row>
    <row r="7" spans="1:13" ht="18" customHeight="1">
      <c r="B7" s="442"/>
      <c r="C7" s="443" t="s">
        <v>167</v>
      </c>
      <c r="D7" s="677" t="s">
        <v>99</v>
      </c>
      <c r="E7" s="677"/>
      <c r="F7" s="678"/>
      <c r="G7" s="324">
        <v>0</v>
      </c>
      <c r="H7" s="506">
        <v>0</v>
      </c>
      <c r="I7" s="506">
        <v>0</v>
      </c>
      <c r="J7" s="528">
        <v>47000</v>
      </c>
      <c r="K7" s="319">
        <v>47000</v>
      </c>
    </row>
    <row r="8" spans="1:13" ht="18" customHeight="1">
      <c r="B8" s="442"/>
      <c r="C8" s="443" t="s">
        <v>169</v>
      </c>
      <c r="D8" s="677" t="s">
        <v>270</v>
      </c>
      <c r="E8" s="677"/>
      <c r="F8" s="678"/>
      <c r="G8" s="324">
        <v>0</v>
      </c>
      <c r="H8" s="506">
        <v>0</v>
      </c>
      <c r="I8" s="506">
        <v>0</v>
      </c>
      <c r="J8" s="528">
        <v>0</v>
      </c>
      <c r="K8" s="319" t="s">
        <v>40</v>
      </c>
    </row>
    <row r="9" spans="1:13" ht="18" customHeight="1">
      <c r="B9" s="442"/>
      <c r="C9" s="443" t="s">
        <v>133</v>
      </c>
      <c r="D9" s="677" t="s">
        <v>164</v>
      </c>
      <c r="E9" s="677"/>
      <c r="F9" s="678"/>
      <c r="G9" s="324">
        <v>0</v>
      </c>
      <c r="H9" s="506">
        <v>0</v>
      </c>
      <c r="I9" s="506">
        <v>0</v>
      </c>
      <c r="J9" s="528">
        <v>0</v>
      </c>
      <c r="K9" s="319" t="s">
        <v>40</v>
      </c>
    </row>
    <row r="10" spans="1:13" ht="18" customHeight="1">
      <c r="B10" s="442"/>
      <c r="C10" s="443" t="s">
        <v>198</v>
      </c>
      <c r="D10" s="677" t="s">
        <v>287</v>
      </c>
      <c r="E10" s="677"/>
      <c r="F10" s="678"/>
      <c r="G10" s="324">
        <v>0</v>
      </c>
      <c r="H10" s="506">
        <v>0</v>
      </c>
      <c r="I10" s="506">
        <v>0</v>
      </c>
      <c r="J10" s="528">
        <v>0</v>
      </c>
      <c r="K10" s="319" t="s">
        <v>40</v>
      </c>
    </row>
    <row r="11" spans="1:13" ht="18" customHeight="1">
      <c r="B11" s="442"/>
      <c r="C11" s="443" t="s">
        <v>219</v>
      </c>
      <c r="D11" s="677" t="s">
        <v>282</v>
      </c>
      <c r="E11" s="677"/>
      <c r="F11" s="678"/>
      <c r="G11" s="324">
        <v>0</v>
      </c>
      <c r="H11" s="506">
        <v>0</v>
      </c>
      <c r="I11" s="506">
        <v>0</v>
      </c>
      <c r="J11" s="528">
        <v>0</v>
      </c>
      <c r="K11" s="319" t="s">
        <v>40</v>
      </c>
    </row>
    <row r="12" spans="1:13" ht="18" customHeight="1">
      <c r="B12" s="442"/>
      <c r="C12" s="443" t="s">
        <v>254</v>
      </c>
      <c r="D12" s="677" t="s">
        <v>132</v>
      </c>
      <c r="E12" s="677"/>
      <c r="F12" s="678"/>
      <c r="G12" s="324">
        <v>0</v>
      </c>
      <c r="H12" s="506">
        <v>0</v>
      </c>
      <c r="I12" s="506">
        <v>0</v>
      </c>
      <c r="J12" s="528">
        <v>0</v>
      </c>
      <c r="K12" s="319" t="s">
        <v>40</v>
      </c>
    </row>
    <row r="13" spans="1:13" ht="18" customHeight="1">
      <c r="B13" s="442"/>
      <c r="C13" s="443" t="s">
        <v>255</v>
      </c>
      <c r="D13" s="677" t="s">
        <v>78</v>
      </c>
      <c r="E13" s="677"/>
      <c r="F13" s="678"/>
      <c r="G13" s="324">
        <v>0</v>
      </c>
      <c r="H13" s="506">
        <v>0</v>
      </c>
      <c r="I13" s="506">
        <v>0</v>
      </c>
      <c r="J13" s="528">
        <v>0</v>
      </c>
      <c r="K13" s="319" t="s">
        <v>40</v>
      </c>
    </row>
    <row r="14" spans="1:13" ht="18" customHeight="1">
      <c r="B14" s="444"/>
      <c r="C14" s="445" t="s">
        <v>195</v>
      </c>
      <c r="D14" s="445"/>
      <c r="E14" s="445"/>
      <c r="F14" s="446" t="s">
        <v>244</v>
      </c>
      <c r="G14" s="327">
        <f>SUM(G6:G13)</f>
        <v>0</v>
      </c>
      <c r="H14" s="507">
        <v>0</v>
      </c>
      <c r="I14" s="507">
        <v>0</v>
      </c>
      <c r="J14" s="528">
        <v>47000</v>
      </c>
      <c r="K14" s="319">
        <v>47000</v>
      </c>
    </row>
    <row r="15" spans="1:13" ht="18" customHeight="1">
      <c r="B15" s="444"/>
      <c r="C15" s="443" t="s">
        <v>288</v>
      </c>
      <c r="D15" s="677" t="s">
        <v>289</v>
      </c>
      <c r="E15" s="677"/>
      <c r="F15" s="598"/>
      <c r="G15" s="324">
        <v>0</v>
      </c>
      <c r="H15" s="506">
        <v>0</v>
      </c>
      <c r="I15" s="506">
        <v>0</v>
      </c>
      <c r="J15" s="528">
        <v>0</v>
      </c>
      <c r="K15" s="319" t="s">
        <v>40</v>
      </c>
    </row>
    <row r="16" spans="1:13" ht="18" customHeight="1">
      <c r="B16" s="442"/>
      <c r="C16" s="447" t="s">
        <v>290</v>
      </c>
      <c r="D16" s="681" t="s">
        <v>140</v>
      </c>
      <c r="E16" s="681"/>
      <c r="F16" s="448" t="s">
        <v>291</v>
      </c>
      <c r="G16" s="324"/>
      <c r="H16" s="506"/>
      <c r="I16" s="506"/>
      <c r="J16" s="528"/>
      <c r="K16" s="449"/>
    </row>
    <row r="17" spans="2:11" ht="18" customHeight="1">
      <c r="B17" s="450"/>
      <c r="C17" s="451" t="s">
        <v>292</v>
      </c>
      <c r="D17" s="682" t="s">
        <v>178</v>
      </c>
      <c r="E17" s="682"/>
      <c r="F17" s="452" t="s">
        <v>264</v>
      </c>
      <c r="G17" s="453">
        <v>0</v>
      </c>
      <c r="H17" s="508">
        <v>0</v>
      </c>
      <c r="I17" s="508">
        <v>0</v>
      </c>
      <c r="J17" s="530">
        <v>0</v>
      </c>
      <c r="K17" s="319" t="s">
        <v>40</v>
      </c>
    </row>
    <row r="18" spans="2:11" ht="18" customHeight="1">
      <c r="B18" s="683" t="s">
        <v>293</v>
      </c>
      <c r="C18" s="677"/>
      <c r="D18" s="677"/>
      <c r="E18" s="677"/>
      <c r="F18" s="454" t="s">
        <v>294</v>
      </c>
      <c r="G18" s="327">
        <f>G14-G15-G17</f>
        <v>0</v>
      </c>
      <c r="H18" s="507">
        <v>0</v>
      </c>
      <c r="I18" s="507">
        <v>0</v>
      </c>
      <c r="J18" s="528">
        <v>47000</v>
      </c>
      <c r="K18" s="319">
        <v>47000</v>
      </c>
    </row>
    <row r="19" spans="2:11" ht="18" customHeight="1">
      <c r="B19" s="315" t="s">
        <v>111</v>
      </c>
      <c r="C19" s="677" t="s">
        <v>295</v>
      </c>
      <c r="D19" s="597"/>
      <c r="E19" s="597"/>
      <c r="F19" s="598"/>
      <c r="G19" s="324"/>
      <c r="H19" s="506"/>
      <c r="I19" s="506"/>
      <c r="J19" s="531"/>
      <c r="K19" s="319"/>
    </row>
    <row r="20" spans="2:11" ht="18" customHeight="1">
      <c r="B20" s="442"/>
      <c r="C20" s="443" t="s">
        <v>155</v>
      </c>
      <c r="D20" s="677" t="s">
        <v>60</v>
      </c>
      <c r="E20" s="597"/>
      <c r="F20" s="598"/>
      <c r="G20" s="324">
        <v>0</v>
      </c>
      <c r="H20" s="506">
        <v>3046</v>
      </c>
      <c r="I20" s="506">
        <v>0</v>
      </c>
      <c r="J20" s="528">
        <v>18334</v>
      </c>
      <c r="K20" s="319">
        <v>21380</v>
      </c>
    </row>
    <row r="21" spans="2:11" ht="18" customHeight="1">
      <c r="B21" s="442"/>
      <c r="C21" s="447"/>
      <c r="D21" s="443"/>
      <c r="E21" s="447"/>
      <c r="F21" s="454" t="s">
        <v>183</v>
      </c>
      <c r="G21" s="324">
        <v>0</v>
      </c>
      <c r="H21" s="506">
        <v>0</v>
      </c>
      <c r="I21" s="506">
        <v>0</v>
      </c>
      <c r="J21" s="528">
        <v>0</v>
      </c>
      <c r="K21" s="319" t="s">
        <v>40</v>
      </c>
    </row>
    <row r="22" spans="2:11" ht="18" customHeight="1">
      <c r="B22" s="442"/>
      <c r="C22" s="443" t="s">
        <v>167</v>
      </c>
      <c r="D22" s="677" t="s">
        <v>23</v>
      </c>
      <c r="E22" s="597"/>
      <c r="F22" s="598"/>
      <c r="G22" s="324">
        <v>0</v>
      </c>
      <c r="H22" s="506">
        <v>1086</v>
      </c>
      <c r="I22" s="506">
        <v>12798</v>
      </c>
      <c r="J22" s="528">
        <v>47432</v>
      </c>
      <c r="K22" s="319">
        <v>61316</v>
      </c>
    </row>
    <row r="23" spans="2:11" ht="18" customHeight="1">
      <c r="B23" s="450"/>
      <c r="C23" s="443" t="s">
        <v>169</v>
      </c>
      <c r="D23" s="684" t="s">
        <v>296</v>
      </c>
      <c r="E23" s="685"/>
      <c r="F23" s="686"/>
      <c r="G23" s="453">
        <v>0</v>
      </c>
      <c r="H23" s="508">
        <v>0</v>
      </c>
      <c r="I23" s="508">
        <v>0</v>
      </c>
      <c r="J23" s="530">
        <v>0</v>
      </c>
      <c r="K23" s="319" t="s">
        <v>40</v>
      </c>
    </row>
    <row r="24" spans="2:11" ht="18" customHeight="1">
      <c r="B24" s="442"/>
      <c r="C24" s="443" t="s">
        <v>133</v>
      </c>
      <c r="D24" s="677" t="s">
        <v>103</v>
      </c>
      <c r="E24" s="597"/>
      <c r="F24" s="598"/>
      <c r="G24" s="324">
        <v>0</v>
      </c>
      <c r="H24" s="506">
        <v>0</v>
      </c>
      <c r="I24" s="506">
        <v>0</v>
      </c>
      <c r="J24" s="528">
        <v>0</v>
      </c>
      <c r="K24" s="319" t="s">
        <v>40</v>
      </c>
    </row>
    <row r="25" spans="2:11" ht="18" customHeight="1">
      <c r="B25" s="442"/>
      <c r="C25" s="443" t="s">
        <v>198</v>
      </c>
      <c r="D25" s="677" t="s">
        <v>78</v>
      </c>
      <c r="E25" s="597"/>
      <c r="F25" s="598"/>
      <c r="G25" s="324">
        <v>0</v>
      </c>
      <c r="H25" s="506">
        <v>0</v>
      </c>
      <c r="I25" s="506">
        <v>0</v>
      </c>
      <c r="J25" s="528">
        <v>0</v>
      </c>
      <c r="K25" s="319" t="s">
        <v>40</v>
      </c>
    </row>
    <row r="26" spans="2:11" ht="18" customHeight="1">
      <c r="B26" s="444"/>
      <c r="C26" s="445" t="s">
        <v>195</v>
      </c>
      <c r="D26" s="445"/>
      <c r="E26" s="445"/>
      <c r="F26" s="446" t="s">
        <v>297</v>
      </c>
      <c r="G26" s="327">
        <f>SUM(G20,G22,G23,G24,G25)</f>
        <v>0</v>
      </c>
      <c r="H26" s="506">
        <v>4132</v>
      </c>
      <c r="I26" s="506">
        <v>12798</v>
      </c>
      <c r="J26" s="532">
        <v>65766</v>
      </c>
      <c r="K26" s="319">
        <v>82696</v>
      </c>
    </row>
    <row r="27" spans="2:11" ht="18" customHeight="1">
      <c r="B27" s="315" t="s">
        <v>117</v>
      </c>
      <c r="C27" s="684" t="s">
        <v>298</v>
      </c>
      <c r="D27" s="684"/>
      <c r="E27" s="684"/>
      <c r="F27" s="454" t="s">
        <v>107</v>
      </c>
      <c r="G27" s="327">
        <f>G26-G18</f>
        <v>0</v>
      </c>
      <c r="H27" s="506">
        <v>4132</v>
      </c>
      <c r="I27" s="506">
        <v>12798</v>
      </c>
      <c r="J27" s="532">
        <v>18766</v>
      </c>
      <c r="K27" s="319">
        <v>35696</v>
      </c>
    </row>
    <row r="28" spans="2:11" ht="18" customHeight="1">
      <c r="B28" s="450"/>
      <c r="C28" s="456" t="s">
        <v>267</v>
      </c>
      <c r="D28" s="451"/>
      <c r="E28" s="451"/>
      <c r="F28" s="457"/>
      <c r="G28" s="458"/>
      <c r="H28" s="533"/>
      <c r="I28" s="533"/>
      <c r="J28" s="534"/>
      <c r="K28" s="319"/>
    </row>
    <row r="29" spans="2:11" ht="18" customHeight="1">
      <c r="B29" s="315" t="s">
        <v>124</v>
      </c>
      <c r="C29" s="677" t="s">
        <v>299</v>
      </c>
      <c r="D29" s="597"/>
      <c r="E29" s="597"/>
      <c r="F29" s="598"/>
      <c r="G29" s="324"/>
      <c r="H29" s="506"/>
      <c r="I29" s="506"/>
      <c r="J29" s="531"/>
      <c r="K29" s="319"/>
    </row>
    <row r="30" spans="2:11" ht="18" customHeight="1">
      <c r="B30" s="444"/>
      <c r="C30" s="443" t="s">
        <v>155</v>
      </c>
      <c r="D30" s="677" t="s">
        <v>300</v>
      </c>
      <c r="E30" s="677"/>
      <c r="F30" s="678"/>
      <c r="G30" s="324">
        <v>0</v>
      </c>
      <c r="H30" s="506">
        <v>4132</v>
      </c>
      <c r="I30" s="506">
        <v>12798</v>
      </c>
      <c r="J30" s="528">
        <v>18766</v>
      </c>
      <c r="K30" s="319">
        <v>35696</v>
      </c>
    </row>
    <row r="31" spans="2:11" ht="18" customHeight="1">
      <c r="B31" s="442"/>
      <c r="C31" s="443" t="s">
        <v>167</v>
      </c>
      <c r="D31" s="677" t="s">
        <v>125</v>
      </c>
      <c r="E31" s="677"/>
      <c r="F31" s="678"/>
      <c r="G31" s="324">
        <v>0</v>
      </c>
      <c r="H31" s="506">
        <v>0</v>
      </c>
      <c r="I31" s="506">
        <v>0</v>
      </c>
      <c r="J31" s="528">
        <v>0</v>
      </c>
      <c r="K31" s="319" t="s">
        <v>40</v>
      </c>
    </row>
    <row r="32" spans="2:11" ht="18" customHeight="1">
      <c r="B32" s="442"/>
      <c r="C32" s="443" t="s">
        <v>169</v>
      </c>
      <c r="D32" s="677" t="s">
        <v>301</v>
      </c>
      <c r="E32" s="677"/>
      <c r="F32" s="678"/>
      <c r="G32" s="324">
        <v>0</v>
      </c>
      <c r="H32" s="506">
        <v>0</v>
      </c>
      <c r="I32" s="506">
        <v>0</v>
      </c>
      <c r="J32" s="528">
        <v>0</v>
      </c>
      <c r="K32" s="319" t="s">
        <v>40</v>
      </c>
    </row>
    <row r="33" spans="2:11" ht="18" customHeight="1">
      <c r="B33" s="442"/>
      <c r="C33" s="443" t="s">
        <v>133</v>
      </c>
      <c r="D33" s="677" t="s">
        <v>302</v>
      </c>
      <c r="E33" s="677"/>
      <c r="F33" s="678"/>
      <c r="G33" s="324">
        <v>0</v>
      </c>
      <c r="H33" s="506">
        <v>0</v>
      </c>
      <c r="I33" s="506">
        <v>0</v>
      </c>
      <c r="J33" s="528">
        <v>0</v>
      </c>
      <c r="K33" s="319" t="s">
        <v>40</v>
      </c>
    </row>
    <row r="34" spans="2:11" ht="18" customHeight="1">
      <c r="B34" s="444"/>
      <c r="C34" s="443" t="s">
        <v>198</v>
      </c>
      <c r="D34" s="677" t="s">
        <v>303</v>
      </c>
      <c r="E34" s="677"/>
      <c r="F34" s="678"/>
      <c r="G34" s="324">
        <v>0</v>
      </c>
      <c r="H34" s="506">
        <v>0</v>
      </c>
      <c r="I34" s="506">
        <v>0</v>
      </c>
      <c r="J34" s="528">
        <v>0</v>
      </c>
      <c r="K34" s="319" t="s">
        <v>40</v>
      </c>
    </row>
    <row r="35" spans="2:11" ht="18" customHeight="1">
      <c r="B35" s="442"/>
      <c r="C35" s="443" t="s">
        <v>219</v>
      </c>
      <c r="D35" s="677" t="s">
        <v>29</v>
      </c>
      <c r="E35" s="677"/>
      <c r="F35" s="678"/>
      <c r="G35" s="324">
        <v>0</v>
      </c>
      <c r="H35" s="506">
        <v>0</v>
      </c>
      <c r="I35" s="506">
        <v>0</v>
      </c>
      <c r="J35" s="528">
        <v>0</v>
      </c>
      <c r="K35" s="319" t="s">
        <v>40</v>
      </c>
    </row>
    <row r="36" spans="2:11" ht="18" customHeight="1">
      <c r="B36" s="442"/>
      <c r="C36" s="443" t="s">
        <v>254</v>
      </c>
      <c r="D36" s="677" t="s">
        <v>78</v>
      </c>
      <c r="E36" s="677"/>
      <c r="F36" s="678"/>
      <c r="G36" s="324">
        <v>0</v>
      </c>
      <c r="H36" s="506">
        <v>0</v>
      </c>
      <c r="I36" s="506">
        <v>0</v>
      </c>
      <c r="J36" s="528">
        <v>0</v>
      </c>
      <c r="K36" s="319" t="s">
        <v>40</v>
      </c>
    </row>
    <row r="37" spans="2:11" ht="18" customHeight="1">
      <c r="B37" s="444" t="s">
        <v>304</v>
      </c>
      <c r="C37" s="445" t="s">
        <v>195</v>
      </c>
      <c r="D37" s="445"/>
      <c r="E37" s="445"/>
      <c r="F37" s="446" t="s">
        <v>266</v>
      </c>
      <c r="G37" s="327">
        <f>SUM(G30:G36)</f>
        <v>0</v>
      </c>
      <c r="H37" s="506">
        <v>4132</v>
      </c>
      <c r="I37" s="506">
        <v>12798</v>
      </c>
      <c r="J37" s="531">
        <v>18766</v>
      </c>
      <c r="K37" s="319">
        <v>35696</v>
      </c>
    </row>
    <row r="38" spans="2:11" ht="18" customHeight="1">
      <c r="B38" s="444"/>
      <c r="C38" s="445"/>
      <c r="D38" s="445"/>
      <c r="E38" s="445"/>
      <c r="F38" s="446"/>
      <c r="G38" s="324"/>
      <c r="H38" s="325"/>
      <c r="I38" s="325"/>
      <c r="J38" s="455"/>
      <c r="K38" s="319"/>
    </row>
    <row r="39" spans="2:11" ht="18" customHeight="1">
      <c r="B39" s="315" t="s">
        <v>127</v>
      </c>
      <c r="C39" s="451" t="s">
        <v>305</v>
      </c>
      <c r="D39" s="459"/>
      <c r="E39" s="459"/>
      <c r="F39" s="446" t="s">
        <v>123</v>
      </c>
      <c r="G39" s="327">
        <f>G27-G37</f>
        <v>0</v>
      </c>
      <c r="H39" s="507">
        <v>0</v>
      </c>
      <c r="I39" s="507">
        <v>0</v>
      </c>
      <c r="J39" s="528">
        <v>0</v>
      </c>
      <c r="K39" s="319">
        <v>0</v>
      </c>
    </row>
    <row r="40" spans="2:11" ht="18" customHeight="1">
      <c r="B40" s="315" t="s">
        <v>135</v>
      </c>
      <c r="C40" s="451" t="s">
        <v>306</v>
      </c>
      <c r="D40" s="459"/>
      <c r="E40" s="459"/>
      <c r="F40" s="452"/>
      <c r="G40" s="324">
        <v>0</v>
      </c>
      <c r="H40" s="325">
        <v>0</v>
      </c>
      <c r="I40" s="506">
        <v>0</v>
      </c>
      <c r="J40" s="331">
        <v>0</v>
      </c>
      <c r="K40" s="319" t="s">
        <v>40</v>
      </c>
    </row>
    <row r="41" spans="2:11" ht="18" customHeight="1">
      <c r="B41" s="460" t="s">
        <v>143</v>
      </c>
      <c r="C41" s="679" t="s">
        <v>92</v>
      </c>
      <c r="D41" s="679"/>
      <c r="E41" s="679"/>
      <c r="F41" s="680"/>
      <c r="G41" s="338">
        <v>0</v>
      </c>
      <c r="H41" s="509">
        <v>0</v>
      </c>
      <c r="I41" s="509">
        <v>0</v>
      </c>
      <c r="J41" s="529">
        <v>0</v>
      </c>
      <c r="K41" s="339" t="s">
        <v>40</v>
      </c>
    </row>
    <row r="42" spans="2:11" ht="18" customHeight="1"/>
    <row r="43" spans="2:11" ht="18" customHeight="1"/>
    <row r="44" spans="2:11" ht="18" customHeight="1"/>
    <row r="45" spans="2:11" ht="18" customHeight="1"/>
    <row r="46" spans="2:11" ht="18" customHeight="1"/>
    <row r="47" spans="2:11" ht="13.5" customHeight="1">
      <c r="G47" s="343"/>
      <c r="H47" s="343"/>
      <c r="I47" s="343"/>
      <c r="J47" s="343"/>
      <c r="K47" s="343"/>
    </row>
    <row r="48" spans="2:11" ht="13.5" customHeight="1">
      <c r="G48" s="343"/>
      <c r="H48" s="343"/>
      <c r="I48" s="343"/>
      <c r="J48" s="343"/>
      <c r="K48" s="343"/>
    </row>
    <row r="49" spans="7:11" ht="13.5" customHeight="1">
      <c r="G49" s="343"/>
      <c r="H49" s="343"/>
      <c r="I49" s="343"/>
      <c r="J49" s="343"/>
      <c r="K49" s="343"/>
    </row>
    <row r="50" spans="7:11" ht="13.5" customHeight="1">
      <c r="G50" s="343"/>
      <c r="H50" s="343"/>
      <c r="I50" s="343"/>
      <c r="J50" s="343"/>
      <c r="K50" s="343"/>
    </row>
    <row r="51" spans="7:11" ht="13.5" customHeight="1">
      <c r="G51" s="343"/>
      <c r="H51" s="343"/>
      <c r="I51" s="343"/>
      <c r="J51" s="343"/>
      <c r="K51" s="343"/>
    </row>
    <row r="52" spans="7:11" ht="13.5" customHeight="1">
      <c r="G52" s="343"/>
      <c r="H52" s="343"/>
      <c r="I52" s="343"/>
      <c r="J52" s="343"/>
      <c r="K52" s="343"/>
    </row>
    <row r="53" spans="7:11" ht="13.5" customHeight="1">
      <c r="G53" s="343"/>
      <c r="H53" s="343"/>
      <c r="I53" s="343"/>
      <c r="J53" s="343"/>
      <c r="K53" s="343"/>
    </row>
    <row r="54" spans="7:11" ht="13.5" customHeight="1">
      <c r="G54" s="343"/>
      <c r="H54" s="343"/>
      <c r="I54" s="343"/>
      <c r="J54" s="343"/>
      <c r="K54" s="343"/>
    </row>
    <row r="55" spans="7:11" ht="13.5" customHeight="1">
      <c r="G55" s="343"/>
      <c r="H55" s="343"/>
      <c r="I55" s="343"/>
      <c r="J55" s="343"/>
      <c r="K55" s="343"/>
    </row>
    <row r="56" spans="7:11" ht="13.5" customHeight="1">
      <c r="G56" s="343"/>
      <c r="H56" s="343"/>
      <c r="I56" s="343"/>
      <c r="J56" s="343"/>
      <c r="K56" s="343"/>
    </row>
    <row r="57" spans="7:11" ht="13.5" customHeight="1">
      <c r="G57" s="343"/>
      <c r="H57" s="343"/>
      <c r="I57" s="343"/>
      <c r="J57" s="343"/>
      <c r="K57" s="343"/>
    </row>
    <row r="58" spans="7:11" ht="13.5" customHeight="1">
      <c r="G58" s="343"/>
      <c r="H58" s="343"/>
      <c r="I58" s="343"/>
      <c r="J58" s="343"/>
      <c r="K58" s="343"/>
    </row>
    <row r="59" spans="7:11" ht="13.5" customHeight="1">
      <c r="G59" s="343"/>
      <c r="H59" s="343"/>
      <c r="I59" s="343"/>
      <c r="J59" s="343"/>
      <c r="K59" s="343"/>
    </row>
    <row r="60" spans="7:11" ht="13.5" customHeight="1">
      <c r="G60" s="343"/>
      <c r="H60" s="343"/>
      <c r="I60" s="343"/>
      <c r="J60" s="343"/>
      <c r="K60" s="343"/>
    </row>
    <row r="61" spans="7:11" ht="13.5" customHeight="1">
      <c r="G61" s="343"/>
      <c r="H61" s="343"/>
      <c r="I61" s="343"/>
      <c r="J61" s="343"/>
      <c r="K61" s="343"/>
    </row>
    <row r="62" spans="7:11" ht="13.5" customHeight="1">
      <c r="G62" s="343"/>
      <c r="H62" s="343"/>
      <c r="I62" s="343"/>
      <c r="J62" s="343"/>
      <c r="K62" s="343"/>
    </row>
    <row r="63" spans="7:11" ht="13.5" customHeight="1">
      <c r="G63" s="343"/>
      <c r="H63" s="343"/>
      <c r="I63" s="343"/>
      <c r="J63" s="343"/>
      <c r="K63" s="343"/>
    </row>
    <row r="64" spans="7:11" ht="13.5" customHeight="1">
      <c r="G64" s="343"/>
      <c r="H64" s="343"/>
      <c r="I64" s="343"/>
      <c r="J64" s="343"/>
      <c r="K64" s="343"/>
    </row>
    <row r="65" spans="7:11" ht="13.5" customHeight="1">
      <c r="G65" s="343"/>
      <c r="H65" s="343"/>
      <c r="I65" s="343"/>
      <c r="J65" s="343"/>
      <c r="K65" s="343"/>
    </row>
    <row r="66" spans="7:11" ht="13.5" customHeight="1">
      <c r="G66" s="343"/>
      <c r="H66" s="343"/>
      <c r="I66" s="343"/>
      <c r="J66" s="343"/>
      <c r="K66" s="343"/>
    </row>
    <row r="67" spans="7:11" ht="13.5" customHeight="1">
      <c r="G67" s="343"/>
      <c r="H67" s="343"/>
      <c r="I67" s="343"/>
      <c r="J67" s="343"/>
      <c r="K67" s="343"/>
    </row>
    <row r="68" spans="7:11" ht="13.5" customHeight="1">
      <c r="G68" s="343"/>
      <c r="H68" s="343"/>
      <c r="I68" s="343"/>
      <c r="J68" s="343"/>
      <c r="K68" s="343"/>
    </row>
    <row r="69" spans="7:11" ht="13.5" customHeight="1">
      <c r="G69" s="343"/>
      <c r="H69" s="343"/>
      <c r="I69" s="343"/>
      <c r="J69" s="343"/>
      <c r="K69" s="343"/>
    </row>
    <row r="70" spans="7:11" ht="13.5" customHeight="1">
      <c r="G70" s="343"/>
      <c r="H70" s="343"/>
      <c r="I70" s="343"/>
      <c r="J70" s="343"/>
      <c r="K70" s="343"/>
    </row>
    <row r="71" spans="7:11" ht="13.5" customHeight="1">
      <c r="G71" s="343"/>
      <c r="H71" s="343"/>
      <c r="I71" s="343"/>
      <c r="J71" s="343"/>
      <c r="K71" s="343"/>
    </row>
    <row r="72" spans="7:11" ht="13.5" customHeight="1">
      <c r="G72" s="343"/>
      <c r="H72" s="343"/>
      <c r="I72" s="343"/>
      <c r="J72" s="343"/>
      <c r="K72" s="343"/>
    </row>
    <row r="73" spans="7:11" ht="13.5" customHeight="1">
      <c r="G73" s="343"/>
      <c r="H73" s="343"/>
      <c r="I73" s="343"/>
      <c r="J73" s="343"/>
      <c r="K73" s="343"/>
    </row>
    <row r="74" spans="7:11" ht="13.5" customHeight="1">
      <c r="G74" s="343"/>
      <c r="H74" s="343"/>
      <c r="I74" s="343"/>
      <c r="J74" s="343"/>
      <c r="K74" s="343"/>
    </row>
    <row r="75" spans="7:11" ht="13.5" customHeight="1">
      <c r="G75" s="343"/>
      <c r="H75" s="343"/>
      <c r="I75" s="343"/>
      <c r="J75" s="343"/>
      <c r="K75" s="343"/>
    </row>
    <row r="76" spans="7:11" ht="13.5" customHeight="1">
      <c r="G76" s="343"/>
      <c r="H76" s="343"/>
      <c r="I76" s="343"/>
      <c r="J76" s="343"/>
      <c r="K76" s="343"/>
    </row>
    <row r="77" spans="7:11" ht="13.5" customHeight="1">
      <c r="G77" s="343"/>
      <c r="H77" s="343"/>
      <c r="I77" s="343"/>
      <c r="J77" s="343"/>
      <c r="K77" s="343"/>
    </row>
    <row r="78" spans="7:11" ht="13.5" customHeight="1">
      <c r="G78" s="343"/>
      <c r="H78" s="343"/>
      <c r="I78" s="343"/>
      <c r="J78" s="343"/>
      <c r="K78" s="343"/>
    </row>
    <row r="79" spans="7:11" ht="13.5" customHeight="1">
      <c r="G79" s="343"/>
      <c r="H79" s="343"/>
      <c r="I79" s="343"/>
      <c r="J79" s="343"/>
      <c r="K79" s="343"/>
    </row>
    <row r="80" spans="7:11" ht="13.5" customHeight="1">
      <c r="G80" s="343"/>
      <c r="H80" s="343"/>
      <c r="I80" s="343"/>
      <c r="J80" s="343"/>
      <c r="K80" s="343"/>
    </row>
  </sheetData>
  <mergeCells count="29">
    <mergeCell ref="C5:F5"/>
    <mergeCell ref="D6:F6"/>
    <mergeCell ref="D7:F7"/>
    <mergeCell ref="D8:F8"/>
    <mergeCell ref="D9:F9"/>
    <mergeCell ref="D10:F10"/>
    <mergeCell ref="D11:F11"/>
    <mergeCell ref="D12:F12"/>
    <mergeCell ref="D13:F13"/>
    <mergeCell ref="D15:F15"/>
    <mergeCell ref="D16:E16"/>
    <mergeCell ref="D17:E17"/>
    <mergeCell ref="D32:F32"/>
    <mergeCell ref="B18:E18"/>
    <mergeCell ref="C19:F19"/>
    <mergeCell ref="D20:F20"/>
    <mergeCell ref="D22:F22"/>
    <mergeCell ref="D23:F23"/>
    <mergeCell ref="D24:F24"/>
    <mergeCell ref="D25:F25"/>
    <mergeCell ref="C27:E27"/>
    <mergeCell ref="C29:F29"/>
    <mergeCell ref="D30:F30"/>
    <mergeCell ref="D31:F31"/>
    <mergeCell ref="D33:F33"/>
    <mergeCell ref="D34:F34"/>
    <mergeCell ref="D35:F35"/>
    <mergeCell ref="D36:F36"/>
    <mergeCell ref="C41:F41"/>
  </mergeCells>
  <phoneticPr fontId="42"/>
  <pageMargins left="0.8" right="0.55000000000000004" top="0.95" bottom="0.98425196850393704" header="0.51181102362204722" footer="0.51181102362204722"/>
  <pageSetup paperSize="9" scale="78" fitToWidth="6" orientation="portrait" blackAndWhite="1" useFirstPageNumber="1" r:id="rId1"/>
  <headerFooter alignWithMargins="0"/>
  <colBreaks count="1" manualBreakCount="1">
    <brk id="1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"/>
  <sheetViews>
    <sheetView showGridLines="0" view="pageBreakPreview" zoomScaleNormal="100" zoomScaleSheetLayoutView="100" workbookViewId="0">
      <selection activeCell="K2" sqref="K2"/>
    </sheetView>
  </sheetViews>
  <sheetFormatPr defaultRowHeight="23.25" customHeight="1"/>
  <cols>
    <col min="1" max="1" width="1.375" style="51" customWidth="1"/>
    <col min="2" max="2" width="4" style="51" customWidth="1"/>
    <col min="3" max="3" width="17.75" style="51" customWidth="1"/>
    <col min="4" max="4" width="8.125" style="51" customWidth="1"/>
    <col min="5" max="5" width="12.125" style="51" hidden="1" customWidth="1"/>
    <col min="6" max="7" width="12.5" style="51" customWidth="1"/>
    <col min="8" max="9" width="12.125" style="51" customWidth="1"/>
    <col min="10" max="10" width="9" style="51" bestFit="1"/>
    <col min="11" max="16384" width="9" style="51"/>
  </cols>
  <sheetData>
    <row r="1" spans="1:11" s="52" customFormat="1" ht="17.25" customHeight="1">
      <c r="B1" s="420" t="s">
        <v>161</v>
      </c>
      <c r="C1" s="421"/>
      <c r="D1" s="421"/>
      <c r="E1" s="423"/>
      <c r="F1" s="423"/>
      <c r="G1" s="423"/>
      <c r="H1" s="423"/>
      <c r="I1" s="423"/>
      <c r="K1" s="505"/>
    </row>
    <row r="2" spans="1:11" ht="20.25" customHeight="1">
      <c r="B2" s="461"/>
      <c r="C2" s="461"/>
      <c r="D2" s="461"/>
      <c r="I2" s="462" t="s">
        <v>187</v>
      </c>
    </row>
    <row r="3" spans="1:11" ht="18" customHeight="1">
      <c r="B3" s="463"/>
      <c r="C3" s="464"/>
      <c r="D3" s="465" t="s">
        <v>66</v>
      </c>
      <c r="E3" s="466" t="s">
        <v>69</v>
      </c>
      <c r="F3" s="467"/>
      <c r="G3" s="467"/>
      <c r="H3" s="467"/>
      <c r="I3" s="468"/>
    </row>
    <row r="4" spans="1:11" ht="18" customHeight="1">
      <c r="B4" s="469" t="s">
        <v>179</v>
      </c>
      <c r="C4" s="470"/>
      <c r="D4" s="471" t="s">
        <v>235</v>
      </c>
      <c r="E4" s="472" t="s">
        <v>134</v>
      </c>
      <c r="F4" s="473" t="s">
        <v>104</v>
      </c>
      <c r="G4" s="473" t="s">
        <v>71</v>
      </c>
      <c r="H4" s="474" t="s">
        <v>105</v>
      </c>
      <c r="I4" s="475" t="s">
        <v>74</v>
      </c>
    </row>
    <row r="5" spans="1:11" ht="18" customHeight="1">
      <c r="B5" s="476"/>
      <c r="C5" s="477"/>
      <c r="D5" s="478"/>
      <c r="E5" s="479"/>
      <c r="F5" s="480"/>
      <c r="G5" s="480"/>
      <c r="H5" s="481"/>
      <c r="I5" s="482"/>
    </row>
    <row r="6" spans="1:11" s="53" customFormat="1" ht="18" customHeight="1">
      <c r="A6" s="51"/>
      <c r="B6" s="179" t="s">
        <v>15</v>
      </c>
      <c r="C6" s="688" t="s">
        <v>224</v>
      </c>
      <c r="D6" s="689"/>
      <c r="E6" s="484" t="s">
        <v>122</v>
      </c>
      <c r="F6" s="485">
        <v>38</v>
      </c>
      <c r="G6" s="485">
        <v>38.799999999999997</v>
      </c>
      <c r="H6" s="486">
        <v>45.9</v>
      </c>
      <c r="I6" s="487">
        <v>42.1</v>
      </c>
    </row>
    <row r="7" spans="1:11" ht="18" customHeight="1">
      <c r="B7" s="179"/>
      <c r="C7" s="483"/>
      <c r="D7" s="483"/>
      <c r="E7" s="485"/>
      <c r="F7" s="485"/>
      <c r="G7" s="485"/>
      <c r="H7" s="486"/>
      <c r="I7" s="487"/>
    </row>
    <row r="8" spans="1:11" ht="18" customHeight="1">
      <c r="B8" s="488"/>
      <c r="C8" s="483"/>
      <c r="D8" s="483"/>
      <c r="E8" s="485"/>
      <c r="F8" s="485"/>
      <c r="G8" s="485"/>
      <c r="H8" s="486"/>
      <c r="I8" s="487"/>
    </row>
    <row r="9" spans="1:11" ht="18" customHeight="1">
      <c r="B9" s="179" t="s">
        <v>111</v>
      </c>
      <c r="C9" s="688" t="s">
        <v>42</v>
      </c>
      <c r="D9" s="689"/>
      <c r="E9" s="484" t="s">
        <v>122</v>
      </c>
      <c r="F9" s="485">
        <v>40</v>
      </c>
      <c r="G9" s="485">
        <v>62.7</v>
      </c>
      <c r="H9" s="486">
        <v>89.2</v>
      </c>
      <c r="I9" s="487">
        <v>71.400000000000006</v>
      </c>
    </row>
    <row r="10" spans="1:11" ht="18" customHeight="1">
      <c r="B10" s="179"/>
      <c r="C10" s="483"/>
      <c r="D10" s="483"/>
      <c r="E10" s="485"/>
      <c r="F10" s="485"/>
      <c r="G10" s="485"/>
      <c r="H10" s="486"/>
      <c r="I10" s="487"/>
    </row>
    <row r="11" spans="1:11" ht="18" customHeight="1">
      <c r="B11" s="488"/>
      <c r="C11" s="483"/>
      <c r="D11" s="483"/>
      <c r="E11" s="485"/>
      <c r="F11" s="485"/>
      <c r="G11" s="485"/>
      <c r="H11" s="486"/>
      <c r="I11" s="487"/>
    </row>
    <row r="12" spans="1:11" ht="18" customHeight="1">
      <c r="B12" s="179" t="s">
        <v>117</v>
      </c>
      <c r="C12" s="688" t="s">
        <v>121</v>
      </c>
      <c r="D12" s="689"/>
      <c r="E12" s="489" t="s">
        <v>122</v>
      </c>
      <c r="F12" s="490">
        <v>405.2</v>
      </c>
      <c r="G12" s="490">
        <v>748.3</v>
      </c>
      <c r="H12" s="491">
        <v>188.9</v>
      </c>
      <c r="I12" s="492">
        <v>353.5</v>
      </c>
    </row>
    <row r="13" spans="1:11" ht="18" customHeight="1">
      <c r="B13" s="179"/>
      <c r="C13" s="483"/>
      <c r="D13" s="483"/>
      <c r="E13" s="490"/>
      <c r="F13" s="490"/>
      <c r="G13" s="490"/>
      <c r="H13" s="491"/>
      <c r="I13" s="492"/>
    </row>
    <row r="14" spans="1:11" ht="18" customHeight="1">
      <c r="B14" s="488"/>
      <c r="C14" s="483"/>
      <c r="D14" s="483"/>
      <c r="E14" s="485"/>
      <c r="F14" s="485"/>
      <c r="G14" s="485"/>
      <c r="H14" s="486"/>
      <c r="I14" s="487"/>
    </row>
    <row r="15" spans="1:11" ht="18" customHeight="1">
      <c r="B15" s="179" t="s">
        <v>124</v>
      </c>
      <c r="C15" s="688" t="s">
        <v>129</v>
      </c>
      <c r="D15" s="689"/>
      <c r="E15" s="484" t="s">
        <v>122</v>
      </c>
      <c r="F15" s="485">
        <v>98.9</v>
      </c>
      <c r="G15" s="485">
        <v>104.5</v>
      </c>
      <c r="H15" s="486">
        <v>100</v>
      </c>
      <c r="I15" s="487">
        <v>100.6</v>
      </c>
    </row>
    <row r="16" spans="1:11" ht="18" customHeight="1">
      <c r="B16" s="179"/>
      <c r="C16" s="483"/>
      <c r="D16" s="483"/>
      <c r="E16" s="485"/>
      <c r="F16" s="485"/>
      <c r="G16" s="485"/>
      <c r="H16" s="486"/>
      <c r="I16" s="487"/>
    </row>
    <row r="17" spans="2:9" ht="18" customHeight="1">
      <c r="B17" s="488"/>
      <c r="C17" s="483"/>
      <c r="D17" s="483"/>
      <c r="E17" s="485"/>
      <c r="F17" s="485"/>
      <c r="G17" s="485"/>
      <c r="H17" s="486"/>
      <c r="I17" s="487"/>
    </row>
    <row r="18" spans="2:9" ht="18" customHeight="1">
      <c r="B18" s="179" t="s">
        <v>127</v>
      </c>
      <c r="C18" s="688" t="s">
        <v>307</v>
      </c>
      <c r="D18" s="689"/>
      <c r="E18" s="484" t="s">
        <v>122</v>
      </c>
      <c r="F18" s="485">
        <v>98.9</v>
      </c>
      <c r="G18" s="485">
        <v>104.8</v>
      </c>
      <c r="H18" s="486">
        <v>100</v>
      </c>
      <c r="I18" s="487">
        <v>100.7</v>
      </c>
    </row>
    <row r="19" spans="2:9" ht="18" customHeight="1">
      <c r="B19" s="179"/>
      <c r="C19" s="483"/>
      <c r="D19" s="483"/>
      <c r="E19" s="485"/>
      <c r="F19" s="485"/>
      <c r="G19" s="485"/>
      <c r="H19" s="486"/>
      <c r="I19" s="487"/>
    </row>
    <row r="20" spans="2:9" ht="18" customHeight="1">
      <c r="B20" s="488"/>
      <c r="C20" s="483"/>
      <c r="D20" s="483"/>
      <c r="E20" s="485"/>
      <c r="F20" s="485"/>
      <c r="G20" s="485"/>
      <c r="H20" s="486"/>
      <c r="I20" s="487"/>
    </row>
    <row r="21" spans="2:9" ht="18" customHeight="1">
      <c r="B21" s="179" t="s">
        <v>135</v>
      </c>
      <c r="C21" s="690" t="s">
        <v>308</v>
      </c>
      <c r="D21" s="691"/>
      <c r="E21" s="484" t="s">
        <v>122</v>
      </c>
      <c r="F21" s="485">
        <v>97.1</v>
      </c>
      <c r="G21" s="485">
        <v>57.5</v>
      </c>
      <c r="H21" s="486">
        <v>97.8</v>
      </c>
      <c r="I21" s="487">
        <v>88</v>
      </c>
    </row>
    <row r="22" spans="2:9" ht="18" customHeight="1">
      <c r="B22" s="179"/>
      <c r="C22" s="493"/>
      <c r="D22" s="493"/>
      <c r="E22" s="485"/>
      <c r="F22" s="485"/>
      <c r="G22" s="485"/>
      <c r="H22" s="486"/>
      <c r="I22" s="487"/>
    </row>
    <row r="23" spans="2:9" ht="18" customHeight="1">
      <c r="B23" s="494"/>
      <c r="C23" s="493"/>
      <c r="D23" s="493"/>
      <c r="E23" s="485"/>
      <c r="F23" s="485"/>
      <c r="G23" s="485"/>
      <c r="H23" s="486"/>
      <c r="I23" s="487"/>
    </row>
    <row r="24" spans="2:9" ht="18" customHeight="1">
      <c r="B24" s="179" t="s">
        <v>143</v>
      </c>
      <c r="C24" s="684" t="s">
        <v>137</v>
      </c>
      <c r="D24" s="692"/>
      <c r="E24" s="484" t="s">
        <v>122</v>
      </c>
      <c r="F24" s="485">
        <v>7.8</v>
      </c>
      <c r="G24" s="485">
        <v>65.400000000000006</v>
      </c>
      <c r="H24" s="486">
        <v>136.9</v>
      </c>
      <c r="I24" s="487">
        <v>90</v>
      </c>
    </row>
    <row r="25" spans="2:9" ht="18" customHeight="1">
      <c r="B25" s="179"/>
      <c r="C25" s="495"/>
      <c r="D25" s="495"/>
      <c r="E25" s="485"/>
      <c r="F25" s="485"/>
      <c r="G25" s="485"/>
      <c r="H25" s="486"/>
      <c r="I25" s="487"/>
    </row>
    <row r="26" spans="2:9" ht="18" customHeight="1">
      <c r="B26" s="450"/>
      <c r="C26" s="451"/>
      <c r="D26" s="451"/>
      <c r="E26" s="485"/>
      <c r="F26" s="485"/>
      <c r="G26" s="485"/>
      <c r="H26" s="486"/>
      <c r="I26" s="487"/>
    </row>
    <row r="27" spans="2:9" ht="18" customHeight="1">
      <c r="B27" s="693" t="s">
        <v>309</v>
      </c>
      <c r="C27" s="690"/>
      <c r="D27" s="691"/>
      <c r="E27" s="485"/>
      <c r="F27" s="485"/>
      <c r="G27" s="485"/>
      <c r="H27" s="486"/>
      <c r="I27" s="487"/>
    </row>
    <row r="28" spans="2:9" ht="18" customHeight="1">
      <c r="B28" s="496"/>
      <c r="C28" s="493"/>
      <c r="D28" s="493"/>
      <c r="E28" s="485"/>
      <c r="F28" s="485"/>
      <c r="G28" s="485"/>
      <c r="H28" s="486"/>
      <c r="I28" s="487"/>
    </row>
    <row r="29" spans="2:9" ht="18" customHeight="1">
      <c r="B29" s="494"/>
      <c r="C29" s="497"/>
      <c r="D29" s="497"/>
      <c r="E29" s="485"/>
      <c r="F29" s="485"/>
      <c r="G29" s="485"/>
      <c r="H29" s="486"/>
      <c r="I29" s="487"/>
    </row>
    <row r="30" spans="2:9" ht="18" customHeight="1">
      <c r="B30" s="179" t="s">
        <v>258</v>
      </c>
      <c r="C30" s="688" t="s">
        <v>310</v>
      </c>
      <c r="D30" s="689"/>
      <c r="E30" s="484" t="s">
        <v>122</v>
      </c>
      <c r="F30" s="485">
        <v>0.3</v>
      </c>
      <c r="G30" s="485">
        <v>9.1</v>
      </c>
      <c r="H30" s="486">
        <v>10.5</v>
      </c>
      <c r="I30" s="487">
        <v>3</v>
      </c>
    </row>
    <row r="31" spans="2:9" ht="18" customHeight="1">
      <c r="B31" s="179"/>
      <c r="C31" s="483"/>
      <c r="D31" s="483"/>
      <c r="E31" s="485"/>
      <c r="F31" s="485"/>
      <c r="G31" s="485"/>
      <c r="H31" s="486"/>
      <c r="I31" s="487"/>
    </row>
    <row r="32" spans="2:9" ht="18" customHeight="1">
      <c r="B32" s="498"/>
      <c r="C32" s="499"/>
      <c r="D32" s="499"/>
      <c r="E32" s="485"/>
      <c r="F32" s="485"/>
      <c r="G32" s="485"/>
      <c r="H32" s="486"/>
      <c r="I32" s="487"/>
    </row>
    <row r="33" spans="2:9" ht="18" customHeight="1">
      <c r="B33" s="179" t="s">
        <v>96</v>
      </c>
      <c r="C33" s="688" t="s">
        <v>311</v>
      </c>
      <c r="D33" s="689"/>
      <c r="E33" s="484" t="s">
        <v>122</v>
      </c>
      <c r="F33" s="485">
        <v>0</v>
      </c>
      <c r="G33" s="485">
        <v>4.3</v>
      </c>
      <c r="H33" s="486">
        <v>1.7</v>
      </c>
      <c r="I33" s="487">
        <v>1.3</v>
      </c>
    </row>
    <row r="34" spans="2:9" ht="18" customHeight="1">
      <c r="B34" s="179"/>
      <c r="C34" s="483"/>
      <c r="D34" s="483"/>
      <c r="E34" s="485"/>
      <c r="F34" s="485"/>
      <c r="G34" s="485"/>
      <c r="H34" s="486"/>
      <c r="I34" s="487"/>
    </row>
    <row r="35" spans="2:9" ht="18" customHeight="1">
      <c r="B35" s="498"/>
      <c r="C35" s="499"/>
      <c r="D35" s="499"/>
      <c r="E35" s="485"/>
      <c r="F35" s="485"/>
      <c r="G35" s="485"/>
      <c r="H35" s="486"/>
      <c r="I35" s="487"/>
    </row>
    <row r="36" spans="2:9" ht="18" customHeight="1">
      <c r="B36" s="179" t="s">
        <v>233</v>
      </c>
      <c r="C36" s="688" t="s">
        <v>312</v>
      </c>
      <c r="D36" s="689"/>
      <c r="E36" s="484" t="s">
        <v>122</v>
      </c>
      <c r="F36" s="485">
        <v>0.3</v>
      </c>
      <c r="G36" s="485">
        <v>13.3</v>
      </c>
      <c r="H36" s="486">
        <v>12.1</v>
      </c>
      <c r="I36" s="487">
        <v>7.3</v>
      </c>
    </row>
    <row r="37" spans="2:9" ht="18" customHeight="1">
      <c r="B37" s="179"/>
      <c r="C37" s="483"/>
      <c r="D37" s="483"/>
      <c r="E37" s="485"/>
      <c r="F37" s="485"/>
      <c r="G37" s="485"/>
      <c r="H37" s="486"/>
      <c r="I37" s="487"/>
    </row>
    <row r="38" spans="2:9" ht="18" customHeight="1">
      <c r="B38" s="498"/>
      <c r="C38" s="499"/>
      <c r="D38" s="499"/>
      <c r="E38" s="485"/>
      <c r="F38" s="485"/>
      <c r="G38" s="485"/>
      <c r="H38" s="486"/>
      <c r="I38" s="487"/>
    </row>
    <row r="39" spans="2:9" ht="18" customHeight="1">
      <c r="B39" s="179" t="s">
        <v>20</v>
      </c>
      <c r="C39" s="688" t="s">
        <v>24</v>
      </c>
      <c r="D39" s="689"/>
      <c r="E39" s="484" t="s">
        <v>122</v>
      </c>
      <c r="F39" s="485">
        <v>69</v>
      </c>
      <c r="G39" s="485">
        <v>117.3</v>
      </c>
      <c r="H39" s="486">
        <v>52.5</v>
      </c>
      <c r="I39" s="487">
        <v>68.400000000000006</v>
      </c>
    </row>
    <row r="40" spans="2:9" ht="18" customHeight="1">
      <c r="B40" s="500"/>
      <c r="C40" s="501"/>
      <c r="D40" s="501"/>
      <c r="E40" s="502"/>
      <c r="F40" s="502"/>
      <c r="G40" s="502"/>
      <c r="H40" s="503"/>
      <c r="I40" s="504"/>
    </row>
    <row r="41" spans="2:9" ht="18" customHeight="1"/>
    <row r="42" spans="2:9" ht="18" customHeight="1"/>
    <row r="43" spans="2:9" ht="18" customHeight="1"/>
    <row r="44" spans="2:9" ht="18" customHeight="1"/>
    <row r="45" spans="2:9" ht="18" customHeight="1"/>
    <row r="46" spans="2:9" ht="18" customHeight="1"/>
    <row r="47" spans="2:9" ht="13.5" customHeight="1"/>
    <row r="48" spans="2:9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</sheetData>
  <mergeCells count="12">
    <mergeCell ref="C6:D6"/>
    <mergeCell ref="C9:D9"/>
    <mergeCell ref="C12:D12"/>
    <mergeCell ref="C15:D15"/>
    <mergeCell ref="C18:D18"/>
    <mergeCell ref="C36:D36"/>
    <mergeCell ref="C39:D39"/>
    <mergeCell ref="C21:D21"/>
    <mergeCell ref="C24:D24"/>
    <mergeCell ref="B27:D27"/>
    <mergeCell ref="C30:D30"/>
    <mergeCell ref="C33:D33"/>
  </mergeCells>
  <phoneticPr fontId="42"/>
  <pageMargins left="0.8" right="0.55000000000000004" top="0.95" bottom="0.98425196850393704" header="0.51181102362204722" footer="0.51181102362204722"/>
  <pageSetup paperSize="9" scale="78" fitToWidth="6" orientation="portrait" blackAndWhite="1" useFirstPageNumber="1" r:id="rId1"/>
  <headerFooter alignWithMargins="0"/>
  <colBreaks count="1" manualBreakCount="1">
    <brk id="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総括</vt:lpstr>
      <vt:lpstr>決算まとめ</vt:lpstr>
      <vt:lpstr>施設業務</vt:lpstr>
      <vt:lpstr>損益計算書</vt:lpstr>
      <vt:lpstr>貸借対照表</vt:lpstr>
      <vt:lpstr>費用構成表</vt:lpstr>
      <vt:lpstr>資本的収支</vt:lpstr>
      <vt:lpstr>財務分析表</vt:lpstr>
      <vt:lpstr>決算まとめ!Print_Area</vt:lpstr>
      <vt:lpstr>財務分析表!Print_Area</vt:lpstr>
      <vt:lpstr>施設業務!Print_Area</vt:lpstr>
      <vt:lpstr>資本的収支!Print_Area</vt:lpstr>
      <vt:lpstr>総括!Print_Area</vt:lpstr>
      <vt:lpstr>損益計算書!Print_Area</vt:lpstr>
      <vt:lpstr>貸借対照表!Print_Area</vt:lpstr>
      <vt:lpstr>費用構成表!Print_Area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情報統計課</dc:creator>
  <cp:lastModifiedBy>w</cp:lastModifiedBy>
  <cp:lastPrinted>2019-06-24T11:30:22Z</cp:lastPrinted>
  <dcterms:created xsi:type="dcterms:W3CDTF">1997-12-10T09:53:37Z</dcterms:created>
  <dcterms:modified xsi:type="dcterms:W3CDTF">2021-03-02T00:40:44Z</dcterms:modified>
</cp:coreProperties>
</file>