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w244686$\13経営比較分析\H30\"/>
    </mc:Choice>
  </mc:AlternateContent>
  <workbookProtection workbookAlgorithmName="SHA-512" workbookHashValue="XGDSqO0B+sG6oSgBODexPKJC7r0RDxycuqTcPbGl2WEjivSbh0SHzwoIksy39YDrYjX9VCZ+9r3waaxvrourzQ==" workbookSaltValue="Ntdntz+tSWpx6LUT14sOyQ==" workbookSpinCount="100000" lockStructure="1"/>
  <bookViews>
    <workbookView xWindow="0" yWindow="0" windowWidth="28776" windowHeight="12564"/>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<sst xmlns="http://schemas.openxmlformats.org/spreadsheetml/2006/main" count="220" uniqueCount="107">
  <si>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</si>
  <si>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</si>
  <si>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</si>
  <si>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</si>
  <si>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</si>
  <si>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</si>
  <si>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</si>
  <si>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</si>
  <si>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</si>
  <si>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</si>
  <si>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</si>
  <si>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</si>
  <si>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</si>
  <si>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</si>
  <si>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</si>
  <si>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</si>
  <si>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</si>
  <si>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</si>
  <si>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</si>
  <si>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</si>
  <si>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</si>
  <si>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</si>
  <si>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</si>
  <si>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</si>
  <si>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</si>
  <si>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</si>
  <si>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</si>
  <si>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</si>
  <si>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</si>
  <si>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</si>
  <si>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</si>
  <si>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</si>
  <si>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</si>
  <si>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</si>
  <si>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</si>
  <si>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</si>
  <si>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</si>
  <si>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</si>
  <si>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</si>
  <si>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</si>
  <si>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</si>
  <si>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</si>
  <si>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</si>
  <si>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</si>
  <si>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</si>
  <si>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</si>
  <si>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</si>
  <si>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</si>
  <si>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</si>
  <si>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</si>
  <si>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</si>
  <si>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</si>
  <si>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</si>
  <si>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</si>
  <si>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</si>
  <si>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</si>
  <si>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</si>
  <si>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</si>
  <si>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</si>
  <si>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</si>
  <si>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</si>
  <si>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</si>
  <si>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</si>
  <si>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</si>
  <si>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</si>
  <si>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</si>
  <si>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</si>
  <si>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</si>
  <si>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</si>
  <si>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</si>
  <si>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</si>
  <si>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</si>
  <si>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</si>
  <si>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</si>
  <si>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</si>
  <si>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</si>
  <si>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</si>
  <si>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</si>
  <si>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</si>
  <si>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</si>
  <si>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</si>
  <si>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</si>
  <si>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</si>
  <si>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</si>
  <si>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</si>
  <si>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</si>
  <si>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</si>
  <si>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</si>
  <si>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</si>
  <si>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</si>
  <si>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</si>
  <si>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</si>
  <si>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</si>
  <si>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</si>
  <si>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</si>
  <si>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</si>
  <si>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</si>
  <si>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</si>
  <si>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</si>
  <si>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</si>
  <si>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</si>
  <si>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</si>
  <si>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</si>
  <si>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</si>
  <si>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本県では、各指標とも、平均と同水準もしくは平均を上回っており、概ね健全で効率的な経営を維持しています。
① ｢経常収支比率｣は、企業の損益状況（黒字・赤字）を示す指標で、100％以上であれば、黒字です。グラフが示すとおり、100％を上回り、類似団体の平均と比べても高く、健全な経営を維持しています。平成30年度は、給水にかかる経費が前年度より増えたため、 水１ｍ3あたりの経費（⑥給水原価）が増加しました。また、使用料金の引き下げ改定を行ったため⑤「料金回収率」がこれまでの水準から低下しました。
④｢企業債残高対給水収益比率｣は、水道料金収入に対する企業債残高の割合を示す指標で、“借金の重さ”“負債の規模”を表すものですが、平成26年度以降、内部留保を活用し、新たな借入を抑制していることから、毎年度減少しています。しかし、今後は、浄水場の耐震化や管路更新に多額の費用が見込まれることから、将来世代に過重な負担を強いないために、企業債残高が急激に上昇することがないよう、投資と財源のバランスをとっていく必要があります。資金収支の面では現金預金残高が増加したことから、短期的な支払能力を示す③｢流動比率｣は、平均値を大きく上回っています。平成30年度は未払金が増えたため、前年度より低下しています。
⑦｢施設利用率｣は、１日あたりの配水能力に対する１日あたりの平均配水量の割合であり、施設の利用状況や適正規模を判断する指標で、一般的には高い数値であることが望まれます。平成30年度は平均配水量が増加したため、前年度より増加しています。また⑧｢有収率｣は、施設の稼動が収益につながっているかを判断する指標で、100％に近いほど施設の稼働が漏れなく収益に反映されていることになります。こちらも年間総有収水量が増えたため前年度より増加しています。ともに水道施設の効率性を表すものですが、類似団体の平均とほぼ同水準にあり、安定して水道水を供給するうえでも適度に確保されています。
</t>
    <rPh sb="164" eb="166">
      <t>ケイヒ</t>
    </rPh>
    <rPh sb="172" eb="173">
      <t>フ</t>
    </rPh>
    <rPh sb="197" eb="199">
      <t>ゾウカ</t>
    </rPh>
    <rPh sb="207" eb="209">
      <t>シヨウ</t>
    </rPh>
    <rPh sb="209" eb="211">
      <t>リョウキン</t>
    </rPh>
    <rPh sb="212" eb="213">
      <t>ヒ</t>
    </rPh>
    <rPh sb="214" eb="215">
      <t>サ</t>
    </rPh>
    <rPh sb="216" eb="218">
      <t>カイテイ</t>
    </rPh>
    <rPh sb="219" eb="220">
      <t>オコナ</t>
    </rPh>
    <rPh sb="242" eb="244">
      <t>テイカ</t>
    </rPh>
    <rPh sb="522" eb="524">
      <t>ヘイセイ</t>
    </rPh>
    <rPh sb="526" eb="528">
      <t>ネンド</t>
    </rPh>
    <rPh sb="529" eb="532">
      <t>ミバライキン</t>
    </rPh>
    <rPh sb="533" eb="534">
      <t>フ</t>
    </rPh>
    <rPh sb="539" eb="542">
      <t>ゼンネンド</t>
    </rPh>
    <rPh sb="544" eb="546">
      <t>テイカ</t>
    </rPh>
    <rPh sb="638" eb="640">
      <t>ヘイセイ</t>
    </rPh>
    <rPh sb="642" eb="644">
      <t>ネンド</t>
    </rPh>
    <rPh sb="645" eb="647">
      <t>ヘイキン</t>
    </rPh>
    <rPh sb="647" eb="649">
      <t>ハイスイ</t>
    </rPh>
    <rPh sb="649" eb="650">
      <t>リョウ</t>
    </rPh>
    <rPh sb="651" eb="653">
      <t>ゾウカ</t>
    </rPh>
    <rPh sb="658" eb="661">
      <t>ゼンネンド</t>
    </rPh>
    <rPh sb="663" eb="665">
      <t>ゾウカ</t>
    </rPh>
    <rPh sb="748" eb="750">
      <t>ネンカン</t>
    </rPh>
    <rPh sb="750" eb="751">
      <t>ソウ</t>
    </rPh>
    <rPh sb="751" eb="752">
      <t>ユウ</t>
    </rPh>
    <rPh sb="761" eb="764">
      <t>ゼンネンド</t>
    </rPh>
    <phoneticPr fontId="4"/>
  </si>
  <si>
    <t xml:space="preserve">① ｢有形固定資産減価償却率｣は、建物、構築物（水道管やろ過池など）および機械装置といった施設全体の減価償却がどの程度進んでいるかを示す指標です。老朽化が進行しているため、アセットマネジメント計画に基づく、管路の更新や施設・設備の更新に取り組んでいます。
②｢管路経年化率｣は、水道管（管路）の総延長のうち、法定耐用年数を経過した管路延長の割合を示す指標で、管路の老朽化度合を表しています。本県には、３つの浄水場があり、昭和53年から順次、供給を開始しています。法定耐用年数を超えた管路は45.46％で、類似団体の平均を上回っていますが、老朽度調査に基づき地盤条件別に更新基準年数を設定しており、計画的な管路の更新に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平成30年度の管路更新率は0.74％と全国平均を大幅に上回っています。管路更新には、多額の費用と時間が必要となるので、ダウンサイジングなど費用の削減にも取り組んでいます。
</t>
    <rPh sb="77" eb="79">
      <t>シンコウ</t>
    </rPh>
    <rPh sb="96" eb="98">
      <t>ケイカク</t>
    </rPh>
    <rPh sb="99" eb="100">
      <t>モト</t>
    </rPh>
    <rPh sb="103" eb="105">
      <t>カンロ</t>
    </rPh>
    <rPh sb="106" eb="108">
      <t>コウシン</t>
    </rPh>
    <rPh sb="109" eb="111">
      <t>シセツ</t>
    </rPh>
    <rPh sb="112" eb="114">
      <t>セツビ</t>
    </rPh>
    <rPh sb="115" eb="117">
      <t>コウシン</t>
    </rPh>
    <rPh sb="118" eb="119">
      <t>ト</t>
    </rPh>
    <rPh sb="120" eb="121">
      <t>ク</t>
    </rPh>
    <rPh sb="298" eb="301">
      <t>ケイカクテキ</t>
    </rPh>
    <rPh sb="302" eb="304">
      <t>カンロ</t>
    </rPh>
    <rPh sb="305" eb="307">
      <t>コウシン</t>
    </rPh>
    <rPh sb="308" eb="309">
      <t>ト</t>
    </rPh>
    <rPh sb="310" eb="311">
      <t>ク</t>
    </rPh>
    <rPh sb="471" eb="473">
      <t>ヘイセイ</t>
    </rPh>
    <rPh sb="475" eb="477">
      <t>ネンド</t>
    </rPh>
    <rPh sb="478" eb="480">
      <t>カンロ</t>
    </rPh>
    <rPh sb="480" eb="482">
      <t>コウシン</t>
    </rPh>
    <rPh sb="482" eb="483">
      <t>リツ</t>
    </rPh>
    <rPh sb="490" eb="492">
      <t>ゼンコク</t>
    </rPh>
    <rPh sb="492" eb="494">
      <t>ヘイキン</t>
    </rPh>
    <rPh sb="495" eb="497">
      <t>オオハバ</t>
    </rPh>
    <rPh sb="498" eb="500">
      <t>ウワマワ</t>
    </rPh>
    <rPh sb="540" eb="542">
      <t>ヒヨウ</t>
    </rPh>
    <rPh sb="543" eb="545">
      <t>サクゲン</t>
    </rPh>
    <rPh sb="547" eb="548">
      <t>ト</t>
    </rPh>
    <rPh sb="549" eb="550">
      <t>ク</t>
    </rPh>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</si>
  <si>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などの災害対策を進めていく必要がありますので、これからの経営環境は非常に厳しくなります。このため、中長期的な視点から、更新を行う優先順位を見極め、財源の裏付けのある財政収支の見通しを立てて、計画的な施設の更新・維持管理が必要です。40年間にわたる施設整備計画を定めた「滋賀県企業庁アセットマネジメント計画(平成28年度～令和37年度)」と５年間の事業実施計画と投資・財政計画からなる「滋賀県企業庁経営計画（平成28年度～令和2年度）」により、効率的・効果的に事業を進めています。
経営計画では、健全な経営を維持するため、保つべき経営水準として、主な経営指標の目標値を次のとおり設定していますが、いずれの指標とも水準を満たしています。 
○経常収支比率　108％以上(目標)  122.4%(H30決算)
現時点では、健全な経営状況にありますが、さらなるコスト削減を検討して経営の効率化を進めます。
○企業債残高対給水収益比率 320％以下、企業債残高150億円未満(目標) 199.2％ 88.7億円(H30決算)
耐震対策や更新工事を実施するにあたっては、自己資金を積極的に投入することにより、企業債の新規借入をできる限り抑制します。
○給水収益に対する内部留保資金の残高　80％以上(目標)　207％(H30決算)
更新投資に必要な自己資金を確保するため、１年間の料金収入と同程度の資金を保持します。
</t>
    <rPh sb="135" eb="137">
      <t>サイガイ</t>
    </rPh>
    <rPh sb="137" eb="139">
      <t>タイサク</t>
    </rPh>
    <rPh sb="292" eb="294">
      <t>レイワ</t>
    </rPh>
    <rPh sb="342" eb="344">
      <t>レイワ</t>
    </rPh>
    <rPh sb="434" eb="436">
      <t>シヒョウ</t>
    </rPh>
    <rPh sb="438" eb="440">
      <t>スイジュン</t>
    </rPh>
    <rPh sb="441" eb="442">
      <t>ミ</t>
    </rPh>
    <rPh sb="466" eb="468">
      <t>モクヒョウ</t>
    </rPh>
    <rPh sb="481" eb="483">
      <t>ケッサン</t>
    </rPh>
    <rPh sb="566" eb="568">
      <t>モクヒョウ</t>
    </rPh>
    <rPh sb="581" eb="583">
      <t>オクエン</t>
    </rPh>
    <rPh sb="587" eb="589">
      <t>ケッサン</t>
    </rPh>
    <rPh sb="677" eb="679">
      <t>モクヒョウ</t>
    </rPh>
    <rPh sb="689" eb="691">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</si>
</sst>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0.41</c:v>
                </c:pt>
                <c:pt idx="4" formatCode="#,##0.00;&quot;△&quot;#,##0.00;&quot;-&quot;">
                  <c:v>0.74</c:v>
                </c:pt>
              </c:numCache>
            </c:numRef>
          </c:val>
          <c:extLst xmlns:c16r2="http://schemas.microsoft.com/office/drawing/2015/06/chart">
            <c:ext xmlns:c16="http://schemas.microsoft.com/office/drawing/2014/chart" uri="{C3380CC4-5D6E-409C-BE32-E72D297353CC}">
              <c16:uniqueId val="{00000000-759E-44EC-952A-4F27BE98F084}"/>
            </c:ext>
          </c:extLst>
        </c:ser>
        <c:dLbls>
          <c:showLegendKey val="0"/>
          <c:showVal val="0"/>
          <c:showCatName val="0"/>
          <c:showSerName val="0"/>
          <c:showPercent val="0"/>
          <c:showBubbleSize val="0"/>
        </c:dLbls>
        <c:gapWidth val="150"/>
        <c:axId val="-183886688"/>
        <c:axId val="-1838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759E-44EC-952A-4F27BE98F084}"/>
            </c:ext>
          </c:extLst>
        </c:ser>
        <c:dLbls>
          <c:showLegendKey val="0"/>
          <c:showVal val="0"/>
          <c:showCatName val="0"/>
          <c:showSerName val="0"/>
          <c:showPercent val="0"/>
          <c:showBubbleSize val="0"/>
        </c:dLbls>
        <c:marker val="1"/>
        <c:smooth val="0"/>
        <c:axId val="-183886688"/>
        <c:axId val="-183884512"/>
      </c:lineChart>
      <c:dateAx>
        <c:axId val="-183886688"/>
        <c:scaling>
          <c:orientation val="minMax"/>
        </c:scaling>
        <c:delete val="1"/>
        <c:axPos val="b"/>
        <c:numFmt formatCode="ge" sourceLinked="1"/>
        <c:majorTickMark val="none"/>
        <c:minorTickMark val="none"/>
        <c:tickLblPos val="none"/>
        <c:crossAx val="-183884512"/>
        <c:crosses val="autoZero"/>
        <c:auto val="1"/>
        <c:lblOffset val="100"/>
        <c:baseTimeUnit val="years"/>
      </c:dateAx>
      <c:valAx>
        <c:axId val="-1838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66.16</c:v>
                </c:pt>
                <c:pt idx="1">
                  <c:v>66.8</c:v>
                </c:pt>
                <c:pt idx="2">
                  <c:v>67.239999999999995</c:v>
                </c:pt>
                <c:pt idx="3">
                  <c:v>69.819999999999993</c:v>
                </c:pt>
                <c:pt idx="4">
                  <c:v>70.239999999999995</c:v>
                </c:pt>
              </c:numCache>
            </c:numRef>
          </c:val>
          <c:extLst xmlns:c16r2="http://schemas.microsoft.com/office/drawing/2015/06/chart">
            <c:ext xmlns:c16="http://schemas.microsoft.com/office/drawing/2014/chart" uri="{C3380CC4-5D6E-409C-BE32-E72D297353CC}">
              <c16:uniqueId val="{00000000-A8EE-47A8-AF41-7DCD6A6677B8}"/>
            </c:ext>
          </c:extLst>
        </c:ser>
        <c:dLbls>
          <c:showLegendKey val="0"/>
          <c:showVal val="0"/>
          <c:showCatName val="0"/>
          <c:showSerName val="0"/>
          <c:showPercent val="0"/>
          <c:showBubbleSize val="0"/>
        </c:dLbls>
        <c:gapWidth val="150"/>
        <c:axId val="-449982016"/>
        <c:axId val="-1816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A8EE-47A8-AF41-7DCD6A6677B8}"/>
            </c:ext>
          </c:extLst>
        </c:ser>
        <c:dLbls>
          <c:showLegendKey val="0"/>
          <c:showVal val="0"/>
          <c:showCatName val="0"/>
          <c:showSerName val="0"/>
          <c:showPercent val="0"/>
          <c:showBubbleSize val="0"/>
        </c:dLbls>
        <c:marker val="1"/>
        <c:smooth val="0"/>
        <c:axId val="-449982016"/>
        <c:axId val="-181673600"/>
      </c:lineChart>
      <c:dateAx>
        <c:axId val="-449982016"/>
        <c:scaling>
          <c:orientation val="minMax"/>
        </c:scaling>
        <c:delete val="1"/>
        <c:axPos val="b"/>
        <c:numFmt formatCode="ge" sourceLinked="1"/>
        <c:majorTickMark val="none"/>
        <c:minorTickMark val="none"/>
        <c:tickLblPos val="none"/>
        <c:crossAx val="-181673600"/>
        <c:crosses val="autoZero"/>
        <c:auto val="1"/>
        <c:lblOffset val="100"/>
        <c:baseTimeUnit val="years"/>
      </c:dateAx>
      <c:valAx>
        <c:axId val="-181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99.72</c:v>
                </c:pt>
                <c:pt idx="1">
                  <c:v>98.78</c:v>
                </c:pt>
                <c:pt idx="2">
                  <c:v>99.25</c:v>
                </c:pt>
                <c:pt idx="3">
                  <c:v>98.29</c:v>
                </c:pt>
                <c:pt idx="4">
                  <c:v>98.35</c:v>
                </c:pt>
              </c:numCache>
            </c:numRef>
          </c:val>
          <c:extLst xmlns:c16r2="http://schemas.microsoft.com/office/drawing/2015/06/chart">
            <c:ext xmlns:c16="http://schemas.microsoft.com/office/drawing/2014/chart" uri="{C3380CC4-5D6E-409C-BE32-E72D297353CC}">
              <c16:uniqueId val="{00000000-6EC8-43DF-A108-880BDBD00C6C}"/>
            </c:ext>
          </c:extLst>
        </c:ser>
        <c:dLbls>
          <c:showLegendKey val="0"/>
          <c:showVal val="0"/>
          <c:showCatName val="0"/>
          <c:showSerName val="0"/>
          <c:showPercent val="0"/>
          <c:showBubbleSize val="0"/>
        </c:dLbls>
        <c:gapWidth val="150"/>
        <c:axId val="-181665984"/>
        <c:axId val="-1816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6EC8-43DF-A108-880BDBD00C6C}"/>
            </c:ext>
          </c:extLst>
        </c:ser>
        <c:dLbls>
          <c:showLegendKey val="0"/>
          <c:showVal val="0"/>
          <c:showCatName val="0"/>
          <c:showSerName val="0"/>
          <c:showPercent val="0"/>
          <c:showBubbleSize val="0"/>
        </c:dLbls>
        <c:marker val="1"/>
        <c:smooth val="0"/>
        <c:axId val="-181665984"/>
        <c:axId val="-181669248"/>
      </c:lineChart>
      <c:dateAx>
        <c:axId val="-181665984"/>
        <c:scaling>
          <c:orientation val="minMax"/>
        </c:scaling>
        <c:delete val="1"/>
        <c:axPos val="b"/>
        <c:numFmt formatCode="ge" sourceLinked="1"/>
        <c:majorTickMark val="none"/>
        <c:minorTickMark val="none"/>
        <c:tickLblPos val="none"/>
        <c:crossAx val="-181669248"/>
        <c:crosses val="autoZero"/>
        <c:auto val="1"/>
        <c:lblOffset val="100"/>
        <c:baseTimeUnit val="years"/>
      </c:dateAx>
      <c:valAx>
        <c:axId val="-1816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c:v>
                </c:pt>
                <c:pt idx="1">
                  <c:v>125.52</c:v>
                </c:pt>
                <c:pt idx="2">
                  <c:v>124.13</c:v>
                </c:pt>
                <c:pt idx="3">
                  <c:v>126.09</c:v>
                </c:pt>
                <c:pt idx="4">
                  <c:v>122.44</c:v>
                </c:pt>
              </c:numCache>
            </c:numRef>
          </c:val>
          <c:extLst xmlns:c16r2="http://schemas.microsoft.com/office/drawing/2015/06/chart">
            <c:ext xmlns:c16="http://schemas.microsoft.com/office/drawing/2014/chart" uri="{C3380CC4-5D6E-409C-BE32-E72D297353CC}">
              <c16:uniqueId val="{00000000-7992-4C00-971A-FDC96FE076AE}"/>
            </c:ext>
          </c:extLst>
        </c:ser>
        <c:dLbls>
          <c:showLegendKey val="0"/>
          <c:showVal val="0"/>
          <c:showCatName val="0"/>
          <c:showSerName val="0"/>
          <c:showPercent val="0"/>
          <c:showBubbleSize val="0"/>
        </c:dLbls>
        <c:gapWidth val="150"/>
        <c:axId val="-183891040"/>
        <c:axId val="-1838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7992-4C00-971A-FDC96FE076AE}"/>
            </c:ext>
          </c:extLst>
        </c:ser>
        <c:dLbls>
          <c:showLegendKey val="0"/>
          <c:showVal val="0"/>
          <c:showCatName val="0"/>
          <c:showSerName val="0"/>
          <c:showPercent val="0"/>
          <c:showBubbleSize val="0"/>
        </c:dLbls>
        <c:marker val="1"/>
        <c:smooth val="0"/>
        <c:axId val="-183891040"/>
        <c:axId val="-183885056"/>
      </c:lineChart>
      <c:dateAx>
        <c:axId val="-183891040"/>
        <c:scaling>
          <c:orientation val="minMax"/>
        </c:scaling>
        <c:delete val="1"/>
        <c:axPos val="b"/>
        <c:numFmt formatCode="ge" sourceLinked="1"/>
        <c:majorTickMark val="none"/>
        <c:minorTickMark val="none"/>
        <c:tickLblPos val="none"/>
        <c:crossAx val="-183885056"/>
        <c:crosses val="autoZero"/>
        <c:auto val="1"/>
        <c:lblOffset val="100"/>
        <c:baseTimeUnit val="years"/>
      </c:dateAx>
      <c:valAx>
        <c:axId val="-1838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51.49</c:v>
                </c:pt>
                <c:pt idx="1">
                  <c:v>53.19</c:v>
                </c:pt>
                <c:pt idx="2">
                  <c:v>55.78</c:v>
                </c:pt>
                <c:pt idx="3">
                  <c:v>53.66</c:v>
                </c:pt>
                <c:pt idx="4">
                  <c:v>55.01</c:v>
                </c:pt>
              </c:numCache>
            </c:numRef>
          </c:val>
          <c:extLst xmlns:c16r2="http://schemas.microsoft.com/office/drawing/2015/06/chart">
            <c:ext xmlns:c16="http://schemas.microsoft.com/office/drawing/2014/chart" uri="{C3380CC4-5D6E-409C-BE32-E72D297353CC}">
              <c16:uniqueId val="{00000000-0D10-46B5-A704-00F137E5A515}"/>
            </c:ext>
          </c:extLst>
        </c:ser>
        <c:dLbls>
          <c:showLegendKey val="0"/>
          <c:showVal val="0"/>
          <c:showCatName val="0"/>
          <c:showSerName val="0"/>
          <c:showPercent val="0"/>
          <c:showBubbleSize val="0"/>
        </c:dLbls>
        <c:gapWidth val="150"/>
        <c:axId val="-183889408"/>
        <c:axId val="-1838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0D10-46B5-A704-00F137E5A515}"/>
            </c:ext>
          </c:extLst>
        </c:ser>
        <c:dLbls>
          <c:showLegendKey val="0"/>
          <c:showVal val="0"/>
          <c:showCatName val="0"/>
          <c:showSerName val="0"/>
          <c:showPercent val="0"/>
          <c:showBubbleSize val="0"/>
        </c:dLbls>
        <c:marker val="1"/>
        <c:smooth val="0"/>
        <c:axId val="-183889408"/>
        <c:axId val="-183886144"/>
      </c:lineChart>
      <c:dateAx>
        <c:axId val="-183889408"/>
        <c:scaling>
          <c:orientation val="minMax"/>
        </c:scaling>
        <c:delete val="1"/>
        <c:axPos val="b"/>
        <c:numFmt formatCode="ge" sourceLinked="1"/>
        <c:majorTickMark val="none"/>
        <c:minorTickMark val="none"/>
        <c:tickLblPos val="none"/>
        <c:crossAx val="-183886144"/>
        <c:crosses val="autoZero"/>
        <c:auto val="1"/>
        <c:lblOffset val="100"/>
        <c:baseTimeUnit val="years"/>
      </c:dateAx>
      <c:valAx>
        <c:axId val="-183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34.65</c:v>
                </c:pt>
                <c:pt idx="4" formatCode="#,##0.00;&quot;△&quot;#,##0.00;&quot;-&quot;">
                  <c:v>45.46</c:v>
                </c:pt>
              </c:numCache>
            </c:numRef>
          </c:val>
          <c:extLst xmlns:c16r2="http://schemas.microsoft.com/office/drawing/2015/06/chart">
            <c:ext xmlns:c16="http://schemas.microsoft.com/office/drawing/2014/chart" uri="{C3380CC4-5D6E-409C-BE32-E72D297353CC}">
              <c16:uniqueId val="{00000000-D2EB-4B67-B790-76C0F6331A65}"/>
            </c:ext>
          </c:extLst>
        </c:ser>
        <c:dLbls>
          <c:showLegendKey val="0"/>
          <c:showVal val="0"/>
          <c:showCatName val="0"/>
          <c:showSerName val="0"/>
          <c:showPercent val="0"/>
          <c:showBubbleSize val="0"/>
        </c:dLbls>
        <c:gapWidth val="150"/>
        <c:axId val="-183879616"/>
        <c:axId val="-1838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D2EB-4B67-B790-76C0F6331A65}"/>
            </c:ext>
          </c:extLst>
        </c:ser>
        <c:dLbls>
          <c:showLegendKey val="0"/>
          <c:showVal val="0"/>
          <c:showCatName val="0"/>
          <c:showSerName val="0"/>
          <c:showPercent val="0"/>
          <c:showBubbleSize val="0"/>
        </c:dLbls>
        <c:marker val="1"/>
        <c:smooth val="0"/>
        <c:axId val="-183879616"/>
        <c:axId val="-183877440"/>
      </c:lineChart>
      <c:dateAx>
        <c:axId val="-183879616"/>
        <c:scaling>
          <c:orientation val="minMax"/>
        </c:scaling>
        <c:delete val="1"/>
        <c:axPos val="b"/>
        <c:numFmt formatCode="ge" sourceLinked="1"/>
        <c:majorTickMark val="none"/>
        <c:minorTickMark val="none"/>
        <c:tickLblPos val="none"/>
        <c:crossAx val="-183877440"/>
        <c:crosses val="autoZero"/>
        <c:auto val="1"/>
        <c:lblOffset val="100"/>
        <c:baseTimeUnit val="years"/>
      </c:dateAx>
      <c:valAx>
        <c:axId val="-183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D8-44FA-8337-55DD880CF084}"/>
            </c:ext>
          </c:extLst>
        </c:ser>
        <c:dLbls>
          <c:showLegendKey val="0"/>
          <c:showVal val="0"/>
          <c:showCatName val="0"/>
          <c:showSerName val="0"/>
          <c:showPercent val="0"/>
          <c:showBubbleSize val="0"/>
        </c:dLbls>
        <c:gapWidth val="150"/>
        <c:axId val="-183882880"/>
        <c:axId val="-183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29D8-44FA-8337-55DD880CF084}"/>
            </c:ext>
          </c:extLst>
        </c:ser>
        <c:dLbls>
          <c:showLegendKey val="0"/>
          <c:showVal val="0"/>
          <c:showCatName val="0"/>
          <c:showSerName val="0"/>
          <c:showPercent val="0"/>
          <c:showBubbleSize val="0"/>
        </c:dLbls>
        <c:marker val="1"/>
        <c:smooth val="0"/>
        <c:axId val="-183882880"/>
        <c:axId val="-183881792"/>
      </c:lineChart>
      <c:dateAx>
        <c:axId val="-183882880"/>
        <c:scaling>
          <c:orientation val="minMax"/>
        </c:scaling>
        <c:delete val="1"/>
        <c:axPos val="b"/>
        <c:numFmt formatCode="ge" sourceLinked="1"/>
        <c:majorTickMark val="none"/>
        <c:minorTickMark val="none"/>
        <c:tickLblPos val="none"/>
        <c:crossAx val="-183881792"/>
        <c:crosses val="autoZero"/>
        <c:auto val="1"/>
        <c:lblOffset val="100"/>
        <c:baseTimeUnit val="years"/>
      </c:dateAx>
      <c:valAx>
        <c:axId val="-18388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474.83</c:v>
                </c:pt>
                <c:pt idx="1">
                  <c:v>390.27</c:v>
                </c:pt>
                <c:pt idx="2">
                  <c:v>510.24</c:v>
                </c:pt>
                <c:pt idx="3">
                  <c:v>691.02</c:v>
                </c:pt>
                <c:pt idx="4">
                  <c:v>624.49</c:v>
                </c:pt>
              </c:numCache>
            </c:numRef>
          </c:val>
          <c:extLst xmlns:c16r2="http://schemas.microsoft.com/office/drawing/2015/06/chart">
            <c:ext xmlns:c16="http://schemas.microsoft.com/office/drawing/2014/chart" uri="{C3380CC4-5D6E-409C-BE32-E72D297353CC}">
              <c16:uniqueId val="{00000000-4988-4468-BDC4-D03568499560}"/>
            </c:ext>
          </c:extLst>
        </c:ser>
        <c:dLbls>
          <c:showLegendKey val="0"/>
          <c:showVal val="0"/>
          <c:showCatName val="0"/>
          <c:showSerName val="0"/>
          <c:showPercent val="0"/>
          <c:showBubbleSize val="0"/>
        </c:dLbls>
        <c:gapWidth val="150"/>
        <c:axId val="-183887776"/>
        <c:axId val="-1838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4988-4468-BDC4-D03568499560}"/>
            </c:ext>
          </c:extLst>
        </c:ser>
        <c:dLbls>
          <c:showLegendKey val="0"/>
          <c:showVal val="0"/>
          <c:showCatName val="0"/>
          <c:showSerName val="0"/>
          <c:showPercent val="0"/>
          <c:showBubbleSize val="0"/>
        </c:dLbls>
        <c:marker val="1"/>
        <c:smooth val="0"/>
        <c:axId val="-183887776"/>
        <c:axId val="-183890496"/>
      </c:lineChart>
      <c:dateAx>
        <c:axId val="-183887776"/>
        <c:scaling>
          <c:orientation val="minMax"/>
        </c:scaling>
        <c:delete val="1"/>
        <c:axPos val="b"/>
        <c:numFmt formatCode="ge" sourceLinked="1"/>
        <c:majorTickMark val="none"/>
        <c:minorTickMark val="none"/>
        <c:tickLblPos val="none"/>
        <c:crossAx val="-183890496"/>
        <c:crosses val="autoZero"/>
        <c:auto val="1"/>
        <c:lblOffset val="100"/>
        <c:baseTimeUnit val="years"/>
      </c:dateAx>
      <c:valAx>
        <c:axId val="-1838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262.25</c:v>
                </c:pt>
                <c:pt idx="1">
                  <c:v>260.98</c:v>
                </c:pt>
                <c:pt idx="2">
                  <c:v>237.7</c:v>
                </c:pt>
                <c:pt idx="3">
                  <c:v>215.52</c:v>
                </c:pt>
                <c:pt idx="4">
                  <c:v>199.21</c:v>
                </c:pt>
              </c:numCache>
            </c:numRef>
          </c:val>
          <c:extLst xmlns:c16r2="http://schemas.microsoft.com/office/drawing/2015/06/chart">
            <c:ext xmlns:c16="http://schemas.microsoft.com/office/drawing/2014/chart" uri="{C3380CC4-5D6E-409C-BE32-E72D297353CC}">
              <c16:uniqueId val="{00000000-E8C2-4A01-BABD-5B5F18237D50}"/>
            </c:ext>
          </c:extLst>
        </c:ser>
        <c:dLbls>
          <c:showLegendKey val="0"/>
          <c:showVal val="0"/>
          <c:showCatName val="0"/>
          <c:showSerName val="0"/>
          <c:showPercent val="0"/>
          <c:showBubbleSize val="0"/>
        </c:dLbls>
        <c:gapWidth val="150"/>
        <c:axId val="-183876896"/>
        <c:axId val="-1838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E8C2-4A01-BABD-5B5F18237D50}"/>
            </c:ext>
          </c:extLst>
        </c:ser>
        <c:dLbls>
          <c:showLegendKey val="0"/>
          <c:showVal val="0"/>
          <c:showCatName val="0"/>
          <c:showSerName val="0"/>
          <c:showPercent val="0"/>
          <c:showBubbleSize val="0"/>
        </c:dLbls>
        <c:marker val="1"/>
        <c:smooth val="0"/>
        <c:axId val="-183876896"/>
        <c:axId val="-183880704"/>
      </c:lineChart>
      <c:dateAx>
        <c:axId val="-183876896"/>
        <c:scaling>
          <c:orientation val="minMax"/>
        </c:scaling>
        <c:delete val="1"/>
        <c:axPos val="b"/>
        <c:numFmt formatCode="ge" sourceLinked="1"/>
        <c:majorTickMark val="none"/>
        <c:minorTickMark val="none"/>
        <c:tickLblPos val="none"/>
        <c:crossAx val="-183880704"/>
        <c:crosses val="autoZero"/>
        <c:auto val="1"/>
        <c:lblOffset val="100"/>
        <c:baseTimeUnit val="years"/>
      </c:dateAx>
      <c:valAx>
        <c:axId val="-18388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127.25</c:v>
                </c:pt>
                <c:pt idx="1">
                  <c:v>125.9</c:v>
                </c:pt>
                <c:pt idx="2">
                  <c:v>124.97</c:v>
                </c:pt>
                <c:pt idx="3">
                  <c:v>126.29</c:v>
                </c:pt>
                <c:pt idx="4">
                  <c:v>122.96</c:v>
                </c:pt>
              </c:numCache>
            </c:numRef>
          </c:val>
          <c:extLst xmlns:c16r2="http://schemas.microsoft.com/office/drawing/2015/06/chart">
            <c:ext xmlns:c16="http://schemas.microsoft.com/office/drawing/2014/chart" uri="{C3380CC4-5D6E-409C-BE32-E72D297353CC}">
              <c16:uniqueId val="{00000000-4005-404F-B19A-8ADFD33133A8}"/>
            </c:ext>
          </c:extLst>
        </c:ser>
        <c:dLbls>
          <c:showLegendKey val="0"/>
          <c:showVal val="0"/>
          <c:showCatName val="0"/>
          <c:showSerName val="0"/>
          <c:showPercent val="0"/>
          <c:showBubbleSize val="0"/>
        </c:dLbls>
        <c:gapWidth val="150"/>
        <c:axId val="-183888864"/>
        <c:axId val="-1838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4005-404F-B19A-8ADFD33133A8}"/>
            </c:ext>
          </c:extLst>
        </c:ser>
        <c:dLbls>
          <c:showLegendKey val="0"/>
          <c:showVal val="0"/>
          <c:showCatName val="0"/>
          <c:showSerName val="0"/>
          <c:showPercent val="0"/>
          <c:showBubbleSize val="0"/>
        </c:dLbls>
        <c:marker val="1"/>
        <c:smooth val="0"/>
        <c:axId val="-183888864"/>
        <c:axId val="-183879072"/>
      </c:lineChart>
      <c:dateAx>
        <c:axId val="-183888864"/>
        <c:scaling>
          <c:orientation val="minMax"/>
        </c:scaling>
        <c:delete val="1"/>
        <c:axPos val="b"/>
        <c:numFmt formatCode="ge" sourceLinked="1"/>
        <c:majorTickMark val="none"/>
        <c:minorTickMark val="none"/>
        <c:tickLblPos val="none"/>
        <c:crossAx val="-183879072"/>
        <c:crosses val="autoZero"/>
        <c:auto val="1"/>
        <c:lblOffset val="100"/>
        <c:baseTimeUnit val="years"/>
      </c:dateAx>
      <c:valAx>
        <c:axId val="-1838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73.58</c:v>
                </c:pt>
                <c:pt idx="1">
                  <c:v>74.2</c:v>
                </c:pt>
                <c:pt idx="2">
                  <c:v>74.25</c:v>
                </c:pt>
                <c:pt idx="3">
                  <c:v>71.930000000000007</c:v>
                </c:pt>
                <c:pt idx="4">
                  <c:v>72.2</c:v>
                </c:pt>
              </c:numCache>
            </c:numRef>
          </c:val>
          <c:extLst xmlns:c16r2="http://schemas.microsoft.com/office/drawing/2015/06/chart">
            <c:ext xmlns:c16="http://schemas.microsoft.com/office/drawing/2014/chart" uri="{C3380CC4-5D6E-409C-BE32-E72D297353CC}">
              <c16:uniqueId val="{00000000-C681-42B8-BD89-CE81C6FA3C8A}"/>
            </c:ext>
          </c:extLst>
        </c:ser>
        <c:dLbls>
          <c:showLegendKey val="0"/>
          <c:showVal val="0"/>
          <c:showCatName val="0"/>
          <c:showSerName val="0"/>
          <c:showPercent val="0"/>
          <c:showBubbleSize val="0"/>
        </c:dLbls>
        <c:gapWidth val="150"/>
        <c:axId val="-183888320"/>
        <c:axId val="-1838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C681-42B8-BD89-CE81C6FA3C8A}"/>
            </c:ext>
          </c:extLst>
        </c:ser>
        <c:dLbls>
          <c:showLegendKey val="0"/>
          <c:showVal val="0"/>
          <c:showCatName val="0"/>
          <c:showSerName val="0"/>
          <c:showPercent val="0"/>
          <c:showBubbleSize val="0"/>
        </c:dLbls>
        <c:marker val="1"/>
        <c:smooth val="0"/>
        <c:axId val="-183888320"/>
        <c:axId val="-183877984"/>
      </c:lineChart>
      <c:dateAx>
        <c:axId val="-183888320"/>
        <c:scaling>
          <c:orientation val="minMax"/>
        </c:scaling>
        <c:delete val="1"/>
        <c:axPos val="b"/>
        <c:numFmt formatCode="ge" sourceLinked="1"/>
        <c:majorTickMark val="none"/>
        <c:minorTickMark val="none"/>
        <c:tickLblPos val="none"/>
        <c:crossAx val="-183877984"/>
        <c:crosses val="autoZero"/>
        <c:auto val="1"/>
        <c:lblOffset val="100"/>
        <c:baseTimeUnit val="years"/>
      </c:dateAx>
      <c:valAx>
        <c:axId val="-1838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K46" zoomScaleNormal="100" zoomScaleSheetLayoutView="100" workbookViewId="0">
      <selection activeCell="BL86" sqref="BL86"/>
    </sheetView>
  </sheetViews>
  <sheetFormatPr defaultColWidth="2.6640625" defaultRowHeight="13.2" x14ac:dyDescent="0.2"/>
  <cols>
    <col min="1" max="1" width="2.6640625" customWidth="1"/>
    <col min="2" max="62" width="3.77734375" customWidth="1"/>
    <col min="64" max="77" width="3.109375" customWidth="1"/>
    <col min="78" max="78" width="48"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滋賀県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1420080</v>
      </c>
      <c r="AM8" s="60"/>
      <c r="AN8" s="60"/>
      <c r="AO8" s="60"/>
      <c r="AP8" s="60"/>
      <c r="AQ8" s="60"/>
      <c r="AR8" s="60"/>
      <c r="AS8" s="60"/>
      <c r="AT8" s="51">
        <f>データ!$S$6</f>
        <v>4017.38</v>
      </c>
      <c r="AU8" s="52"/>
      <c r="AV8" s="52"/>
      <c r="AW8" s="52"/>
      <c r="AX8" s="52"/>
      <c r="AY8" s="52"/>
      <c r="AZ8" s="52"/>
      <c r="BA8" s="52"/>
      <c r="BB8" s="53">
        <f>データ!$T$6</f>
        <v>353.48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79.09</v>
      </c>
      <c r="J10" s="52"/>
      <c r="K10" s="52"/>
      <c r="L10" s="52"/>
      <c r="M10" s="52"/>
      <c r="N10" s="52"/>
      <c r="O10" s="63"/>
      <c r="P10" s="53">
        <f>データ!$P$6</f>
        <v>97.7</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697268</v>
      </c>
      <c r="AM10" s="60"/>
      <c r="AN10" s="60"/>
      <c r="AO10" s="60"/>
      <c r="AP10" s="60"/>
      <c r="AQ10" s="60"/>
      <c r="AR10" s="60"/>
      <c r="AS10" s="60"/>
      <c r="AT10" s="51">
        <f>データ!$V$6</f>
        <v>1536.85</v>
      </c>
      <c r="AU10" s="52"/>
      <c r="AV10" s="52"/>
      <c r="AW10" s="52"/>
      <c r="AX10" s="52"/>
      <c r="AY10" s="52"/>
      <c r="AZ10" s="52"/>
      <c r="BA10" s="52"/>
      <c r="BB10" s="53">
        <f>データ!$W$6</f>
        <v>453.7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104</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LqKQ+dsos9qx/HRWWuCs8I7lNIjQ4gDrEPDKqruZ7rS4aPrc7jxDm1xbPAlPjPqyH5lSkuHFEPR05m5WlQBJ9A==" saltValue="Xqi0HqMDRfWdOIVGgrni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250007</v>
      </c>
      <c r="D6" s="34">
        <f t="shared" si="3"/>
        <v>46</v>
      </c>
      <c r="E6" s="34">
        <f t="shared" si="3"/>
        <v>1</v>
      </c>
      <c r="F6" s="34">
        <f t="shared" si="3"/>
        <v>0</v>
      </c>
      <c r="G6" s="34">
        <f t="shared" si="3"/>
        <v>2</v>
      </c>
      <c r="H6" s="34" t="str">
        <f t="shared" si="3"/>
        <v>滋賀県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79.09</v>
      </c>
      <c r="P6" s="35">
        <f t="shared" si="3"/>
        <v>97.7</v>
      </c>
      <c r="Q6" s="35">
        <f t="shared" si="3"/>
        <v>0</v>
      </c>
      <c r="R6" s="35">
        <f t="shared" si="3"/>
        <v>1420080</v>
      </c>
      <c r="S6" s="35">
        <f t="shared" si="3"/>
        <v>4017.38</v>
      </c>
      <c r="T6" s="35">
        <f t="shared" si="3"/>
        <v>353.48</v>
      </c>
      <c r="U6" s="35">
        <f t="shared" si="3"/>
        <v>697268</v>
      </c>
      <c r="V6" s="35">
        <f t="shared" si="3"/>
        <v>1536.85</v>
      </c>
      <c r="W6" s="35">
        <f t="shared" si="3"/>
        <v>453.7</v>
      </c>
      <c r="X6" s="36">
        <f>IF(X7="",NA(),X7)</f>
        <v>126</v>
      </c>
      <c r="Y6" s="36">
        <f t="shared" ref="Y6:AG6" si="4">IF(Y7="",NA(),Y7)</f>
        <v>125.52</v>
      </c>
      <c r="Z6" s="36">
        <f t="shared" si="4"/>
        <v>124.13</v>
      </c>
      <c r="AA6" s="36">
        <f t="shared" si="4"/>
        <v>126.09</v>
      </c>
      <c r="AB6" s="36">
        <f t="shared" si="4"/>
        <v>122.44</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474.83</v>
      </c>
      <c r="AU6" s="36">
        <f t="shared" ref="AU6:BC6" si="6">IF(AU7="",NA(),AU7)</f>
        <v>390.27</v>
      </c>
      <c r="AV6" s="36">
        <f t="shared" si="6"/>
        <v>510.24</v>
      </c>
      <c r="AW6" s="36">
        <f t="shared" si="6"/>
        <v>691.02</v>
      </c>
      <c r="AX6" s="36">
        <f t="shared" si="6"/>
        <v>624.49</v>
      </c>
      <c r="AY6" s="36">
        <f t="shared" si="6"/>
        <v>200.22</v>
      </c>
      <c r="AZ6" s="36">
        <f t="shared" si="6"/>
        <v>212.95</v>
      </c>
      <c r="BA6" s="36">
        <f t="shared" si="6"/>
        <v>224.41</v>
      </c>
      <c r="BB6" s="36">
        <f t="shared" si="6"/>
        <v>243.44</v>
      </c>
      <c r="BC6" s="36">
        <f t="shared" si="6"/>
        <v>258.49</v>
      </c>
      <c r="BD6" s="35" t="str">
        <f>IF(BD7="","",IF(BD7="-","【-】","【"&amp;SUBSTITUTE(TEXT(BD7,"#,##0.00"),"-","△")&amp;"】"))</f>
        <v>【258.49】</v>
      </c>
      <c r="BE6" s="36">
        <f>IF(BE7="",NA(),BE7)</f>
        <v>262.25</v>
      </c>
      <c r="BF6" s="36">
        <f t="shared" ref="BF6:BN6" si="7">IF(BF7="",NA(),BF7)</f>
        <v>260.98</v>
      </c>
      <c r="BG6" s="36">
        <f t="shared" si="7"/>
        <v>237.7</v>
      </c>
      <c r="BH6" s="36">
        <f t="shared" si="7"/>
        <v>215.52</v>
      </c>
      <c r="BI6" s="36">
        <f t="shared" si="7"/>
        <v>199.21</v>
      </c>
      <c r="BJ6" s="36">
        <f t="shared" si="7"/>
        <v>351.06</v>
      </c>
      <c r="BK6" s="36">
        <f t="shared" si="7"/>
        <v>333.48</v>
      </c>
      <c r="BL6" s="36">
        <f t="shared" si="7"/>
        <v>320.31</v>
      </c>
      <c r="BM6" s="36">
        <f t="shared" si="7"/>
        <v>303.26</v>
      </c>
      <c r="BN6" s="36">
        <f t="shared" si="7"/>
        <v>290.31</v>
      </c>
      <c r="BO6" s="35" t="str">
        <f>IF(BO7="","",IF(BO7="-","【-】","【"&amp;SUBSTITUTE(TEXT(BO7,"#,##0.00"),"-","△")&amp;"】"))</f>
        <v>【290.31】</v>
      </c>
      <c r="BP6" s="36">
        <f>IF(BP7="",NA(),BP7)</f>
        <v>127.25</v>
      </c>
      <c r="BQ6" s="36">
        <f t="shared" ref="BQ6:BY6" si="8">IF(BQ7="",NA(),BQ7)</f>
        <v>125.9</v>
      </c>
      <c r="BR6" s="36">
        <f t="shared" si="8"/>
        <v>124.97</v>
      </c>
      <c r="BS6" s="36">
        <f t="shared" si="8"/>
        <v>126.29</v>
      </c>
      <c r="BT6" s="36">
        <f t="shared" si="8"/>
        <v>122.96</v>
      </c>
      <c r="BU6" s="36">
        <f t="shared" si="8"/>
        <v>112.92</v>
      </c>
      <c r="BV6" s="36">
        <f t="shared" si="8"/>
        <v>112.81</v>
      </c>
      <c r="BW6" s="36">
        <f t="shared" si="8"/>
        <v>113.88</v>
      </c>
      <c r="BX6" s="36">
        <f t="shared" si="8"/>
        <v>114.14</v>
      </c>
      <c r="BY6" s="36">
        <f t="shared" si="8"/>
        <v>112.83</v>
      </c>
      <c r="BZ6" s="35" t="str">
        <f>IF(BZ7="","",IF(BZ7="-","【-】","【"&amp;SUBSTITUTE(TEXT(BZ7,"#,##0.00"),"-","△")&amp;"】"))</f>
        <v>【112.83】</v>
      </c>
      <c r="CA6" s="36">
        <f>IF(CA7="",NA(),CA7)</f>
        <v>73.58</v>
      </c>
      <c r="CB6" s="36">
        <f t="shared" ref="CB6:CJ6" si="9">IF(CB7="",NA(),CB7)</f>
        <v>74.2</v>
      </c>
      <c r="CC6" s="36">
        <f t="shared" si="9"/>
        <v>74.25</v>
      </c>
      <c r="CD6" s="36">
        <f t="shared" si="9"/>
        <v>71.930000000000007</v>
      </c>
      <c r="CE6" s="36">
        <f t="shared" si="9"/>
        <v>72.2</v>
      </c>
      <c r="CF6" s="36">
        <f t="shared" si="9"/>
        <v>75.3</v>
      </c>
      <c r="CG6" s="36">
        <f t="shared" si="9"/>
        <v>75.3</v>
      </c>
      <c r="CH6" s="36">
        <f t="shared" si="9"/>
        <v>74.02</v>
      </c>
      <c r="CI6" s="36">
        <f t="shared" si="9"/>
        <v>73.03</v>
      </c>
      <c r="CJ6" s="36">
        <f t="shared" si="9"/>
        <v>73.86</v>
      </c>
      <c r="CK6" s="35" t="str">
        <f>IF(CK7="","",IF(CK7="-","【-】","【"&amp;SUBSTITUTE(TEXT(CK7,"#,##0.00"),"-","△")&amp;"】"))</f>
        <v>【73.86】</v>
      </c>
      <c r="CL6" s="36">
        <f>IF(CL7="",NA(),CL7)</f>
        <v>66.16</v>
      </c>
      <c r="CM6" s="36">
        <f t="shared" ref="CM6:CU6" si="10">IF(CM7="",NA(),CM7)</f>
        <v>66.8</v>
      </c>
      <c r="CN6" s="36">
        <f t="shared" si="10"/>
        <v>67.239999999999995</v>
      </c>
      <c r="CO6" s="36">
        <f t="shared" si="10"/>
        <v>69.819999999999993</v>
      </c>
      <c r="CP6" s="36">
        <f t="shared" si="10"/>
        <v>70.239999999999995</v>
      </c>
      <c r="CQ6" s="36">
        <f t="shared" si="10"/>
        <v>62.69</v>
      </c>
      <c r="CR6" s="36">
        <f t="shared" si="10"/>
        <v>61.82</v>
      </c>
      <c r="CS6" s="36">
        <f t="shared" si="10"/>
        <v>61.66</v>
      </c>
      <c r="CT6" s="36">
        <f t="shared" si="10"/>
        <v>62.19</v>
      </c>
      <c r="CU6" s="36">
        <f t="shared" si="10"/>
        <v>61.77</v>
      </c>
      <c r="CV6" s="35" t="str">
        <f>IF(CV7="","",IF(CV7="-","【-】","【"&amp;SUBSTITUTE(TEXT(CV7,"#,##0.00"),"-","△")&amp;"】"))</f>
        <v>【61.77】</v>
      </c>
      <c r="CW6" s="36">
        <f>IF(CW7="",NA(),CW7)</f>
        <v>99.72</v>
      </c>
      <c r="CX6" s="36">
        <f t="shared" ref="CX6:DF6" si="11">IF(CX7="",NA(),CX7)</f>
        <v>98.78</v>
      </c>
      <c r="CY6" s="36">
        <f t="shared" si="11"/>
        <v>99.25</v>
      </c>
      <c r="CZ6" s="36">
        <f t="shared" si="11"/>
        <v>98.29</v>
      </c>
      <c r="DA6" s="36">
        <f t="shared" si="11"/>
        <v>98.35</v>
      </c>
      <c r="DB6" s="36">
        <f t="shared" si="11"/>
        <v>100.12</v>
      </c>
      <c r="DC6" s="36">
        <f t="shared" si="11"/>
        <v>100.03</v>
      </c>
      <c r="DD6" s="36">
        <f t="shared" si="11"/>
        <v>100.05</v>
      </c>
      <c r="DE6" s="36">
        <f t="shared" si="11"/>
        <v>100.05</v>
      </c>
      <c r="DF6" s="36">
        <f t="shared" si="11"/>
        <v>100.08</v>
      </c>
      <c r="DG6" s="35" t="str">
        <f>IF(DG7="","",IF(DG7="-","【-】","【"&amp;SUBSTITUTE(TEXT(DG7,"#,##0.00"),"-","△")&amp;"】"))</f>
        <v>【100.08】</v>
      </c>
      <c r="DH6" s="36">
        <f>IF(DH7="",NA(),DH7)</f>
        <v>51.49</v>
      </c>
      <c r="DI6" s="36">
        <f t="shared" ref="DI6:DQ6" si="12">IF(DI7="",NA(),DI7)</f>
        <v>53.19</v>
      </c>
      <c r="DJ6" s="36">
        <f t="shared" si="12"/>
        <v>55.78</v>
      </c>
      <c r="DK6" s="36">
        <f t="shared" si="12"/>
        <v>53.66</v>
      </c>
      <c r="DL6" s="36">
        <f t="shared" si="12"/>
        <v>55.01</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6">
        <f t="shared" si="13"/>
        <v>34.65</v>
      </c>
      <c r="DW6" s="36">
        <f t="shared" si="13"/>
        <v>45.46</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6">
        <f t="shared" si="14"/>
        <v>0.41</v>
      </c>
      <c r="EH6" s="36">
        <f t="shared" si="14"/>
        <v>0.74</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2">
      <c r="A7" s="29"/>
      <c r="B7" s="38">
        <v>2018</v>
      </c>
      <c r="C7" s="38">
        <v>250007</v>
      </c>
      <c r="D7" s="38">
        <v>46</v>
      </c>
      <c r="E7" s="38">
        <v>1</v>
      </c>
      <c r="F7" s="38">
        <v>0</v>
      </c>
      <c r="G7" s="38">
        <v>2</v>
      </c>
      <c r="H7" s="38" t="s">
        <v>92</v>
      </c>
      <c r="I7" s="38" t="s">
        <v>93</v>
      </c>
      <c r="J7" s="38" t="s">
        <v>94</v>
      </c>
      <c r="K7" s="38" t="s">
        <v>95</v>
      </c>
      <c r="L7" s="38" t="s">
        <v>96</v>
      </c>
      <c r="M7" s="38" t="s">
        <v>97</v>
      </c>
      <c r="N7" s="39" t="s">
        <v>98</v>
      </c>
      <c r="O7" s="39">
        <v>79.09</v>
      </c>
      <c r="P7" s="39">
        <v>97.7</v>
      </c>
      <c r="Q7" s="39">
        <v>0</v>
      </c>
      <c r="R7" s="39">
        <v>1420080</v>
      </c>
      <c r="S7" s="39">
        <v>4017.38</v>
      </c>
      <c r="T7" s="39">
        <v>353.48</v>
      </c>
      <c r="U7" s="39">
        <v>697268</v>
      </c>
      <c r="V7" s="39">
        <v>1536.85</v>
      </c>
      <c r="W7" s="39">
        <v>453.7</v>
      </c>
      <c r="X7" s="39">
        <v>126</v>
      </c>
      <c r="Y7" s="39">
        <v>125.52</v>
      </c>
      <c r="Z7" s="39">
        <v>124.13</v>
      </c>
      <c r="AA7" s="39">
        <v>126.09</v>
      </c>
      <c r="AB7" s="39">
        <v>122.44</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474.83</v>
      </c>
      <c r="AU7" s="39">
        <v>390.27</v>
      </c>
      <c r="AV7" s="39">
        <v>510.24</v>
      </c>
      <c r="AW7" s="39">
        <v>691.02</v>
      </c>
      <c r="AX7" s="39">
        <v>624.49</v>
      </c>
      <c r="AY7" s="39">
        <v>200.22</v>
      </c>
      <c r="AZ7" s="39">
        <v>212.95</v>
      </c>
      <c r="BA7" s="39">
        <v>224.41</v>
      </c>
      <c r="BB7" s="39">
        <v>243.44</v>
      </c>
      <c r="BC7" s="39">
        <v>258.49</v>
      </c>
      <c r="BD7" s="39">
        <v>258.49</v>
      </c>
      <c r="BE7" s="39">
        <v>262.25</v>
      </c>
      <c r="BF7" s="39">
        <v>260.98</v>
      </c>
      <c r="BG7" s="39">
        <v>237.7</v>
      </c>
      <c r="BH7" s="39">
        <v>215.52</v>
      </c>
      <c r="BI7" s="39">
        <v>199.21</v>
      </c>
      <c r="BJ7" s="39">
        <v>351.06</v>
      </c>
      <c r="BK7" s="39">
        <v>333.48</v>
      </c>
      <c r="BL7" s="39">
        <v>320.31</v>
      </c>
      <c r="BM7" s="39">
        <v>303.26</v>
      </c>
      <c r="BN7" s="39">
        <v>290.31</v>
      </c>
      <c r="BO7" s="39">
        <v>290.31</v>
      </c>
      <c r="BP7" s="39">
        <v>127.25</v>
      </c>
      <c r="BQ7" s="39">
        <v>125.9</v>
      </c>
      <c r="BR7" s="39">
        <v>124.97</v>
      </c>
      <c r="BS7" s="39">
        <v>126.29</v>
      </c>
      <c r="BT7" s="39">
        <v>122.96</v>
      </c>
      <c r="BU7" s="39">
        <v>112.92</v>
      </c>
      <c r="BV7" s="39">
        <v>112.81</v>
      </c>
      <c r="BW7" s="39">
        <v>113.88</v>
      </c>
      <c r="BX7" s="39">
        <v>114.14</v>
      </c>
      <c r="BY7" s="39">
        <v>112.83</v>
      </c>
      <c r="BZ7" s="39">
        <v>112.83</v>
      </c>
      <c r="CA7" s="39">
        <v>73.58</v>
      </c>
      <c r="CB7" s="39">
        <v>74.2</v>
      </c>
      <c r="CC7" s="39">
        <v>74.25</v>
      </c>
      <c r="CD7" s="39">
        <v>71.930000000000007</v>
      </c>
      <c r="CE7" s="39">
        <v>72.2</v>
      </c>
      <c r="CF7" s="39">
        <v>75.3</v>
      </c>
      <c r="CG7" s="39">
        <v>75.3</v>
      </c>
      <c r="CH7" s="39">
        <v>74.02</v>
      </c>
      <c r="CI7" s="39">
        <v>73.03</v>
      </c>
      <c r="CJ7" s="39">
        <v>73.86</v>
      </c>
      <c r="CK7" s="39">
        <v>73.86</v>
      </c>
      <c r="CL7" s="39">
        <v>66.16</v>
      </c>
      <c r="CM7" s="39">
        <v>66.8</v>
      </c>
      <c r="CN7" s="39">
        <v>67.239999999999995</v>
      </c>
      <c r="CO7" s="39">
        <v>69.819999999999993</v>
      </c>
      <c r="CP7" s="39">
        <v>70.239999999999995</v>
      </c>
      <c r="CQ7" s="39">
        <v>62.69</v>
      </c>
      <c r="CR7" s="39">
        <v>61.82</v>
      </c>
      <c r="CS7" s="39">
        <v>61.66</v>
      </c>
      <c r="CT7" s="39">
        <v>62.19</v>
      </c>
      <c r="CU7" s="39">
        <v>61.77</v>
      </c>
      <c r="CV7" s="39">
        <v>61.77</v>
      </c>
      <c r="CW7" s="39">
        <v>99.72</v>
      </c>
      <c r="CX7" s="39">
        <v>98.78</v>
      </c>
      <c r="CY7" s="39">
        <v>99.25</v>
      </c>
      <c r="CZ7" s="39">
        <v>98.29</v>
      </c>
      <c r="DA7" s="39">
        <v>98.35</v>
      </c>
      <c r="DB7" s="39">
        <v>100.12</v>
      </c>
      <c r="DC7" s="39">
        <v>100.03</v>
      </c>
      <c r="DD7" s="39">
        <v>100.05</v>
      </c>
      <c r="DE7" s="39">
        <v>100.05</v>
      </c>
      <c r="DF7" s="39">
        <v>100.08</v>
      </c>
      <c r="DG7" s="39">
        <v>100.08</v>
      </c>
      <c r="DH7" s="39">
        <v>51.49</v>
      </c>
      <c r="DI7" s="39">
        <v>53.19</v>
      </c>
      <c r="DJ7" s="39">
        <v>55.78</v>
      </c>
      <c r="DK7" s="39">
        <v>53.66</v>
      </c>
      <c r="DL7" s="39">
        <v>55.01</v>
      </c>
      <c r="DM7" s="39">
        <v>51.44</v>
      </c>
      <c r="DN7" s="39">
        <v>52.4</v>
      </c>
      <c r="DO7" s="39">
        <v>53.56</v>
      </c>
      <c r="DP7" s="39">
        <v>54.73</v>
      </c>
      <c r="DQ7" s="39">
        <v>55.77</v>
      </c>
      <c r="DR7" s="39">
        <v>55.77</v>
      </c>
      <c r="DS7" s="39">
        <v>0</v>
      </c>
      <c r="DT7" s="39">
        <v>0</v>
      </c>
      <c r="DU7" s="39">
        <v>0</v>
      </c>
      <c r="DV7" s="39">
        <v>34.65</v>
      </c>
      <c r="DW7" s="39">
        <v>45.46</v>
      </c>
      <c r="DX7" s="39">
        <v>16.77</v>
      </c>
      <c r="DY7" s="39">
        <v>18.05</v>
      </c>
      <c r="DZ7" s="39">
        <v>19.440000000000001</v>
      </c>
      <c r="EA7" s="39">
        <v>22.46</v>
      </c>
      <c r="EB7" s="39">
        <v>25.84</v>
      </c>
      <c r="EC7" s="39">
        <v>25.84</v>
      </c>
      <c r="ED7" s="39">
        <v>0</v>
      </c>
      <c r="EE7" s="39">
        <v>0</v>
      </c>
      <c r="EF7" s="39">
        <v>0</v>
      </c>
      <c r="EG7" s="39">
        <v>0.41</v>
      </c>
      <c r="EH7" s="39">
        <v>0.74</v>
      </c>
      <c r="EI7" s="39">
        <v>0.13</v>
      </c>
      <c r="EJ7" s="39">
        <v>0.26</v>
      </c>
      <c r="EK7" s="39">
        <v>0.24</v>
      </c>
      <c r="EL7" s="39">
        <v>0.27</v>
      </c>
      <c r="EM7" s="39">
        <v>0.24</v>
      </c>
      <c r="EN7" s="39">
        <v>0.24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2020-01-28T02:03:21Z</cp:lastPrinted>
  <dcterms:created xsi:type="dcterms:W3CDTF">2019-12-05T04:19:46Z</dcterms:created>
  <dcterms:modified xsi:type="dcterms:W3CDTF">2020-01-28T02:09:25Z</dcterms:modified>
  <cp:category/>
</cp:coreProperties>
</file>