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4860" yWindow="195" windowWidth="7680" windowHeight="8190"/>
  </bookViews>
  <sheets>
    <sheet name="一人平均う歯数 " sheetId="2" r:id="rId1"/>
    <sheet name="有病者率" sheetId="3" r:id="rId2"/>
    <sheet name="中学校（3年）" sheetId="1" r:id="rId3"/>
  </sheets>
  <definedNames>
    <definedName name="_xlnm._FilterDatabase" localSheetId="0" hidden="1">'一人平均う歯数 '!$A$4:$M$24</definedName>
    <definedName name="_xlnm._FilterDatabase" localSheetId="1" hidden="1">有病者率!$A$4:$M$24</definedName>
    <definedName name="_xlnm.Print_Area" localSheetId="0">'一人平均う歯数 '!$B$1:$N$126</definedName>
    <definedName name="_xlnm.Print_Area" localSheetId="2">'中学校（3年）'!$A$1:$CV$27</definedName>
    <definedName name="_xlnm.Print_Area" localSheetId="1">有病者率!$B$1:$N$128</definedName>
    <definedName name="_xlnm.Print_Titles" localSheetId="2">'中学校（3年）'!$A:$A,'中学校（3年）'!$2:$4</definedName>
  </definedNames>
  <calcPr calcId="145621"/>
</workbook>
</file>

<file path=xl/calcChain.xml><?xml version="1.0" encoding="utf-8"?>
<calcChain xmlns="http://schemas.openxmlformats.org/spreadsheetml/2006/main">
  <c r="CP27" i="1" l="1"/>
  <c r="CO27" i="1"/>
  <c r="CN27" i="1"/>
  <c r="CP26" i="1"/>
  <c r="CO26" i="1"/>
  <c r="CN26" i="1"/>
  <c r="CP25" i="1"/>
  <c r="CO25" i="1"/>
  <c r="CN25" i="1"/>
  <c r="CP23" i="1"/>
  <c r="CO23" i="1"/>
  <c r="CN23" i="1"/>
  <c r="CP22" i="1"/>
  <c r="CO22" i="1"/>
  <c r="CN22" i="1"/>
  <c r="CP21" i="1"/>
  <c r="CO21" i="1"/>
  <c r="CN21" i="1"/>
  <c r="CP20" i="1"/>
  <c r="CO20" i="1"/>
  <c r="CN20" i="1"/>
  <c r="CP19" i="1"/>
  <c r="CO19" i="1"/>
  <c r="CN19" i="1"/>
  <c r="CP18" i="1"/>
  <c r="CO18" i="1"/>
  <c r="CN18" i="1"/>
  <c r="CP17" i="1"/>
  <c r="CO17" i="1"/>
  <c r="CN17" i="1"/>
  <c r="CP16" i="1"/>
  <c r="CO16" i="1"/>
  <c r="CN16" i="1"/>
  <c r="CP15" i="1"/>
  <c r="CO15" i="1"/>
  <c r="CN15" i="1"/>
  <c r="CP14" i="1"/>
  <c r="CO14" i="1"/>
  <c r="CN14" i="1"/>
  <c r="CP13" i="1"/>
  <c r="CO13" i="1"/>
  <c r="CN13" i="1"/>
  <c r="CP12" i="1"/>
  <c r="CO12" i="1"/>
  <c r="CN12" i="1"/>
  <c r="CP11" i="1"/>
  <c r="CO11" i="1"/>
  <c r="CN11" i="1"/>
  <c r="CP10" i="1"/>
  <c r="CO10" i="1"/>
  <c r="CN10" i="1"/>
  <c r="CP9" i="1"/>
  <c r="CO9" i="1"/>
  <c r="CN9" i="1"/>
  <c r="CP8" i="1"/>
  <c r="CO8" i="1"/>
  <c r="CN8" i="1"/>
  <c r="CP7" i="1"/>
  <c r="CO7" i="1"/>
  <c r="CN7" i="1"/>
  <c r="CP6" i="1"/>
  <c r="CO6" i="1"/>
  <c r="CN6" i="1"/>
  <c r="CP5" i="1"/>
  <c r="CO5" i="1"/>
  <c r="CN5" i="1"/>
  <c r="CJ27" i="1"/>
  <c r="CI27" i="1"/>
  <c r="CH27" i="1"/>
  <c r="CJ26" i="1"/>
  <c r="CI26" i="1"/>
  <c r="CH26" i="1"/>
  <c r="CJ25" i="1"/>
  <c r="CI25" i="1"/>
  <c r="CH25" i="1"/>
  <c r="CJ23" i="1"/>
  <c r="CI23" i="1"/>
  <c r="CH23" i="1"/>
  <c r="CJ22" i="1"/>
  <c r="CI22" i="1"/>
  <c r="CH22" i="1"/>
  <c r="CJ21" i="1"/>
  <c r="CI21" i="1"/>
  <c r="CH21" i="1"/>
  <c r="CJ20" i="1"/>
  <c r="CI20" i="1"/>
  <c r="CH20" i="1"/>
  <c r="CJ19" i="1"/>
  <c r="CI19" i="1"/>
  <c r="CH19" i="1"/>
  <c r="CJ18" i="1"/>
  <c r="CI18" i="1"/>
  <c r="CH18" i="1"/>
  <c r="CJ17" i="1"/>
  <c r="CI17" i="1"/>
  <c r="CH17" i="1"/>
  <c r="CJ16" i="1"/>
  <c r="CI16" i="1"/>
  <c r="CH16" i="1"/>
  <c r="CJ15" i="1"/>
  <c r="CI15" i="1"/>
  <c r="CH15" i="1"/>
  <c r="CJ14" i="1"/>
  <c r="CI14" i="1"/>
  <c r="CH14" i="1"/>
  <c r="CJ13" i="1"/>
  <c r="CI13" i="1"/>
  <c r="CH13" i="1"/>
  <c r="CJ12" i="1"/>
  <c r="CI12" i="1"/>
  <c r="CH12" i="1"/>
  <c r="CJ11" i="1"/>
  <c r="CI11" i="1"/>
  <c r="CH11" i="1"/>
  <c r="CJ10" i="1"/>
  <c r="CI10" i="1"/>
  <c r="CH10" i="1"/>
  <c r="CJ9" i="1"/>
  <c r="CI9" i="1"/>
  <c r="CH9" i="1"/>
  <c r="CJ8" i="1"/>
  <c r="CI8" i="1"/>
  <c r="CH8" i="1"/>
  <c r="CJ7" i="1"/>
  <c r="CI7" i="1"/>
  <c r="CH7" i="1"/>
  <c r="CJ6" i="1"/>
  <c r="CI6" i="1"/>
  <c r="CH6" i="1"/>
  <c r="CJ5" i="1"/>
  <c r="CI5" i="1"/>
  <c r="CH5" i="1"/>
  <c r="CD27" i="1"/>
  <c r="CC27" i="1"/>
  <c r="CB27" i="1"/>
  <c r="CD26" i="1"/>
  <c r="CC26" i="1"/>
  <c r="CB26" i="1"/>
  <c r="CD25" i="1"/>
  <c r="CC25" i="1"/>
  <c r="CB25" i="1"/>
  <c r="CD23" i="1"/>
  <c r="CC23" i="1"/>
  <c r="CB23" i="1"/>
  <c r="CD22" i="1"/>
  <c r="CC22" i="1"/>
  <c r="CB22" i="1"/>
  <c r="CD21" i="1"/>
  <c r="CC21" i="1"/>
  <c r="CB21" i="1"/>
  <c r="CD20" i="1"/>
  <c r="CC20" i="1"/>
  <c r="CB20" i="1"/>
  <c r="CD19" i="1"/>
  <c r="CC19" i="1"/>
  <c r="CB19" i="1"/>
  <c r="CD18" i="1"/>
  <c r="CC18" i="1"/>
  <c r="CB18" i="1"/>
  <c r="CD17" i="1"/>
  <c r="CC17" i="1"/>
  <c r="CB17" i="1"/>
  <c r="CD16" i="1"/>
  <c r="CC16" i="1"/>
  <c r="CB16" i="1"/>
  <c r="CD15" i="1"/>
  <c r="CC15" i="1"/>
  <c r="CB15" i="1"/>
  <c r="CD14" i="1"/>
  <c r="CC14" i="1"/>
  <c r="CB14" i="1"/>
  <c r="CD13" i="1"/>
  <c r="CC13" i="1"/>
  <c r="CB13" i="1"/>
  <c r="CD12" i="1"/>
  <c r="CC12" i="1"/>
  <c r="CB12" i="1"/>
  <c r="CD11" i="1"/>
  <c r="CC11" i="1"/>
  <c r="CB11" i="1"/>
  <c r="CD10" i="1"/>
  <c r="CC10" i="1"/>
  <c r="CB10" i="1"/>
  <c r="CD9" i="1"/>
  <c r="CC9" i="1"/>
  <c r="CB9" i="1"/>
  <c r="CD8" i="1"/>
  <c r="CC8" i="1"/>
  <c r="CB8" i="1"/>
  <c r="CD7" i="1"/>
  <c r="CC7" i="1"/>
  <c r="CB7" i="1"/>
  <c r="CD6" i="1"/>
  <c r="CC6" i="1"/>
  <c r="CB6" i="1"/>
  <c r="CD5" i="1"/>
  <c r="CC5" i="1"/>
  <c r="CB5" i="1"/>
  <c r="BX27" i="1"/>
  <c r="BW27" i="1"/>
  <c r="BV27" i="1"/>
  <c r="BX26" i="1"/>
  <c r="BW26" i="1"/>
  <c r="BV26" i="1"/>
  <c r="BX25" i="1"/>
  <c r="BW25" i="1"/>
  <c r="BV25" i="1"/>
  <c r="BX23" i="1"/>
  <c r="BW23" i="1"/>
  <c r="BV23" i="1"/>
  <c r="BX22" i="1"/>
  <c r="BW22" i="1"/>
  <c r="BV22" i="1"/>
  <c r="BX21" i="1"/>
  <c r="BW21" i="1"/>
  <c r="BV21" i="1"/>
  <c r="BX20" i="1"/>
  <c r="BW20" i="1"/>
  <c r="BV20" i="1"/>
  <c r="BX19" i="1"/>
  <c r="BW19" i="1"/>
  <c r="BV19" i="1"/>
  <c r="BX18" i="1"/>
  <c r="BW18" i="1"/>
  <c r="BV18" i="1"/>
  <c r="BX17" i="1"/>
  <c r="BW17" i="1"/>
  <c r="BV17" i="1"/>
  <c r="BX16" i="1"/>
  <c r="BW16" i="1"/>
  <c r="BV16" i="1"/>
  <c r="BX15" i="1"/>
  <c r="BW15" i="1"/>
  <c r="BV15" i="1"/>
  <c r="BX14" i="1"/>
  <c r="BW14" i="1"/>
  <c r="BV14" i="1"/>
  <c r="BX13" i="1"/>
  <c r="BW13" i="1"/>
  <c r="BV13" i="1"/>
  <c r="BX12" i="1"/>
  <c r="BW12" i="1"/>
  <c r="BV12" i="1"/>
  <c r="BX11" i="1"/>
  <c r="BW11" i="1"/>
  <c r="BV11" i="1"/>
  <c r="BX10" i="1"/>
  <c r="BW10" i="1"/>
  <c r="BV10" i="1"/>
  <c r="BX9" i="1"/>
  <c r="BW9" i="1"/>
  <c r="BV9" i="1"/>
  <c r="BX8" i="1"/>
  <c r="BW8" i="1"/>
  <c r="BV8" i="1"/>
  <c r="BX7" i="1"/>
  <c r="BW7" i="1"/>
  <c r="BV7" i="1"/>
  <c r="BX6" i="1"/>
  <c r="BW6" i="1"/>
  <c r="BV6" i="1"/>
  <c r="BX5" i="1"/>
  <c r="BW5" i="1"/>
  <c r="BV5" i="1"/>
  <c r="BR27" i="1"/>
  <c r="BQ27" i="1"/>
  <c r="BP27" i="1"/>
  <c r="BR26" i="1"/>
  <c r="BQ26" i="1"/>
  <c r="BP26" i="1"/>
  <c r="BR25" i="1"/>
  <c r="BQ25" i="1"/>
  <c r="BP25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  <c r="BL27" i="1"/>
  <c r="BK27" i="1"/>
  <c r="BJ27" i="1"/>
  <c r="BL26" i="1"/>
  <c r="BK26" i="1"/>
  <c r="BJ26" i="1"/>
  <c r="BL25" i="1"/>
  <c r="BK25" i="1"/>
  <c r="BJ25" i="1"/>
  <c r="BL23" i="1"/>
  <c r="BK23" i="1"/>
  <c r="BJ23" i="1"/>
  <c r="BL22" i="1"/>
  <c r="BK22" i="1"/>
  <c r="BJ22" i="1"/>
  <c r="BL21" i="1"/>
  <c r="BK21" i="1"/>
  <c r="BJ21" i="1"/>
  <c r="BL20" i="1"/>
  <c r="BK20" i="1"/>
  <c r="BJ20" i="1"/>
  <c r="BL19" i="1"/>
  <c r="BK19" i="1"/>
  <c r="BJ19" i="1"/>
  <c r="BL18" i="1"/>
  <c r="BK18" i="1"/>
  <c r="BJ18" i="1"/>
  <c r="BL17" i="1"/>
  <c r="BK17" i="1"/>
  <c r="BJ17" i="1"/>
  <c r="BL16" i="1"/>
  <c r="BK16" i="1"/>
  <c r="BJ16" i="1"/>
  <c r="BL15" i="1"/>
  <c r="BK15" i="1"/>
  <c r="BJ15" i="1"/>
  <c r="BL14" i="1"/>
  <c r="BK14" i="1"/>
  <c r="BJ14" i="1"/>
  <c r="BL13" i="1"/>
  <c r="BK13" i="1"/>
  <c r="BJ13" i="1"/>
  <c r="BL12" i="1"/>
  <c r="BK12" i="1"/>
  <c r="BJ12" i="1"/>
  <c r="BL11" i="1"/>
  <c r="BK11" i="1"/>
  <c r="BJ11" i="1"/>
  <c r="BL10" i="1"/>
  <c r="BK10" i="1"/>
  <c r="BJ10" i="1"/>
  <c r="BL9" i="1"/>
  <c r="BK9" i="1"/>
  <c r="BJ9" i="1"/>
  <c r="BL8" i="1"/>
  <c r="BK8" i="1"/>
  <c r="BJ8" i="1"/>
  <c r="BL7" i="1"/>
  <c r="BK7" i="1"/>
  <c r="BJ7" i="1"/>
  <c r="BL6" i="1"/>
  <c r="BK6" i="1"/>
  <c r="BJ6" i="1"/>
  <c r="BL5" i="1"/>
  <c r="BK5" i="1"/>
  <c r="BJ5" i="1"/>
  <c r="BF27" i="1"/>
  <c r="BE27" i="1"/>
  <c r="BD27" i="1"/>
  <c r="BF26" i="1"/>
  <c r="BE26" i="1"/>
  <c r="BD26" i="1"/>
  <c r="BF25" i="1"/>
  <c r="BE25" i="1"/>
  <c r="BD25" i="1"/>
  <c r="BF23" i="1"/>
  <c r="BE23" i="1"/>
  <c r="BD23" i="1"/>
  <c r="BF22" i="1"/>
  <c r="BE22" i="1"/>
  <c r="BD22" i="1"/>
  <c r="BF21" i="1"/>
  <c r="BE21" i="1"/>
  <c r="BD21" i="1"/>
  <c r="BF20" i="1"/>
  <c r="BE20" i="1"/>
  <c r="BD20" i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12" i="1"/>
  <c r="BE12" i="1"/>
  <c r="BD12" i="1"/>
  <c r="BF11" i="1"/>
  <c r="BE11" i="1"/>
  <c r="BD11" i="1"/>
  <c r="BF10" i="1"/>
  <c r="BE10" i="1"/>
  <c r="BD10" i="1"/>
  <c r="BF9" i="1"/>
  <c r="BE9" i="1"/>
  <c r="BD9" i="1"/>
  <c r="BF8" i="1"/>
  <c r="BE8" i="1"/>
  <c r="BD8" i="1"/>
  <c r="BF7" i="1"/>
  <c r="BE7" i="1"/>
  <c r="BD7" i="1"/>
  <c r="BF6" i="1"/>
  <c r="BE6" i="1"/>
  <c r="BD6" i="1"/>
  <c r="BF5" i="1"/>
  <c r="BE5" i="1"/>
  <c r="BD5" i="1"/>
  <c r="AZ27" i="1"/>
  <c r="AY27" i="1"/>
  <c r="AX27" i="1"/>
  <c r="AZ26" i="1"/>
  <c r="AY26" i="1"/>
  <c r="AX26" i="1"/>
  <c r="AZ25" i="1"/>
  <c r="AY25" i="1"/>
  <c r="AX25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AZ18" i="1"/>
  <c r="AY18" i="1"/>
  <c r="AX18" i="1"/>
  <c r="AZ17" i="1"/>
  <c r="AY17" i="1"/>
  <c r="AX17" i="1"/>
  <c r="AZ16" i="1"/>
  <c r="AY16" i="1"/>
  <c r="AX16" i="1"/>
  <c r="AZ15" i="1"/>
  <c r="AY15" i="1"/>
  <c r="AX15" i="1"/>
  <c r="AZ14" i="1"/>
  <c r="AY14" i="1"/>
  <c r="AX14" i="1"/>
  <c r="AZ13" i="1"/>
  <c r="AY13" i="1"/>
  <c r="AX13" i="1"/>
  <c r="AZ12" i="1"/>
  <c r="AY12" i="1"/>
  <c r="AX12" i="1"/>
  <c r="AZ11" i="1"/>
  <c r="AY11" i="1"/>
  <c r="AX11" i="1"/>
  <c r="AZ10" i="1"/>
  <c r="AY10" i="1"/>
  <c r="AX10" i="1"/>
  <c r="AZ9" i="1"/>
  <c r="AY9" i="1"/>
  <c r="AX9" i="1"/>
  <c r="AZ8" i="1"/>
  <c r="AY8" i="1"/>
  <c r="AX8" i="1"/>
  <c r="AZ7" i="1"/>
  <c r="AY7" i="1"/>
  <c r="AX7" i="1"/>
  <c r="AZ6" i="1"/>
  <c r="AY6" i="1"/>
  <c r="AX6" i="1"/>
  <c r="AZ5" i="1"/>
  <c r="AY5" i="1"/>
  <c r="AX5" i="1"/>
  <c r="AT27" i="1"/>
  <c r="AS27" i="1"/>
  <c r="AR27" i="1"/>
  <c r="AT26" i="1"/>
  <c r="AS26" i="1"/>
  <c r="AR26" i="1"/>
  <c r="AT25" i="1"/>
  <c r="AS25" i="1"/>
  <c r="AR25" i="1"/>
  <c r="AT23" i="1"/>
  <c r="AS23" i="1"/>
  <c r="AR23" i="1"/>
  <c r="AT22" i="1"/>
  <c r="AS22" i="1"/>
  <c r="AR22" i="1"/>
  <c r="AT21" i="1"/>
  <c r="AS21" i="1"/>
  <c r="AR21" i="1"/>
  <c r="AT20" i="1"/>
  <c r="AS20" i="1"/>
  <c r="AR20" i="1"/>
  <c r="AT19" i="1"/>
  <c r="AS19" i="1"/>
  <c r="AR19" i="1"/>
  <c r="AT18" i="1"/>
  <c r="AS18" i="1"/>
  <c r="AR18" i="1"/>
  <c r="AT17" i="1"/>
  <c r="AS17" i="1"/>
  <c r="AR17" i="1"/>
  <c r="AT16" i="1"/>
  <c r="AS16" i="1"/>
  <c r="AR16" i="1"/>
  <c r="AT15" i="1"/>
  <c r="AS15" i="1"/>
  <c r="AR15" i="1"/>
  <c r="AT14" i="1"/>
  <c r="AS14" i="1"/>
  <c r="AR14" i="1"/>
  <c r="AT13" i="1"/>
  <c r="AS13" i="1"/>
  <c r="AR13" i="1"/>
  <c r="AT12" i="1"/>
  <c r="AS12" i="1"/>
  <c r="AR12" i="1"/>
  <c r="AT11" i="1"/>
  <c r="AS11" i="1"/>
  <c r="AR11" i="1"/>
  <c r="AT10" i="1"/>
  <c r="AS10" i="1"/>
  <c r="AR10" i="1"/>
  <c r="AT9" i="1"/>
  <c r="AS9" i="1"/>
  <c r="AR9" i="1"/>
  <c r="AT8" i="1"/>
  <c r="AS8" i="1"/>
  <c r="AR8" i="1"/>
  <c r="AT7" i="1"/>
  <c r="AS7" i="1"/>
  <c r="AR7" i="1"/>
  <c r="AT6" i="1"/>
  <c r="AS6" i="1"/>
  <c r="AR6" i="1"/>
  <c r="AT5" i="1"/>
  <c r="AS5" i="1"/>
  <c r="AR5" i="1"/>
  <c r="AN27" i="1"/>
  <c r="AM27" i="1"/>
  <c r="AL27" i="1"/>
  <c r="AN26" i="1"/>
  <c r="AM26" i="1"/>
  <c r="AL26" i="1"/>
  <c r="AN25" i="1"/>
  <c r="AM25" i="1"/>
  <c r="AL25" i="1"/>
  <c r="AN23" i="1"/>
  <c r="AM23" i="1"/>
  <c r="AL23" i="1"/>
  <c r="AN22" i="1"/>
  <c r="AM22" i="1"/>
  <c r="AL22" i="1"/>
  <c r="AN21" i="1"/>
  <c r="AM21" i="1"/>
  <c r="AL21" i="1"/>
  <c r="AN20" i="1"/>
  <c r="AM20" i="1"/>
  <c r="AL20" i="1"/>
  <c r="AN19" i="1"/>
  <c r="AM19" i="1"/>
  <c r="AL19" i="1"/>
  <c r="AN18" i="1"/>
  <c r="AM18" i="1"/>
  <c r="AL18" i="1"/>
  <c r="AN17" i="1"/>
  <c r="AM17" i="1"/>
  <c r="AL17" i="1"/>
  <c r="AN16" i="1"/>
  <c r="AM16" i="1"/>
  <c r="AL16" i="1"/>
  <c r="AN15" i="1"/>
  <c r="AM15" i="1"/>
  <c r="AL15" i="1"/>
  <c r="AN14" i="1"/>
  <c r="AM14" i="1"/>
  <c r="AL14" i="1"/>
  <c r="AN13" i="1"/>
  <c r="AM13" i="1"/>
  <c r="AL13" i="1"/>
  <c r="AN12" i="1"/>
  <c r="AM12" i="1"/>
  <c r="AL12" i="1"/>
  <c r="AN11" i="1"/>
  <c r="AM11" i="1"/>
  <c r="AL11" i="1"/>
  <c r="AN10" i="1"/>
  <c r="AM10" i="1"/>
  <c r="AL10" i="1"/>
  <c r="AN9" i="1"/>
  <c r="AM9" i="1"/>
  <c r="AL9" i="1"/>
  <c r="AN8" i="1"/>
  <c r="AM8" i="1"/>
  <c r="AL8" i="1"/>
  <c r="AN7" i="1"/>
  <c r="AM7" i="1"/>
  <c r="AL7" i="1"/>
  <c r="AN6" i="1"/>
  <c r="AM6" i="1"/>
  <c r="AL6" i="1"/>
  <c r="AN5" i="1"/>
  <c r="AM5" i="1"/>
  <c r="AL5" i="1"/>
  <c r="AH27" i="1"/>
  <c r="AG27" i="1"/>
  <c r="AF27" i="1"/>
  <c r="AH26" i="1"/>
  <c r="AG26" i="1"/>
  <c r="AF26" i="1"/>
  <c r="AH25" i="1"/>
  <c r="AG25" i="1"/>
  <c r="AF25" i="1"/>
  <c r="AH23" i="1"/>
  <c r="AG23" i="1"/>
  <c r="AF23" i="1"/>
  <c r="AH22" i="1"/>
  <c r="AG22" i="1"/>
  <c r="AF22" i="1"/>
  <c r="AH21" i="1"/>
  <c r="AG21" i="1"/>
  <c r="AF21" i="1"/>
  <c r="AH20" i="1"/>
  <c r="AG20" i="1"/>
  <c r="AF20" i="1"/>
  <c r="AH19" i="1"/>
  <c r="AG19" i="1"/>
  <c r="AF19" i="1"/>
  <c r="AH18" i="1"/>
  <c r="AG18" i="1"/>
  <c r="AF18" i="1"/>
  <c r="AH17" i="1"/>
  <c r="AG17" i="1"/>
  <c r="AF17" i="1"/>
  <c r="AH16" i="1"/>
  <c r="AG16" i="1"/>
  <c r="AF16" i="1"/>
  <c r="AH15" i="1"/>
  <c r="AG15" i="1"/>
  <c r="AF15" i="1"/>
  <c r="AH14" i="1"/>
  <c r="AG14" i="1"/>
  <c r="AF14" i="1"/>
  <c r="AH13" i="1"/>
  <c r="AG13" i="1"/>
  <c r="AF13" i="1"/>
  <c r="AH12" i="1"/>
  <c r="AG12" i="1"/>
  <c r="AF12" i="1"/>
  <c r="AH11" i="1"/>
  <c r="AG11" i="1"/>
  <c r="AF11" i="1"/>
  <c r="AH10" i="1"/>
  <c r="AG10" i="1"/>
  <c r="AF10" i="1"/>
  <c r="AH9" i="1"/>
  <c r="AG9" i="1"/>
  <c r="AF9" i="1"/>
  <c r="AH8" i="1"/>
  <c r="AG8" i="1"/>
  <c r="AF8" i="1"/>
  <c r="AH7" i="1"/>
  <c r="AG7" i="1"/>
  <c r="AF7" i="1"/>
  <c r="AH6" i="1"/>
  <c r="AG6" i="1"/>
  <c r="AF6" i="1"/>
  <c r="AH5" i="1"/>
  <c r="AG5" i="1"/>
  <c r="AF5" i="1"/>
  <c r="AB27" i="1"/>
  <c r="AA27" i="1"/>
  <c r="Z27" i="1"/>
  <c r="AB26" i="1"/>
  <c r="AA26" i="1"/>
  <c r="Z26" i="1"/>
  <c r="AB25" i="1"/>
  <c r="AA25" i="1"/>
  <c r="Z25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AB5" i="1"/>
  <c r="AA5" i="1"/>
  <c r="Z5" i="1"/>
  <c r="V27" i="1"/>
  <c r="U27" i="1"/>
  <c r="T27" i="1"/>
  <c r="V26" i="1"/>
  <c r="U26" i="1"/>
  <c r="T26" i="1"/>
  <c r="V25" i="1"/>
  <c r="U25" i="1"/>
  <c r="T25" i="1"/>
  <c r="V23" i="1"/>
  <c r="U23" i="1"/>
  <c r="T23" i="1"/>
  <c r="V22" i="1"/>
  <c r="U22" i="1"/>
  <c r="T22" i="1"/>
  <c r="V21" i="1"/>
  <c r="U21" i="1"/>
  <c r="T21" i="1"/>
  <c r="V20" i="1"/>
  <c r="U20" i="1"/>
  <c r="T20" i="1"/>
  <c r="V19" i="1"/>
  <c r="U19" i="1"/>
  <c r="T19" i="1"/>
  <c r="V18" i="1"/>
  <c r="U18" i="1"/>
  <c r="T18" i="1"/>
  <c r="V17" i="1"/>
  <c r="U17" i="1"/>
  <c r="T17" i="1"/>
  <c r="V16" i="1"/>
  <c r="U16" i="1"/>
  <c r="T16" i="1"/>
  <c r="V15" i="1"/>
  <c r="U15" i="1"/>
  <c r="T15" i="1"/>
  <c r="V14" i="1"/>
  <c r="U14" i="1"/>
  <c r="T14" i="1"/>
  <c r="V13" i="1"/>
  <c r="U13" i="1"/>
  <c r="T13" i="1"/>
  <c r="V12" i="1"/>
  <c r="U12" i="1"/>
  <c r="T12" i="1"/>
  <c r="V11" i="1"/>
  <c r="U11" i="1"/>
  <c r="T11" i="1"/>
  <c r="V10" i="1"/>
  <c r="U10" i="1"/>
  <c r="T10" i="1"/>
  <c r="V9" i="1"/>
  <c r="U9" i="1"/>
  <c r="T9" i="1"/>
  <c r="V8" i="1"/>
  <c r="U8" i="1"/>
  <c r="T8" i="1"/>
  <c r="V7" i="1"/>
  <c r="U7" i="1"/>
  <c r="T7" i="1"/>
  <c r="V6" i="1"/>
  <c r="U6" i="1"/>
  <c r="T6" i="1"/>
  <c r="V5" i="1"/>
  <c r="U5" i="1"/>
  <c r="T5" i="1"/>
  <c r="P27" i="1"/>
  <c r="O27" i="1"/>
  <c r="N27" i="1"/>
  <c r="P26" i="1"/>
  <c r="O26" i="1"/>
  <c r="N26" i="1"/>
  <c r="P25" i="1"/>
  <c r="O25" i="1"/>
  <c r="N25" i="1"/>
  <c r="P23" i="1"/>
  <c r="O23" i="1"/>
  <c r="N23" i="1"/>
  <c r="P22" i="1"/>
  <c r="O22" i="1"/>
  <c r="N22" i="1"/>
  <c r="P21" i="1"/>
  <c r="O21" i="1"/>
  <c r="N21" i="1"/>
  <c r="P20" i="1"/>
  <c r="O20" i="1"/>
  <c r="N20" i="1"/>
  <c r="P19" i="1"/>
  <c r="O19" i="1"/>
  <c r="N19" i="1"/>
  <c r="P18" i="1"/>
  <c r="O18" i="1"/>
  <c r="N18" i="1"/>
  <c r="P17" i="1"/>
  <c r="O17" i="1"/>
  <c r="N17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9" i="1"/>
  <c r="O9" i="1"/>
  <c r="N9" i="1"/>
  <c r="P8" i="1"/>
  <c r="O8" i="1"/>
  <c r="N8" i="1"/>
  <c r="P7" i="1"/>
  <c r="O7" i="1"/>
  <c r="N7" i="1"/>
  <c r="P6" i="1"/>
  <c r="O6" i="1"/>
  <c r="N6" i="1"/>
  <c r="P5" i="1"/>
  <c r="O5" i="1"/>
  <c r="N5" i="1"/>
  <c r="J27" i="1"/>
  <c r="I27" i="1"/>
  <c r="H27" i="1"/>
  <c r="J26" i="1"/>
  <c r="I26" i="1"/>
  <c r="H26" i="1"/>
  <c r="J25" i="1"/>
  <c r="I25" i="1"/>
  <c r="H25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Q27" i="1" l="1"/>
  <c r="E27" i="1"/>
  <c r="CR26" i="1"/>
  <c r="CU26" i="1" s="1"/>
  <c r="CQ26" i="1"/>
  <c r="CU25" i="1"/>
  <c r="CR25" i="1"/>
  <c r="CQ25" i="1"/>
  <c r="CL24" i="1"/>
  <c r="CK24" i="1"/>
  <c r="CM24" i="1" s="1"/>
  <c r="CF24" i="1"/>
  <c r="CF27" i="1" s="1"/>
  <c r="CE24" i="1"/>
  <c r="BZ24" i="1"/>
  <c r="BY24" i="1"/>
  <c r="CA24" i="1" s="1"/>
  <c r="BV24" i="1"/>
  <c r="BT24" i="1"/>
  <c r="BT27" i="1" s="1"/>
  <c r="BS24" i="1"/>
  <c r="BU24" i="1" s="1"/>
  <c r="BN24" i="1"/>
  <c r="BM24" i="1"/>
  <c r="BO24" i="1" s="1"/>
  <c r="BH24" i="1"/>
  <c r="BH27" i="1" s="1"/>
  <c r="BG24" i="1"/>
  <c r="BI24" i="1" s="1"/>
  <c r="BB24" i="1"/>
  <c r="BA24" i="1"/>
  <c r="BC24" i="1" s="1"/>
  <c r="AV24" i="1"/>
  <c r="AV27" i="1" s="1"/>
  <c r="AU24" i="1"/>
  <c r="AW24" i="1" s="1"/>
  <c r="AP24" i="1"/>
  <c r="AO24" i="1"/>
  <c r="AJ24" i="1"/>
  <c r="AJ27" i="1" s="1"/>
  <c r="AI24" i="1"/>
  <c r="AK24" i="1" s="1"/>
  <c r="AD24" i="1"/>
  <c r="AC24" i="1"/>
  <c r="AC27" i="1" s="1"/>
  <c r="X24" i="1"/>
  <c r="X27" i="1" s="1"/>
  <c r="W24" i="1"/>
  <c r="Y24" i="1" s="1"/>
  <c r="R24" i="1"/>
  <c r="Q24" i="1"/>
  <c r="S24" i="1" s="1"/>
  <c r="L24" i="1"/>
  <c r="L27" i="1" s="1"/>
  <c r="K24" i="1"/>
  <c r="F24" i="1"/>
  <c r="E24" i="1"/>
  <c r="G24" i="1" s="1"/>
  <c r="C24" i="1"/>
  <c r="CO24" i="1" s="1"/>
  <c r="B24" i="1"/>
  <c r="Z24" i="1" s="1"/>
  <c r="CT23" i="1"/>
  <c r="CR23" i="1"/>
  <c r="CU23" i="1" s="1"/>
  <c r="CQ23" i="1"/>
  <c r="CR22" i="1"/>
  <c r="CU22" i="1" s="1"/>
  <c r="CQ22" i="1"/>
  <c r="CR21" i="1"/>
  <c r="CU21" i="1" s="1"/>
  <c r="CQ21" i="1"/>
  <c r="CR20" i="1"/>
  <c r="CU20" i="1" s="1"/>
  <c r="CQ20" i="1"/>
  <c r="CT20" i="1" s="1"/>
  <c r="CR19" i="1"/>
  <c r="CU19" i="1" s="1"/>
  <c r="CQ19" i="1"/>
  <c r="CT19" i="1" s="1"/>
  <c r="CR18" i="1"/>
  <c r="CU18" i="1" s="1"/>
  <c r="CQ18" i="1"/>
  <c r="CR17" i="1"/>
  <c r="CU17" i="1" s="1"/>
  <c r="CQ17" i="1"/>
  <c r="CR16" i="1"/>
  <c r="CU16" i="1" s="1"/>
  <c r="CQ16" i="1"/>
  <c r="CT16" i="1" s="1"/>
  <c r="CR15" i="1"/>
  <c r="CU15" i="1" s="1"/>
  <c r="CQ15" i="1"/>
  <c r="CT15" i="1" s="1"/>
  <c r="CR14" i="1"/>
  <c r="CU14" i="1" s="1"/>
  <c r="CQ14" i="1"/>
  <c r="CR13" i="1"/>
  <c r="CU13" i="1" s="1"/>
  <c r="CQ13" i="1"/>
  <c r="CR12" i="1"/>
  <c r="CU12" i="1" s="1"/>
  <c r="CQ12" i="1"/>
  <c r="CT12" i="1" s="1"/>
  <c r="CR11" i="1"/>
  <c r="CU11" i="1" s="1"/>
  <c r="CQ11" i="1"/>
  <c r="CT11" i="1" s="1"/>
  <c r="CR10" i="1"/>
  <c r="CU10" i="1" s="1"/>
  <c r="CQ10" i="1"/>
  <c r="CR9" i="1"/>
  <c r="CU9" i="1" s="1"/>
  <c r="CQ9" i="1"/>
  <c r="CR8" i="1"/>
  <c r="CU8" i="1" s="1"/>
  <c r="CQ8" i="1"/>
  <c r="CT8" i="1" s="1"/>
  <c r="CT7" i="1"/>
  <c r="CR7" i="1"/>
  <c r="CU7" i="1" s="1"/>
  <c r="CQ7" i="1"/>
  <c r="CR6" i="1"/>
  <c r="CU6" i="1" s="1"/>
  <c r="CQ6" i="1"/>
  <c r="CU5" i="1"/>
  <c r="CS5" i="1"/>
  <c r="CV5" i="1" s="1"/>
  <c r="CR5" i="1"/>
  <c r="CQ5" i="1"/>
  <c r="CT5" i="1" s="1"/>
  <c r="CT26" i="1" l="1"/>
  <c r="CS26" i="1"/>
  <c r="CV26" i="1" s="1"/>
  <c r="CT25" i="1"/>
  <c r="CS25" i="1"/>
  <c r="CV25" i="1" s="1"/>
  <c r="CT9" i="1"/>
  <c r="CS9" i="1"/>
  <c r="CV9" i="1" s="1"/>
  <c r="CT13" i="1"/>
  <c r="CS13" i="1"/>
  <c r="CV13" i="1" s="1"/>
  <c r="CT17" i="1"/>
  <c r="CS17" i="1"/>
  <c r="CV17" i="1" s="1"/>
  <c r="CT18" i="1"/>
  <c r="CS18" i="1"/>
  <c r="CV18" i="1" s="1"/>
  <c r="CT22" i="1"/>
  <c r="CS22" i="1"/>
  <c r="CV22" i="1" s="1"/>
  <c r="N24" i="1"/>
  <c r="CS7" i="1"/>
  <c r="CV7" i="1" s="1"/>
  <c r="BY27" i="1"/>
  <c r="CT10" i="1"/>
  <c r="CS10" i="1"/>
  <c r="CV10" i="1" s="1"/>
  <c r="CT14" i="1"/>
  <c r="CS14" i="1"/>
  <c r="CV14" i="1" s="1"/>
  <c r="CT21" i="1"/>
  <c r="CS21" i="1"/>
  <c r="CV21" i="1" s="1"/>
  <c r="BA27" i="1"/>
  <c r="BM27" i="1"/>
  <c r="CT6" i="1"/>
  <c r="CS6" i="1"/>
  <c r="CV6" i="1" s="1"/>
  <c r="CS8" i="1"/>
  <c r="CV8" i="1" s="1"/>
  <c r="CS11" i="1"/>
  <c r="CV11" i="1" s="1"/>
  <c r="CS12" i="1"/>
  <c r="CV12" i="1" s="1"/>
  <c r="CS15" i="1"/>
  <c r="CV15" i="1" s="1"/>
  <c r="CS16" i="1"/>
  <c r="CV16" i="1" s="1"/>
  <c r="CS19" i="1"/>
  <c r="CV19" i="1" s="1"/>
  <c r="CS20" i="1"/>
  <c r="CV20" i="1" s="1"/>
  <c r="CS23" i="1"/>
  <c r="CV23" i="1" s="1"/>
  <c r="D24" i="1"/>
  <c r="M24" i="1"/>
  <c r="AE24" i="1"/>
  <c r="AQ24" i="1"/>
  <c r="AX24" i="1"/>
  <c r="CG24" i="1"/>
  <c r="AO27" i="1"/>
  <c r="CK27" i="1"/>
  <c r="R27" i="1"/>
  <c r="S27" i="1" s="1"/>
  <c r="AP27" i="1"/>
  <c r="BN27" i="1"/>
  <c r="O24" i="1"/>
  <c r="F27" i="1"/>
  <c r="P24" i="1"/>
  <c r="AD27" i="1"/>
  <c r="AE27" i="1" s="1"/>
  <c r="AL24" i="1"/>
  <c r="BB27" i="1"/>
  <c r="BJ24" i="1"/>
  <c r="BZ27" i="1"/>
  <c r="CH24" i="1"/>
  <c r="CL27" i="1"/>
  <c r="CR27" i="1" s="1"/>
  <c r="B27" i="1"/>
  <c r="CN24" i="1"/>
  <c r="CB24" i="1"/>
  <c r="BP24" i="1"/>
  <c r="BD24" i="1"/>
  <c r="AR24" i="1"/>
  <c r="AF24" i="1"/>
  <c r="T24" i="1"/>
  <c r="H24" i="1"/>
  <c r="AM24" i="1"/>
  <c r="BK24" i="1"/>
  <c r="BW24" i="1"/>
  <c r="CR24" i="1"/>
  <c r="CU24" i="1" s="1"/>
  <c r="C27" i="1"/>
  <c r="K27" i="1"/>
  <c r="M27" i="1" s="1"/>
  <c r="W27" i="1"/>
  <c r="Y27" i="1" s="1"/>
  <c r="AI27" i="1"/>
  <c r="AK27" i="1" s="1"/>
  <c r="AU27" i="1"/>
  <c r="AW27" i="1" s="1"/>
  <c r="BG27" i="1"/>
  <c r="BI27" i="1" s="1"/>
  <c r="BS27" i="1"/>
  <c r="BU27" i="1" s="1"/>
  <c r="CE27" i="1"/>
  <c r="CG27" i="1" s="1"/>
  <c r="AA24" i="1"/>
  <c r="AY24" i="1"/>
  <c r="CI24" i="1"/>
  <c r="CQ24" i="1"/>
  <c r="I24" i="1"/>
  <c r="U24" i="1"/>
  <c r="AG24" i="1"/>
  <c r="AS24" i="1"/>
  <c r="BE24" i="1"/>
  <c r="BQ24" i="1"/>
  <c r="CC24" i="1"/>
  <c r="B59" i="3"/>
  <c r="B59" i="2"/>
  <c r="D27" i="1" l="1"/>
  <c r="BO27" i="1"/>
  <c r="CA27" i="1"/>
  <c r="G27" i="1"/>
  <c r="CT24" i="1"/>
  <c r="CS24" i="1"/>
  <c r="CM27" i="1"/>
  <c r="BC27" i="1"/>
  <c r="AQ27" i="1"/>
  <c r="CU27" i="1"/>
  <c r="CQ27" i="1"/>
  <c r="CS27" i="1" s="1"/>
  <c r="CV24" i="1"/>
  <c r="CJ24" i="1"/>
  <c r="BX24" i="1"/>
  <c r="BL24" i="1"/>
  <c r="AZ24" i="1"/>
  <c r="AN24" i="1"/>
  <c r="AB24" i="1"/>
  <c r="CD24" i="1"/>
  <c r="BF24" i="1"/>
  <c r="AH24" i="1"/>
  <c r="J24" i="1"/>
  <c r="CP24" i="1"/>
  <c r="BR24" i="1"/>
  <c r="AT24" i="1"/>
  <c r="V24" i="1"/>
  <c r="CM38" i="1"/>
  <c r="CG38" i="1"/>
  <c r="AK38" i="1"/>
  <c r="G38" i="1"/>
  <c r="D38" i="1"/>
  <c r="C38" i="1"/>
  <c r="B38" i="1"/>
  <c r="CM37" i="1"/>
  <c r="CG37" i="1"/>
  <c r="AK37" i="1"/>
  <c r="G37" i="1"/>
  <c r="D37" i="1"/>
  <c r="C37" i="1"/>
  <c r="B37" i="1"/>
  <c r="CM36" i="1"/>
  <c r="CG36" i="1"/>
  <c r="AK36" i="1"/>
  <c r="G36" i="1"/>
  <c r="D36" i="1"/>
  <c r="C36" i="1"/>
  <c r="B36" i="1"/>
  <c r="CM35" i="1"/>
  <c r="CG35" i="1"/>
  <c r="AK35" i="1"/>
  <c r="G35" i="1"/>
  <c r="D35" i="1"/>
  <c r="C35" i="1"/>
  <c r="B35" i="1"/>
  <c r="CM34" i="1"/>
  <c r="CG34" i="1"/>
  <c r="AK34" i="1"/>
  <c r="G34" i="1"/>
  <c r="D34" i="1"/>
  <c r="C34" i="1"/>
  <c r="B34" i="1"/>
  <c r="CM33" i="1"/>
  <c r="CG33" i="1"/>
  <c r="AK33" i="1"/>
  <c r="G33" i="1"/>
  <c r="D33" i="1"/>
  <c r="C33" i="1"/>
  <c r="B33" i="1"/>
  <c r="CM32" i="1"/>
  <c r="CG32" i="1"/>
  <c r="AK32" i="1"/>
  <c r="G32" i="1"/>
  <c r="D32" i="1"/>
  <c r="C32" i="1"/>
  <c r="B32" i="1"/>
  <c r="CT27" i="1" l="1"/>
  <c r="AN34" i="1"/>
  <c r="CV27" i="1"/>
  <c r="AN35" i="1"/>
  <c r="CV35" i="1"/>
  <c r="CV33" i="1"/>
  <c r="J35" i="1"/>
  <c r="CV34" i="1"/>
  <c r="J37" i="1"/>
  <c r="AN38" i="1"/>
  <c r="CV38" i="1"/>
  <c r="AN36" i="1"/>
  <c r="G39" i="1"/>
  <c r="B39" i="1"/>
  <c r="J36" i="1"/>
  <c r="CG39" i="1"/>
  <c r="J33" i="1"/>
  <c r="CV36" i="1"/>
  <c r="CV37" i="1"/>
  <c r="CV32" i="1"/>
  <c r="D39" i="1"/>
  <c r="CM39" i="1"/>
  <c r="J34" i="1"/>
  <c r="AN37" i="1"/>
  <c r="C39" i="1"/>
  <c r="AK39" i="1"/>
  <c r="J38" i="1"/>
  <c r="AN32" i="1"/>
  <c r="J32" i="1"/>
  <c r="AN33" i="1"/>
  <c r="J39" i="1" l="1"/>
  <c r="AN39" i="1"/>
  <c r="CV39" i="1"/>
</calcChain>
</file>

<file path=xl/sharedStrings.xml><?xml version="1.0" encoding="utf-8"?>
<sst xmlns="http://schemas.openxmlformats.org/spreadsheetml/2006/main" count="218" uniqueCount="83">
  <si>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</si>
  <si>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</si>
  <si>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</si>
  <si>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</si>
  <si>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</si>
  <si>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</si>
  <si>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</si>
  <si>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</si>
  <si>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</si>
  <si>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</si>
  <si>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</si>
  <si>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</si>
  <si>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</si>
  <si>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</si>
  <si>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</si>
  <si>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</si>
  <si>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</si>
  <si>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</si>
  <si>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</si>
  <si>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</si>
  <si>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</si>
  <si>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</si>
  <si>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</si>
  <si>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</si>
  <si>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</si>
  <si>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</si>
  <si>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</si>
  <si>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</si>
  <si>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</si>
  <si>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</si>
  <si>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</si>
  <si>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</si>
  <si>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</si>
  <si>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</si>
  <si>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</si>
  <si>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</si>
  <si>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</si>
  <si>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</si>
  <si>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</si>
  <si>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</si>
  <si>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</si>
  <si>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</si>
  <si>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</si>
  <si>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</si>
  <si>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</si>
  <si>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</si>
  <si>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</si>
  <si>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</si>
  <si>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</si>
  <si>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</si>
  <si>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</si>
  <si>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</si>
  <si>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</si>
  <si>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</si>
  <si>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有所見者率（%）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</si>
  <si>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国立+県立+私立</t>
    <rPh sb="3" eb="5">
      <t>ケンリツ</t>
    </rPh>
    <rPh sb="6" eb="8">
      <t>シリツ</t>
    </rPh>
    <phoneticPr fontId="2"/>
  </si>
  <si>
    <t>一人平均
要観察歯数</t>
    <phoneticPr fontId="2"/>
  </si>
  <si>
    <t>一人平均
喪失歯数</t>
    <phoneticPr fontId="2"/>
  </si>
  <si>
    <t>滋賀県</t>
    <rPh sb="0" eb="2">
      <t>シガ</t>
    </rPh>
    <phoneticPr fontId="2"/>
  </si>
  <si>
    <t>愛荘町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</si>
  <si>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</si>
  <si>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</si>
  <si>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</si>
  <si>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</si>
  <si>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</si>
  <si>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</si>
  <si>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</si>
  <si>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</si>
  <si>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</si>
  <si>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</si>
  <si>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</si>
  <si>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</si>
  <si>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</si>
  <si>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</si>
  <si>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</si>
  <si>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</si>
  <si>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</si>
  <si>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</si>
  <si>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年度</t>
    <rPh sb="0" eb="2">
      <t>ネンド</t>
    </rPh>
    <phoneticPr fontId="2"/>
  </si>
  <si>
    <t>■中学3年生時点　一人平均むし歯数の状況</t>
    <rPh sb="1" eb="3">
      <t>チュウガク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</si>
  <si>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■中学3年生時点　むし歯のある人割合の状況</t>
    <rPh sb="1" eb="3">
      <t>チュウガク</t>
    </rPh>
    <rPh sb="4" eb="6">
      <t>ネンセイ</t>
    </rPh>
    <rPh sb="6" eb="8">
      <t>ジテン</t>
    </rPh>
    <rPh sb="11" eb="12">
      <t>バ</t>
    </rPh>
    <rPh sb="15" eb="16">
      <t>ヒト</t>
    </rPh>
    <rPh sb="16" eb="18">
      <t>ワリアイ</t>
    </rPh>
    <rPh sb="19" eb="21">
      <t>ジョウキョウ</t>
    </rPh>
    <phoneticPr fontId="2"/>
  </si>
  <si>
    <t>市町名</t>
    <rPh sb="0" eb="1">
      <t>シ</t>
    </rPh>
    <rPh sb="1" eb="2">
      <t>マチ</t>
    </rPh>
    <phoneticPr fontId="2"/>
  </si>
  <si>
    <t>■平成30年度　中学3年生時点　歯科健康診査結果</t>
    <rPh sb="1" eb="3">
      <t>ヘイセイ</t>
    </rPh>
    <rPh sb="5" eb="6">
      <t>ネン</t>
    </rPh>
    <rPh sb="6" eb="7">
      <t>ド</t>
    </rPh>
    <rPh sb="8" eb="10">
      <t>チュウガク</t>
    </rPh>
    <rPh sb="11" eb="12">
      <t>ネン</t>
    </rPh>
    <rPh sb="12" eb="13">
      <t>セイ</t>
    </rPh>
    <rPh sb="13" eb="15">
      <t>ジテン</t>
    </rPh>
    <rPh sb="16" eb="18">
      <t>シカ</t>
    </rPh>
    <rPh sb="18" eb="20">
      <t>ケンコウ</t>
    </rPh>
    <rPh sb="20" eb="22">
      <t>シンサ</t>
    </rPh>
    <rPh sb="22" eb="24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</si>
</sst>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_ "/>
    <numFmt numFmtId="178" formatCode="0.0_);[Red]\(0.0\)"/>
    <numFmt numFmtId="179" formatCode="0.0%"/>
    <numFmt numFmtId="180" formatCode="0.00_);[Red]\(0.00\)"/>
    <numFmt numFmtId="181" formatCode="0.0"/>
  </numFmts>
  <fonts count="25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リュウミンライト−ＫＬ"/>
      <family val="3"/>
      <charset val="128"/>
    </font>
    <font>
      <sz val="8"/>
      <color indexed="8"/>
      <name val="Osaka"/>
      <family val="3"/>
      <charset val="128"/>
    </font>
    <font>
      <sz val="9"/>
      <color indexed="8"/>
      <name val="Osaka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リュウミンライト−ＫＬ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174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2" fontId="9" fillId="0" borderId="0" xfId="1" applyNumberFormat="1" applyFont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left" vertical="center" shrinkToFit="1"/>
    </xf>
    <xf numFmtId="180" fontId="9" fillId="0" borderId="0" xfId="1" applyNumberFormat="1" applyFont="1" applyBorder="1" applyAlignment="1">
      <alignment vertical="center" shrinkToFit="1"/>
    </xf>
    <xf numFmtId="181" fontId="6" fillId="0" borderId="0" xfId="0" applyNumberFormat="1" applyFont="1" applyBorder="1"/>
    <xf numFmtId="180" fontId="12" fillId="0" borderId="0" xfId="0" applyNumberFormat="1" applyFont="1" applyBorder="1" applyAlignment="1">
      <alignment horizontal="right" vertical="center" shrinkToFit="1"/>
    </xf>
    <xf numFmtId="0" fontId="13" fillId="0" borderId="0" xfId="3" applyNumberFormat="1" applyFont="1" applyFill="1" applyBorder="1" applyAlignment="1">
      <alignment horizontal="left" vertical="center" shrinkToFit="1"/>
    </xf>
    <xf numFmtId="1" fontId="9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29" xfId="3" applyFont="1" applyFill="1" applyBorder="1" applyAlignment="1">
      <alignment horizontal="left" vertical="center"/>
    </xf>
    <xf numFmtId="0" fontId="16" fillId="0" borderId="0" xfId="0" applyFont="1"/>
    <xf numFmtId="180" fontId="7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horizontal="left"/>
    </xf>
    <xf numFmtId="0" fontId="9" fillId="0" borderId="5" xfId="0" applyFont="1" applyBorder="1"/>
    <xf numFmtId="178" fontId="4" fillId="0" borderId="5" xfId="1" applyNumberFormat="1" applyFont="1" applyBorder="1" applyAlignment="1">
      <alignment horizontal="right" shrinkToFit="1"/>
    </xf>
    <xf numFmtId="178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1" fontId="17" fillId="0" borderId="0" xfId="0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vertical="center"/>
    </xf>
    <xf numFmtId="179" fontId="18" fillId="0" borderId="0" xfId="2" applyNumberFormat="1" applyFont="1" applyFill="1" applyAlignment="1">
      <alignment vertical="center"/>
    </xf>
    <xf numFmtId="2" fontId="18" fillId="0" borderId="0" xfId="1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0" fontId="5" fillId="0" borderId="21" xfId="3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/>
    </xf>
    <xf numFmtId="180" fontId="4" fillId="0" borderId="24" xfId="1" applyNumberFormat="1" applyFont="1" applyBorder="1" applyAlignment="1">
      <alignment horizontal="right" shrinkToFit="1"/>
    </xf>
    <xf numFmtId="180" fontId="4" fillId="0" borderId="30" xfId="1" applyNumberFormat="1" applyFont="1" applyBorder="1" applyAlignment="1">
      <alignment horizontal="right" shrinkToFit="1"/>
    </xf>
    <xf numFmtId="1" fontId="4" fillId="0" borderId="24" xfId="0" applyNumberFormat="1" applyFont="1" applyBorder="1" applyAlignment="1">
      <alignment horizontal="center" vertical="center"/>
    </xf>
    <xf numFmtId="1" fontId="4" fillId="0" borderId="24" xfId="0" applyNumberFormat="1" applyFont="1" applyBorder="1" applyAlignment="1">
      <alignment horizontal="center" vertical="center" shrinkToFit="1"/>
    </xf>
    <xf numFmtId="0" fontId="20" fillId="0" borderId="0" xfId="0" applyFont="1" applyAlignment="1">
      <alignment horizontal="left"/>
    </xf>
    <xf numFmtId="0" fontId="10" fillId="0" borderId="21" xfId="3" applyFont="1" applyFill="1" applyBorder="1" applyAlignment="1">
      <alignment horizontal="center" vertical="center"/>
    </xf>
    <xf numFmtId="0" fontId="10" fillId="0" borderId="29" xfId="3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21" xfId="0" applyFont="1" applyBorder="1"/>
    <xf numFmtId="178" fontId="4" fillId="0" borderId="21" xfId="1" applyNumberFormat="1" applyFont="1" applyBorder="1" applyAlignment="1">
      <alignment horizontal="right" shrinkToFit="1"/>
    </xf>
    <xf numFmtId="181" fontId="4" fillId="0" borderId="21" xfId="0" applyNumberFormat="1" applyFont="1" applyBorder="1" applyAlignment="1">
      <alignment horizontal="right"/>
    </xf>
    <xf numFmtId="0" fontId="10" fillId="0" borderId="20" xfId="0" applyFont="1" applyFill="1" applyBorder="1" applyAlignment="1">
      <alignment horizontal="left"/>
    </xf>
    <xf numFmtId="178" fontId="4" fillId="0" borderId="20" xfId="1" applyNumberFormat="1" applyFont="1" applyBorder="1" applyAlignment="1">
      <alignment horizontal="right" shrinkToFit="1"/>
    </xf>
    <xf numFmtId="181" fontId="4" fillId="0" borderId="20" xfId="0" applyNumberFormat="1" applyFont="1" applyBorder="1" applyAlignment="1">
      <alignment horizontal="right"/>
    </xf>
    <xf numFmtId="176" fontId="21" fillId="0" borderId="14" xfId="0" applyNumberFormat="1" applyFont="1" applyFill="1" applyBorder="1" applyAlignment="1">
      <alignment vertical="center"/>
    </xf>
    <xf numFmtId="176" fontId="21" fillId="0" borderId="2" xfId="0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9" fontId="3" fillId="0" borderId="14" xfId="2" applyNumberFormat="1" applyFont="1" applyFill="1" applyBorder="1" applyAlignment="1">
      <alignment vertical="center"/>
    </xf>
    <xf numFmtId="179" fontId="3" fillId="0" borderId="2" xfId="2" applyNumberFormat="1" applyFont="1" applyFill="1" applyBorder="1" applyAlignment="1">
      <alignment vertical="center"/>
    </xf>
    <xf numFmtId="179" fontId="3" fillId="0" borderId="15" xfId="2" applyNumberFormat="1" applyFont="1" applyFill="1" applyBorder="1" applyAlignment="1">
      <alignment vertical="center"/>
    </xf>
    <xf numFmtId="180" fontId="3" fillId="0" borderId="14" xfId="2" applyNumberFormat="1" applyFont="1" applyFill="1" applyBorder="1" applyAlignment="1">
      <alignment vertical="center"/>
    </xf>
    <xf numFmtId="180" fontId="3" fillId="0" borderId="2" xfId="2" applyNumberFormat="1" applyFont="1" applyFill="1" applyBorder="1" applyAlignment="1">
      <alignment vertical="center"/>
    </xf>
    <xf numFmtId="180" fontId="3" fillId="0" borderId="15" xfId="2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21" fillId="0" borderId="8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9" fontId="3" fillId="0" borderId="8" xfId="2" applyNumberFormat="1" applyFont="1" applyFill="1" applyBorder="1" applyAlignment="1">
      <alignment vertical="center"/>
    </xf>
    <xf numFmtId="179" fontId="3" fillId="0" borderId="1" xfId="2" applyNumberFormat="1" applyFont="1" applyFill="1" applyBorder="1" applyAlignment="1">
      <alignment vertical="center"/>
    </xf>
    <xf numFmtId="179" fontId="3" fillId="0" borderId="9" xfId="2" applyNumberFormat="1" applyFont="1" applyFill="1" applyBorder="1" applyAlignment="1">
      <alignment vertical="center"/>
    </xf>
    <xf numFmtId="180" fontId="3" fillId="0" borderId="8" xfId="2" applyNumberFormat="1" applyFont="1" applyFill="1" applyBorder="1" applyAlignment="1">
      <alignment vertical="center"/>
    </xf>
    <xf numFmtId="180" fontId="3" fillId="0" borderId="1" xfId="2" applyNumberFormat="1" applyFont="1" applyFill="1" applyBorder="1" applyAlignment="1">
      <alignment vertical="center"/>
    </xf>
    <xf numFmtId="180" fontId="3" fillId="0" borderId="9" xfId="2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176" fontId="3" fillId="0" borderId="11" xfId="1" applyNumberFormat="1" applyFont="1" applyFill="1" applyBorder="1" applyAlignment="1">
      <alignment vertical="center"/>
    </xf>
    <xf numFmtId="179" fontId="3" fillId="0" borderId="10" xfId="2" applyNumberFormat="1" applyFont="1" applyFill="1" applyBorder="1" applyAlignment="1">
      <alignment vertical="center"/>
    </xf>
    <xf numFmtId="179" fontId="3" fillId="0" borderId="4" xfId="2" applyNumberFormat="1" applyFont="1" applyFill="1" applyBorder="1" applyAlignment="1">
      <alignment vertical="center"/>
    </xf>
    <xf numFmtId="179" fontId="3" fillId="0" borderId="11" xfId="2" applyNumberFormat="1" applyFont="1" applyFill="1" applyBorder="1" applyAlignment="1">
      <alignment vertical="center"/>
    </xf>
    <xf numFmtId="180" fontId="3" fillId="0" borderId="10" xfId="2" applyNumberFormat="1" applyFont="1" applyFill="1" applyBorder="1" applyAlignment="1">
      <alignment vertical="center"/>
    </xf>
    <xf numFmtId="180" fontId="3" fillId="0" borderId="4" xfId="2" applyNumberFormat="1" applyFont="1" applyFill="1" applyBorder="1" applyAlignment="1">
      <alignment vertical="center"/>
    </xf>
    <xf numFmtId="180" fontId="3" fillId="0" borderId="11" xfId="2" applyNumberFormat="1" applyFont="1" applyFill="1" applyBorder="1" applyAlignment="1">
      <alignment vertical="center"/>
    </xf>
    <xf numFmtId="176" fontId="3" fillId="0" borderId="4" xfId="1" applyNumberFormat="1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vertical="center"/>
    </xf>
    <xf numFmtId="176" fontId="21" fillId="0" borderId="18" xfId="0" applyNumberFormat="1" applyFont="1" applyFill="1" applyBorder="1" applyAlignment="1">
      <alignment vertical="center"/>
    </xf>
    <xf numFmtId="176" fontId="3" fillId="0" borderId="19" xfId="1" applyNumberFormat="1" applyFont="1" applyFill="1" applyBorder="1" applyAlignment="1">
      <alignment vertical="center"/>
    </xf>
    <xf numFmtId="179" fontId="3" fillId="0" borderId="17" xfId="2" applyNumberFormat="1" applyFont="1" applyFill="1" applyBorder="1" applyAlignment="1">
      <alignment vertical="center"/>
    </xf>
    <xf numFmtId="179" fontId="3" fillId="0" borderId="18" xfId="2" applyNumberFormat="1" applyFont="1" applyFill="1" applyBorder="1" applyAlignment="1">
      <alignment vertical="center"/>
    </xf>
    <xf numFmtId="179" fontId="3" fillId="0" borderId="19" xfId="2" applyNumberFormat="1" applyFont="1" applyFill="1" applyBorder="1" applyAlignment="1">
      <alignment vertical="center"/>
    </xf>
    <xf numFmtId="180" fontId="3" fillId="0" borderId="17" xfId="2" applyNumberFormat="1" applyFont="1" applyFill="1" applyBorder="1" applyAlignment="1">
      <alignment vertical="center"/>
    </xf>
    <xf numFmtId="180" fontId="3" fillId="0" borderId="18" xfId="2" applyNumberFormat="1" applyFont="1" applyFill="1" applyBorder="1" applyAlignment="1">
      <alignment vertical="center"/>
    </xf>
    <xf numFmtId="180" fontId="3" fillId="0" borderId="19" xfId="2" applyNumberFormat="1" applyFont="1" applyFill="1" applyBorder="1" applyAlignment="1">
      <alignment vertical="center"/>
    </xf>
    <xf numFmtId="176" fontId="3" fillId="0" borderId="18" xfId="1" applyNumberFormat="1" applyFont="1" applyFill="1" applyBorder="1" applyAlignment="1">
      <alignment vertical="center"/>
    </xf>
    <xf numFmtId="176" fontId="21" fillId="0" borderId="25" xfId="0" applyNumberFormat="1" applyFont="1" applyFill="1" applyBorder="1" applyAlignment="1">
      <alignment vertical="center"/>
    </xf>
    <xf numFmtId="176" fontId="21" fillId="0" borderId="26" xfId="0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179" fontId="3" fillId="0" borderId="25" xfId="2" applyNumberFormat="1" applyFont="1" applyFill="1" applyBorder="1" applyAlignment="1">
      <alignment vertical="center"/>
    </xf>
    <xf numFmtId="179" fontId="3" fillId="0" borderId="26" xfId="2" applyNumberFormat="1" applyFont="1" applyFill="1" applyBorder="1" applyAlignment="1">
      <alignment vertical="center"/>
    </xf>
    <xf numFmtId="179" fontId="3" fillId="0" borderId="27" xfId="2" applyNumberFormat="1" applyFont="1" applyFill="1" applyBorder="1" applyAlignment="1">
      <alignment vertical="center"/>
    </xf>
    <xf numFmtId="180" fontId="3" fillId="0" borderId="25" xfId="2" applyNumberFormat="1" applyFont="1" applyFill="1" applyBorder="1" applyAlignment="1">
      <alignment vertical="center"/>
    </xf>
    <xf numFmtId="180" fontId="3" fillId="0" borderId="26" xfId="2" applyNumberFormat="1" applyFont="1" applyFill="1" applyBorder="1" applyAlignment="1">
      <alignment vertical="center"/>
    </xf>
    <xf numFmtId="180" fontId="3" fillId="0" borderId="27" xfId="2" applyNumberFormat="1" applyFont="1" applyFill="1" applyBorder="1" applyAlignment="1">
      <alignment vertical="center"/>
    </xf>
    <xf numFmtId="176" fontId="3" fillId="0" borderId="26" xfId="1" applyNumberFormat="1" applyFont="1" applyFill="1" applyBorder="1" applyAlignment="1">
      <alignment vertical="center"/>
    </xf>
    <xf numFmtId="176" fontId="21" fillId="0" borderId="22" xfId="0" applyNumberFormat="1" applyFont="1" applyFill="1" applyBorder="1" applyAlignment="1">
      <alignment vertical="center"/>
    </xf>
    <xf numFmtId="176" fontId="21" fillId="0" borderId="23" xfId="0" applyNumberFormat="1" applyFont="1" applyFill="1" applyBorder="1" applyAlignment="1">
      <alignment vertical="center"/>
    </xf>
    <xf numFmtId="176" fontId="3" fillId="0" borderId="24" xfId="1" applyNumberFormat="1" applyFont="1" applyFill="1" applyBorder="1" applyAlignment="1">
      <alignment vertical="center"/>
    </xf>
    <xf numFmtId="179" fontId="3" fillId="0" borderId="22" xfId="2" applyNumberFormat="1" applyFont="1" applyFill="1" applyBorder="1" applyAlignment="1">
      <alignment vertical="center"/>
    </xf>
    <xf numFmtId="179" fontId="3" fillId="0" borderId="23" xfId="2" applyNumberFormat="1" applyFont="1" applyFill="1" applyBorder="1" applyAlignment="1">
      <alignment vertical="center"/>
    </xf>
    <xf numFmtId="179" fontId="3" fillId="0" borderId="24" xfId="2" applyNumberFormat="1" applyFont="1" applyFill="1" applyBorder="1" applyAlignment="1">
      <alignment vertical="center"/>
    </xf>
    <xf numFmtId="180" fontId="3" fillId="0" borderId="22" xfId="2" applyNumberFormat="1" applyFont="1" applyFill="1" applyBorder="1" applyAlignment="1">
      <alignment vertical="center"/>
    </xf>
    <xf numFmtId="180" fontId="3" fillId="0" borderId="23" xfId="2" applyNumberFormat="1" applyFont="1" applyFill="1" applyBorder="1" applyAlignment="1">
      <alignment vertical="center"/>
    </xf>
    <xf numFmtId="180" fontId="3" fillId="0" borderId="24" xfId="2" applyNumberFormat="1" applyFont="1" applyFill="1" applyBorder="1" applyAlignment="1">
      <alignment vertical="center"/>
    </xf>
    <xf numFmtId="176" fontId="3" fillId="0" borderId="23" xfId="1" applyNumberFormat="1" applyFont="1" applyFill="1" applyBorder="1" applyAlignment="1">
      <alignment vertical="center"/>
    </xf>
    <xf numFmtId="1" fontId="22" fillId="0" borderId="16" xfId="0" applyNumberFormat="1" applyFont="1" applyFill="1" applyBorder="1" applyAlignment="1">
      <alignment horizontal="right" vertical="center"/>
    </xf>
    <xf numFmtId="1" fontId="22" fillId="0" borderId="12" xfId="0" applyNumberFormat="1" applyFont="1" applyFill="1" applyBorder="1" applyAlignment="1">
      <alignment horizontal="right" vertical="center"/>
    </xf>
    <xf numFmtId="1" fontId="22" fillId="0" borderId="13" xfId="0" applyNumberFormat="1" applyFont="1" applyFill="1" applyBorder="1" applyAlignment="1">
      <alignment horizontal="right" vertical="center"/>
    </xf>
    <xf numFmtId="1" fontId="22" fillId="0" borderId="5" xfId="0" applyNumberFormat="1" applyFont="1" applyFill="1" applyBorder="1" applyAlignment="1">
      <alignment horizontal="left" vertical="center"/>
    </xf>
    <xf numFmtId="1" fontId="18" fillId="0" borderId="20" xfId="0" applyNumberFormat="1" applyFont="1" applyFill="1" applyBorder="1" applyAlignment="1">
      <alignment horizontal="left" vertical="center"/>
    </xf>
    <xf numFmtId="1" fontId="22" fillId="0" borderId="21" xfId="0" applyNumberFormat="1" applyFont="1" applyFill="1" applyBorder="1" applyAlignment="1">
      <alignment horizontal="left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77" fontId="18" fillId="0" borderId="4" xfId="1" applyNumberFormat="1" applyFont="1" applyFill="1" applyBorder="1" applyAlignment="1">
      <alignment horizontal="center" vertical="center"/>
    </xf>
    <xf numFmtId="177" fontId="18" fillId="0" borderId="11" xfId="1" applyNumberFormat="1" applyFont="1" applyFill="1" applyBorder="1" applyAlignment="1">
      <alignment horizontal="center" vertical="center"/>
    </xf>
    <xf numFmtId="178" fontId="18" fillId="0" borderId="4" xfId="1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180" fontId="4" fillId="0" borderId="5" xfId="1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left"/>
    </xf>
    <xf numFmtId="180" fontId="19" fillId="0" borderId="5" xfId="0" applyNumberFormat="1" applyFont="1" applyBorder="1" applyAlignment="1">
      <alignment horizontal="right" shrinkToFit="1"/>
    </xf>
    <xf numFmtId="180" fontId="3" fillId="0" borderId="5" xfId="0" applyNumberFormat="1" applyFont="1" applyBorder="1" applyAlignment="1">
      <alignment horizontal="right" shrinkToFit="1"/>
    </xf>
    <xf numFmtId="180" fontId="4" fillId="0" borderId="5" xfId="0" applyNumberFormat="1" applyFont="1" applyBorder="1" applyAlignment="1">
      <alignment horizontal="right" shrinkToFit="1"/>
    </xf>
    <xf numFmtId="0" fontId="5" fillId="0" borderId="20" xfId="0" applyFont="1" applyFill="1" applyBorder="1" applyAlignment="1">
      <alignment horizontal="left"/>
    </xf>
    <xf numFmtId="180" fontId="4" fillId="0" borderId="20" xfId="1" applyNumberFormat="1" applyFont="1" applyBorder="1" applyAlignment="1">
      <alignment horizontal="right" shrinkToFit="1"/>
    </xf>
    <xf numFmtId="1" fontId="4" fillId="0" borderId="5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/>
    <xf numFmtId="181" fontId="6" fillId="0" borderId="5" xfId="0" applyNumberFormat="1" applyFont="1" applyBorder="1"/>
    <xf numFmtId="181" fontId="6" fillId="0" borderId="20" xfId="0" applyNumberFormat="1" applyFont="1" applyBorder="1"/>
    <xf numFmtId="181" fontId="6" fillId="0" borderId="21" xfId="0" applyNumberFormat="1" applyFont="1" applyBorder="1"/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" fontId="18" fillId="0" borderId="8" xfId="1" applyNumberFormat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6" xfId="1" applyNumberFormat="1" applyFont="1" applyFill="1" applyBorder="1" applyAlignment="1">
      <alignment horizontal="center" vertical="center" wrapText="1"/>
    </xf>
    <xf numFmtId="2" fontId="18" fillId="0" borderId="3" xfId="1" applyNumberFormat="1" applyFont="1" applyFill="1" applyBorder="1" applyAlignment="1">
      <alignment horizontal="center" vertical="center" wrapText="1"/>
    </xf>
    <xf numFmtId="2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 wrapText="1"/>
    </xf>
    <xf numFmtId="1" fontId="18" fillId="0" borderId="3" xfId="1" applyNumberFormat="1" applyFont="1" applyFill="1" applyBorder="1" applyAlignment="1">
      <alignment horizontal="center" vertical="center" wrapText="1"/>
    </xf>
    <xf numFmtId="1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/>
    </xf>
    <xf numFmtId="1" fontId="18" fillId="0" borderId="7" xfId="1" applyNumberFormat="1" applyFont="1" applyFill="1" applyBorder="1" applyAlignment="1">
      <alignment horizontal="center" vertical="center"/>
    </xf>
    <xf numFmtId="177" fontId="18" fillId="0" borderId="1" xfId="1" applyNumberFormat="1" applyFont="1" applyFill="1" applyBorder="1" applyAlignment="1">
      <alignment horizontal="center" vertical="center"/>
    </xf>
    <xf numFmtId="177" fontId="18" fillId="0" borderId="9" xfId="1" applyNumberFormat="1" applyFont="1" applyFill="1" applyBorder="1" applyAlignment="1">
      <alignment horizontal="center" vertical="center"/>
    </xf>
    <xf numFmtId="178" fontId="18" fillId="0" borderId="1" xfId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333333333333"/>
          <c:y val="0.20570295666509283"/>
          <c:w val="0.79850746268656714"/>
          <c:h val="0.681727395319925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'!$C$5:$M$5</c:f>
              <c:numCache>
                <c:formatCode>0.00_);[Red]\(0.00\)</c:formatCode>
                <c:ptCount val="11"/>
                <c:pt idx="0">
                  <c:v>1.6798168369144064</c:v>
                </c:pt>
                <c:pt idx="1">
                  <c:v>1.5756849315068493</c:v>
                </c:pt>
                <c:pt idx="2">
                  <c:v>1.6887393767705383</c:v>
                </c:pt>
                <c:pt idx="3">
                  <c:v>1.5181910914654879</c:v>
                </c:pt>
                <c:pt idx="4">
                  <c:v>1.360655737704918</c:v>
                </c:pt>
                <c:pt idx="5">
                  <c:v>1.2590439276485788</c:v>
                </c:pt>
                <c:pt idx="6">
                  <c:v>1.3176979374584166</c:v>
                </c:pt>
                <c:pt idx="7">
                  <c:v>1.1459829059829061</c:v>
                </c:pt>
                <c:pt idx="8">
                  <c:v>0.93607616456987419</c:v>
                </c:pt>
                <c:pt idx="9">
                  <c:v>0.77774064171122992</c:v>
                </c:pt>
                <c:pt idx="10">
                  <c:v>0.89573459715639814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981312"/>
        <c:axId val="135983104"/>
      </c:lineChart>
      <c:catAx>
        <c:axId val="1359813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9831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59831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59813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5083093530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'!$C$15:$M$15</c:f>
              <c:numCache>
                <c:formatCode>0.00_);[Red]\(0.00\)</c:formatCode>
                <c:ptCount val="11"/>
                <c:pt idx="0">
                  <c:v>3.5810276679841899</c:v>
                </c:pt>
                <c:pt idx="1">
                  <c:v>2.6118299445471349</c:v>
                </c:pt>
                <c:pt idx="2">
                  <c:v>3.177142857142857</c:v>
                </c:pt>
                <c:pt idx="3">
                  <c:v>3.641434262948207</c:v>
                </c:pt>
                <c:pt idx="4">
                  <c:v>2.7169811320754715</c:v>
                </c:pt>
                <c:pt idx="5">
                  <c:v>2.4446764091858038</c:v>
                </c:pt>
                <c:pt idx="6">
                  <c:v>2.6346555323590812</c:v>
                </c:pt>
                <c:pt idx="7">
                  <c:v>1.7625272331154684</c:v>
                </c:pt>
                <c:pt idx="8">
                  <c:v>1.757847533632287</c:v>
                </c:pt>
                <c:pt idx="9">
                  <c:v>1.7837150127226462</c:v>
                </c:pt>
                <c:pt idx="10">
                  <c:v>1.4874371859296482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24064"/>
        <c:axId val="141625600"/>
      </c:lineChart>
      <c:catAx>
        <c:axId val="1416240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6256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6256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62406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978759127026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'!$C$17:$M$17</c:f>
              <c:numCache>
                <c:formatCode>0.00_);[Red]\(0.00\)</c:formatCode>
                <c:ptCount val="11"/>
                <c:pt idx="0">
                  <c:v>3.0097087378640777</c:v>
                </c:pt>
                <c:pt idx="1">
                  <c:v>2.5513392857142856</c:v>
                </c:pt>
                <c:pt idx="2">
                  <c:v>2.9595238095238097</c:v>
                </c:pt>
                <c:pt idx="3">
                  <c:v>2.5384615384615383</c:v>
                </c:pt>
                <c:pt idx="4">
                  <c:v>2.493150684931507</c:v>
                </c:pt>
                <c:pt idx="5">
                  <c:v>2.592137592137592</c:v>
                </c:pt>
                <c:pt idx="6">
                  <c:v>2.0963541666666665</c:v>
                </c:pt>
                <c:pt idx="7">
                  <c:v>1.8428571428571427</c:v>
                </c:pt>
                <c:pt idx="8">
                  <c:v>1.9007092198581561</c:v>
                </c:pt>
                <c:pt idx="9">
                  <c:v>1.5026595744680851</c:v>
                </c:pt>
                <c:pt idx="10">
                  <c:v>1.1666666666666667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50560"/>
        <c:axId val="141681024"/>
      </c:lineChart>
      <c:catAx>
        <c:axId val="141650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6810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68102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6505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6603807820564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'!$C$18:$M$18</c:f>
              <c:numCache>
                <c:formatCode>0.00_);[Red]\(0.00\)</c:formatCode>
                <c:ptCount val="11"/>
                <c:pt idx="0">
                  <c:v>2.2173913043478262</c:v>
                </c:pt>
                <c:pt idx="1">
                  <c:v>2.704081632653061</c:v>
                </c:pt>
                <c:pt idx="2">
                  <c:v>2.2590673575129534</c:v>
                </c:pt>
                <c:pt idx="3">
                  <c:v>1.9707602339181287</c:v>
                </c:pt>
                <c:pt idx="4">
                  <c:v>2.2124352331606216</c:v>
                </c:pt>
                <c:pt idx="5">
                  <c:v>2.2063492063492065</c:v>
                </c:pt>
                <c:pt idx="6">
                  <c:v>1.5</c:v>
                </c:pt>
                <c:pt idx="7">
                  <c:v>1.5837563451776651</c:v>
                </c:pt>
                <c:pt idx="8">
                  <c:v>1.5621621621621622</c:v>
                </c:pt>
                <c:pt idx="9">
                  <c:v>0.95628415300546443</c:v>
                </c:pt>
                <c:pt idx="10">
                  <c:v>1.1929824561403508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185408"/>
        <c:axId val="141186944"/>
      </c:lineChart>
      <c:catAx>
        <c:axId val="1411854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186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1869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1854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6120756574265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'!$C$19:$M$19</c:f>
              <c:numCache>
                <c:formatCode>0.00_);[Red]\(0.00\)</c:formatCode>
                <c:ptCount val="11"/>
                <c:pt idx="0">
                  <c:v>0.78102189781021902</c:v>
                </c:pt>
                <c:pt idx="1">
                  <c:v>0.51428571428571423</c:v>
                </c:pt>
                <c:pt idx="2">
                  <c:v>0.47101449275362317</c:v>
                </c:pt>
                <c:pt idx="3">
                  <c:v>0.45833333333333331</c:v>
                </c:pt>
                <c:pt idx="4">
                  <c:v>0.13559322033898305</c:v>
                </c:pt>
                <c:pt idx="5">
                  <c:v>0.3925233644859813</c:v>
                </c:pt>
                <c:pt idx="6">
                  <c:v>0.26785714285714285</c:v>
                </c:pt>
                <c:pt idx="7">
                  <c:v>0.22033898305084745</c:v>
                </c:pt>
                <c:pt idx="8">
                  <c:v>0.40659340659340659</c:v>
                </c:pt>
                <c:pt idx="9">
                  <c:v>0.13636363636363635</c:v>
                </c:pt>
                <c:pt idx="10">
                  <c:v>0.1092436974789916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20096"/>
        <c:axId val="141234176"/>
      </c:lineChart>
      <c:catAx>
        <c:axId val="1412200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34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23417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200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104477611940294"/>
          <c:h val="0.6770241911202263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'!$C$20:$M$20</c:f>
              <c:numCache>
                <c:formatCode>0.00_);[Red]\(0.00\)</c:formatCode>
                <c:ptCount val="11"/>
                <c:pt idx="0">
                  <c:v>2.5025380710659899</c:v>
                </c:pt>
                <c:pt idx="1">
                  <c:v>2.105820105820106</c:v>
                </c:pt>
                <c:pt idx="2">
                  <c:v>1.8352272727272727</c:v>
                </c:pt>
                <c:pt idx="3">
                  <c:v>2.1473684210526316</c:v>
                </c:pt>
                <c:pt idx="4">
                  <c:v>1.6666666666666667</c:v>
                </c:pt>
                <c:pt idx="5">
                  <c:v>1.6923076923076923</c:v>
                </c:pt>
                <c:pt idx="6">
                  <c:v>2.3214285714285716</c:v>
                </c:pt>
                <c:pt idx="7">
                  <c:v>1.88</c:v>
                </c:pt>
                <c:pt idx="8">
                  <c:v>1.5048076923076923</c:v>
                </c:pt>
                <c:pt idx="9">
                  <c:v>2.2296650717703348</c:v>
                </c:pt>
                <c:pt idx="10">
                  <c:v>1.6256410256410256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55808"/>
        <c:axId val="141257344"/>
      </c:lineChart>
      <c:catAx>
        <c:axId val="1412558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5734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2573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558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47197175641831"/>
          <c:w val="0.796995407202358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'!$C$21:$M$21</c:f>
              <c:numCache>
                <c:formatCode>0.00_);[Red]\(0.00\)</c:formatCode>
                <c:ptCount val="11"/>
                <c:pt idx="0">
                  <c:v>2.5882352941176472</c:v>
                </c:pt>
                <c:pt idx="1">
                  <c:v>3.0357142857142856</c:v>
                </c:pt>
                <c:pt idx="2">
                  <c:v>1.4634146341463414</c:v>
                </c:pt>
                <c:pt idx="3">
                  <c:v>1.0740740740740742</c:v>
                </c:pt>
                <c:pt idx="4">
                  <c:v>1.6041666666666667</c:v>
                </c:pt>
                <c:pt idx="5">
                  <c:v>0.95652173913043481</c:v>
                </c:pt>
                <c:pt idx="6">
                  <c:v>0.90047393364928907</c:v>
                </c:pt>
                <c:pt idx="7">
                  <c:v>0.58904109589041098</c:v>
                </c:pt>
                <c:pt idx="8">
                  <c:v>0.61904761904761907</c:v>
                </c:pt>
                <c:pt idx="9">
                  <c:v>0.58441558441558439</c:v>
                </c:pt>
                <c:pt idx="10">
                  <c:v>0.13636363636363635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86400"/>
        <c:axId val="141300480"/>
      </c:lineChart>
      <c:catAx>
        <c:axId val="1412864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004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3004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2864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089887640449437E-2"/>
          <c:w val="0.90977759359027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159090909090909"/>
          <c:w val="0.7969954072023584"/>
          <c:h val="0.6658397414377289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'!$C$22:$M$22</c:f>
              <c:numCache>
                <c:formatCode>0.00_);[Red]\(0.00\)</c:formatCode>
                <c:ptCount val="11"/>
                <c:pt idx="0">
                  <c:v>3.1</c:v>
                </c:pt>
                <c:pt idx="1">
                  <c:v>2.5694444444444446</c:v>
                </c:pt>
                <c:pt idx="2">
                  <c:v>3.7538461538461538</c:v>
                </c:pt>
                <c:pt idx="3">
                  <c:v>3.48</c:v>
                </c:pt>
                <c:pt idx="4">
                  <c:v>3.2096774193548385</c:v>
                </c:pt>
                <c:pt idx="5">
                  <c:v>3.0147058823529411</c:v>
                </c:pt>
                <c:pt idx="6">
                  <c:v>2.5517241379310347</c:v>
                </c:pt>
                <c:pt idx="7">
                  <c:v>2.3809523809523809</c:v>
                </c:pt>
                <c:pt idx="8">
                  <c:v>0.95945945945945943</c:v>
                </c:pt>
                <c:pt idx="9">
                  <c:v>1.2678571428571428</c:v>
                </c:pt>
                <c:pt idx="10">
                  <c:v>1.7761194029850746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29536"/>
        <c:axId val="141331072"/>
      </c:lineChart>
      <c:catAx>
        <c:axId val="14132953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31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3310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2953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40909090909090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034019873432387"/>
          <c:w val="0.79850746268656714"/>
          <c:h val="0.6669112447911380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'!$C$23:$M$23</c:f>
              <c:numCache>
                <c:formatCode>0.00_);[Red]\(0.00\)</c:formatCode>
                <c:ptCount val="11"/>
                <c:pt idx="0">
                  <c:v>4.5882352941176467</c:v>
                </c:pt>
                <c:pt idx="1">
                  <c:v>5.2714285714285714</c:v>
                </c:pt>
                <c:pt idx="2">
                  <c:v>4.1571428571428575</c:v>
                </c:pt>
                <c:pt idx="3">
                  <c:v>3.5542168674698793</c:v>
                </c:pt>
                <c:pt idx="4">
                  <c:v>2.464788732394366</c:v>
                </c:pt>
                <c:pt idx="5">
                  <c:v>2.547945205479452</c:v>
                </c:pt>
                <c:pt idx="6">
                  <c:v>1.3333333333333333</c:v>
                </c:pt>
                <c:pt idx="7">
                  <c:v>0.5901639344262295</c:v>
                </c:pt>
                <c:pt idx="8">
                  <c:v>0.647887323943662</c:v>
                </c:pt>
                <c:pt idx="9">
                  <c:v>0.35</c:v>
                </c:pt>
                <c:pt idx="10">
                  <c:v>0.352112676056338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43744"/>
        <c:axId val="142029568"/>
      </c:lineChart>
      <c:catAx>
        <c:axId val="14134374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029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2956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4374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428636798651781"/>
          <c:w val="0.79850746268656714"/>
          <c:h val="0.653144110390617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'!$C$7:$M$7</c:f>
              <c:numCache>
                <c:formatCode>0.00_);[Red]\(0.00\)</c:formatCode>
                <c:ptCount val="11"/>
                <c:pt idx="2">
                  <c:v>2.2975409836065572</c:v>
                </c:pt>
                <c:pt idx="3">
                  <c:v>2.0428109854604202</c:v>
                </c:pt>
                <c:pt idx="4">
                  <c:v>1.9306772908366534</c:v>
                </c:pt>
                <c:pt idx="5">
                  <c:v>1.9899536321483771</c:v>
                </c:pt>
                <c:pt idx="6">
                  <c:v>1.9048760991207034</c:v>
                </c:pt>
                <c:pt idx="7">
                  <c:v>1.2676973148901547</c:v>
                </c:pt>
                <c:pt idx="8">
                  <c:v>1.5265588914549653</c:v>
                </c:pt>
                <c:pt idx="9">
                  <c:v>1.4679760888129803</c:v>
                </c:pt>
                <c:pt idx="10">
                  <c:v>1.0858447488584475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63104"/>
        <c:axId val="142064640"/>
      </c:lineChart>
      <c:catAx>
        <c:axId val="142063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06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6464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06310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37160280383973"/>
          <c:y val="0.22413918899957908"/>
          <c:w val="0.80000578707889958"/>
          <c:h val="0.663291405822749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'!$C$8:$M$8</c:f>
              <c:numCache>
                <c:formatCode>0.00_);[Red]\(0.00\)</c:formatCode>
                <c:ptCount val="11"/>
                <c:pt idx="2">
                  <c:v>1.92</c:v>
                </c:pt>
                <c:pt idx="3">
                  <c:v>1.8964497041420119</c:v>
                </c:pt>
                <c:pt idx="4">
                  <c:v>2.0558739255014329</c:v>
                </c:pt>
                <c:pt idx="5">
                  <c:v>1.535660091047041</c:v>
                </c:pt>
                <c:pt idx="6">
                  <c:v>1.1365705614567527</c:v>
                </c:pt>
                <c:pt idx="7">
                  <c:v>1.4623188405797101</c:v>
                </c:pt>
                <c:pt idx="8">
                  <c:v>1.2814465408805031</c:v>
                </c:pt>
                <c:pt idx="9">
                  <c:v>1.2585949177877429</c:v>
                </c:pt>
                <c:pt idx="10">
                  <c:v>1.3935389133627019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1408"/>
        <c:axId val="143148160"/>
      </c:lineChart>
      <c:catAx>
        <c:axId val="1420814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148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14816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20814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735632183908046E-2"/>
          <c:w val="0.8963025177408380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'!$C$6:$M$6</c:f>
              <c:numCache>
                <c:formatCode>0.00_);[Red]\(0.00\)</c:formatCode>
                <c:ptCount val="11"/>
                <c:pt idx="0">
                  <c:v>2.4580454096742348</c:v>
                </c:pt>
                <c:pt idx="1">
                  <c:v>2.1524621212121211</c:v>
                </c:pt>
                <c:pt idx="2">
                  <c:v>2.0616784630940344</c:v>
                </c:pt>
                <c:pt idx="3">
                  <c:v>1.7592039800995025</c:v>
                </c:pt>
                <c:pt idx="4">
                  <c:v>1.8307267709291628</c:v>
                </c:pt>
                <c:pt idx="5">
                  <c:v>1.3696729435084243</c:v>
                </c:pt>
                <c:pt idx="6">
                  <c:v>1.7381174277726001</c:v>
                </c:pt>
                <c:pt idx="7">
                  <c:v>1.8710601719197708</c:v>
                </c:pt>
                <c:pt idx="8">
                  <c:v>1.110065851364064</c:v>
                </c:pt>
                <c:pt idx="9">
                  <c:v>1.2414800389483933</c:v>
                </c:pt>
                <c:pt idx="10">
                  <c:v>0.95829195630585895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94784"/>
        <c:axId val="136296320"/>
      </c:lineChart>
      <c:catAx>
        <c:axId val="1362947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296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62963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29478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年度　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'一人平均う歯数 '!$B$5:$B$24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'!$M$5:$M$24</c:f>
              <c:numCache>
                <c:formatCode>0.00_);[Red]\(0.00\)</c:formatCode>
                <c:ptCount val="20"/>
                <c:pt idx="0">
                  <c:v>0.89573459715639814</c:v>
                </c:pt>
                <c:pt idx="1">
                  <c:v>0.95829195630585895</c:v>
                </c:pt>
                <c:pt idx="2">
                  <c:v>1.0858447488584475</c:v>
                </c:pt>
                <c:pt idx="3">
                  <c:v>1.3935389133627019</c:v>
                </c:pt>
                <c:pt idx="4">
                  <c:v>1.0465983224603914</c:v>
                </c:pt>
                <c:pt idx="5">
                  <c:v>0.54721274175199086</c:v>
                </c:pt>
                <c:pt idx="6">
                  <c:v>0.99096385542168675</c:v>
                </c:pt>
                <c:pt idx="7">
                  <c:v>0.87750294464075385</c:v>
                </c:pt>
                <c:pt idx="8">
                  <c:v>1.1116389548693586</c:v>
                </c:pt>
                <c:pt idx="9">
                  <c:v>1.185336048879837</c:v>
                </c:pt>
                <c:pt idx="10">
                  <c:v>1.4874371859296482</c:v>
                </c:pt>
                <c:pt idx="11">
                  <c:v>1.3686313686313687</c:v>
                </c:pt>
                <c:pt idx="12">
                  <c:v>1.1666666666666667</c:v>
                </c:pt>
                <c:pt idx="13">
                  <c:v>1.1929824561403508</c:v>
                </c:pt>
                <c:pt idx="14">
                  <c:v>0.1092436974789916</c:v>
                </c:pt>
                <c:pt idx="15">
                  <c:v>1.6256410256410256</c:v>
                </c:pt>
                <c:pt idx="16">
                  <c:v>0.13636363636363635</c:v>
                </c:pt>
                <c:pt idx="17">
                  <c:v>1.7761194029850746</c:v>
                </c:pt>
                <c:pt idx="18">
                  <c:v>0.352112676056338</c:v>
                </c:pt>
                <c:pt idx="19">
                  <c:v>1.0249164145836651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186944"/>
        <c:axId val="143188736"/>
      </c:barChart>
      <c:catAx>
        <c:axId val="1431869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3188736"/>
        <c:crosses val="autoZero"/>
        <c:auto val="1"/>
        <c:lblAlgn val="ctr"/>
        <c:lblOffset val="100"/>
        <c:noMultiLvlLbl val="0"/>
      </c:catAx>
      <c:valAx>
        <c:axId val="14318873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4318694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有病者率!$C$5:$M$5</c:f>
              <c:numCache>
                <c:formatCode>0.0_);[Red]\(0.0\)</c:formatCode>
                <c:ptCount val="11"/>
                <c:pt idx="0">
                  <c:v>50.334624867911238</c:v>
                </c:pt>
                <c:pt idx="1">
                  <c:v>49.349315068493148</c:v>
                </c:pt>
                <c:pt idx="2">
                  <c:v>51.73512747875354</c:v>
                </c:pt>
                <c:pt idx="3">
                  <c:v>45.766746004760286</c:v>
                </c:pt>
                <c:pt idx="4">
                  <c:v>41.495901639344261</c:v>
                </c:pt>
                <c:pt idx="5">
                  <c:v>40.76227390180879</c:v>
                </c:pt>
                <c:pt idx="6">
                  <c:v>42.315369261477045</c:v>
                </c:pt>
                <c:pt idx="7">
                  <c:v>39.487179487179489</c:v>
                </c:pt>
                <c:pt idx="8" formatCode="0.0">
                  <c:v>32.879972798367902</c:v>
                </c:pt>
                <c:pt idx="9" formatCode="0.0">
                  <c:v>30.815508021390375</c:v>
                </c:pt>
                <c:pt idx="10" formatCode="0.0">
                  <c:v>32.735274204468517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15872"/>
        <c:axId val="143618048"/>
      </c:lineChart>
      <c:catAx>
        <c:axId val="14361587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6180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36180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61587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有病者率!$C$6:$M$6</c:f>
              <c:numCache>
                <c:formatCode>0.0_);[Red]\(0.0\)</c:formatCode>
                <c:ptCount val="11"/>
                <c:pt idx="0">
                  <c:v>63.474827245804541</c:v>
                </c:pt>
                <c:pt idx="1">
                  <c:v>63.162878787878782</c:v>
                </c:pt>
                <c:pt idx="2">
                  <c:v>57.229524772497477</c:v>
                </c:pt>
                <c:pt idx="3">
                  <c:v>51.044776119402989</c:v>
                </c:pt>
                <c:pt idx="4">
                  <c:v>53.081876724931</c:v>
                </c:pt>
                <c:pt idx="5">
                  <c:v>46.679881070366704</c:v>
                </c:pt>
                <c:pt idx="6">
                  <c:v>52.003727865796833</c:v>
                </c:pt>
                <c:pt idx="7">
                  <c:v>51.289398280802288</c:v>
                </c:pt>
                <c:pt idx="8" formatCode="0.0">
                  <c:v>38.664158043273758</c:v>
                </c:pt>
                <c:pt idx="9" formatCode="0.0">
                  <c:v>40.019474196689387</c:v>
                </c:pt>
                <c:pt idx="10" formatCode="0.0">
                  <c:v>35.153922542204569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24384"/>
        <c:axId val="141825920"/>
      </c:lineChart>
      <c:catAx>
        <c:axId val="14182438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25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82592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243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5"/>
          <c:w val="0.78358208955223885"/>
          <c:h val="0.645083888888888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有病者率!$C$16:$M$16</c:f>
              <c:numCache>
                <c:formatCode>0.0_);[Red]\(0.0\)</c:formatCode>
                <c:ptCount val="11"/>
                <c:pt idx="0">
                  <c:v>65.963302752293572</c:v>
                </c:pt>
                <c:pt idx="1">
                  <c:v>61.994609164420488</c:v>
                </c:pt>
                <c:pt idx="2">
                  <c:v>54.727272727272727</c:v>
                </c:pt>
                <c:pt idx="3">
                  <c:v>60.960144927536234</c:v>
                </c:pt>
                <c:pt idx="4">
                  <c:v>59.262510974539076</c:v>
                </c:pt>
                <c:pt idx="5">
                  <c:v>53.249097472924191</c:v>
                </c:pt>
                <c:pt idx="6">
                  <c:v>49.152542372881356</c:v>
                </c:pt>
                <c:pt idx="7">
                  <c:v>49.487418452935692</c:v>
                </c:pt>
                <c:pt idx="8" formatCode="0.0">
                  <c:v>49.911190053285971</c:v>
                </c:pt>
                <c:pt idx="9" formatCode="0.0">
                  <c:v>47.178538390379273</c:v>
                </c:pt>
                <c:pt idx="10" formatCode="0.0">
                  <c:v>43.956043956043956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54592"/>
        <c:axId val="141860864"/>
      </c:lineChart>
      <c:catAx>
        <c:axId val="1418545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860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860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85459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有病者率!$C$9:$M$9</c:f>
              <c:numCache>
                <c:formatCode>0.0_);[Red]\(0.0\)</c:formatCode>
                <c:ptCount val="11"/>
                <c:pt idx="0">
                  <c:v>62.300319488817891</c:v>
                </c:pt>
                <c:pt idx="1">
                  <c:v>58.148893360160969</c:v>
                </c:pt>
                <c:pt idx="2">
                  <c:v>55.110642781875661</c:v>
                </c:pt>
                <c:pt idx="3">
                  <c:v>54.511278195488721</c:v>
                </c:pt>
                <c:pt idx="4">
                  <c:v>53.533397870280744</c:v>
                </c:pt>
                <c:pt idx="5">
                  <c:v>53.399818676337262</c:v>
                </c:pt>
                <c:pt idx="6">
                  <c:v>42.386032977691563</c:v>
                </c:pt>
                <c:pt idx="7">
                  <c:v>41.950757575757578</c:v>
                </c:pt>
                <c:pt idx="8" formatCode="0.0">
                  <c:v>35.621521335807046</c:v>
                </c:pt>
                <c:pt idx="9" formatCode="0.0">
                  <c:v>43.410138248847922</c:v>
                </c:pt>
                <c:pt idx="10" formatCode="0.0">
                  <c:v>36.160298229263752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2560"/>
        <c:axId val="143284096"/>
      </c:lineChart>
      <c:catAx>
        <c:axId val="1432825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84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28409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282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有病者率!$C$10:$M$10</c:f>
              <c:numCache>
                <c:formatCode>0.0_);[Red]\(0.0\)</c:formatCode>
                <c:ptCount val="11"/>
                <c:pt idx="0">
                  <c:v>44.822256568778975</c:v>
                </c:pt>
                <c:pt idx="1">
                  <c:v>47.736625514403293</c:v>
                </c:pt>
                <c:pt idx="2">
                  <c:v>40.489913544668589</c:v>
                </c:pt>
                <c:pt idx="3">
                  <c:v>37.819650067294752</c:v>
                </c:pt>
                <c:pt idx="4">
                  <c:v>32.249674902470744</c:v>
                </c:pt>
                <c:pt idx="5">
                  <c:v>39.417989417989418</c:v>
                </c:pt>
                <c:pt idx="6">
                  <c:v>31.812725090036015</c:v>
                </c:pt>
                <c:pt idx="7">
                  <c:v>41.770573566084792</c:v>
                </c:pt>
                <c:pt idx="8" formatCode="0.0">
                  <c:v>22.686230248306998</c:v>
                </c:pt>
                <c:pt idx="9" formatCode="0.0">
                  <c:v>26.547619047619047</c:v>
                </c:pt>
                <c:pt idx="10" formatCode="0.0">
                  <c:v>19.681456200227533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04960"/>
        <c:axId val="143691776"/>
      </c:lineChart>
      <c:catAx>
        <c:axId val="1433049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691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6917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3049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有病者率!$C$11:$M$11</c:f>
              <c:numCache>
                <c:formatCode>0.0_);[Red]\(0.0\)</c:formatCode>
                <c:ptCount val="11"/>
                <c:pt idx="0">
                  <c:v>53.934740882917467</c:v>
                </c:pt>
                <c:pt idx="1">
                  <c:v>48.28125</c:v>
                </c:pt>
                <c:pt idx="2">
                  <c:v>60.791366906474821</c:v>
                </c:pt>
                <c:pt idx="3">
                  <c:v>47.008547008547005</c:v>
                </c:pt>
                <c:pt idx="4">
                  <c:v>47.487001733102254</c:v>
                </c:pt>
                <c:pt idx="5">
                  <c:v>50.08183306055647</c:v>
                </c:pt>
                <c:pt idx="6">
                  <c:v>39.064856711915539</c:v>
                </c:pt>
                <c:pt idx="7">
                  <c:v>43.75</c:v>
                </c:pt>
                <c:pt idx="8" formatCode="0.0">
                  <c:v>40.289855072463773</c:v>
                </c:pt>
                <c:pt idx="9" formatCode="0.0">
                  <c:v>36.532951289398277</c:v>
                </c:pt>
                <c:pt idx="10" formatCode="0.0">
                  <c:v>35.090361445783131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12256"/>
        <c:axId val="143713792"/>
      </c:lineChart>
      <c:catAx>
        <c:axId val="14371225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713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3713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71225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有病者率!$C$13:$M$13</c:f>
              <c:numCache>
                <c:formatCode>0.0_);[Red]\(0.0\)</c:formatCode>
                <c:ptCount val="11"/>
                <c:pt idx="0">
                  <c:v>58.239277652370205</c:v>
                </c:pt>
                <c:pt idx="1">
                  <c:v>58.004640371229698</c:v>
                </c:pt>
                <c:pt idx="2">
                  <c:v>51.798561151079134</c:v>
                </c:pt>
                <c:pt idx="3">
                  <c:v>55.269320843091329</c:v>
                </c:pt>
                <c:pt idx="4">
                  <c:v>54.148471615720531</c:v>
                </c:pt>
                <c:pt idx="5">
                  <c:v>50.423728813559322</c:v>
                </c:pt>
                <c:pt idx="6">
                  <c:v>49.347826086956523</c:v>
                </c:pt>
                <c:pt idx="7">
                  <c:v>42.31625835189309</c:v>
                </c:pt>
                <c:pt idx="8" formatCode="0.0">
                  <c:v>34.403669724770644</c:v>
                </c:pt>
                <c:pt idx="9" formatCode="0.0">
                  <c:v>41.89473684210526</c:v>
                </c:pt>
                <c:pt idx="10" formatCode="0.0">
                  <c:v>38.242280285035626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12096"/>
        <c:axId val="143814016"/>
      </c:lineChart>
      <c:catAx>
        <c:axId val="1438120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8140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38140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1209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有病者率!$C$14:$M$14</c:f>
              <c:numCache>
                <c:formatCode>0.0_);[Red]\(0.0\)</c:formatCode>
                <c:ptCount val="11"/>
                <c:pt idx="0">
                  <c:v>62.183235867446399</c:v>
                </c:pt>
                <c:pt idx="1">
                  <c:v>58.653846153846153</c:v>
                </c:pt>
                <c:pt idx="2">
                  <c:v>50.097087378640779</c:v>
                </c:pt>
                <c:pt idx="3">
                  <c:v>52.224371373307541</c:v>
                </c:pt>
                <c:pt idx="4">
                  <c:v>48.101265822784811</c:v>
                </c:pt>
                <c:pt idx="5">
                  <c:v>48.323471400394482</c:v>
                </c:pt>
                <c:pt idx="6">
                  <c:v>41.717791411042946</c:v>
                </c:pt>
                <c:pt idx="7">
                  <c:v>34.34704830053667</c:v>
                </c:pt>
                <c:pt idx="8" formatCode="0.0">
                  <c:v>42.222222222222221</c:v>
                </c:pt>
                <c:pt idx="9" formatCode="0.0">
                  <c:v>44.444444444444443</c:v>
                </c:pt>
                <c:pt idx="10" formatCode="0.0">
                  <c:v>39.103869653767816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59712"/>
        <c:axId val="143861632"/>
      </c:lineChart>
      <c:catAx>
        <c:axId val="14385971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8616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38616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597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7611940298507465"/>
          <c:h val="0.669192777777777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有病者率!$C$12:$M$12</c:f>
              <c:numCache>
                <c:formatCode>0.0_);[Red]\(0.0\)</c:formatCode>
                <c:ptCount val="11"/>
                <c:pt idx="0">
                  <c:v>53.703703703703709</c:v>
                </c:pt>
                <c:pt idx="1">
                  <c:v>52.126607319485665</c:v>
                </c:pt>
                <c:pt idx="2">
                  <c:v>54.994388327721666</c:v>
                </c:pt>
                <c:pt idx="3">
                  <c:v>48.408342480790338</c:v>
                </c:pt>
                <c:pt idx="4">
                  <c:v>52.502780867630705</c:v>
                </c:pt>
                <c:pt idx="5">
                  <c:v>43.426724137931032</c:v>
                </c:pt>
                <c:pt idx="6">
                  <c:v>50.739957716701902</c:v>
                </c:pt>
                <c:pt idx="7">
                  <c:v>45.073612684031708</c:v>
                </c:pt>
                <c:pt idx="8" formatCode="0.0">
                  <c:v>39.556592765460913</c:v>
                </c:pt>
                <c:pt idx="9" formatCode="0.0">
                  <c:v>33.714285714285715</c:v>
                </c:pt>
                <c:pt idx="10" formatCode="0.0">
                  <c:v>30.624263839811544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886208"/>
        <c:axId val="143888384"/>
      </c:lineChart>
      <c:catAx>
        <c:axId val="1438862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8883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38883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8862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7941743098750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'!$C$16:$M$16</c:f>
              <c:numCache>
                <c:formatCode>0.00_);[Red]\(0.00\)</c:formatCode>
                <c:ptCount val="11"/>
                <c:pt idx="0">
                  <c:v>2.5688073394495414</c:v>
                </c:pt>
                <c:pt idx="1">
                  <c:v>2.3144654088050314</c:v>
                </c:pt>
                <c:pt idx="2">
                  <c:v>1.9536363636363636</c:v>
                </c:pt>
                <c:pt idx="3">
                  <c:v>2.3523550724637681</c:v>
                </c:pt>
                <c:pt idx="4">
                  <c:v>2.1457418788410885</c:v>
                </c:pt>
                <c:pt idx="5">
                  <c:v>1.9133574007220218</c:v>
                </c:pt>
                <c:pt idx="6">
                  <c:v>2.0864406779661016</c:v>
                </c:pt>
                <c:pt idx="7">
                  <c:v>1.6663560111835973</c:v>
                </c:pt>
                <c:pt idx="8">
                  <c:v>1.6714031971580816</c:v>
                </c:pt>
                <c:pt idx="9">
                  <c:v>1.5911193339500462</c:v>
                </c:pt>
                <c:pt idx="10">
                  <c:v>1.3686313686313687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313088"/>
        <c:axId val="138956800"/>
      </c:lineChart>
      <c:catAx>
        <c:axId val="1363130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9568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389568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631308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有病者率!$C$15:$M$15</c:f>
              <c:numCache>
                <c:formatCode>0.0_);[Red]\(0.0\)</c:formatCode>
                <c:ptCount val="11"/>
                <c:pt idx="0">
                  <c:v>74.703557312252968</c:v>
                </c:pt>
                <c:pt idx="1">
                  <c:v>62.661737523105366</c:v>
                </c:pt>
                <c:pt idx="2">
                  <c:v>68</c:v>
                </c:pt>
                <c:pt idx="3">
                  <c:v>74.900398406374507</c:v>
                </c:pt>
                <c:pt idx="4">
                  <c:v>61.844863731656183</c:v>
                </c:pt>
                <c:pt idx="5">
                  <c:v>61.169102296450937</c:v>
                </c:pt>
                <c:pt idx="6">
                  <c:v>63.256784968684762</c:v>
                </c:pt>
                <c:pt idx="7">
                  <c:v>51.851851851851848</c:v>
                </c:pt>
                <c:pt idx="8" formatCode="0.0">
                  <c:v>47.309417040358746</c:v>
                </c:pt>
                <c:pt idx="9" formatCode="0.0">
                  <c:v>47.837150127226465</c:v>
                </c:pt>
                <c:pt idx="10" formatCode="0.0">
                  <c:v>46.984924623115575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986688"/>
        <c:axId val="143988608"/>
      </c:lineChart>
      <c:catAx>
        <c:axId val="14398668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398860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3988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98668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有病者率!$C$17:$M$17</c:f>
              <c:numCache>
                <c:formatCode>0.0_);[Red]\(0.0\)</c:formatCode>
                <c:ptCount val="11"/>
                <c:pt idx="0">
                  <c:v>67.961165048543691</c:v>
                </c:pt>
                <c:pt idx="1">
                  <c:v>64.285714285714292</c:v>
                </c:pt>
                <c:pt idx="2">
                  <c:v>71.428571428571431</c:v>
                </c:pt>
                <c:pt idx="3">
                  <c:v>65.054945054945051</c:v>
                </c:pt>
                <c:pt idx="4">
                  <c:v>65.525114155251146</c:v>
                </c:pt>
                <c:pt idx="5">
                  <c:v>66.584766584766584</c:v>
                </c:pt>
                <c:pt idx="6">
                  <c:v>59.375</c:v>
                </c:pt>
                <c:pt idx="7">
                  <c:v>55.238095238095241</c:v>
                </c:pt>
                <c:pt idx="8" formatCode="0.0">
                  <c:v>63.593380614657214</c:v>
                </c:pt>
                <c:pt idx="9" formatCode="0.0">
                  <c:v>46.542553191489361</c:v>
                </c:pt>
                <c:pt idx="10" formatCode="0.0">
                  <c:v>45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29568"/>
        <c:axId val="144039936"/>
      </c:lineChart>
      <c:catAx>
        <c:axId val="14402956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399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40399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0295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有病者率!$C$18:$M$18</c:f>
              <c:numCache>
                <c:formatCode>0.0_);[Red]\(0.0\)</c:formatCode>
                <c:ptCount val="11"/>
                <c:pt idx="0">
                  <c:v>61.835748792270529</c:v>
                </c:pt>
                <c:pt idx="1">
                  <c:v>68.877551020408163</c:v>
                </c:pt>
                <c:pt idx="2">
                  <c:v>63.212435233160626</c:v>
                </c:pt>
                <c:pt idx="3">
                  <c:v>57.894736842105267</c:v>
                </c:pt>
                <c:pt idx="4">
                  <c:v>60.62176165803109</c:v>
                </c:pt>
                <c:pt idx="5">
                  <c:v>64.021164021164026</c:v>
                </c:pt>
                <c:pt idx="6">
                  <c:v>47.222222222222221</c:v>
                </c:pt>
                <c:pt idx="7">
                  <c:v>53.299492385786806</c:v>
                </c:pt>
                <c:pt idx="8" formatCode="0.0">
                  <c:v>45.405405405405411</c:v>
                </c:pt>
                <c:pt idx="9" formatCode="0.0">
                  <c:v>33.879781420765028</c:v>
                </c:pt>
                <c:pt idx="10" formatCode="0.0">
                  <c:v>42.690058479532162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68608"/>
        <c:axId val="144070144"/>
      </c:lineChart>
      <c:catAx>
        <c:axId val="14406860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70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0701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6860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8358208955223885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有病者率!$C$19:$M$19</c:f>
              <c:numCache>
                <c:formatCode>0.0_);[Red]\(0.0\)</c:formatCode>
                <c:ptCount val="11"/>
                <c:pt idx="0">
                  <c:v>35.766423357664237</c:v>
                </c:pt>
                <c:pt idx="1">
                  <c:v>22.857142857142858</c:v>
                </c:pt>
                <c:pt idx="2">
                  <c:v>21.739130434782609</c:v>
                </c:pt>
                <c:pt idx="3">
                  <c:v>21.666666666666668</c:v>
                </c:pt>
                <c:pt idx="4">
                  <c:v>10.16949152542373</c:v>
                </c:pt>
                <c:pt idx="5">
                  <c:v>16.822429906542055</c:v>
                </c:pt>
                <c:pt idx="6">
                  <c:v>15.178571428571427</c:v>
                </c:pt>
                <c:pt idx="7">
                  <c:v>11.864406779661017</c:v>
                </c:pt>
                <c:pt idx="8" formatCode="0.0">
                  <c:v>12.087912087912088</c:v>
                </c:pt>
                <c:pt idx="9" formatCode="0.0">
                  <c:v>7.2727272727272725</c:v>
                </c:pt>
                <c:pt idx="10" formatCode="0.0">
                  <c:v>8.4033613445378155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95104"/>
        <c:axId val="144096640"/>
      </c:lineChart>
      <c:catAx>
        <c:axId val="14409510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96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096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095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有病者率!$C$20:$M$20</c:f>
              <c:numCache>
                <c:formatCode>0.0_);[Red]\(0.0\)</c:formatCode>
                <c:ptCount val="11"/>
                <c:pt idx="0">
                  <c:v>77.664974619289339</c:v>
                </c:pt>
                <c:pt idx="1">
                  <c:v>58.201058201058196</c:v>
                </c:pt>
                <c:pt idx="2">
                  <c:v>57.95454545454546</c:v>
                </c:pt>
                <c:pt idx="3">
                  <c:v>61.578947368421055</c:v>
                </c:pt>
                <c:pt idx="4">
                  <c:v>53.240740740740748</c:v>
                </c:pt>
                <c:pt idx="5">
                  <c:v>56.92307692307692</c:v>
                </c:pt>
                <c:pt idx="6">
                  <c:v>68.367346938775512</c:v>
                </c:pt>
                <c:pt idx="7">
                  <c:v>57.999999999999993</c:v>
                </c:pt>
                <c:pt idx="8" formatCode="0.0">
                  <c:v>44.230769230769226</c:v>
                </c:pt>
                <c:pt idx="9" formatCode="0.0">
                  <c:v>62.679425837320579</c:v>
                </c:pt>
                <c:pt idx="10" formatCode="0.0">
                  <c:v>45.128205128205131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42720"/>
        <c:axId val="144144640"/>
      </c:lineChart>
      <c:catAx>
        <c:axId val="1441427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1446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4144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4142720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855491329479767"/>
          <c:w val="0.78358208955223885"/>
          <c:h val="0.6409777777777777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有病者率!$C$21:$M$21</c:f>
              <c:numCache>
                <c:formatCode>0.0_);[Red]\(0.0\)</c:formatCode>
                <c:ptCount val="11"/>
                <c:pt idx="0">
                  <c:v>64.705882352941174</c:v>
                </c:pt>
                <c:pt idx="1">
                  <c:v>67.857142857142861</c:v>
                </c:pt>
                <c:pt idx="2">
                  <c:v>41.463414634146339</c:v>
                </c:pt>
                <c:pt idx="3">
                  <c:v>35.185185185185183</c:v>
                </c:pt>
                <c:pt idx="4">
                  <c:v>37.5</c:v>
                </c:pt>
                <c:pt idx="5">
                  <c:v>26.086956521739129</c:v>
                </c:pt>
                <c:pt idx="6">
                  <c:v>33.175355450236964</c:v>
                </c:pt>
                <c:pt idx="7">
                  <c:v>23.287671232876711</c:v>
                </c:pt>
                <c:pt idx="8" formatCode="0.0">
                  <c:v>19.047619047619047</c:v>
                </c:pt>
                <c:pt idx="9" formatCode="0.0">
                  <c:v>23.376623376623375</c:v>
                </c:pt>
                <c:pt idx="10" formatCode="0.0">
                  <c:v>13.636363636363635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69600"/>
        <c:axId val="144175488"/>
      </c:lineChart>
      <c:catAx>
        <c:axId val="1441696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175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17548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1696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901734104046242E-2"/>
          <c:w val="0.90298507462686572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有病者率!$C$22:$M$22</c:f>
              <c:numCache>
                <c:formatCode>0.0_);[Red]\(0.0\)</c:formatCode>
                <c:ptCount val="11"/>
                <c:pt idx="0">
                  <c:v>76.666666666666671</c:v>
                </c:pt>
                <c:pt idx="1">
                  <c:v>81.944444444444443</c:v>
                </c:pt>
                <c:pt idx="2">
                  <c:v>78.461538461538467</c:v>
                </c:pt>
                <c:pt idx="3">
                  <c:v>70.666666666666671</c:v>
                </c:pt>
                <c:pt idx="4">
                  <c:v>75.806451612903231</c:v>
                </c:pt>
                <c:pt idx="5">
                  <c:v>73.529411764705884</c:v>
                </c:pt>
                <c:pt idx="6">
                  <c:v>68.965517241379317</c:v>
                </c:pt>
                <c:pt idx="7">
                  <c:v>61.904761904761905</c:v>
                </c:pt>
                <c:pt idx="8" formatCode="0.0">
                  <c:v>36.486486486486484</c:v>
                </c:pt>
                <c:pt idx="9" formatCode="0.0">
                  <c:v>51.785714285714292</c:v>
                </c:pt>
                <c:pt idx="10" formatCode="0.0">
                  <c:v>59.701492537313428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86464"/>
        <c:axId val="144288000"/>
      </c:lineChart>
      <c:catAx>
        <c:axId val="144286464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288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288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28646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5933333333333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有病者率!$C$23:$M$23</c:f>
              <c:numCache>
                <c:formatCode>0.0_);[Red]\(0.0\)</c:formatCode>
                <c:ptCount val="11"/>
                <c:pt idx="0">
                  <c:v>85.294117647058826</c:v>
                </c:pt>
                <c:pt idx="1">
                  <c:v>91.428571428571431</c:v>
                </c:pt>
                <c:pt idx="2">
                  <c:v>85.714285714285708</c:v>
                </c:pt>
                <c:pt idx="3">
                  <c:v>79.518072289156621</c:v>
                </c:pt>
                <c:pt idx="4">
                  <c:v>66.197183098591552</c:v>
                </c:pt>
                <c:pt idx="5">
                  <c:v>78.082191780821915</c:v>
                </c:pt>
                <c:pt idx="6">
                  <c:v>41.269841269841265</c:v>
                </c:pt>
                <c:pt idx="7">
                  <c:v>27.868852459016392</c:v>
                </c:pt>
                <c:pt idx="8" formatCode="0.0">
                  <c:v>30.985915492957744</c:v>
                </c:pt>
                <c:pt idx="9" formatCode="0.0">
                  <c:v>18.75</c:v>
                </c:pt>
                <c:pt idx="10" formatCode="0.0">
                  <c:v>22.535211267605636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12960"/>
        <c:axId val="144314752"/>
      </c:lineChart>
      <c:catAx>
        <c:axId val="14431296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314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3147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3129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159090909090909"/>
          <c:w val="0.78519086509595704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有病者率!$C$7:$M$7</c:f>
              <c:numCache>
                <c:formatCode>0.0_);[Red]\(0.0\)</c:formatCode>
                <c:ptCount val="11"/>
                <c:pt idx="2">
                  <c:v>62.459016393442624</c:v>
                </c:pt>
                <c:pt idx="3">
                  <c:v>59.20840064620355</c:v>
                </c:pt>
                <c:pt idx="4">
                  <c:v>57.450199203187246</c:v>
                </c:pt>
                <c:pt idx="5">
                  <c:v>56.646058732612062</c:v>
                </c:pt>
                <c:pt idx="6">
                  <c:v>57.394084732214225</c:v>
                </c:pt>
                <c:pt idx="7">
                  <c:v>49.877949552481695</c:v>
                </c:pt>
                <c:pt idx="8" formatCode="0.0">
                  <c:v>48.960739030023092</c:v>
                </c:pt>
                <c:pt idx="9" formatCode="0.0">
                  <c:v>54.31255337318531</c:v>
                </c:pt>
                <c:pt idx="10" formatCode="0.0">
                  <c:v>39.908675799086758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52000"/>
        <c:axId val="144353536"/>
      </c:lineChart>
      <c:catAx>
        <c:axId val="14435200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353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43535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43520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598994741981937"/>
          <c:w val="0.7851908650959570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有病者率!$C$8:$M$8</c:f>
              <c:numCache>
                <c:formatCode>0.0_);[Red]\(0.0\)</c:formatCode>
                <c:ptCount val="11"/>
                <c:pt idx="2">
                  <c:v>54</c:v>
                </c:pt>
                <c:pt idx="3">
                  <c:v>50.443786982248518</c:v>
                </c:pt>
                <c:pt idx="4">
                  <c:v>57.306590257879655</c:v>
                </c:pt>
                <c:pt idx="5">
                  <c:v>50.379362670713199</c:v>
                </c:pt>
                <c:pt idx="6">
                  <c:v>40.819423368740516</c:v>
                </c:pt>
                <c:pt idx="7">
                  <c:v>45.652173913043477</c:v>
                </c:pt>
                <c:pt idx="8" formatCode="0.0">
                  <c:v>42.295597484276733</c:v>
                </c:pt>
                <c:pt idx="9" formatCode="0.0">
                  <c:v>38.116591928251118</c:v>
                </c:pt>
                <c:pt idx="10" formatCode="0.0">
                  <c:v>46.549192364170338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有病者率!$C$4:$M$4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58.885462886365346</c:v>
                </c:pt>
                <c:pt idx="1">
                  <c:v>56.864702945581627</c:v>
                </c:pt>
                <c:pt idx="2">
                  <c:v>54.475055845122853</c:v>
                </c:pt>
                <c:pt idx="3">
                  <c:v>51.558787529699771</c:v>
                </c:pt>
                <c:pt idx="4">
                  <c:v>49.60556511761331</c:v>
                </c:pt>
                <c:pt idx="5">
                  <c:v>48.102971420466631</c:v>
                </c:pt>
                <c:pt idx="6">
                  <c:v>45.381498043599777</c:v>
                </c:pt>
                <c:pt idx="7">
                  <c:v>43.521878335112056</c:v>
                </c:pt>
                <c:pt idx="8" formatCode="0.0">
                  <c:v>38.338366458318703</c:v>
                </c:pt>
                <c:pt idx="9" formatCode="0.0">
                  <c:v>38.169820897686897</c:v>
                </c:pt>
                <c:pt idx="10" formatCode="0.0">
                  <c:v>35.878044897309344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70432"/>
        <c:axId val="145580416"/>
      </c:lineChart>
      <c:catAx>
        <c:axId val="14557043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580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41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557043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44756456983823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'!$C$9:$M$9</c:f>
              <c:numCache>
                <c:formatCode>0.00_);[Red]\(0.00\)</c:formatCode>
                <c:ptCount val="11"/>
                <c:pt idx="0">
                  <c:v>2.2002129925452607</c:v>
                </c:pt>
                <c:pt idx="1">
                  <c:v>2.1609657947686118</c:v>
                </c:pt>
                <c:pt idx="2">
                  <c:v>2.0210748155953637</c:v>
                </c:pt>
                <c:pt idx="3">
                  <c:v>1.9436090225563909</c:v>
                </c:pt>
                <c:pt idx="4">
                  <c:v>1.914811229428848</c:v>
                </c:pt>
                <c:pt idx="5">
                  <c:v>1.9401631912964641</c:v>
                </c:pt>
                <c:pt idx="6">
                  <c:v>1.3491755577109603</c:v>
                </c:pt>
                <c:pt idx="7">
                  <c:v>1.3172348484848484</c:v>
                </c:pt>
                <c:pt idx="8">
                  <c:v>1.0269016697588127</c:v>
                </c:pt>
                <c:pt idx="9">
                  <c:v>1.1640552995391704</c:v>
                </c:pt>
                <c:pt idx="10">
                  <c:v>1.0465983224603914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94048"/>
        <c:axId val="138995584"/>
      </c:lineChart>
      <c:catAx>
        <c:axId val="1389940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995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89955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389940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30</a:t>
            </a:r>
            <a:r>
              <a:rPr lang="ja-JP" altLang="en-US" sz="1200"/>
              <a:t>年度　市町別　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8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有病者率!$M$5:$M$24</c:f>
              <c:numCache>
                <c:formatCode>0.0</c:formatCode>
                <c:ptCount val="20"/>
                <c:pt idx="0">
                  <c:v>32.735274204468517</c:v>
                </c:pt>
                <c:pt idx="1">
                  <c:v>35.153922542204569</c:v>
                </c:pt>
                <c:pt idx="2">
                  <c:v>39.908675799086758</c:v>
                </c:pt>
                <c:pt idx="3">
                  <c:v>46.549192364170338</c:v>
                </c:pt>
                <c:pt idx="4">
                  <c:v>36.160298229263752</c:v>
                </c:pt>
                <c:pt idx="5">
                  <c:v>19.681456200227533</c:v>
                </c:pt>
                <c:pt idx="6">
                  <c:v>35.090361445783131</c:v>
                </c:pt>
                <c:pt idx="7">
                  <c:v>30.624263839811544</c:v>
                </c:pt>
                <c:pt idx="8">
                  <c:v>38.242280285035626</c:v>
                </c:pt>
                <c:pt idx="9">
                  <c:v>39.103869653767816</c:v>
                </c:pt>
                <c:pt idx="10">
                  <c:v>46.984924623115575</c:v>
                </c:pt>
                <c:pt idx="11">
                  <c:v>43.956043956043956</c:v>
                </c:pt>
                <c:pt idx="12">
                  <c:v>45</c:v>
                </c:pt>
                <c:pt idx="13">
                  <c:v>42.690058479532162</c:v>
                </c:pt>
                <c:pt idx="14">
                  <c:v>8.4033613445378155</c:v>
                </c:pt>
                <c:pt idx="15">
                  <c:v>45.128205128205131</c:v>
                </c:pt>
                <c:pt idx="16">
                  <c:v>13.636363636363635</c:v>
                </c:pt>
                <c:pt idx="17">
                  <c:v>59.701492537313428</c:v>
                </c:pt>
                <c:pt idx="18">
                  <c:v>22.535211267605636</c:v>
                </c:pt>
                <c:pt idx="19">
                  <c:v>35.878044897309344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06528"/>
        <c:axId val="145608064"/>
      </c:barChart>
      <c:catAx>
        <c:axId val="145606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45608064"/>
        <c:crosses val="autoZero"/>
        <c:auto val="1"/>
        <c:lblAlgn val="ctr"/>
        <c:lblOffset val="100"/>
        <c:noMultiLvlLbl val="0"/>
      </c:catAx>
      <c:valAx>
        <c:axId val="145608064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456065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'!$C$10:$M$10</c:f>
              <c:numCache>
                <c:formatCode>0.00_);[Red]\(0.00\)</c:formatCode>
                <c:ptCount val="11"/>
                <c:pt idx="0">
                  <c:v>1.4976816074188564</c:v>
                </c:pt>
                <c:pt idx="1">
                  <c:v>1.8971193415637859</c:v>
                </c:pt>
                <c:pt idx="2">
                  <c:v>1.4956772334293948</c:v>
                </c:pt>
                <c:pt idx="3">
                  <c:v>1.208613728129206</c:v>
                </c:pt>
                <c:pt idx="4">
                  <c:v>0.97399219765929779</c:v>
                </c:pt>
                <c:pt idx="5">
                  <c:v>1.6732804232804233</c:v>
                </c:pt>
                <c:pt idx="6">
                  <c:v>0.92797118847539017</c:v>
                </c:pt>
                <c:pt idx="7">
                  <c:v>0.79301745635910226</c:v>
                </c:pt>
                <c:pt idx="8">
                  <c:v>0.69187358916478559</c:v>
                </c:pt>
                <c:pt idx="9">
                  <c:v>0.72738095238095235</c:v>
                </c:pt>
                <c:pt idx="10">
                  <c:v>0.54721274175199086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92896"/>
        <c:axId val="141394688"/>
      </c:lineChart>
      <c:catAx>
        <c:axId val="14139289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94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3946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392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882043634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'!$C$11:$M$11</c:f>
              <c:numCache>
                <c:formatCode>0.00_);[Red]\(0.00\)</c:formatCode>
                <c:ptCount val="11"/>
                <c:pt idx="0">
                  <c:v>2.216890595009597</c:v>
                </c:pt>
                <c:pt idx="1">
                  <c:v>1.4375</c:v>
                </c:pt>
                <c:pt idx="2">
                  <c:v>2.4676258992805757</c:v>
                </c:pt>
                <c:pt idx="3">
                  <c:v>1.5470085470085471</c:v>
                </c:pt>
                <c:pt idx="4">
                  <c:v>1.7192374350086654</c:v>
                </c:pt>
                <c:pt idx="5">
                  <c:v>1.281505728314239</c:v>
                </c:pt>
                <c:pt idx="6">
                  <c:v>1.1070889894419307</c:v>
                </c:pt>
                <c:pt idx="7">
                  <c:v>1.6378205128205128</c:v>
                </c:pt>
                <c:pt idx="8">
                  <c:v>1.4231884057971014</c:v>
                </c:pt>
                <c:pt idx="9">
                  <c:v>1.2034383954154728</c:v>
                </c:pt>
                <c:pt idx="10">
                  <c:v>0.99096385542168675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419648"/>
        <c:axId val="141421184"/>
      </c:lineChart>
      <c:catAx>
        <c:axId val="141419648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421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142118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4196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8397414377289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'!$C$13:$M$13</c:f>
              <c:numCache>
                <c:formatCode>0.00_);[Red]\(0.00\)</c:formatCode>
                <c:ptCount val="11"/>
                <c:pt idx="0">
                  <c:v>2.1963882618510158</c:v>
                </c:pt>
                <c:pt idx="1">
                  <c:v>2.3642691415313224</c:v>
                </c:pt>
                <c:pt idx="2">
                  <c:v>1.9928057553956835</c:v>
                </c:pt>
                <c:pt idx="3">
                  <c:v>1.8548009367681499</c:v>
                </c:pt>
                <c:pt idx="4">
                  <c:v>1.6310043668122272</c:v>
                </c:pt>
                <c:pt idx="5">
                  <c:v>2.0699152542372881</c:v>
                </c:pt>
                <c:pt idx="6">
                  <c:v>1.6586956521739131</c:v>
                </c:pt>
                <c:pt idx="7">
                  <c:v>1.3786191536748329</c:v>
                </c:pt>
                <c:pt idx="8">
                  <c:v>1.3119266055045871</c:v>
                </c:pt>
                <c:pt idx="9">
                  <c:v>1.2884210526315789</c:v>
                </c:pt>
                <c:pt idx="10">
                  <c:v>1.1116389548693586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31392"/>
        <c:axId val="141537280"/>
      </c:lineChart>
      <c:catAx>
        <c:axId val="141531392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372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53728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313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595570344239225"/>
          <c:w val="0.79104477611940294"/>
          <c:h val="0.6514747934055071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'!$C$14:$M$14</c:f>
              <c:numCache>
                <c:formatCode>0.00_);[Red]\(0.00\)</c:formatCode>
                <c:ptCount val="11"/>
                <c:pt idx="0">
                  <c:v>2.2475633528265107</c:v>
                </c:pt>
                <c:pt idx="1">
                  <c:v>2.0692307692307694</c:v>
                </c:pt>
                <c:pt idx="2">
                  <c:v>1.8932038834951457</c:v>
                </c:pt>
                <c:pt idx="3">
                  <c:v>1.7021276595744681</c:v>
                </c:pt>
                <c:pt idx="4">
                  <c:v>1.5886075949367089</c:v>
                </c:pt>
                <c:pt idx="5">
                  <c:v>1.6213017751479291</c:v>
                </c:pt>
                <c:pt idx="6">
                  <c:v>1.425357873210634</c:v>
                </c:pt>
                <c:pt idx="7">
                  <c:v>1.0769230769230769</c:v>
                </c:pt>
                <c:pt idx="8">
                  <c:v>1.307070707070707</c:v>
                </c:pt>
                <c:pt idx="9">
                  <c:v>1.278825995807128</c:v>
                </c:pt>
                <c:pt idx="10">
                  <c:v>1.185336048879837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70816"/>
        <c:axId val="141572352"/>
      </c:lineChart>
      <c:catAx>
        <c:axId val="1415708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72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5723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708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790763266382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'!$C$12:$M$12</c:f>
              <c:numCache>
                <c:formatCode>0.00_);[Red]\(0.00\)</c:formatCode>
                <c:ptCount val="11"/>
                <c:pt idx="0">
                  <c:v>1.9749455337690631</c:v>
                </c:pt>
                <c:pt idx="1">
                  <c:v>1.609297725024728</c:v>
                </c:pt>
                <c:pt idx="2">
                  <c:v>1.6363636363636365</c:v>
                </c:pt>
                <c:pt idx="3">
                  <c:v>1.5521405049396269</c:v>
                </c:pt>
                <c:pt idx="4">
                  <c:v>1.6629588431590656</c:v>
                </c:pt>
                <c:pt idx="5">
                  <c:v>1.3836206896551724</c:v>
                </c:pt>
                <c:pt idx="6">
                  <c:v>1.6088794926004228</c:v>
                </c:pt>
                <c:pt idx="7">
                  <c:v>1.3442808607021517</c:v>
                </c:pt>
                <c:pt idx="8">
                  <c:v>1.1983663943990666</c:v>
                </c:pt>
                <c:pt idx="9">
                  <c:v>0.96914285714285719</c:v>
                </c:pt>
                <c:pt idx="10">
                  <c:v>0.87750294464075385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'一人平均う歯数 '!$B$24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'一人平均う歯数 '!$C$4:$M$4</c:f>
              <c:numCache>
                <c:formatCode>0</c:formatCode>
                <c:ptCount val="1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</c:numCache>
            </c:num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2.2006467624276151</c:v>
                </c:pt>
                <c:pt idx="1">
                  <c:v>2.0349448807550976</c:v>
                </c:pt>
                <c:pt idx="2">
                  <c:v>1.9637379002233806</c:v>
                </c:pt>
                <c:pt idx="3">
                  <c:v>1.8303693570451436</c:v>
                </c:pt>
                <c:pt idx="4">
                  <c:v>1.7077596098680436</c:v>
                </c:pt>
                <c:pt idx="5">
                  <c:v>1.6223672079994327</c:v>
                </c:pt>
                <c:pt idx="6">
                  <c:v>1.5099916154276132</c:v>
                </c:pt>
                <c:pt idx="7">
                  <c:v>1.3354678050515831</c:v>
                </c:pt>
                <c:pt idx="8">
                  <c:v>1.1794367581993117</c:v>
                </c:pt>
                <c:pt idx="9">
                  <c:v>1.1198607787687622</c:v>
                </c:pt>
                <c:pt idx="10">
                  <c:v>1.0249164145836651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593216"/>
        <c:axId val="141599104"/>
      </c:lineChart>
      <c:catAx>
        <c:axId val="141593216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991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5991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415932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emf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emf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61633</xdr:colOff>
      <xdr:row>60</xdr:row>
      <xdr:rowOff>46420</xdr:rowOff>
    </xdr:from>
    <xdr:to>
      <xdr:col>3</xdr:col>
      <xdr:colOff>168133</xdr:colOff>
      <xdr:row>72</xdr:row>
      <xdr:rowOff>98302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218515</xdr:colOff>
      <xdr:row>60</xdr:row>
      <xdr:rowOff>46420</xdr:rowOff>
    </xdr:from>
    <xdr:to>
      <xdr:col>6</xdr:col>
      <xdr:colOff>347427</xdr:colOff>
      <xdr:row>72</xdr:row>
      <xdr:rowOff>98302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253252</xdr:colOff>
      <xdr:row>86</xdr:row>
      <xdr:rowOff>39336</xdr:rowOff>
    </xdr:from>
    <xdr:to>
      <xdr:col>13</xdr:col>
      <xdr:colOff>382164</xdr:colOff>
      <xdr:row>98</xdr:row>
      <xdr:rowOff>91219</xdr:rowOff>
    </xdr:to>
    <xdr:graphicFrame macro="">
      <xdr:nvGraphicFramePr>
        <xdr:cNvPr id="10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61633</xdr:colOff>
      <xdr:row>73</xdr:row>
      <xdr:rowOff>42878</xdr:rowOff>
    </xdr:from>
    <xdr:to>
      <xdr:col>3</xdr:col>
      <xdr:colOff>168133</xdr:colOff>
      <xdr:row>85</xdr:row>
      <xdr:rowOff>94760</xdr:rowOff>
    </xdr:to>
    <xdr:graphicFrame macro="">
      <xdr:nvGraphicFramePr>
        <xdr:cNvPr id="18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218515</xdr:colOff>
      <xdr:row>73</xdr:row>
      <xdr:rowOff>42878</xdr:rowOff>
    </xdr:from>
    <xdr:to>
      <xdr:col>6</xdr:col>
      <xdr:colOff>347427</xdr:colOff>
      <xdr:row>85</xdr:row>
      <xdr:rowOff>94760</xdr:rowOff>
    </xdr:to>
    <xdr:graphicFrame macro="">
      <xdr:nvGraphicFramePr>
        <xdr:cNvPr id="19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5604</xdr:colOff>
      <xdr:row>73</xdr:row>
      <xdr:rowOff>42878</xdr:rowOff>
    </xdr:from>
    <xdr:to>
      <xdr:col>10</xdr:col>
      <xdr:colOff>134515</xdr:colOff>
      <xdr:row>85</xdr:row>
      <xdr:rowOff>94760</xdr:rowOff>
    </xdr:to>
    <xdr:graphicFrame macro="">
      <xdr:nvGraphicFramePr>
        <xdr:cNvPr id="20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61633</xdr:colOff>
      <xdr:row>86</xdr:row>
      <xdr:rowOff>39336</xdr:rowOff>
    </xdr:from>
    <xdr:to>
      <xdr:col>3</xdr:col>
      <xdr:colOff>168133</xdr:colOff>
      <xdr:row>98</xdr:row>
      <xdr:rowOff>91219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217395</xdr:colOff>
      <xdr:row>86</xdr:row>
      <xdr:rowOff>39336</xdr:rowOff>
    </xdr:from>
    <xdr:to>
      <xdr:col>6</xdr:col>
      <xdr:colOff>347427</xdr:colOff>
      <xdr:row>98</xdr:row>
      <xdr:rowOff>91219</xdr:rowOff>
    </xdr:to>
    <xdr:graphicFrame macro="">
      <xdr:nvGraphicFramePr>
        <xdr:cNvPr id="24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251572</xdr:colOff>
      <xdr:row>73</xdr:row>
      <xdr:rowOff>42878</xdr:rowOff>
    </xdr:from>
    <xdr:to>
      <xdr:col>13</xdr:col>
      <xdr:colOff>380484</xdr:colOff>
      <xdr:row>85</xdr:row>
      <xdr:rowOff>94760</xdr:rowOff>
    </xdr:to>
    <xdr:graphicFrame macro="">
      <xdr:nvGraphicFramePr>
        <xdr:cNvPr id="27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5603</xdr:colOff>
      <xdr:row>86</xdr:row>
      <xdr:rowOff>39336</xdr:rowOff>
    </xdr:from>
    <xdr:to>
      <xdr:col>10</xdr:col>
      <xdr:colOff>134515</xdr:colOff>
      <xdr:row>98</xdr:row>
      <xdr:rowOff>91219</xdr:rowOff>
    </xdr:to>
    <xdr:graphicFrame macro="">
      <xdr:nvGraphicFramePr>
        <xdr:cNvPr id="33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61633</xdr:colOff>
      <xdr:row>99</xdr:row>
      <xdr:rowOff>35795</xdr:rowOff>
    </xdr:from>
    <xdr:to>
      <xdr:col>3</xdr:col>
      <xdr:colOff>169253</xdr:colOff>
      <xdr:row>111</xdr:row>
      <xdr:rowOff>84876</xdr:rowOff>
    </xdr:to>
    <xdr:graphicFrame macro="">
      <xdr:nvGraphicFramePr>
        <xdr:cNvPr id="40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217395</xdr:colOff>
      <xdr:row>99</xdr:row>
      <xdr:rowOff>35795</xdr:rowOff>
    </xdr:from>
    <xdr:to>
      <xdr:col>6</xdr:col>
      <xdr:colOff>347427</xdr:colOff>
      <xdr:row>111</xdr:row>
      <xdr:rowOff>84876</xdr:rowOff>
    </xdr:to>
    <xdr:graphicFrame macro="">
      <xdr:nvGraphicFramePr>
        <xdr:cNvPr id="46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4482</xdr:colOff>
      <xdr:row>99</xdr:row>
      <xdr:rowOff>35795</xdr:rowOff>
    </xdr:from>
    <xdr:to>
      <xdr:col>10</xdr:col>
      <xdr:colOff>134515</xdr:colOff>
      <xdr:row>111</xdr:row>
      <xdr:rowOff>84876</xdr:rowOff>
    </xdr:to>
    <xdr:graphicFrame macro="">
      <xdr:nvGraphicFramePr>
        <xdr:cNvPr id="47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252132</xdr:colOff>
      <xdr:row>99</xdr:row>
      <xdr:rowOff>35795</xdr:rowOff>
    </xdr:from>
    <xdr:to>
      <xdr:col>13</xdr:col>
      <xdr:colOff>381044</xdr:colOff>
      <xdr:row>111</xdr:row>
      <xdr:rowOff>84876</xdr:rowOff>
    </xdr:to>
    <xdr:graphicFrame macro="">
      <xdr:nvGraphicFramePr>
        <xdr:cNvPr id="48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61633</xdr:colOff>
      <xdr:row>112</xdr:row>
      <xdr:rowOff>29452</xdr:rowOff>
    </xdr:from>
    <xdr:to>
      <xdr:col>3</xdr:col>
      <xdr:colOff>168133</xdr:colOff>
      <xdr:row>124</xdr:row>
      <xdr:rowOff>81334</xdr:rowOff>
    </xdr:to>
    <xdr:graphicFrame macro="">
      <xdr:nvGraphicFramePr>
        <xdr:cNvPr id="51" name="グラフ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218515</xdr:colOff>
      <xdr:row>112</xdr:row>
      <xdr:rowOff>29452</xdr:rowOff>
    </xdr:from>
    <xdr:to>
      <xdr:col>6</xdr:col>
      <xdr:colOff>347427</xdr:colOff>
      <xdr:row>124</xdr:row>
      <xdr:rowOff>81335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4482</xdr:colOff>
      <xdr:row>112</xdr:row>
      <xdr:rowOff>29452</xdr:rowOff>
    </xdr:from>
    <xdr:to>
      <xdr:col>10</xdr:col>
      <xdr:colOff>134515</xdr:colOff>
      <xdr:row>124</xdr:row>
      <xdr:rowOff>78533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5603</xdr:colOff>
      <xdr:row>60</xdr:row>
      <xdr:rowOff>46420</xdr:rowOff>
    </xdr:from>
    <xdr:to>
      <xdr:col>10</xdr:col>
      <xdr:colOff>134515</xdr:colOff>
      <xdr:row>72</xdr:row>
      <xdr:rowOff>98302</xdr:rowOff>
    </xdr:to>
    <xdr:graphicFrame macro="">
      <xdr:nvGraphicFramePr>
        <xdr:cNvPr id="64" name="グラフ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252132</xdr:colOff>
      <xdr:row>60</xdr:row>
      <xdr:rowOff>46420</xdr:rowOff>
    </xdr:from>
    <xdr:to>
      <xdr:col>13</xdr:col>
      <xdr:colOff>381044</xdr:colOff>
      <xdr:row>72</xdr:row>
      <xdr:rowOff>98302</xdr:rowOff>
    </xdr:to>
    <xdr:graphicFrame macro="">
      <xdr:nvGraphicFramePr>
        <xdr:cNvPr id="66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67235</xdr:colOff>
      <xdr:row>32</xdr:row>
      <xdr:rowOff>11206</xdr:rowOff>
    </xdr:from>
    <xdr:to>
      <xdr:col>11</xdr:col>
      <xdr:colOff>268942</xdr:colOff>
      <xdr:row>54</xdr:row>
      <xdr:rowOff>100852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190500</xdr:colOff>
      <xdr:row>26</xdr:row>
      <xdr:rowOff>67236</xdr:rowOff>
    </xdr:from>
    <xdr:to>
      <xdr:col>13</xdr:col>
      <xdr:colOff>250452</xdr:colOff>
      <xdr:row>57</xdr:row>
      <xdr:rowOff>76761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794" y="5670177"/>
          <a:ext cx="5763746" cy="4525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342340</xdr:colOff>
      <xdr:row>27</xdr:row>
      <xdr:rowOff>94130</xdr:rowOff>
    </xdr:from>
    <xdr:ext cx="466794" cy="275717"/>
    <xdr:sp macro="" textlink="">
      <xdr:nvSpPr>
        <xdr:cNvPr id="3" name="テキスト ボックス 2"/>
        <xdr:cNvSpPr txBox="1"/>
      </xdr:nvSpPr>
      <xdr:spPr>
        <a:xfrm>
          <a:off x="902634" y="5842748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114860</xdr:colOff>
      <xdr:row>60</xdr:row>
      <xdr:rowOff>59764</xdr:rowOff>
    </xdr:from>
    <xdr:to>
      <xdr:col>3</xdr:col>
      <xdr:colOff>210560</xdr:colOff>
      <xdr:row>73</xdr:row>
      <xdr:rowOff>2389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303057</xdr:colOff>
      <xdr:row>60</xdr:row>
      <xdr:rowOff>59764</xdr:rowOff>
    </xdr:from>
    <xdr:to>
      <xdr:col>6</xdr:col>
      <xdr:colOff>421169</xdr:colOff>
      <xdr:row>73</xdr:row>
      <xdr:rowOff>2389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254000</xdr:colOff>
      <xdr:row>87</xdr:row>
      <xdr:rowOff>17929</xdr:rowOff>
    </xdr:from>
    <xdr:to>
      <xdr:col>13</xdr:col>
      <xdr:colOff>372111</xdr:colOff>
      <xdr:row>99</xdr:row>
      <xdr:rowOff>103429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114860</xdr:colOff>
      <xdr:row>73</xdr:row>
      <xdr:rowOff>110284</xdr:rowOff>
    </xdr:from>
    <xdr:to>
      <xdr:col>3</xdr:col>
      <xdr:colOff>210560</xdr:colOff>
      <xdr:row>86</xdr:row>
      <xdr:rowOff>52909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303057</xdr:colOff>
      <xdr:row>73</xdr:row>
      <xdr:rowOff>110284</xdr:rowOff>
    </xdr:from>
    <xdr:to>
      <xdr:col>6</xdr:col>
      <xdr:colOff>421169</xdr:colOff>
      <xdr:row>86</xdr:row>
      <xdr:rowOff>52909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56279</xdr:colOff>
      <xdr:row>73</xdr:row>
      <xdr:rowOff>110284</xdr:rowOff>
    </xdr:from>
    <xdr:to>
      <xdr:col>10</xdr:col>
      <xdr:colOff>174391</xdr:colOff>
      <xdr:row>86</xdr:row>
      <xdr:rowOff>52909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114860</xdr:colOff>
      <xdr:row>87</xdr:row>
      <xdr:rowOff>17929</xdr:rowOff>
    </xdr:from>
    <xdr:to>
      <xdr:col>3</xdr:col>
      <xdr:colOff>210560</xdr:colOff>
      <xdr:row>99</xdr:row>
      <xdr:rowOff>103429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303057</xdr:colOff>
      <xdr:row>87</xdr:row>
      <xdr:rowOff>17929</xdr:rowOff>
    </xdr:from>
    <xdr:to>
      <xdr:col>6</xdr:col>
      <xdr:colOff>421169</xdr:colOff>
      <xdr:row>99</xdr:row>
      <xdr:rowOff>103429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254000</xdr:colOff>
      <xdr:row>73</xdr:row>
      <xdr:rowOff>110284</xdr:rowOff>
    </xdr:from>
    <xdr:to>
      <xdr:col>13</xdr:col>
      <xdr:colOff>372111</xdr:colOff>
      <xdr:row>86</xdr:row>
      <xdr:rowOff>52909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56279</xdr:colOff>
      <xdr:row>87</xdr:row>
      <xdr:rowOff>17929</xdr:rowOff>
    </xdr:from>
    <xdr:to>
      <xdr:col>10</xdr:col>
      <xdr:colOff>174391</xdr:colOff>
      <xdr:row>99</xdr:row>
      <xdr:rowOff>103429</xdr:rowOff>
    </xdr:to>
    <xdr:graphicFrame macro="">
      <xdr:nvGraphicFramePr>
        <xdr:cNvPr id="34" name="グラフ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114860</xdr:colOff>
      <xdr:row>100</xdr:row>
      <xdr:rowOff>68449</xdr:rowOff>
    </xdr:from>
    <xdr:to>
      <xdr:col>3</xdr:col>
      <xdr:colOff>210560</xdr:colOff>
      <xdr:row>113</xdr:row>
      <xdr:rowOff>11074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303057</xdr:colOff>
      <xdr:row>100</xdr:row>
      <xdr:rowOff>68449</xdr:rowOff>
    </xdr:from>
    <xdr:to>
      <xdr:col>6</xdr:col>
      <xdr:colOff>421169</xdr:colOff>
      <xdr:row>113</xdr:row>
      <xdr:rowOff>11074</xdr:rowOff>
    </xdr:to>
    <xdr:graphicFrame macro="">
      <xdr:nvGraphicFramePr>
        <xdr:cNvPr id="47" name="グラフ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56279</xdr:colOff>
      <xdr:row>100</xdr:row>
      <xdr:rowOff>68449</xdr:rowOff>
    </xdr:from>
    <xdr:to>
      <xdr:col>10</xdr:col>
      <xdr:colOff>174391</xdr:colOff>
      <xdr:row>113</xdr:row>
      <xdr:rowOff>11074</xdr:rowOff>
    </xdr:to>
    <xdr:graphicFrame macro="">
      <xdr:nvGraphicFramePr>
        <xdr:cNvPr id="48" name="グラフ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254000</xdr:colOff>
      <xdr:row>100</xdr:row>
      <xdr:rowOff>68449</xdr:rowOff>
    </xdr:from>
    <xdr:to>
      <xdr:col>13</xdr:col>
      <xdr:colOff>372111</xdr:colOff>
      <xdr:row>113</xdr:row>
      <xdr:rowOff>11074</xdr:rowOff>
    </xdr:to>
    <xdr:graphicFrame macro="">
      <xdr:nvGraphicFramePr>
        <xdr:cNvPr id="49" name="グラフ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114860</xdr:colOff>
      <xdr:row>113</xdr:row>
      <xdr:rowOff>118970</xdr:rowOff>
    </xdr:from>
    <xdr:to>
      <xdr:col>3</xdr:col>
      <xdr:colOff>210560</xdr:colOff>
      <xdr:row>126</xdr:row>
      <xdr:rowOff>61595</xdr:rowOff>
    </xdr:to>
    <xdr:graphicFrame macro="">
      <xdr:nvGraphicFramePr>
        <xdr:cNvPr id="52" name="グラフ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303057</xdr:colOff>
      <xdr:row>113</xdr:row>
      <xdr:rowOff>118970</xdr:rowOff>
    </xdr:from>
    <xdr:to>
      <xdr:col>6</xdr:col>
      <xdr:colOff>421169</xdr:colOff>
      <xdr:row>126</xdr:row>
      <xdr:rowOff>61595</xdr:rowOff>
    </xdr:to>
    <xdr:graphicFrame macro="">
      <xdr:nvGraphicFramePr>
        <xdr:cNvPr id="53" name="グラフ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56279</xdr:colOff>
      <xdr:row>113</xdr:row>
      <xdr:rowOff>118970</xdr:rowOff>
    </xdr:from>
    <xdr:to>
      <xdr:col>10</xdr:col>
      <xdr:colOff>174391</xdr:colOff>
      <xdr:row>126</xdr:row>
      <xdr:rowOff>61595</xdr:rowOff>
    </xdr:to>
    <xdr:graphicFrame macro="">
      <xdr:nvGraphicFramePr>
        <xdr:cNvPr id="54" name="グラフ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56279</xdr:colOff>
      <xdr:row>60</xdr:row>
      <xdr:rowOff>59764</xdr:rowOff>
    </xdr:from>
    <xdr:to>
      <xdr:col>10</xdr:col>
      <xdr:colOff>174391</xdr:colOff>
      <xdr:row>73</xdr:row>
      <xdr:rowOff>2389</xdr:rowOff>
    </xdr:to>
    <xdr:graphicFrame macro="">
      <xdr:nvGraphicFramePr>
        <xdr:cNvPr id="65" name="グラフ 6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254000</xdr:colOff>
      <xdr:row>60</xdr:row>
      <xdr:rowOff>59764</xdr:rowOff>
    </xdr:from>
    <xdr:to>
      <xdr:col>13</xdr:col>
      <xdr:colOff>372111</xdr:colOff>
      <xdr:row>73</xdr:row>
      <xdr:rowOff>2389</xdr:rowOff>
    </xdr:to>
    <xdr:graphicFrame macro="">
      <xdr:nvGraphicFramePr>
        <xdr:cNvPr id="66" name="グラフ 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44823</xdr:colOff>
      <xdr:row>30</xdr:row>
      <xdr:rowOff>134472</xdr:rowOff>
    </xdr:from>
    <xdr:to>
      <xdr:col>11</xdr:col>
      <xdr:colOff>224118</xdr:colOff>
      <xdr:row>50</xdr:row>
      <xdr:rowOff>112058</xdr:rowOff>
    </xdr:to>
    <xdr:graphicFrame macro="">
      <xdr:nvGraphicFramePr>
        <xdr:cNvPr id="67" name="グラフ 6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201705</xdr:colOff>
      <xdr:row>26</xdr:row>
      <xdr:rowOff>44824</xdr:rowOff>
    </xdr:from>
    <xdr:to>
      <xdr:col>13</xdr:col>
      <xdr:colOff>226919</xdr:colOff>
      <xdr:row>57</xdr:row>
      <xdr:rowOff>63873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029" y="5625353"/>
          <a:ext cx="5729008" cy="4535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372995</xdr:colOff>
      <xdr:row>27</xdr:row>
      <xdr:rowOff>60512</xdr:rowOff>
    </xdr:from>
    <xdr:ext cx="426592" cy="275717"/>
    <xdr:sp macro="" textlink="">
      <xdr:nvSpPr>
        <xdr:cNvPr id="3" name="テキスト ボックス 2"/>
        <xdr:cNvSpPr txBox="1"/>
      </xdr:nvSpPr>
      <xdr:spPr>
        <a:xfrm>
          <a:off x="608319" y="5786718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view="pageBreakPreview" topLeftCell="A41" zoomScale="85" zoomScaleNormal="115" zoomScaleSheetLayoutView="85" workbookViewId="0">
      <selection activeCell="X46" sqref="X46"/>
    </sheetView>
  </sheetViews>
  <sheetFormatPr defaultColWidth="10.625" defaultRowHeight="11.25"/>
  <cols>
    <col min="1" max="1" width="7.375" style="19" customWidth="1"/>
    <col min="2" max="2" width="11.75" style="18" customWidth="1"/>
    <col min="3" max="14" width="5.75" style="17" customWidth="1"/>
    <col min="15" max="15" width="3" style="16" customWidth="1"/>
    <col min="16" max="16" width="2.5" style="15" customWidth="1"/>
    <col min="17" max="20" width="4.125" style="15" customWidth="1"/>
    <col min="21" max="26" width="16.75" style="15" customWidth="1"/>
    <col min="27" max="48" width="17.625" style="15" customWidth="1"/>
    <col min="49" max="16384" width="10.625" style="15"/>
  </cols>
  <sheetData>
    <row r="1" spans="1:25" ht="17.25">
      <c r="B1" s="49" t="s">
        <v>79</v>
      </c>
    </row>
    <row r="2" spans="1:25" ht="12" customHeight="1"/>
    <row r="3" spans="1:25" ht="18" customHeight="1">
      <c r="B3" s="29"/>
      <c r="C3" s="147" t="s">
        <v>78</v>
      </c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28"/>
      <c r="O3" s="27"/>
      <c r="P3" s="27"/>
      <c r="Q3" s="27"/>
      <c r="R3" s="27"/>
      <c r="S3" s="27"/>
      <c r="T3" s="27"/>
      <c r="Y3" s="27"/>
    </row>
    <row r="4" spans="1:25" ht="18" customHeight="1">
      <c r="B4" s="43" t="s">
        <v>70</v>
      </c>
      <c r="C4" s="141">
        <v>20</v>
      </c>
      <c r="D4" s="47">
        <v>21</v>
      </c>
      <c r="E4" s="48">
        <v>22</v>
      </c>
      <c r="F4" s="48">
        <v>23</v>
      </c>
      <c r="G4" s="48">
        <v>24</v>
      </c>
      <c r="H4" s="48">
        <v>25</v>
      </c>
      <c r="I4" s="48">
        <v>26</v>
      </c>
      <c r="J4" s="48">
        <v>27</v>
      </c>
      <c r="K4" s="48">
        <v>28</v>
      </c>
      <c r="L4" s="48">
        <v>29</v>
      </c>
      <c r="M4" s="48">
        <v>30</v>
      </c>
      <c r="N4" s="26"/>
      <c r="O4" s="19"/>
      <c r="P4" s="19"/>
      <c r="Q4" s="19"/>
      <c r="R4" s="19"/>
      <c r="S4" s="19"/>
      <c r="Y4" s="19"/>
    </row>
    <row r="5" spans="1:25" ht="17.25" customHeight="1">
      <c r="A5" s="25">
        <v>1</v>
      </c>
      <c r="B5" s="133" t="s">
        <v>22</v>
      </c>
      <c r="C5" s="134">
        <v>1.6798168369144064</v>
      </c>
      <c r="D5" s="134">
        <v>1.5756849315068493</v>
      </c>
      <c r="E5" s="134">
        <v>1.6887393767705383</v>
      </c>
      <c r="F5" s="134">
        <v>1.5181910914654879</v>
      </c>
      <c r="G5" s="134">
        <v>1.360655737704918</v>
      </c>
      <c r="H5" s="134">
        <v>1.2590439276485788</v>
      </c>
      <c r="I5" s="134">
        <v>1.3176979374584166</v>
      </c>
      <c r="J5" s="134">
        <v>1.1459829059829061</v>
      </c>
      <c r="K5" s="134">
        <v>0.93607616456987419</v>
      </c>
      <c r="L5" s="134">
        <v>0.77774064171122992</v>
      </c>
      <c r="M5" s="134">
        <v>0.89573459715639814</v>
      </c>
      <c r="N5" s="22"/>
      <c r="O5" s="23"/>
      <c r="P5" s="23"/>
      <c r="Q5" s="23"/>
      <c r="R5" s="23"/>
      <c r="S5" s="23"/>
      <c r="Y5" s="23"/>
    </row>
    <row r="6" spans="1:25" ht="17.25" customHeight="1">
      <c r="A6" s="21">
        <v>2</v>
      </c>
      <c r="B6" s="133" t="s">
        <v>23</v>
      </c>
      <c r="C6" s="134">
        <v>2.4580454096742348</v>
      </c>
      <c r="D6" s="134">
        <v>2.1524621212121211</v>
      </c>
      <c r="E6" s="134">
        <v>2.0616784630940344</v>
      </c>
      <c r="F6" s="134">
        <v>1.7592039800995025</v>
      </c>
      <c r="G6" s="134">
        <v>1.8307267709291628</v>
      </c>
      <c r="H6" s="134">
        <v>1.3696729435084243</v>
      </c>
      <c r="I6" s="134">
        <v>1.7381174277726001</v>
      </c>
      <c r="J6" s="134">
        <v>1.8710601719197708</v>
      </c>
      <c r="K6" s="134">
        <v>1.110065851364064</v>
      </c>
      <c r="L6" s="134">
        <v>1.2414800389483933</v>
      </c>
      <c r="M6" s="134">
        <v>0.95829195630585895</v>
      </c>
      <c r="N6" s="22"/>
      <c r="O6" s="23"/>
      <c r="P6" s="23"/>
      <c r="Q6" s="23"/>
      <c r="R6" s="23"/>
      <c r="S6" s="23"/>
      <c r="Y6" s="23"/>
    </row>
    <row r="7" spans="1:25" ht="17.25" customHeight="1">
      <c r="A7" s="21">
        <v>3</v>
      </c>
      <c r="B7" s="135" t="s">
        <v>68</v>
      </c>
      <c r="C7" s="136"/>
      <c r="D7" s="137"/>
      <c r="E7" s="138">
        <v>2.2975409836065572</v>
      </c>
      <c r="F7" s="138">
        <v>2.0428109854604202</v>
      </c>
      <c r="G7" s="138">
        <v>1.9306772908366534</v>
      </c>
      <c r="H7" s="138">
        <v>1.9899536321483771</v>
      </c>
      <c r="I7" s="138">
        <v>1.9048760991207034</v>
      </c>
      <c r="J7" s="138">
        <v>1.2676973148901547</v>
      </c>
      <c r="K7" s="138">
        <v>1.5265588914549653</v>
      </c>
      <c r="L7" s="138">
        <v>1.4679760888129803</v>
      </c>
      <c r="M7" s="138">
        <v>1.0858447488584475</v>
      </c>
      <c r="N7" s="24"/>
      <c r="O7" s="23"/>
      <c r="P7" s="23"/>
      <c r="Q7" s="23"/>
      <c r="R7" s="23"/>
      <c r="S7" s="23"/>
      <c r="Y7" s="23"/>
    </row>
    <row r="8" spans="1:25" ht="17.25" customHeight="1">
      <c r="A8" s="21">
        <v>4</v>
      </c>
      <c r="B8" s="135" t="s">
        <v>67</v>
      </c>
      <c r="C8" s="136"/>
      <c r="D8" s="137"/>
      <c r="E8" s="138">
        <v>1.92</v>
      </c>
      <c r="F8" s="138">
        <v>1.8964497041420119</v>
      </c>
      <c r="G8" s="138">
        <v>2.0558739255014329</v>
      </c>
      <c r="H8" s="138">
        <v>1.535660091047041</v>
      </c>
      <c r="I8" s="138">
        <v>1.1365705614567527</v>
      </c>
      <c r="J8" s="138">
        <v>1.4623188405797101</v>
      </c>
      <c r="K8" s="138">
        <v>1.2814465408805031</v>
      </c>
      <c r="L8" s="138">
        <v>1.2585949177877429</v>
      </c>
      <c r="M8" s="138">
        <v>1.3935389133627019</v>
      </c>
      <c r="N8" s="24"/>
      <c r="O8" s="23"/>
      <c r="P8" s="23"/>
      <c r="Q8" s="23"/>
      <c r="R8" s="23"/>
      <c r="S8" s="23"/>
      <c r="Y8" s="23"/>
    </row>
    <row r="9" spans="1:25" ht="17.25" customHeight="1">
      <c r="A9" s="21">
        <v>5</v>
      </c>
      <c r="B9" s="133" t="s">
        <v>26</v>
      </c>
      <c r="C9" s="134">
        <v>2.2002129925452607</v>
      </c>
      <c r="D9" s="134">
        <v>2.1609657947686118</v>
      </c>
      <c r="E9" s="134">
        <v>2.0210748155953637</v>
      </c>
      <c r="F9" s="134">
        <v>1.9436090225563909</v>
      </c>
      <c r="G9" s="134">
        <v>1.914811229428848</v>
      </c>
      <c r="H9" s="134">
        <v>1.9401631912964641</v>
      </c>
      <c r="I9" s="134">
        <v>1.3491755577109603</v>
      </c>
      <c r="J9" s="134">
        <v>1.3172348484848484</v>
      </c>
      <c r="K9" s="134">
        <v>1.0269016697588127</v>
      </c>
      <c r="L9" s="134">
        <v>1.1640552995391704</v>
      </c>
      <c r="M9" s="134">
        <v>1.0465983224603914</v>
      </c>
      <c r="N9" s="22"/>
      <c r="O9" s="23"/>
      <c r="P9" s="23"/>
      <c r="Q9" s="23"/>
      <c r="R9" s="23"/>
      <c r="S9" s="23"/>
      <c r="Y9" s="23"/>
    </row>
    <row r="10" spans="1:25" ht="17.25" customHeight="1">
      <c r="A10" s="21">
        <v>6</v>
      </c>
      <c r="B10" s="133" t="s">
        <v>27</v>
      </c>
      <c r="C10" s="134">
        <v>1.4976816074188564</v>
      </c>
      <c r="D10" s="134">
        <v>1.8971193415637859</v>
      </c>
      <c r="E10" s="134">
        <v>1.4956772334293948</v>
      </c>
      <c r="F10" s="134">
        <v>1.208613728129206</v>
      </c>
      <c r="G10" s="134">
        <v>0.97399219765929779</v>
      </c>
      <c r="H10" s="134">
        <v>1.6732804232804233</v>
      </c>
      <c r="I10" s="134">
        <v>0.92797118847539017</v>
      </c>
      <c r="J10" s="134">
        <v>0.79301745635910226</v>
      </c>
      <c r="K10" s="134">
        <v>0.69187358916478559</v>
      </c>
      <c r="L10" s="134">
        <v>0.72738095238095235</v>
      </c>
      <c r="M10" s="134">
        <v>0.54721274175199086</v>
      </c>
      <c r="N10" s="22"/>
      <c r="O10" s="23"/>
      <c r="P10" s="23"/>
      <c r="Q10" s="23"/>
      <c r="R10" s="23"/>
      <c r="S10" s="23"/>
      <c r="Y10" s="23"/>
    </row>
    <row r="11" spans="1:25" ht="17.25" customHeight="1">
      <c r="A11" s="21">
        <v>7</v>
      </c>
      <c r="B11" s="133" t="s">
        <v>66</v>
      </c>
      <c r="C11" s="134">
        <v>2.216890595009597</v>
      </c>
      <c r="D11" s="134">
        <v>1.4375</v>
      </c>
      <c r="E11" s="134">
        <v>2.4676258992805757</v>
      </c>
      <c r="F11" s="134">
        <v>1.5470085470085471</v>
      </c>
      <c r="G11" s="134">
        <v>1.7192374350086654</v>
      </c>
      <c r="H11" s="134">
        <v>1.281505728314239</v>
      </c>
      <c r="I11" s="134">
        <v>1.1070889894419307</v>
      </c>
      <c r="J11" s="134">
        <v>1.6378205128205128</v>
      </c>
      <c r="K11" s="134">
        <v>1.4231884057971014</v>
      </c>
      <c r="L11" s="134">
        <v>1.2034383954154728</v>
      </c>
      <c r="M11" s="134">
        <v>0.99096385542168675</v>
      </c>
      <c r="N11" s="22"/>
      <c r="O11" s="23"/>
      <c r="P11" s="23"/>
      <c r="Q11" s="23"/>
      <c r="R11" s="23"/>
      <c r="S11" s="23"/>
      <c r="Y11" s="23"/>
    </row>
    <row r="12" spans="1:25" ht="17.25" customHeight="1">
      <c r="A12" s="21">
        <v>8</v>
      </c>
      <c r="B12" s="133" t="s">
        <v>65</v>
      </c>
      <c r="C12" s="134">
        <v>1.9749455337690631</v>
      </c>
      <c r="D12" s="134">
        <v>1.609297725024728</v>
      </c>
      <c r="E12" s="134">
        <v>1.6363636363636365</v>
      </c>
      <c r="F12" s="134">
        <v>1.5521405049396269</v>
      </c>
      <c r="G12" s="134">
        <v>1.6629588431590656</v>
      </c>
      <c r="H12" s="134">
        <v>1.3836206896551724</v>
      </c>
      <c r="I12" s="134">
        <v>1.6088794926004228</v>
      </c>
      <c r="J12" s="134">
        <v>1.3442808607021517</v>
      </c>
      <c r="K12" s="134">
        <v>1.1983663943990666</v>
      </c>
      <c r="L12" s="134">
        <v>0.96914285714285719</v>
      </c>
      <c r="M12" s="134">
        <v>0.87750294464075385</v>
      </c>
      <c r="N12" s="22"/>
      <c r="O12" s="23"/>
      <c r="P12" s="23"/>
      <c r="Q12" s="23"/>
      <c r="R12" s="23"/>
      <c r="S12" s="23"/>
      <c r="Y12" s="23"/>
    </row>
    <row r="13" spans="1:25" ht="17.25" customHeight="1">
      <c r="A13" s="21">
        <v>9</v>
      </c>
      <c r="B13" s="133" t="s">
        <v>64</v>
      </c>
      <c r="C13" s="134">
        <v>2.1963882618510158</v>
      </c>
      <c r="D13" s="134">
        <v>2.3642691415313224</v>
      </c>
      <c r="E13" s="134">
        <v>1.9928057553956835</v>
      </c>
      <c r="F13" s="134">
        <v>1.8548009367681499</v>
      </c>
      <c r="G13" s="134">
        <v>1.6310043668122272</v>
      </c>
      <c r="H13" s="134">
        <v>2.0699152542372881</v>
      </c>
      <c r="I13" s="134">
        <v>1.6586956521739131</v>
      </c>
      <c r="J13" s="134">
        <v>1.3786191536748329</v>
      </c>
      <c r="K13" s="134">
        <v>1.3119266055045871</v>
      </c>
      <c r="L13" s="134">
        <v>1.2884210526315789</v>
      </c>
      <c r="M13" s="134">
        <v>1.1116389548693586</v>
      </c>
      <c r="N13" s="22"/>
      <c r="O13" s="23"/>
      <c r="P13" s="23"/>
      <c r="Q13" s="23"/>
      <c r="R13" s="23"/>
      <c r="S13" s="23"/>
      <c r="Y13" s="23"/>
    </row>
    <row r="14" spans="1:25" ht="17.25" customHeight="1">
      <c r="A14" s="25">
        <v>10</v>
      </c>
      <c r="B14" s="133" t="s">
        <v>63</v>
      </c>
      <c r="C14" s="134">
        <v>2.2475633528265107</v>
      </c>
      <c r="D14" s="134">
        <v>2.0692307692307694</v>
      </c>
      <c r="E14" s="134">
        <v>1.8932038834951457</v>
      </c>
      <c r="F14" s="134">
        <v>1.7021276595744681</v>
      </c>
      <c r="G14" s="134">
        <v>1.5886075949367089</v>
      </c>
      <c r="H14" s="134">
        <v>1.6213017751479291</v>
      </c>
      <c r="I14" s="134">
        <v>1.425357873210634</v>
      </c>
      <c r="J14" s="134">
        <v>1.0769230769230769</v>
      </c>
      <c r="K14" s="134">
        <v>1.307070707070707</v>
      </c>
      <c r="L14" s="134">
        <v>1.278825995807128</v>
      </c>
      <c r="M14" s="134">
        <v>1.185336048879837</v>
      </c>
      <c r="N14" s="22"/>
      <c r="O14" s="23"/>
      <c r="P14" s="23"/>
      <c r="Q14" s="23"/>
      <c r="R14" s="23"/>
      <c r="S14" s="23"/>
      <c r="Y14" s="23"/>
    </row>
    <row r="15" spans="1:25" ht="17.25" customHeight="1">
      <c r="A15" s="21">
        <v>11</v>
      </c>
      <c r="B15" s="133" t="s">
        <v>62</v>
      </c>
      <c r="C15" s="134">
        <v>3.5810276679841899</v>
      </c>
      <c r="D15" s="134">
        <v>2.6118299445471349</v>
      </c>
      <c r="E15" s="134">
        <v>3.177142857142857</v>
      </c>
      <c r="F15" s="134">
        <v>3.641434262948207</v>
      </c>
      <c r="G15" s="134">
        <v>2.7169811320754715</v>
      </c>
      <c r="H15" s="134">
        <v>2.4446764091858038</v>
      </c>
      <c r="I15" s="134">
        <v>2.6346555323590812</v>
      </c>
      <c r="J15" s="134">
        <v>1.7625272331154684</v>
      </c>
      <c r="K15" s="134">
        <v>1.757847533632287</v>
      </c>
      <c r="L15" s="134">
        <v>1.7837150127226462</v>
      </c>
      <c r="M15" s="134">
        <v>1.4874371859296482</v>
      </c>
      <c r="N15" s="22"/>
      <c r="O15" s="23"/>
      <c r="P15" s="23"/>
      <c r="Q15" s="23"/>
      <c r="R15" s="23"/>
      <c r="S15" s="23"/>
      <c r="Y15" s="23"/>
    </row>
    <row r="16" spans="1:25" ht="17.25" customHeight="1">
      <c r="A16" s="21">
        <v>12</v>
      </c>
      <c r="B16" s="133" t="s">
        <v>61</v>
      </c>
      <c r="C16" s="134">
        <v>2.5688073394495414</v>
      </c>
      <c r="D16" s="134">
        <v>2.3144654088050314</v>
      </c>
      <c r="E16" s="134">
        <v>1.9536363636363636</v>
      </c>
      <c r="F16" s="134">
        <v>2.3523550724637681</v>
      </c>
      <c r="G16" s="134">
        <v>2.1457418788410885</v>
      </c>
      <c r="H16" s="134">
        <v>1.9133574007220218</v>
      </c>
      <c r="I16" s="134">
        <v>2.0864406779661016</v>
      </c>
      <c r="J16" s="134">
        <v>1.6663560111835973</v>
      </c>
      <c r="K16" s="134">
        <v>1.6714031971580816</v>
      </c>
      <c r="L16" s="134">
        <v>1.5911193339500462</v>
      </c>
      <c r="M16" s="134">
        <v>1.3686313686313687</v>
      </c>
      <c r="N16" s="22"/>
      <c r="O16" s="23"/>
      <c r="P16" s="23"/>
      <c r="Q16" s="23"/>
      <c r="R16" s="23"/>
      <c r="S16" s="23"/>
      <c r="Y16" s="23"/>
    </row>
    <row r="17" spans="1:25" ht="17.25" customHeight="1">
      <c r="A17" s="21">
        <v>13</v>
      </c>
      <c r="B17" s="133" t="s">
        <v>60</v>
      </c>
      <c r="C17" s="134">
        <v>3.0097087378640777</v>
      </c>
      <c r="D17" s="134">
        <v>2.5513392857142856</v>
      </c>
      <c r="E17" s="134">
        <v>2.9595238095238097</v>
      </c>
      <c r="F17" s="134">
        <v>2.5384615384615383</v>
      </c>
      <c r="G17" s="134">
        <v>2.493150684931507</v>
      </c>
      <c r="H17" s="134">
        <v>2.592137592137592</v>
      </c>
      <c r="I17" s="134">
        <v>2.0963541666666665</v>
      </c>
      <c r="J17" s="134">
        <v>1.8428571428571427</v>
      </c>
      <c r="K17" s="134">
        <v>1.9007092198581561</v>
      </c>
      <c r="L17" s="134">
        <v>1.5026595744680851</v>
      </c>
      <c r="M17" s="134">
        <v>1.1666666666666667</v>
      </c>
      <c r="N17" s="22"/>
      <c r="O17" s="23"/>
      <c r="P17" s="23"/>
      <c r="Q17" s="23"/>
      <c r="R17" s="23"/>
      <c r="S17" s="23"/>
      <c r="Y17" s="23"/>
    </row>
    <row r="18" spans="1:25" ht="17.25" customHeight="1">
      <c r="A18" s="21">
        <v>14</v>
      </c>
      <c r="B18" s="133" t="s">
        <v>28</v>
      </c>
      <c r="C18" s="134">
        <v>2.2173913043478262</v>
      </c>
      <c r="D18" s="134">
        <v>2.704081632653061</v>
      </c>
      <c r="E18" s="134">
        <v>2.2590673575129534</v>
      </c>
      <c r="F18" s="134">
        <v>1.9707602339181287</v>
      </c>
      <c r="G18" s="134">
        <v>2.2124352331606216</v>
      </c>
      <c r="H18" s="134">
        <v>2.2063492063492065</v>
      </c>
      <c r="I18" s="134">
        <v>1.5</v>
      </c>
      <c r="J18" s="134">
        <v>1.5837563451776651</v>
      </c>
      <c r="K18" s="134">
        <v>1.5621621621621622</v>
      </c>
      <c r="L18" s="134">
        <v>0.95628415300546443</v>
      </c>
      <c r="M18" s="134">
        <v>1.1929824561403508</v>
      </c>
      <c r="N18" s="22"/>
      <c r="O18" s="15"/>
    </row>
    <row r="19" spans="1:25" ht="17.25" customHeight="1">
      <c r="A19" s="21">
        <v>15</v>
      </c>
      <c r="B19" s="133" t="s">
        <v>29</v>
      </c>
      <c r="C19" s="134">
        <v>0.78102189781021902</v>
      </c>
      <c r="D19" s="134">
        <v>0.51428571428571423</v>
      </c>
      <c r="E19" s="134">
        <v>0.47101449275362317</v>
      </c>
      <c r="F19" s="134">
        <v>0.45833333333333331</v>
      </c>
      <c r="G19" s="134">
        <v>0.13559322033898305</v>
      </c>
      <c r="H19" s="134">
        <v>0.3925233644859813</v>
      </c>
      <c r="I19" s="134">
        <v>0.26785714285714285</v>
      </c>
      <c r="J19" s="134">
        <v>0.22033898305084745</v>
      </c>
      <c r="K19" s="134">
        <v>0.40659340659340659</v>
      </c>
      <c r="L19" s="134">
        <v>0.13636363636363635</v>
      </c>
      <c r="M19" s="134">
        <v>0.1092436974789916</v>
      </c>
      <c r="N19" s="22"/>
      <c r="O19" s="15"/>
    </row>
    <row r="20" spans="1:25" ht="17.25" customHeight="1">
      <c r="A20" s="21">
        <v>16</v>
      </c>
      <c r="B20" s="133" t="s">
        <v>59</v>
      </c>
      <c r="C20" s="134">
        <v>2.5025380710659899</v>
      </c>
      <c r="D20" s="134">
        <v>2.105820105820106</v>
      </c>
      <c r="E20" s="134">
        <v>1.8352272727272727</v>
      </c>
      <c r="F20" s="134">
        <v>2.1473684210526316</v>
      </c>
      <c r="G20" s="134">
        <v>1.6666666666666667</v>
      </c>
      <c r="H20" s="134">
        <v>1.6923076923076923</v>
      </c>
      <c r="I20" s="134">
        <v>2.3214285714285716</v>
      </c>
      <c r="J20" s="134">
        <v>1.88</v>
      </c>
      <c r="K20" s="134">
        <v>1.5048076923076923</v>
      </c>
      <c r="L20" s="134">
        <v>2.2296650717703348</v>
      </c>
      <c r="M20" s="134">
        <v>1.6256410256410256</v>
      </c>
      <c r="N20" s="22"/>
      <c r="O20" s="15"/>
    </row>
    <row r="21" spans="1:25" ht="17.25" customHeight="1">
      <c r="A21" s="21">
        <v>17</v>
      </c>
      <c r="B21" s="133" t="s">
        <v>30</v>
      </c>
      <c r="C21" s="134">
        <v>2.5882352941176472</v>
      </c>
      <c r="D21" s="134">
        <v>3.0357142857142856</v>
      </c>
      <c r="E21" s="134">
        <v>1.4634146341463414</v>
      </c>
      <c r="F21" s="134">
        <v>1.0740740740740742</v>
      </c>
      <c r="G21" s="134">
        <v>1.6041666666666667</v>
      </c>
      <c r="H21" s="134">
        <v>0.95652173913043481</v>
      </c>
      <c r="I21" s="134">
        <v>0.90047393364928907</v>
      </c>
      <c r="J21" s="134">
        <v>0.58904109589041098</v>
      </c>
      <c r="K21" s="134">
        <v>0.61904761904761907</v>
      </c>
      <c r="L21" s="134">
        <v>0.58441558441558439</v>
      </c>
      <c r="M21" s="134">
        <v>0.13636363636363635</v>
      </c>
      <c r="N21" s="22"/>
      <c r="O21" s="15"/>
    </row>
    <row r="22" spans="1:25" ht="17.25" customHeight="1">
      <c r="A22" s="21">
        <v>18</v>
      </c>
      <c r="B22" s="133" t="s">
        <v>31</v>
      </c>
      <c r="C22" s="134">
        <v>3.1</v>
      </c>
      <c r="D22" s="134">
        <v>2.5694444444444446</v>
      </c>
      <c r="E22" s="134">
        <v>3.7538461538461538</v>
      </c>
      <c r="F22" s="134">
        <v>3.48</v>
      </c>
      <c r="G22" s="134">
        <v>3.2096774193548385</v>
      </c>
      <c r="H22" s="134">
        <v>3.0147058823529411</v>
      </c>
      <c r="I22" s="134">
        <v>2.5517241379310347</v>
      </c>
      <c r="J22" s="134">
        <v>2.3809523809523809</v>
      </c>
      <c r="K22" s="134">
        <v>0.95945945945945943</v>
      </c>
      <c r="L22" s="134">
        <v>1.2678571428571428</v>
      </c>
      <c r="M22" s="134">
        <v>1.7761194029850746</v>
      </c>
      <c r="N22" s="22"/>
      <c r="O22" s="15"/>
    </row>
    <row r="23" spans="1:25" ht="17.25" customHeight="1" thickBot="1">
      <c r="A23" s="25">
        <v>19</v>
      </c>
      <c r="B23" s="139" t="s">
        <v>32</v>
      </c>
      <c r="C23" s="140">
        <v>4.5882352941176467</v>
      </c>
      <c r="D23" s="140">
        <v>5.2714285714285714</v>
      </c>
      <c r="E23" s="140">
        <v>4.1571428571428575</v>
      </c>
      <c r="F23" s="140">
        <v>3.5542168674698793</v>
      </c>
      <c r="G23" s="140">
        <v>2.464788732394366</v>
      </c>
      <c r="H23" s="140">
        <v>2.547945205479452</v>
      </c>
      <c r="I23" s="140">
        <v>1.3333333333333333</v>
      </c>
      <c r="J23" s="140">
        <v>0.5901639344262295</v>
      </c>
      <c r="K23" s="140">
        <v>0.647887323943662</v>
      </c>
      <c r="L23" s="140">
        <v>0.35</v>
      </c>
      <c r="M23" s="140">
        <v>0.352112676056338</v>
      </c>
      <c r="N23" s="22"/>
      <c r="O23" s="15"/>
    </row>
    <row r="24" spans="1:25" ht="17.25" customHeight="1" thickTop="1">
      <c r="A24" s="21">
        <v>20</v>
      </c>
      <c r="B24" s="44" t="s">
        <v>58</v>
      </c>
      <c r="C24" s="45">
        <v>2.2006467624276151</v>
      </c>
      <c r="D24" s="45">
        <v>2.0349448807550976</v>
      </c>
      <c r="E24" s="45">
        <v>1.9637379002233806</v>
      </c>
      <c r="F24" s="45">
        <v>1.8303693570451436</v>
      </c>
      <c r="G24" s="46">
        <v>1.7077596098680436</v>
      </c>
      <c r="H24" s="46">
        <v>1.6223672079994327</v>
      </c>
      <c r="I24" s="46">
        <v>1.5099916154276132</v>
      </c>
      <c r="J24" s="46">
        <v>1.3354678050515831</v>
      </c>
      <c r="K24" s="46">
        <v>1.1794367581993117</v>
      </c>
      <c r="L24" s="46">
        <v>1.1198607787687622</v>
      </c>
      <c r="M24" s="46">
        <v>1.0249164145836651</v>
      </c>
      <c r="N24" s="20"/>
      <c r="O24" s="15"/>
    </row>
    <row r="59" spans="2:2" ht="17.25">
      <c r="B59" s="49" t="str">
        <f>B1</f>
        <v>■中学3年生時点　一人平均むし歯数の状況</v>
      </c>
    </row>
  </sheetData>
  <autoFilter ref="A4:M24"/>
  <mergeCells count="1">
    <mergeCell ref="C3:M3"/>
  </mergeCells>
  <phoneticPr fontId="2"/>
  <printOptions horizontalCentered="1" verticalCentered="1" gridLinesSet="0"/>
  <pageMargins left="0.82677165354330717" right="0.55118110236220474" top="0.74803149606299213" bottom="0.74803149606299213" header="0.31496062992125984" footer="0.31496062992125984"/>
  <pageSetup paperSize="9" orientation="portrait" r:id="rId1"/>
  <headerFooter alignWithMargins="0"/>
  <colBreaks count="1" manualBreakCount="1">
    <brk id="16" max="12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view="pageBreakPreview" zoomScale="85" zoomScaleNormal="115" zoomScaleSheetLayoutView="85" workbookViewId="0">
      <selection activeCell="M4" sqref="M4"/>
    </sheetView>
  </sheetViews>
  <sheetFormatPr defaultColWidth="10.625" defaultRowHeight="11.25"/>
  <cols>
    <col min="1" max="1" width="3.125" style="15" customWidth="1"/>
    <col min="2" max="2" width="11.75" style="30" customWidth="1"/>
    <col min="3" max="14" width="5.75" style="17" customWidth="1"/>
    <col min="15" max="15" width="3.125" style="16" customWidth="1"/>
    <col min="16" max="16" width="4.125" style="15" customWidth="1"/>
    <col min="17" max="26" width="16.75" style="15" customWidth="1"/>
    <col min="27" max="48" width="17.625" style="15" customWidth="1"/>
    <col min="49" max="16384" width="10.625" style="15"/>
  </cols>
  <sheetData>
    <row r="1" spans="1:21" ht="14.25">
      <c r="B1" s="143" t="s">
        <v>80</v>
      </c>
    </row>
    <row r="2" spans="1:21" ht="12" customHeight="1">
      <c r="N2" s="172"/>
    </row>
    <row r="3" spans="1:21" ht="17.25" customHeight="1">
      <c r="B3" s="51"/>
      <c r="C3" s="147" t="s">
        <v>78</v>
      </c>
      <c r="D3" s="148"/>
      <c r="E3" s="148"/>
      <c r="F3" s="148"/>
      <c r="G3" s="148"/>
      <c r="H3" s="148"/>
      <c r="I3" s="148"/>
      <c r="J3" s="148"/>
      <c r="K3" s="148"/>
      <c r="L3" s="148"/>
      <c r="M3" s="149"/>
      <c r="N3" s="173"/>
      <c r="O3" s="28"/>
      <c r="P3" s="27"/>
      <c r="Q3" s="27"/>
      <c r="R3" s="27"/>
      <c r="S3" s="27"/>
      <c r="T3" s="27"/>
      <c r="U3" s="27"/>
    </row>
    <row r="4" spans="1:21" ht="17.25" customHeight="1">
      <c r="B4" s="50" t="s">
        <v>70</v>
      </c>
      <c r="C4" s="52">
        <v>20</v>
      </c>
      <c r="D4" s="52">
        <v>21</v>
      </c>
      <c r="E4" s="52">
        <v>22</v>
      </c>
      <c r="F4" s="52">
        <v>23</v>
      </c>
      <c r="G4" s="52">
        <v>24</v>
      </c>
      <c r="H4" s="52">
        <v>25</v>
      </c>
      <c r="I4" s="52">
        <v>26</v>
      </c>
      <c r="J4" s="52">
        <v>27</v>
      </c>
      <c r="K4" s="52">
        <v>28</v>
      </c>
      <c r="L4" s="52">
        <v>29</v>
      </c>
      <c r="M4" s="52">
        <v>30</v>
      </c>
      <c r="N4" s="32"/>
      <c r="O4" s="19"/>
      <c r="P4" s="19"/>
      <c r="Q4" s="19"/>
      <c r="R4" s="19"/>
      <c r="S4" s="19"/>
    </row>
    <row r="5" spans="1:21" ht="17.25" customHeight="1">
      <c r="A5" s="15">
        <v>1</v>
      </c>
      <c r="B5" s="33" t="s">
        <v>22</v>
      </c>
      <c r="C5" s="35">
        <v>50.334624867911238</v>
      </c>
      <c r="D5" s="35">
        <v>49.349315068493148</v>
      </c>
      <c r="E5" s="35">
        <v>51.73512747875354</v>
      </c>
      <c r="F5" s="35">
        <v>45.766746004760286</v>
      </c>
      <c r="G5" s="35">
        <v>41.495901639344261</v>
      </c>
      <c r="H5" s="35">
        <v>40.76227390180879</v>
      </c>
      <c r="I5" s="35">
        <v>42.315369261477045</v>
      </c>
      <c r="J5" s="35">
        <v>39.487179487179489</v>
      </c>
      <c r="K5" s="37">
        <v>32.879972798367902</v>
      </c>
      <c r="L5" s="144">
        <v>30.815508021390375</v>
      </c>
      <c r="M5" s="144">
        <v>32.735274204468517</v>
      </c>
      <c r="N5" s="22"/>
      <c r="O5" s="23"/>
      <c r="P5" s="23"/>
      <c r="Q5" s="23"/>
      <c r="R5" s="23"/>
      <c r="S5" s="23"/>
    </row>
    <row r="6" spans="1:21" ht="17.25" customHeight="1">
      <c r="A6" s="15">
        <v>2</v>
      </c>
      <c r="B6" s="33" t="s">
        <v>23</v>
      </c>
      <c r="C6" s="35">
        <v>63.474827245804541</v>
      </c>
      <c r="D6" s="35">
        <v>63.162878787878782</v>
      </c>
      <c r="E6" s="35">
        <v>57.229524772497477</v>
      </c>
      <c r="F6" s="35">
        <v>51.044776119402989</v>
      </c>
      <c r="G6" s="35">
        <v>53.081876724931</v>
      </c>
      <c r="H6" s="35">
        <v>46.679881070366704</v>
      </c>
      <c r="I6" s="35">
        <v>52.003727865796833</v>
      </c>
      <c r="J6" s="35">
        <v>51.289398280802288</v>
      </c>
      <c r="K6" s="37">
        <v>38.664158043273758</v>
      </c>
      <c r="L6" s="144">
        <v>40.019474196689387</v>
      </c>
      <c r="M6" s="144">
        <v>35.153922542204569</v>
      </c>
      <c r="N6" s="22"/>
      <c r="O6" s="23"/>
      <c r="P6" s="23"/>
      <c r="Q6" s="23"/>
      <c r="R6" s="23"/>
      <c r="S6" s="23"/>
    </row>
    <row r="7" spans="1:21" ht="17.25" customHeight="1">
      <c r="A7" s="15">
        <v>3</v>
      </c>
      <c r="B7" s="34" t="s">
        <v>68</v>
      </c>
      <c r="C7" s="36"/>
      <c r="D7" s="36"/>
      <c r="E7" s="36">
        <v>62.459016393442624</v>
      </c>
      <c r="F7" s="36">
        <v>59.20840064620355</v>
      </c>
      <c r="G7" s="36">
        <v>57.450199203187246</v>
      </c>
      <c r="H7" s="36">
        <v>56.646058732612062</v>
      </c>
      <c r="I7" s="36">
        <v>57.394084732214225</v>
      </c>
      <c r="J7" s="35">
        <v>49.877949552481695</v>
      </c>
      <c r="K7" s="37">
        <v>48.960739030023092</v>
      </c>
      <c r="L7" s="144">
        <v>54.31255337318531</v>
      </c>
      <c r="M7" s="144">
        <v>39.908675799086758</v>
      </c>
      <c r="N7" s="31"/>
      <c r="O7" s="23"/>
      <c r="P7" s="23"/>
      <c r="Q7" s="23"/>
      <c r="R7" s="23"/>
      <c r="S7" s="23"/>
    </row>
    <row r="8" spans="1:21" ht="17.25" customHeight="1">
      <c r="A8" s="15">
        <v>4</v>
      </c>
      <c r="B8" s="34" t="s">
        <v>67</v>
      </c>
      <c r="C8" s="36"/>
      <c r="D8" s="36"/>
      <c r="E8" s="36">
        <v>54</v>
      </c>
      <c r="F8" s="36">
        <v>50.443786982248518</v>
      </c>
      <c r="G8" s="36">
        <v>57.306590257879655</v>
      </c>
      <c r="H8" s="36">
        <v>50.379362670713199</v>
      </c>
      <c r="I8" s="36">
        <v>40.819423368740516</v>
      </c>
      <c r="J8" s="35">
        <v>45.652173913043477</v>
      </c>
      <c r="K8" s="37">
        <v>42.295597484276733</v>
      </c>
      <c r="L8" s="144">
        <v>38.116591928251118</v>
      </c>
      <c r="M8" s="144">
        <v>46.549192364170338</v>
      </c>
      <c r="N8" s="31"/>
      <c r="O8" s="23"/>
      <c r="P8" s="23"/>
      <c r="Q8" s="23"/>
      <c r="R8" s="23"/>
      <c r="S8" s="23"/>
    </row>
    <row r="9" spans="1:21" ht="17.25" customHeight="1">
      <c r="A9" s="15">
        <v>5</v>
      </c>
      <c r="B9" s="33" t="s">
        <v>26</v>
      </c>
      <c r="C9" s="35">
        <v>62.300319488817891</v>
      </c>
      <c r="D9" s="35">
        <v>58.148893360160969</v>
      </c>
      <c r="E9" s="35">
        <v>55.110642781875661</v>
      </c>
      <c r="F9" s="35">
        <v>54.511278195488721</v>
      </c>
      <c r="G9" s="35">
        <v>53.533397870280744</v>
      </c>
      <c r="H9" s="35">
        <v>53.399818676337262</v>
      </c>
      <c r="I9" s="35">
        <v>42.386032977691563</v>
      </c>
      <c r="J9" s="35">
        <v>41.950757575757578</v>
      </c>
      <c r="K9" s="37">
        <v>35.621521335807046</v>
      </c>
      <c r="L9" s="144">
        <v>43.410138248847922</v>
      </c>
      <c r="M9" s="144">
        <v>36.160298229263752</v>
      </c>
      <c r="N9" s="22"/>
      <c r="O9" s="23"/>
      <c r="P9" s="23"/>
      <c r="Q9" s="23"/>
      <c r="R9" s="23"/>
      <c r="S9" s="23"/>
    </row>
    <row r="10" spans="1:21" ht="17.25" customHeight="1">
      <c r="A10" s="15">
        <v>6</v>
      </c>
      <c r="B10" s="33" t="s">
        <v>27</v>
      </c>
      <c r="C10" s="35">
        <v>44.822256568778975</v>
      </c>
      <c r="D10" s="35">
        <v>47.736625514403293</v>
      </c>
      <c r="E10" s="35">
        <v>40.489913544668589</v>
      </c>
      <c r="F10" s="35">
        <v>37.819650067294752</v>
      </c>
      <c r="G10" s="35">
        <v>32.249674902470744</v>
      </c>
      <c r="H10" s="35">
        <v>39.417989417989418</v>
      </c>
      <c r="I10" s="35">
        <v>31.812725090036015</v>
      </c>
      <c r="J10" s="35">
        <v>41.770573566084792</v>
      </c>
      <c r="K10" s="37">
        <v>22.686230248306998</v>
      </c>
      <c r="L10" s="144">
        <v>26.547619047619047</v>
      </c>
      <c r="M10" s="144">
        <v>19.681456200227533</v>
      </c>
      <c r="N10" s="22"/>
      <c r="O10" s="23"/>
      <c r="P10" s="23"/>
      <c r="Q10" s="23"/>
      <c r="R10" s="23"/>
      <c r="S10" s="23"/>
    </row>
    <row r="11" spans="1:21" ht="17.25" customHeight="1">
      <c r="A11" s="15">
        <v>7</v>
      </c>
      <c r="B11" s="33" t="s">
        <v>66</v>
      </c>
      <c r="C11" s="35">
        <v>53.934740882917467</v>
      </c>
      <c r="D11" s="35">
        <v>48.28125</v>
      </c>
      <c r="E11" s="35">
        <v>60.791366906474821</v>
      </c>
      <c r="F11" s="35">
        <v>47.008547008547005</v>
      </c>
      <c r="G11" s="35">
        <v>47.487001733102254</v>
      </c>
      <c r="H11" s="35">
        <v>50.08183306055647</v>
      </c>
      <c r="I11" s="35">
        <v>39.064856711915539</v>
      </c>
      <c r="J11" s="35">
        <v>43.75</v>
      </c>
      <c r="K11" s="37">
        <v>40.289855072463773</v>
      </c>
      <c r="L11" s="144">
        <v>36.532951289398277</v>
      </c>
      <c r="M11" s="144">
        <v>35.090361445783131</v>
      </c>
      <c r="N11" s="22"/>
      <c r="O11" s="23"/>
      <c r="P11" s="23"/>
      <c r="Q11" s="23"/>
      <c r="R11" s="23"/>
      <c r="S11" s="23"/>
    </row>
    <row r="12" spans="1:21" ht="17.25" customHeight="1">
      <c r="A12" s="15">
        <v>8</v>
      </c>
      <c r="B12" s="33" t="s">
        <v>65</v>
      </c>
      <c r="C12" s="35">
        <v>53.703703703703709</v>
      </c>
      <c r="D12" s="35">
        <v>52.126607319485665</v>
      </c>
      <c r="E12" s="35">
        <v>54.994388327721666</v>
      </c>
      <c r="F12" s="35">
        <v>48.408342480790338</v>
      </c>
      <c r="G12" s="35">
        <v>52.502780867630705</v>
      </c>
      <c r="H12" s="35">
        <v>43.426724137931032</v>
      </c>
      <c r="I12" s="35">
        <v>50.739957716701902</v>
      </c>
      <c r="J12" s="35">
        <v>45.073612684031708</v>
      </c>
      <c r="K12" s="37">
        <v>39.556592765460913</v>
      </c>
      <c r="L12" s="144">
        <v>33.714285714285715</v>
      </c>
      <c r="M12" s="144">
        <v>30.624263839811544</v>
      </c>
      <c r="N12" s="22"/>
      <c r="O12" s="23"/>
      <c r="P12" s="23"/>
      <c r="Q12" s="23"/>
      <c r="R12" s="23"/>
      <c r="S12" s="23"/>
    </row>
    <row r="13" spans="1:21" ht="17.25" customHeight="1">
      <c r="A13" s="15">
        <v>9</v>
      </c>
      <c r="B13" s="33" t="s">
        <v>64</v>
      </c>
      <c r="C13" s="35">
        <v>58.239277652370205</v>
      </c>
      <c r="D13" s="35">
        <v>58.004640371229698</v>
      </c>
      <c r="E13" s="35">
        <v>51.798561151079134</v>
      </c>
      <c r="F13" s="35">
        <v>55.269320843091329</v>
      </c>
      <c r="G13" s="35">
        <v>54.148471615720531</v>
      </c>
      <c r="H13" s="35">
        <v>50.423728813559322</v>
      </c>
      <c r="I13" s="35">
        <v>49.347826086956523</v>
      </c>
      <c r="J13" s="35">
        <v>42.31625835189309</v>
      </c>
      <c r="K13" s="37">
        <v>34.403669724770644</v>
      </c>
      <c r="L13" s="144">
        <v>41.89473684210526</v>
      </c>
      <c r="M13" s="144">
        <v>38.242280285035626</v>
      </c>
      <c r="N13" s="22"/>
      <c r="O13" s="23"/>
      <c r="P13" s="23"/>
      <c r="Q13" s="23"/>
      <c r="R13" s="23"/>
      <c r="S13" s="23"/>
    </row>
    <row r="14" spans="1:21" ht="17.25" customHeight="1">
      <c r="A14" s="15">
        <v>10</v>
      </c>
      <c r="B14" s="33" t="s">
        <v>63</v>
      </c>
      <c r="C14" s="35">
        <v>62.183235867446399</v>
      </c>
      <c r="D14" s="35">
        <v>58.653846153846153</v>
      </c>
      <c r="E14" s="35">
        <v>50.097087378640779</v>
      </c>
      <c r="F14" s="35">
        <v>52.224371373307541</v>
      </c>
      <c r="G14" s="35">
        <v>48.101265822784811</v>
      </c>
      <c r="H14" s="35">
        <v>48.323471400394482</v>
      </c>
      <c r="I14" s="35">
        <v>41.717791411042946</v>
      </c>
      <c r="J14" s="35">
        <v>34.34704830053667</v>
      </c>
      <c r="K14" s="37">
        <v>42.222222222222221</v>
      </c>
      <c r="L14" s="144">
        <v>44.444444444444443</v>
      </c>
      <c r="M14" s="144">
        <v>39.103869653767816</v>
      </c>
      <c r="N14" s="22"/>
      <c r="O14" s="23"/>
      <c r="P14" s="23"/>
      <c r="Q14" s="23"/>
      <c r="R14" s="23"/>
      <c r="S14" s="23"/>
    </row>
    <row r="15" spans="1:21" ht="17.25" customHeight="1">
      <c r="A15" s="15">
        <v>11</v>
      </c>
      <c r="B15" s="33" t="s">
        <v>62</v>
      </c>
      <c r="C15" s="35">
        <v>74.703557312252968</v>
      </c>
      <c r="D15" s="35">
        <v>62.661737523105366</v>
      </c>
      <c r="E15" s="35">
        <v>68</v>
      </c>
      <c r="F15" s="35">
        <v>74.900398406374507</v>
      </c>
      <c r="G15" s="35">
        <v>61.844863731656183</v>
      </c>
      <c r="H15" s="35">
        <v>61.169102296450937</v>
      </c>
      <c r="I15" s="35">
        <v>63.256784968684762</v>
      </c>
      <c r="J15" s="35">
        <v>51.851851851851848</v>
      </c>
      <c r="K15" s="37">
        <v>47.309417040358746</v>
      </c>
      <c r="L15" s="144">
        <v>47.837150127226465</v>
      </c>
      <c r="M15" s="144">
        <v>46.984924623115575</v>
      </c>
      <c r="N15" s="22"/>
      <c r="O15" s="23"/>
      <c r="P15" s="23"/>
      <c r="Q15" s="23"/>
      <c r="R15" s="23"/>
      <c r="S15" s="23"/>
    </row>
    <row r="16" spans="1:21" ht="17.25" customHeight="1">
      <c r="A16" s="15">
        <v>12</v>
      </c>
      <c r="B16" s="33" t="s">
        <v>61</v>
      </c>
      <c r="C16" s="35">
        <v>65.963302752293572</v>
      </c>
      <c r="D16" s="35">
        <v>61.994609164420488</v>
      </c>
      <c r="E16" s="35">
        <v>54.727272727272727</v>
      </c>
      <c r="F16" s="35">
        <v>60.960144927536234</v>
      </c>
      <c r="G16" s="35">
        <v>59.262510974539076</v>
      </c>
      <c r="H16" s="35">
        <v>53.249097472924191</v>
      </c>
      <c r="I16" s="35">
        <v>49.152542372881356</v>
      </c>
      <c r="J16" s="35">
        <v>49.487418452935692</v>
      </c>
      <c r="K16" s="37">
        <v>49.911190053285971</v>
      </c>
      <c r="L16" s="144">
        <v>47.178538390379273</v>
      </c>
      <c r="M16" s="144">
        <v>43.956043956043956</v>
      </c>
      <c r="N16" s="22"/>
      <c r="O16" s="23"/>
      <c r="P16" s="23"/>
      <c r="Q16" s="23"/>
      <c r="R16" s="23"/>
      <c r="S16" s="23"/>
    </row>
    <row r="17" spans="1:19" ht="17.25" customHeight="1">
      <c r="A17" s="15">
        <v>13</v>
      </c>
      <c r="B17" s="33" t="s">
        <v>60</v>
      </c>
      <c r="C17" s="35">
        <v>67.961165048543691</v>
      </c>
      <c r="D17" s="35">
        <v>64.285714285714292</v>
      </c>
      <c r="E17" s="35">
        <v>71.428571428571431</v>
      </c>
      <c r="F17" s="35">
        <v>65.054945054945051</v>
      </c>
      <c r="G17" s="35">
        <v>65.525114155251146</v>
      </c>
      <c r="H17" s="35">
        <v>66.584766584766584</v>
      </c>
      <c r="I17" s="35">
        <v>59.375</v>
      </c>
      <c r="J17" s="35">
        <v>55.238095238095241</v>
      </c>
      <c r="K17" s="37">
        <v>63.593380614657214</v>
      </c>
      <c r="L17" s="144">
        <v>46.542553191489361</v>
      </c>
      <c r="M17" s="144">
        <v>45</v>
      </c>
      <c r="N17" s="22"/>
      <c r="O17" s="23"/>
      <c r="P17" s="23"/>
      <c r="Q17" s="23"/>
      <c r="R17" s="23"/>
      <c r="S17" s="23"/>
    </row>
    <row r="18" spans="1:19" ht="17.25" customHeight="1">
      <c r="A18" s="15">
        <v>14</v>
      </c>
      <c r="B18" s="33" t="s">
        <v>28</v>
      </c>
      <c r="C18" s="35">
        <v>61.835748792270529</v>
      </c>
      <c r="D18" s="35">
        <v>68.877551020408163</v>
      </c>
      <c r="E18" s="35">
        <v>63.212435233160626</v>
      </c>
      <c r="F18" s="35">
        <v>57.894736842105267</v>
      </c>
      <c r="G18" s="35">
        <v>60.62176165803109</v>
      </c>
      <c r="H18" s="35">
        <v>64.021164021164026</v>
      </c>
      <c r="I18" s="35">
        <v>47.222222222222221</v>
      </c>
      <c r="J18" s="35">
        <v>53.299492385786806</v>
      </c>
      <c r="K18" s="37">
        <v>45.405405405405411</v>
      </c>
      <c r="L18" s="144">
        <v>33.879781420765028</v>
      </c>
      <c r="M18" s="144">
        <v>42.690058479532162</v>
      </c>
      <c r="N18" s="22"/>
      <c r="O18" s="15"/>
    </row>
    <row r="19" spans="1:19" ht="17.25" customHeight="1">
      <c r="A19" s="15">
        <v>15</v>
      </c>
      <c r="B19" s="33" t="s">
        <v>29</v>
      </c>
      <c r="C19" s="35">
        <v>35.766423357664237</v>
      </c>
      <c r="D19" s="35">
        <v>22.857142857142858</v>
      </c>
      <c r="E19" s="35">
        <v>21.739130434782609</v>
      </c>
      <c r="F19" s="35">
        <v>21.666666666666668</v>
      </c>
      <c r="G19" s="35">
        <v>10.16949152542373</v>
      </c>
      <c r="H19" s="35">
        <v>16.822429906542055</v>
      </c>
      <c r="I19" s="35">
        <v>15.178571428571427</v>
      </c>
      <c r="J19" s="35">
        <v>11.864406779661017</v>
      </c>
      <c r="K19" s="37">
        <v>12.087912087912088</v>
      </c>
      <c r="L19" s="144">
        <v>7.2727272727272725</v>
      </c>
      <c r="M19" s="144">
        <v>8.4033613445378155</v>
      </c>
      <c r="N19" s="22"/>
      <c r="O19" s="15"/>
    </row>
    <row r="20" spans="1:19" ht="17.25" customHeight="1">
      <c r="A20" s="15">
        <v>16</v>
      </c>
      <c r="B20" s="33" t="s">
        <v>59</v>
      </c>
      <c r="C20" s="35">
        <v>77.664974619289339</v>
      </c>
      <c r="D20" s="35">
        <v>58.201058201058196</v>
      </c>
      <c r="E20" s="35">
        <v>57.95454545454546</v>
      </c>
      <c r="F20" s="35">
        <v>61.578947368421055</v>
      </c>
      <c r="G20" s="35">
        <v>53.240740740740748</v>
      </c>
      <c r="H20" s="35">
        <v>56.92307692307692</v>
      </c>
      <c r="I20" s="35">
        <v>68.367346938775512</v>
      </c>
      <c r="J20" s="35">
        <v>57.999999999999993</v>
      </c>
      <c r="K20" s="37">
        <v>44.230769230769226</v>
      </c>
      <c r="L20" s="144">
        <v>62.679425837320579</v>
      </c>
      <c r="M20" s="144">
        <v>45.128205128205131</v>
      </c>
      <c r="N20" s="22"/>
      <c r="O20" s="15"/>
    </row>
    <row r="21" spans="1:19" ht="17.25" customHeight="1">
      <c r="A21" s="15">
        <v>17</v>
      </c>
      <c r="B21" s="33" t="s">
        <v>30</v>
      </c>
      <c r="C21" s="35">
        <v>64.705882352941174</v>
      </c>
      <c r="D21" s="35">
        <v>67.857142857142861</v>
      </c>
      <c r="E21" s="35">
        <v>41.463414634146339</v>
      </c>
      <c r="F21" s="35">
        <v>35.185185185185183</v>
      </c>
      <c r="G21" s="35">
        <v>37.5</v>
      </c>
      <c r="H21" s="35">
        <v>26.086956521739129</v>
      </c>
      <c r="I21" s="35">
        <v>33.175355450236964</v>
      </c>
      <c r="J21" s="35">
        <v>23.287671232876711</v>
      </c>
      <c r="K21" s="37">
        <v>19.047619047619047</v>
      </c>
      <c r="L21" s="144">
        <v>23.376623376623375</v>
      </c>
      <c r="M21" s="144">
        <v>13.636363636363635</v>
      </c>
      <c r="N21" s="22"/>
      <c r="O21" s="15"/>
    </row>
    <row r="22" spans="1:19" ht="17.25" customHeight="1">
      <c r="A22" s="15">
        <v>18</v>
      </c>
      <c r="B22" s="33" t="s">
        <v>31</v>
      </c>
      <c r="C22" s="35">
        <v>76.666666666666671</v>
      </c>
      <c r="D22" s="35">
        <v>81.944444444444443</v>
      </c>
      <c r="E22" s="35">
        <v>78.461538461538467</v>
      </c>
      <c r="F22" s="35">
        <v>70.666666666666671</v>
      </c>
      <c r="G22" s="35">
        <v>75.806451612903231</v>
      </c>
      <c r="H22" s="35">
        <v>73.529411764705884</v>
      </c>
      <c r="I22" s="35">
        <v>68.965517241379317</v>
      </c>
      <c r="J22" s="35">
        <v>61.904761904761905</v>
      </c>
      <c r="K22" s="37">
        <v>36.486486486486484</v>
      </c>
      <c r="L22" s="144">
        <v>51.785714285714292</v>
      </c>
      <c r="M22" s="144">
        <v>59.701492537313428</v>
      </c>
      <c r="N22" s="22"/>
      <c r="O22" s="15"/>
    </row>
    <row r="23" spans="1:19" ht="17.25" customHeight="1" thickBot="1">
      <c r="A23" s="15">
        <v>19</v>
      </c>
      <c r="B23" s="56" t="s">
        <v>32</v>
      </c>
      <c r="C23" s="57">
        <v>85.294117647058826</v>
      </c>
      <c r="D23" s="57">
        <v>91.428571428571431</v>
      </c>
      <c r="E23" s="57">
        <v>85.714285714285708</v>
      </c>
      <c r="F23" s="57">
        <v>79.518072289156621</v>
      </c>
      <c r="G23" s="57">
        <v>66.197183098591552</v>
      </c>
      <c r="H23" s="57">
        <v>78.082191780821915</v>
      </c>
      <c r="I23" s="57">
        <v>41.269841269841265</v>
      </c>
      <c r="J23" s="57">
        <v>27.868852459016392</v>
      </c>
      <c r="K23" s="58">
        <v>30.985915492957744</v>
      </c>
      <c r="L23" s="145">
        <v>18.75</v>
      </c>
      <c r="M23" s="145">
        <v>22.535211267605636</v>
      </c>
      <c r="N23" s="22"/>
      <c r="O23" s="15"/>
    </row>
    <row r="24" spans="1:19" ht="17.25" customHeight="1" thickTop="1">
      <c r="A24" s="15">
        <v>20</v>
      </c>
      <c r="B24" s="53" t="s">
        <v>69</v>
      </c>
      <c r="C24" s="54">
        <v>58.885462886365346</v>
      </c>
      <c r="D24" s="54">
        <v>56.864702945581627</v>
      </c>
      <c r="E24" s="54">
        <v>54.475055845122853</v>
      </c>
      <c r="F24" s="54">
        <v>51.558787529699771</v>
      </c>
      <c r="G24" s="54">
        <v>49.60556511761331</v>
      </c>
      <c r="H24" s="54">
        <v>48.102971420466631</v>
      </c>
      <c r="I24" s="54">
        <v>45.381498043599777</v>
      </c>
      <c r="J24" s="54">
        <v>43.521878335112056</v>
      </c>
      <c r="K24" s="55">
        <v>38.338366458318703</v>
      </c>
      <c r="L24" s="146">
        <v>38.169820897686897</v>
      </c>
      <c r="M24" s="146">
        <v>35.878044897309344</v>
      </c>
      <c r="N24" s="20"/>
      <c r="O24" s="15"/>
    </row>
    <row r="25" spans="1:19" ht="12" customHeight="1"/>
    <row r="26" spans="1:19" ht="12" customHeight="1"/>
    <row r="59" spans="2:2" ht="14.25">
      <c r="B59" s="143" t="str">
        <f>B1</f>
        <v>■中学3年生時点　むし歯のある人割合の状況</v>
      </c>
    </row>
  </sheetData>
  <autoFilter ref="A4:M24"/>
  <mergeCells count="1">
    <mergeCell ref="C3:M3"/>
  </mergeCells>
  <phoneticPr fontId="2"/>
  <printOptions horizontalCentered="1" verticalCentered="1" gridLinesSet="0"/>
  <pageMargins left="0.9055118110236221" right="0.4724409448818898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9"/>
  <sheetViews>
    <sheetView view="pageBreakPreview" zoomScale="115" zoomScaleNormal="100" zoomScaleSheetLayoutView="115" workbookViewId="0">
      <pane xSplit="1" ySplit="4" topLeftCell="P16" activePane="bottomRight" state="frozen"/>
      <selection pane="topRight" activeCell="B1" sqref="B1"/>
      <selection pane="bottomLeft" activeCell="A5" sqref="A5"/>
      <selection pane="bottomRight" activeCell="AN5" sqref="AN5:AN24"/>
    </sheetView>
  </sheetViews>
  <sheetFormatPr defaultColWidth="2.125" defaultRowHeight="9" customHeight="1"/>
  <cols>
    <col min="1" max="1" width="11.75" style="8" customWidth="1"/>
    <col min="2" max="19" width="5" style="9" customWidth="1"/>
    <col min="20" max="22" width="5" style="10" customWidth="1"/>
    <col min="23" max="25" width="4.625" style="9" customWidth="1"/>
    <col min="26" max="28" width="4.625" style="10" customWidth="1"/>
    <col min="29" max="31" width="4.625" style="9" customWidth="1"/>
    <col min="32" max="34" width="4.625" style="10" customWidth="1"/>
    <col min="35" max="37" width="4.625" style="9" customWidth="1"/>
    <col min="38" max="40" width="4.625" style="10" customWidth="1"/>
    <col min="41" max="43" width="4.625" style="9" customWidth="1"/>
    <col min="44" max="46" width="4.625" style="10" customWidth="1"/>
    <col min="47" max="49" width="4.625" style="9" customWidth="1"/>
    <col min="50" max="52" width="4.625" style="11" customWidth="1"/>
    <col min="53" max="55" width="4.625" style="9" customWidth="1"/>
    <col min="56" max="58" width="4.625" style="11" customWidth="1"/>
    <col min="59" max="61" width="4.625" style="9" customWidth="1"/>
    <col min="62" max="64" width="4.625" style="11" customWidth="1"/>
    <col min="65" max="67" width="4.625" style="9" customWidth="1"/>
    <col min="68" max="70" width="4.625" style="11" customWidth="1"/>
    <col min="71" max="73" width="4.125" style="9" customWidth="1"/>
    <col min="74" max="76" width="4.625" style="11" customWidth="1"/>
    <col min="77" max="79" width="4" style="9" customWidth="1"/>
    <col min="80" max="82" width="3.75" style="11" customWidth="1"/>
    <col min="83" max="85" width="3.875" style="9" customWidth="1"/>
    <col min="86" max="88" width="3.75" style="11" customWidth="1"/>
    <col min="89" max="91" width="3.875" style="9" customWidth="1"/>
    <col min="92" max="94" width="3.75" style="12" customWidth="1"/>
    <col min="95" max="95" width="4" style="9" customWidth="1"/>
    <col min="96" max="97" width="4" style="13" customWidth="1"/>
    <col min="98" max="100" width="3.625" style="13" customWidth="1"/>
    <col min="101" max="16384" width="2.125" style="13"/>
  </cols>
  <sheetData>
    <row r="1" spans="1:126" ht="19.5" customHeight="1">
      <c r="B1" s="142" t="s">
        <v>82</v>
      </c>
      <c r="W1" s="142" t="s">
        <v>82</v>
      </c>
      <c r="AU1" s="142" t="s">
        <v>82</v>
      </c>
      <c r="BS1" s="142" t="s">
        <v>82</v>
      </c>
    </row>
    <row r="2" spans="1:126" s="1" customFormat="1" ht="31.5" customHeight="1">
      <c r="A2" s="132"/>
      <c r="B2" s="161" t="s">
        <v>0</v>
      </c>
      <c r="C2" s="162"/>
      <c r="D2" s="163"/>
      <c r="E2" s="161" t="s">
        <v>1</v>
      </c>
      <c r="F2" s="162"/>
      <c r="G2" s="163"/>
      <c r="H2" s="161" t="s">
        <v>33</v>
      </c>
      <c r="I2" s="162"/>
      <c r="J2" s="163"/>
      <c r="K2" s="161" t="s">
        <v>2</v>
      </c>
      <c r="L2" s="162"/>
      <c r="M2" s="163"/>
      <c r="N2" s="161" t="s">
        <v>34</v>
      </c>
      <c r="O2" s="162"/>
      <c r="P2" s="163"/>
      <c r="Q2" s="161" t="s">
        <v>3</v>
      </c>
      <c r="R2" s="162"/>
      <c r="S2" s="163"/>
      <c r="T2" s="158" t="s">
        <v>42</v>
      </c>
      <c r="U2" s="159"/>
      <c r="V2" s="160"/>
      <c r="W2" s="161" t="s">
        <v>4</v>
      </c>
      <c r="X2" s="162"/>
      <c r="Y2" s="163"/>
      <c r="Z2" s="158" t="s">
        <v>43</v>
      </c>
      <c r="AA2" s="159"/>
      <c r="AB2" s="160"/>
      <c r="AC2" s="161" t="s">
        <v>5</v>
      </c>
      <c r="AD2" s="162"/>
      <c r="AE2" s="163"/>
      <c r="AF2" s="158" t="s">
        <v>57</v>
      </c>
      <c r="AG2" s="159"/>
      <c r="AH2" s="160"/>
      <c r="AI2" s="161" t="s">
        <v>6</v>
      </c>
      <c r="AJ2" s="162"/>
      <c r="AK2" s="163"/>
      <c r="AL2" s="158" t="s">
        <v>7</v>
      </c>
      <c r="AM2" s="159"/>
      <c r="AN2" s="160"/>
      <c r="AO2" s="161" t="s">
        <v>8</v>
      </c>
      <c r="AP2" s="162"/>
      <c r="AQ2" s="163"/>
      <c r="AR2" s="158" t="s">
        <v>56</v>
      </c>
      <c r="AS2" s="159"/>
      <c r="AT2" s="160"/>
      <c r="AU2" s="164" t="s">
        <v>48</v>
      </c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6"/>
      <c r="BG2" s="164" t="s">
        <v>49</v>
      </c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6"/>
      <c r="BS2" s="164" t="s">
        <v>9</v>
      </c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6"/>
      <c r="CE2" s="164" t="s">
        <v>10</v>
      </c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6"/>
    </row>
    <row r="3" spans="1:126" s="1" customFormat="1" ht="9.75" customHeight="1">
      <c r="A3" s="156" t="s">
        <v>81</v>
      </c>
      <c r="B3" s="150" t="s">
        <v>19</v>
      </c>
      <c r="C3" s="152" t="s">
        <v>20</v>
      </c>
      <c r="D3" s="154" t="s">
        <v>21</v>
      </c>
      <c r="E3" s="150" t="s">
        <v>19</v>
      </c>
      <c r="F3" s="152" t="s">
        <v>20</v>
      </c>
      <c r="G3" s="154" t="s">
        <v>21</v>
      </c>
      <c r="H3" s="150" t="s">
        <v>19</v>
      </c>
      <c r="I3" s="152" t="s">
        <v>20</v>
      </c>
      <c r="J3" s="154" t="s">
        <v>21</v>
      </c>
      <c r="K3" s="150" t="s">
        <v>19</v>
      </c>
      <c r="L3" s="152" t="s">
        <v>20</v>
      </c>
      <c r="M3" s="154" t="s">
        <v>21</v>
      </c>
      <c r="N3" s="150" t="s">
        <v>19</v>
      </c>
      <c r="O3" s="152" t="s">
        <v>20</v>
      </c>
      <c r="P3" s="154" t="s">
        <v>21</v>
      </c>
      <c r="Q3" s="150" t="s">
        <v>19</v>
      </c>
      <c r="R3" s="152" t="s">
        <v>20</v>
      </c>
      <c r="S3" s="154" t="s">
        <v>21</v>
      </c>
      <c r="T3" s="150" t="s">
        <v>19</v>
      </c>
      <c r="U3" s="152" t="s">
        <v>20</v>
      </c>
      <c r="V3" s="154" t="s">
        <v>21</v>
      </c>
      <c r="W3" s="150" t="s">
        <v>19</v>
      </c>
      <c r="X3" s="152" t="s">
        <v>20</v>
      </c>
      <c r="Y3" s="154" t="s">
        <v>21</v>
      </c>
      <c r="Z3" s="150" t="s">
        <v>19</v>
      </c>
      <c r="AA3" s="152" t="s">
        <v>20</v>
      </c>
      <c r="AB3" s="154" t="s">
        <v>21</v>
      </c>
      <c r="AC3" s="150" t="s">
        <v>19</v>
      </c>
      <c r="AD3" s="152" t="s">
        <v>20</v>
      </c>
      <c r="AE3" s="154" t="s">
        <v>21</v>
      </c>
      <c r="AF3" s="150" t="s">
        <v>19</v>
      </c>
      <c r="AG3" s="152" t="s">
        <v>20</v>
      </c>
      <c r="AH3" s="154" t="s">
        <v>21</v>
      </c>
      <c r="AI3" s="150" t="s">
        <v>19</v>
      </c>
      <c r="AJ3" s="152" t="s">
        <v>20</v>
      </c>
      <c r="AK3" s="154" t="s">
        <v>21</v>
      </c>
      <c r="AL3" s="150" t="s">
        <v>19</v>
      </c>
      <c r="AM3" s="152" t="s">
        <v>20</v>
      </c>
      <c r="AN3" s="154" t="s">
        <v>21</v>
      </c>
      <c r="AO3" s="150" t="s">
        <v>19</v>
      </c>
      <c r="AP3" s="152" t="s">
        <v>20</v>
      </c>
      <c r="AQ3" s="154" t="s">
        <v>21</v>
      </c>
      <c r="AR3" s="150" t="s">
        <v>19</v>
      </c>
      <c r="AS3" s="152" t="s">
        <v>20</v>
      </c>
      <c r="AT3" s="154" t="s">
        <v>21</v>
      </c>
      <c r="AU3" s="150" t="s">
        <v>11</v>
      </c>
      <c r="AV3" s="152"/>
      <c r="AW3" s="152"/>
      <c r="AX3" s="167" t="s">
        <v>12</v>
      </c>
      <c r="AY3" s="167"/>
      <c r="AZ3" s="167"/>
      <c r="BA3" s="152" t="s">
        <v>13</v>
      </c>
      <c r="BB3" s="152"/>
      <c r="BC3" s="152"/>
      <c r="BD3" s="167" t="s">
        <v>14</v>
      </c>
      <c r="BE3" s="167"/>
      <c r="BF3" s="168"/>
      <c r="BG3" s="150" t="s">
        <v>11</v>
      </c>
      <c r="BH3" s="152"/>
      <c r="BI3" s="152"/>
      <c r="BJ3" s="167" t="s">
        <v>12</v>
      </c>
      <c r="BK3" s="167"/>
      <c r="BL3" s="167"/>
      <c r="BM3" s="152" t="s">
        <v>13</v>
      </c>
      <c r="BN3" s="152"/>
      <c r="BO3" s="152"/>
      <c r="BP3" s="167" t="s">
        <v>14</v>
      </c>
      <c r="BQ3" s="167"/>
      <c r="BR3" s="168"/>
      <c r="BS3" s="150" t="s">
        <v>15</v>
      </c>
      <c r="BT3" s="152"/>
      <c r="BU3" s="152"/>
      <c r="BV3" s="167" t="s">
        <v>16</v>
      </c>
      <c r="BW3" s="167"/>
      <c r="BX3" s="167"/>
      <c r="BY3" s="152" t="s">
        <v>17</v>
      </c>
      <c r="BZ3" s="152"/>
      <c r="CA3" s="152"/>
      <c r="CB3" s="167" t="s">
        <v>18</v>
      </c>
      <c r="CC3" s="167"/>
      <c r="CD3" s="168"/>
      <c r="CE3" s="150" t="s">
        <v>11</v>
      </c>
      <c r="CF3" s="152"/>
      <c r="CG3" s="152"/>
      <c r="CH3" s="167" t="s">
        <v>12</v>
      </c>
      <c r="CI3" s="167"/>
      <c r="CJ3" s="167"/>
      <c r="CK3" s="152" t="s">
        <v>13</v>
      </c>
      <c r="CL3" s="152"/>
      <c r="CM3" s="152"/>
      <c r="CN3" s="169" t="s">
        <v>14</v>
      </c>
      <c r="CO3" s="169"/>
      <c r="CP3" s="169"/>
      <c r="CQ3" s="152" t="s">
        <v>50</v>
      </c>
      <c r="CR3" s="152"/>
      <c r="CS3" s="152"/>
      <c r="CT3" s="170" t="s">
        <v>54</v>
      </c>
      <c r="CU3" s="170"/>
      <c r="CV3" s="171"/>
    </row>
    <row r="4" spans="1:126" s="1" customFormat="1" ht="9.75" customHeight="1">
      <c r="A4" s="157"/>
      <c r="B4" s="151"/>
      <c r="C4" s="153"/>
      <c r="D4" s="155"/>
      <c r="E4" s="151"/>
      <c r="F4" s="153"/>
      <c r="G4" s="155"/>
      <c r="H4" s="151"/>
      <c r="I4" s="153"/>
      <c r="J4" s="155"/>
      <c r="K4" s="151"/>
      <c r="L4" s="153"/>
      <c r="M4" s="155"/>
      <c r="N4" s="151"/>
      <c r="O4" s="153"/>
      <c r="P4" s="155"/>
      <c r="Q4" s="151"/>
      <c r="R4" s="153"/>
      <c r="S4" s="155"/>
      <c r="T4" s="151"/>
      <c r="U4" s="153"/>
      <c r="V4" s="155"/>
      <c r="W4" s="151"/>
      <c r="X4" s="153"/>
      <c r="Y4" s="155"/>
      <c r="Z4" s="151"/>
      <c r="AA4" s="153"/>
      <c r="AB4" s="155"/>
      <c r="AC4" s="151"/>
      <c r="AD4" s="153"/>
      <c r="AE4" s="155"/>
      <c r="AF4" s="151"/>
      <c r="AG4" s="153"/>
      <c r="AH4" s="155"/>
      <c r="AI4" s="151"/>
      <c r="AJ4" s="153"/>
      <c r="AK4" s="155"/>
      <c r="AL4" s="151"/>
      <c r="AM4" s="153"/>
      <c r="AN4" s="155"/>
      <c r="AO4" s="151"/>
      <c r="AP4" s="153"/>
      <c r="AQ4" s="155"/>
      <c r="AR4" s="151"/>
      <c r="AS4" s="153"/>
      <c r="AT4" s="155"/>
      <c r="AU4" s="125" t="s">
        <v>19</v>
      </c>
      <c r="AV4" s="126" t="s">
        <v>20</v>
      </c>
      <c r="AW4" s="126" t="s">
        <v>21</v>
      </c>
      <c r="AX4" s="127" t="s">
        <v>19</v>
      </c>
      <c r="AY4" s="127" t="s">
        <v>20</v>
      </c>
      <c r="AZ4" s="127" t="s">
        <v>21</v>
      </c>
      <c r="BA4" s="126" t="s">
        <v>19</v>
      </c>
      <c r="BB4" s="126" t="s">
        <v>20</v>
      </c>
      <c r="BC4" s="126" t="s">
        <v>21</v>
      </c>
      <c r="BD4" s="127" t="s">
        <v>19</v>
      </c>
      <c r="BE4" s="127" t="s">
        <v>20</v>
      </c>
      <c r="BF4" s="128" t="s">
        <v>21</v>
      </c>
      <c r="BG4" s="125" t="s">
        <v>19</v>
      </c>
      <c r="BH4" s="126" t="s">
        <v>20</v>
      </c>
      <c r="BI4" s="126" t="s">
        <v>21</v>
      </c>
      <c r="BJ4" s="127" t="s">
        <v>19</v>
      </c>
      <c r="BK4" s="127" t="s">
        <v>20</v>
      </c>
      <c r="BL4" s="127" t="s">
        <v>21</v>
      </c>
      <c r="BM4" s="126" t="s">
        <v>19</v>
      </c>
      <c r="BN4" s="126" t="s">
        <v>20</v>
      </c>
      <c r="BO4" s="126" t="s">
        <v>21</v>
      </c>
      <c r="BP4" s="127" t="s">
        <v>19</v>
      </c>
      <c r="BQ4" s="127" t="s">
        <v>20</v>
      </c>
      <c r="BR4" s="128" t="s">
        <v>21</v>
      </c>
      <c r="BS4" s="125" t="s">
        <v>19</v>
      </c>
      <c r="BT4" s="126" t="s">
        <v>20</v>
      </c>
      <c r="BU4" s="126" t="s">
        <v>21</v>
      </c>
      <c r="BV4" s="127" t="s">
        <v>19</v>
      </c>
      <c r="BW4" s="127" t="s">
        <v>20</v>
      </c>
      <c r="BX4" s="127" t="s">
        <v>21</v>
      </c>
      <c r="BY4" s="126" t="s">
        <v>19</v>
      </c>
      <c r="BZ4" s="126" t="s">
        <v>20</v>
      </c>
      <c r="CA4" s="126" t="s">
        <v>21</v>
      </c>
      <c r="CB4" s="127" t="s">
        <v>19</v>
      </c>
      <c r="CC4" s="127" t="s">
        <v>20</v>
      </c>
      <c r="CD4" s="128" t="s">
        <v>21</v>
      </c>
      <c r="CE4" s="125" t="s">
        <v>19</v>
      </c>
      <c r="CF4" s="126" t="s">
        <v>20</v>
      </c>
      <c r="CG4" s="126" t="s">
        <v>21</v>
      </c>
      <c r="CH4" s="127" t="s">
        <v>19</v>
      </c>
      <c r="CI4" s="127" t="s">
        <v>20</v>
      </c>
      <c r="CJ4" s="127" t="s">
        <v>21</v>
      </c>
      <c r="CK4" s="126" t="s">
        <v>19</v>
      </c>
      <c r="CL4" s="126" t="s">
        <v>20</v>
      </c>
      <c r="CM4" s="126" t="s">
        <v>21</v>
      </c>
      <c r="CN4" s="129" t="s">
        <v>19</v>
      </c>
      <c r="CO4" s="129" t="s">
        <v>20</v>
      </c>
      <c r="CP4" s="129" t="s">
        <v>21</v>
      </c>
      <c r="CQ4" s="126" t="s">
        <v>51</v>
      </c>
      <c r="CR4" s="130" t="s">
        <v>52</v>
      </c>
      <c r="CS4" s="130" t="s">
        <v>53</v>
      </c>
      <c r="CT4" s="126" t="s">
        <v>51</v>
      </c>
      <c r="CU4" s="130" t="s">
        <v>52</v>
      </c>
      <c r="CV4" s="131" t="s">
        <v>53</v>
      </c>
    </row>
    <row r="5" spans="1:126" s="2" customFormat="1" ht="18.75" customHeight="1">
      <c r="A5" s="119" t="s">
        <v>22</v>
      </c>
      <c r="B5" s="59">
        <v>1519</v>
      </c>
      <c r="C5" s="60">
        <v>1435</v>
      </c>
      <c r="D5" s="61">
        <v>2954</v>
      </c>
      <c r="E5" s="59">
        <v>460</v>
      </c>
      <c r="F5" s="60">
        <v>507</v>
      </c>
      <c r="G5" s="61">
        <v>967</v>
      </c>
      <c r="H5" s="62">
        <f t="shared" ref="H5:H23" si="0">IF(B5=0,0,E5/B5)</f>
        <v>0.30283080974325216</v>
      </c>
      <c r="I5" s="63">
        <f t="shared" ref="I5:I23" si="1">IF(C5=0,0,F5/C5)</f>
        <v>0.3533101045296167</v>
      </c>
      <c r="J5" s="64">
        <f t="shared" ref="J5:J23" si="2">IF(D5=0,0,G5/D5)</f>
        <v>0.32735274204468517</v>
      </c>
      <c r="K5" s="59">
        <v>303</v>
      </c>
      <c r="L5" s="60">
        <v>336</v>
      </c>
      <c r="M5" s="61">
        <v>639</v>
      </c>
      <c r="N5" s="62">
        <f t="shared" ref="N5:N23" si="3">IF(E5=0,0,K5/E5)</f>
        <v>0.65869565217391302</v>
      </c>
      <c r="O5" s="63">
        <f t="shared" ref="O5:O23" si="4">IF(F5=0,0,L5/F5)</f>
        <v>0.66272189349112431</v>
      </c>
      <c r="P5" s="64">
        <f t="shared" ref="P5:P23" si="5">IF(G5=0,0,M5/G5)</f>
        <v>0.6608066184074457</v>
      </c>
      <c r="Q5" s="59">
        <v>336</v>
      </c>
      <c r="R5" s="60">
        <v>396</v>
      </c>
      <c r="S5" s="61">
        <v>732</v>
      </c>
      <c r="T5" s="65">
        <f t="shared" ref="T5:T23" si="6">IF(B5=0,0,Q5/B5)</f>
        <v>0.22119815668202766</v>
      </c>
      <c r="U5" s="66">
        <f t="shared" ref="U5:U23" si="7">IF(C5=0,0,R5/C5)</f>
        <v>0.27595818815331008</v>
      </c>
      <c r="V5" s="67">
        <f t="shared" ref="V5:V23" si="8">IF(D5=0,0,S5/D5)</f>
        <v>0.24779959377115776</v>
      </c>
      <c r="W5" s="59">
        <v>831</v>
      </c>
      <c r="X5" s="60">
        <v>1067</v>
      </c>
      <c r="Y5" s="61">
        <v>1898</v>
      </c>
      <c r="Z5" s="65">
        <f t="shared" ref="Z5:Z23" si="9">IF(B5=0,0,W5/B5)</f>
        <v>0.54707044107965763</v>
      </c>
      <c r="AA5" s="66">
        <f t="shared" ref="AA5:AA23" si="10">IF(C5=0,0,X5/C5)</f>
        <v>0.74355400696864116</v>
      </c>
      <c r="AB5" s="67">
        <f t="shared" ref="AB5:AB23" si="11">IF(D5=0,0,Y5/D5)</f>
        <v>0.64251861882193639</v>
      </c>
      <c r="AC5" s="59">
        <v>9</v>
      </c>
      <c r="AD5" s="60">
        <v>7</v>
      </c>
      <c r="AE5" s="61">
        <v>16</v>
      </c>
      <c r="AF5" s="65">
        <f t="shared" ref="AF5:AF23" si="12">IF(B5=0,0,AC5/B5)</f>
        <v>5.9249506254114553E-3</v>
      </c>
      <c r="AG5" s="66">
        <f t="shared" ref="AG5:AG23" si="13">IF(C5=0,0,AD5/C5)</f>
        <v>4.8780487804878049E-3</v>
      </c>
      <c r="AH5" s="67">
        <f t="shared" ref="AH5:AH23" si="14">IF(D5=0,0,AE5/D5)</f>
        <v>5.4163845633039944E-3</v>
      </c>
      <c r="AI5" s="59">
        <v>1176</v>
      </c>
      <c r="AJ5" s="60">
        <v>1470</v>
      </c>
      <c r="AK5" s="61">
        <v>2646</v>
      </c>
      <c r="AL5" s="65">
        <f t="shared" ref="AL5:AL23" si="15">IF(B5=0,0,AI5/B5)</f>
        <v>0.77419354838709675</v>
      </c>
      <c r="AM5" s="66">
        <f t="shared" ref="AM5:AM23" si="16">IF(C5=0,0,AJ5/C5)</f>
        <v>1.024390243902439</v>
      </c>
      <c r="AN5" s="67">
        <f t="shared" ref="AN5:AN23" si="17">IF(D5=0,0,AK5/D5)</f>
        <v>0.89573459715639814</v>
      </c>
      <c r="AO5" s="59">
        <v>643</v>
      </c>
      <c r="AP5" s="60">
        <v>888</v>
      </c>
      <c r="AQ5" s="61">
        <v>1531</v>
      </c>
      <c r="AR5" s="65">
        <f t="shared" ref="AR5:AR23" si="18">IF(B5=0,0,AO5/$B5)</f>
        <v>0.42330480579328505</v>
      </c>
      <c r="AS5" s="66">
        <f t="shared" ref="AS5:AS23" si="19">IF(C5=0,0,AP5/$B5)</f>
        <v>0.58459512837393024</v>
      </c>
      <c r="AT5" s="67">
        <f t="shared" ref="AT5:AT23" si="20">IF(D5=0,0,AQ5/$B5)</f>
        <v>1.0078999341672152</v>
      </c>
      <c r="AU5" s="59">
        <v>22</v>
      </c>
      <c r="AV5" s="60">
        <v>36</v>
      </c>
      <c r="AW5" s="68">
        <v>58</v>
      </c>
      <c r="AX5" s="63">
        <f t="shared" ref="AX5:AX23" si="21">IF(B5=0,0,AU5/B5)</f>
        <v>1.4483212639894667E-2</v>
      </c>
      <c r="AY5" s="63">
        <f t="shared" ref="AY5:AY23" si="22">IF(C5=0,0,AV5/C5)</f>
        <v>2.5087108013937282E-2</v>
      </c>
      <c r="AZ5" s="63">
        <f t="shared" ref="AZ5:AZ23" si="23">IF(D5=0,0,AW5/D5)</f>
        <v>1.963439404197698E-2</v>
      </c>
      <c r="BA5" s="60">
        <v>5</v>
      </c>
      <c r="BB5" s="60">
        <v>6</v>
      </c>
      <c r="BC5" s="68">
        <v>11</v>
      </c>
      <c r="BD5" s="63">
        <f t="shared" ref="BD5:BD23" si="24">IF(B5=0,0,BA5/B5)</f>
        <v>3.2916392363396972E-3</v>
      </c>
      <c r="BE5" s="63">
        <f t="shared" ref="BE5:BE23" si="25">IF(C5=0,0,BB5/C5)</f>
        <v>4.181184668989547E-3</v>
      </c>
      <c r="BF5" s="64">
        <f t="shared" ref="BF5:BF23" si="26">IF(D5=0,0,BC5/D5)</f>
        <v>3.7237643872714962E-3</v>
      </c>
      <c r="BG5" s="59">
        <v>256</v>
      </c>
      <c r="BH5" s="60">
        <v>268</v>
      </c>
      <c r="BI5" s="68">
        <v>524</v>
      </c>
      <c r="BJ5" s="63">
        <f t="shared" ref="BJ5:BJ23" si="27">IF(B5=0,0,BG5/B5)</f>
        <v>0.16853192890059249</v>
      </c>
      <c r="BK5" s="63">
        <f t="shared" ref="BK5:BK23" si="28">IF(C5=0,0,BH5/C5)</f>
        <v>0.1867595818815331</v>
      </c>
      <c r="BL5" s="63">
        <f t="shared" ref="BL5:BL23" si="29">IF(D5=0,0,BI5/D5)</f>
        <v>0.17738659444820581</v>
      </c>
      <c r="BM5" s="60">
        <v>96</v>
      </c>
      <c r="BN5" s="60">
        <v>105</v>
      </c>
      <c r="BO5" s="68">
        <v>201</v>
      </c>
      <c r="BP5" s="63">
        <f t="shared" ref="BP5:BP23" si="30">IF(B5=0,0,BM5/B5)</f>
        <v>6.319947333772219E-2</v>
      </c>
      <c r="BQ5" s="63">
        <f t="shared" ref="BQ5:BQ23" si="31">IF(C5=0,0,BN5/C5)</f>
        <v>7.3170731707317069E-2</v>
      </c>
      <c r="BR5" s="64">
        <f t="shared" ref="BR5:BR23" si="32">IF(D5=0,0,BO5/D5)</f>
        <v>6.8043331076506439E-2</v>
      </c>
      <c r="BS5" s="59">
        <v>237</v>
      </c>
      <c r="BT5" s="60">
        <v>170</v>
      </c>
      <c r="BU5" s="68">
        <v>407</v>
      </c>
      <c r="BV5" s="63">
        <f t="shared" ref="BV5:BV23" si="33">IF(B5=0,0,BS5/B5)</f>
        <v>0.15602369980250164</v>
      </c>
      <c r="BW5" s="63">
        <f t="shared" ref="BW5:BW23" si="34">IF(C5=0,0,BT5/C5)</f>
        <v>0.11846689895470383</v>
      </c>
      <c r="BX5" s="63">
        <f t="shared" ref="BX5:BX23" si="35">IF(D5=0,0,BU5/D5)</f>
        <v>0.13777928232904535</v>
      </c>
      <c r="BY5" s="60">
        <v>83</v>
      </c>
      <c r="BZ5" s="60">
        <v>66</v>
      </c>
      <c r="CA5" s="68">
        <v>149</v>
      </c>
      <c r="CB5" s="63">
        <f t="shared" ref="CB5:CB23" si="36">IF(B5=0,0,BY5/B5)</f>
        <v>5.4641211323238972E-2</v>
      </c>
      <c r="CC5" s="63">
        <f t="shared" ref="CC5:CC23" si="37">IF(C5=0,0,BZ5/C5)</f>
        <v>4.5993031358885016E-2</v>
      </c>
      <c r="CD5" s="64">
        <f t="shared" ref="CD5:CD23" si="38">IF(D5=0,0,CA5/D5)</f>
        <v>5.0440081245768452E-2</v>
      </c>
      <c r="CE5" s="59">
        <v>271</v>
      </c>
      <c r="CF5" s="60">
        <v>168</v>
      </c>
      <c r="CG5" s="68">
        <v>439</v>
      </c>
      <c r="CH5" s="63">
        <f t="shared" ref="CH5:CH23" si="39">IF(B5=0,0,CE5/B5)</f>
        <v>0.17840684660961159</v>
      </c>
      <c r="CI5" s="63">
        <f t="shared" ref="CI5:CI23" si="40">IF(C5=0,0,CF5/C5)</f>
        <v>0.11707317073170732</v>
      </c>
      <c r="CJ5" s="63">
        <f t="shared" ref="CJ5:CJ23" si="41">IF(D5=0,0,CG5/D5)</f>
        <v>0.14861205145565334</v>
      </c>
      <c r="CK5" s="60">
        <v>82</v>
      </c>
      <c r="CL5" s="60">
        <v>55</v>
      </c>
      <c r="CM5" s="68">
        <v>137</v>
      </c>
      <c r="CN5" s="63">
        <f t="shared" ref="CN5:CN23" si="42">IF(B5=0,0,CK5/B5)</f>
        <v>5.3982883475971036E-2</v>
      </c>
      <c r="CO5" s="63">
        <f t="shared" ref="CO5:CO23" si="43">IF(C5=0,0,CL5/C5)</f>
        <v>3.8327526132404179E-2</v>
      </c>
      <c r="CP5" s="63">
        <f t="shared" ref="CP5:CP23" si="44">IF(D5=0,0,CM5/D5)</f>
        <v>4.6377792823290451E-2</v>
      </c>
      <c r="CQ5" s="68">
        <f>CE5+CK5</f>
        <v>353</v>
      </c>
      <c r="CR5" s="68">
        <f t="shared" ref="CR5:CS27" si="45">CF5+CL5</f>
        <v>223</v>
      </c>
      <c r="CS5" s="68">
        <f t="shared" si="45"/>
        <v>576</v>
      </c>
      <c r="CT5" s="63">
        <f>IF(B5=0,0,CQ5/B5)</f>
        <v>0.23238973008558261</v>
      </c>
      <c r="CU5" s="63">
        <f>IF(C5=0,0,CR5/C5)</f>
        <v>0.15540069686411151</v>
      </c>
      <c r="CV5" s="64">
        <f>IF(D5=0,0,CS5/D5)</f>
        <v>0.19498984427894381</v>
      </c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</row>
    <row r="6" spans="1:126" s="2" customFormat="1" ht="18.75" customHeight="1">
      <c r="A6" s="120" t="s">
        <v>23</v>
      </c>
      <c r="B6" s="69">
        <v>509</v>
      </c>
      <c r="C6" s="70">
        <v>498</v>
      </c>
      <c r="D6" s="71">
        <v>1007</v>
      </c>
      <c r="E6" s="69">
        <v>171</v>
      </c>
      <c r="F6" s="70">
        <v>183</v>
      </c>
      <c r="G6" s="71">
        <v>354</v>
      </c>
      <c r="H6" s="72">
        <f t="shared" si="0"/>
        <v>0.33595284872298625</v>
      </c>
      <c r="I6" s="73">
        <f t="shared" si="1"/>
        <v>0.36746987951807231</v>
      </c>
      <c r="J6" s="74">
        <f t="shared" si="2"/>
        <v>0.35153922542204569</v>
      </c>
      <c r="K6" s="69">
        <v>81</v>
      </c>
      <c r="L6" s="70">
        <v>89</v>
      </c>
      <c r="M6" s="71">
        <v>170</v>
      </c>
      <c r="N6" s="72">
        <f t="shared" si="3"/>
        <v>0.47368421052631576</v>
      </c>
      <c r="O6" s="73">
        <f t="shared" si="4"/>
        <v>0.48633879781420764</v>
      </c>
      <c r="P6" s="74">
        <f t="shared" si="5"/>
        <v>0.48022598870056499</v>
      </c>
      <c r="Q6" s="69">
        <v>202</v>
      </c>
      <c r="R6" s="70">
        <v>209</v>
      </c>
      <c r="S6" s="71">
        <v>411</v>
      </c>
      <c r="T6" s="75">
        <f t="shared" si="6"/>
        <v>0.39685658153241649</v>
      </c>
      <c r="U6" s="76">
        <f t="shared" si="7"/>
        <v>0.41967871485943775</v>
      </c>
      <c r="V6" s="77">
        <f t="shared" si="8"/>
        <v>0.40814299900695133</v>
      </c>
      <c r="W6" s="69">
        <v>249</v>
      </c>
      <c r="X6" s="70">
        <v>301</v>
      </c>
      <c r="Y6" s="71">
        <v>550</v>
      </c>
      <c r="Z6" s="75">
        <f t="shared" si="9"/>
        <v>0.48919449901768175</v>
      </c>
      <c r="AA6" s="76">
        <f t="shared" si="10"/>
        <v>0.60441767068273089</v>
      </c>
      <c r="AB6" s="77">
        <f t="shared" si="11"/>
        <v>0.54617676266137039</v>
      </c>
      <c r="AC6" s="69">
        <v>3</v>
      </c>
      <c r="AD6" s="70">
        <v>1</v>
      </c>
      <c r="AE6" s="71">
        <v>4</v>
      </c>
      <c r="AF6" s="75">
        <f t="shared" si="12"/>
        <v>5.893909626719057E-3</v>
      </c>
      <c r="AG6" s="76">
        <f t="shared" si="13"/>
        <v>2.008032128514056E-3</v>
      </c>
      <c r="AH6" s="77">
        <f t="shared" si="14"/>
        <v>3.9721946375372392E-3</v>
      </c>
      <c r="AI6" s="69">
        <v>454</v>
      </c>
      <c r="AJ6" s="70">
        <v>511</v>
      </c>
      <c r="AK6" s="71">
        <v>965</v>
      </c>
      <c r="AL6" s="75">
        <f t="shared" si="15"/>
        <v>0.89194499017681728</v>
      </c>
      <c r="AM6" s="76">
        <f t="shared" si="16"/>
        <v>1.0261044176706828</v>
      </c>
      <c r="AN6" s="77">
        <f t="shared" si="17"/>
        <v>0.95829195630585895</v>
      </c>
      <c r="AO6" s="69">
        <v>240</v>
      </c>
      <c r="AP6" s="70">
        <v>304</v>
      </c>
      <c r="AQ6" s="71">
        <v>544</v>
      </c>
      <c r="AR6" s="75">
        <f t="shared" si="18"/>
        <v>0.47151277013752457</v>
      </c>
      <c r="AS6" s="76">
        <f t="shared" si="19"/>
        <v>0.59724950884086447</v>
      </c>
      <c r="AT6" s="77">
        <f t="shared" si="20"/>
        <v>1.068762278978389</v>
      </c>
      <c r="AU6" s="69">
        <v>5</v>
      </c>
      <c r="AV6" s="70">
        <v>3</v>
      </c>
      <c r="AW6" s="78">
        <v>8</v>
      </c>
      <c r="AX6" s="73">
        <f t="shared" si="21"/>
        <v>9.823182711198428E-3</v>
      </c>
      <c r="AY6" s="73">
        <f t="shared" si="22"/>
        <v>6.024096385542169E-3</v>
      </c>
      <c r="AZ6" s="73">
        <f t="shared" si="23"/>
        <v>7.9443892750744784E-3</v>
      </c>
      <c r="BA6" s="70">
        <v>7</v>
      </c>
      <c r="BB6" s="70">
        <v>5</v>
      </c>
      <c r="BC6" s="78">
        <v>12</v>
      </c>
      <c r="BD6" s="73">
        <f t="shared" si="24"/>
        <v>1.37524557956778E-2</v>
      </c>
      <c r="BE6" s="73">
        <f t="shared" si="25"/>
        <v>1.0040160642570281E-2</v>
      </c>
      <c r="BF6" s="74">
        <f t="shared" si="26"/>
        <v>1.1916583912611719E-2</v>
      </c>
      <c r="BG6" s="69">
        <v>132</v>
      </c>
      <c r="BH6" s="70">
        <v>130</v>
      </c>
      <c r="BI6" s="78">
        <v>262</v>
      </c>
      <c r="BJ6" s="73">
        <f t="shared" si="27"/>
        <v>0.2593320235756385</v>
      </c>
      <c r="BK6" s="73">
        <f t="shared" si="28"/>
        <v>0.26104417670682734</v>
      </c>
      <c r="BL6" s="73">
        <f t="shared" si="29"/>
        <v>0.26017874875868918</v>
      </c>
      <c r="BM6" s="70">
        <v>16</v>
      </c>
      <c r="BN6" s="70">
        <v>18</v>
      </c>
      <c r="BO6" s="78">
        <v>34</v>
      </c>
      <c r="BP6" s="73">
        <f t="shared" si="30"/>
        <v>3.1434184675834968E-2</v>
      </c>
      <c r="BQ6" s="73">
        <f t="shared" si="31"/>
        <v>3.614457831325301E-2</v>
      </c>
      <c r="BR6" s="74">
        <f t="shared" si="32"/>
        <v>3.3763654419066536E-2</v>
      </c>
      <c r="BS6" s="69">
        <v>133</v>
      </c>
      <c r="BT6" s="70">
        <v>86</v>
      </c>
      <c r="BU6" s="78">
        <v>219</v>
      </c>
      <c r="BV6" s="73">
        <f t="shared" si="33"/>
        <v>0.26129666011787817</v>
      </c>
      <c r="BW6" s="73">
        <f t="shared" si="34"/>
        <v>0.17269076305220885</v>
      </c>
      <c r="BX6" s="73">
        <f t="shared" si="35"/>
        <v>0.21747765640516387</v>
      </c>
      <c r="BY6" s="70">
        <v>24</v>
      </c>
      <c r="BZ6" s="70">
        <v>6</v>
      </c>
      <c r="CA6" s="78">
        <v>30</v>
      </c>
      <c r="CB6" s="73">
        <f t="shared" si="36"/>
        <v>4.7151277013752456E-2</v>
      </c>
      <c r="CC6" s="73">
        <f t="shared" si="37"/>
        <v>1.2048192771084338E-2</v>
      </c>
      <c r="CD6" s="74">
        <f t="shared" si="38"/>
        <v>2.9791459781529295E-2</v>
      </c>
      <c r="CE6" s="69">
        <v>156</v>
      </c>
      <c r="CF6" s="70">
        <v>111</v>
      </c>
      <c r="CG6" s="78">
        <v>267</v>
      </c>
      <c r="CH6" s="73">
        <f t="shared" si="39"/>
        <v>0.30648330058939094</v>
      </c>
      <c r="CI6" s="73">
        <f t="shared" si="40"/>
        <v>0.22289156626506024</v>
      </c>
      <c r="CJ6" s="73">
        <f t="shared" si="41"/>
        <v>0.26514399205561073</v>
      </c>
      <c r="CK6" s="70">
        <v>26</v>
      </c>
      <c r="CL6" s="70">
        <v>10</v>
      </c>
      <c r="CM6" s="78">
        <v>36</v>
      </c>
      <c r="CN6" s="73">
        <f t="shared" si="42"/>
        <v>5.1080550098231828E-2</v>
      </c>
      <c r="CO6" s="73">
        <f t="shared" si="43"/>
        <v>2.0080321285140562E-2</v>
      </c>
      <c r="CP6" s="73">
        <f t="shared" si="44"/>
        <v>3.5749751737835157E-2</v>
      </c>
      <c r="CQ6" s="78">
        <f t="shared" ref="CQ6:CQ27" si="46">CE6+CK6</f>
        <v>182</v>
      </c>
      <c r="CR6" s="78">
        <f t="shared" si="45"/>
        <v>121</v>
      </c>
      <c r="CS6" s="78">
        <f t="shared" ref="CS6:CS27" si="47">CQ6+CR6</f>
        <v>303</v>
      </c>
      <c r="CT6" s="73">
        <f t="shared" ref="CT6:CV27" si="48">IF(B6=0,0,CQ6/B6)</f>
        <v>0.35756385068762281</v>
      </c>
      <c r="CU6" s="73">
        <f t="shared" si="48"/>
        <v>0.2429718875502008</v>
      </c>
      <c r="CV6" s="74">
        <f t="shared" si="48"/>
        <v>0.30089374379344586</v>
      </c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spans="1:126" s="2" customFormat="1" ht="18.75" customHeight="1">
      <c r="A7" s="120" t="s">
        <v>24</v>
      </c>
      <c r="B7" s="69">
        <v>567</v>
      </c>
      <c r="C7" s="70">
        <v>528</v>
      </c>
      <c r="D7" s="71">
        <v>1095</v>
      </c>
      <c r="E7" s="69">
        <v>218</v>
      </c>
      <c r="F7" s="70">
        <v>219</v>
      </c>
      <c r="G7" s="71">
        <v>437</v>
      </c>
      <c r="H7" s="72">
        <f t="shared" si="0"/>
        <v>0.38447971781305113</v>
      </c>
      <c r="I7" s="73">
        <f t="shared" si="1"/>
        <v>0.41477272727272729</v>
      </c>
      <c r="J7" s="74">
        <f t="shared" si="2"/>
        <v>0.39908675799086757</v>
      </c>
      <c r="K7" s="69">
        <v>153</v>
      </c>
      <c r="L7" s="70">
        <v>167</v>
      </c>
      <c r="M7" s="71">
        <v>320</v>
      </c>
      <c r="N7" s="72">
        <f t="shared" si="3"/>
        <v>0.70183486238532111</v>
      </c>
      <c r="O7" s="73">
        <f t="shared" si="4"/>
        <v>0.76255707762557079</v>
      </c>
      <c r="P7" s="74">
        <f t="shared" si="5"/>
        <v>0.73226544622425627</v>
      </c>
      <c r="Q7" s="69">
        <v>142</v>
      </c>
      <c r="R7" s="70">
        <v>102</v>
      </c>
      <c r="S7" s="71">
        <v>244</v>
      </c>
      <c r="T7" s="75">
        <f t="shared" si="6"/>
        <v>0.25044091710758376</v>
      </c>
      <c r="U7" s="76">
        <f t="shared" si="7"/>
        <v>0.19318181818181818</v>
      </c>
      <c r="V7" s="77">
        <f t="shared" si="8"/>
        <v>0.22283105022831051</v>
      </c>
      <c r="W7" s="69">
        <v>446</v>
      </c>
      <c r="X7" s="70">
        <v>492</v>
      </c>
      <c r="Y7" s="71">
        <v>938</v>
      </c>
      <c r="Z7" s="75">
        <f t="shared" si="9"/>
        <v>0.78659611992945322</v>
      </c>
      <c r="AA7" s="76">
        <f t="shared" si="10"/>
        <v>0.93181818181818177</v>
      </c>
      <c r="AB7" s="77">
        <f t="shared" si="11"/>
        <v>0.85662100456621004</v>
      </c>
      <c r="AC7" s="69">
        <v>1</v>
      </c>
      <c r="AD7" s="70">
        <v>6</v>
      </c>
      <c r="AE7" s="71">
        <v>7</v>
      </c>
      <c r="AF7" s="75">
        <f t="shared" si="12"/>
        <v>1.7636684303350969E-3</v>
      </c>
      <c r="AG7" s="76">
        <f t="shared" si="13"/>
        <v>1.1363636363636364E-2</v>
      </c>
      <c r="AH7" s="77">
        <f t="shared" si="14"/>
        <v>6.392694063926941E-3</v>
      </c>
      <c r="AI7" s="69">
        <v>589</v>
      </c>
      <c r="AJ7" s="70">
        <v>600</v>
      </c>
      <c r="AK7" s="71">
        <v>1189</v>
      </c>
      <c r="AL7" s="75">
        <f t="shared" si="15"/>
        <v>1.0388007054673722</v>
      </c>
      <c r="AM7" s="76">
        <f t="shared" si="16"/>
        <v>1.1363636363636365</v>
      </c>
      <c r="AN7" s="77">
        <f t="shared" si="17"/>
        <v>1.0858447488584475</v>
      </c>
      <c r="AO7" s="69">
        <v>248</v>
      </c>
      <c r="AP7" s="70">
        <v>219</v>
      </c>
      <c r="AQ7" s="71">
        <v>467</v>
      </c>
      <c r="AR7" s="75">
        <f t="shared" si="18"/>
        <v>0.43738977072310403</v>
      </c>
      <c r="AS7" s="76">
        <f t="shared" si="19"/>
        <v>0.38624338624338622</v>
      </c>
      <c r="AT7" s="77">
        <f t="shared" si="20"/>
        <v>0.82363315696649031</v>
      </c>
      <c r="AU7" s="69">
        <v>23</v>
      </c>
      <c r="AV7" s="70">
        <v>27</v>
      </c>
      <c r="AW7" s="78">
        <v>50</v>
      </c>
      <c r="AX7" s="73">
        <f t="shared" si="21"/>
        <v>4.0564373897707229E-2</v>
      </c>
      <c r="AY7" s="73">
        <f t="shared" si="22"/>
        <v>5.113636363636364E-2</v>
      </c>
      <c r="AZ7" s="73">
        <f t="shared" si="23"/>
        <v>4.5662100456621002E-2</v>
      </c>
      <c r="BA7" s="70">
        <v>1</v>
      </c>
      <c r="BB7" s="70">
        <v>5</v>
      </c>
      <c r="BC7" s="78">
        <v>6</v>
      </c>
      <c r="BD7" s="73">
        <f t="shared" si="24"/>
        <v>1.7636684303350969E-3</v>
      </c>
      <c r="BE7" s="73">
        <f t="shared" si="25"/>
        <v>9.46969696969697E-3</v>
      </c>
      <c r="BF7" s="74">
        <f t="shared" si="26"/>
        <v>5.4794520547945206E-3</v>
      </c>
      <c r="BG7" s="69">
        <v>91</v>
      </c>
      <c r="BH7" s="70">
        <v>114</v>
      </c>
      <c r="BI7" s="78">
        <v>205</v>
      </c>
      <c r="BJ7" s="73">
        <f t="shared" si="27"/>
        <v>0.16049382716049382</v>
      </c>
      <c r="BK7" s="73">
        <f t="shared" si="28"/>
        <v>0.21590909090909091</v>
      </c>
      <c r="BL7" s="73">
        <f t="shared" si="29"/>
        <v>0.18721461187214611</v>
      </c>
      <c r="BM7" s="70">
        <v>38</v>
      </c>
      <c r="BN7" s="70">
        <v>38</v>
      </c>
      <c r="BO7" s="78">
        <v>76</v>
      </c>
      <c r="BP7" s="73">
        <f t="shared" si="30"/>
        <v>6.7019400352733682E-2</v>
      </c>
      <c r="BQ7" s="73">
        <f t="shared" si="31"/>
        <v>7.1969696969696975E-2</v>
      </c>
      <c r="BR7" s="74">
        <f t="shared" si="32"/>
        <v>6.9406392694063929E-2</v>
      </c>
      <c r="BS7" s="69">
        <v>117</v>
      </c>
      <c r="BT7" s="70">
        <v>84</v>
      </c>
      <c r="BU7" s="78">
        <v>201</v>
      </c>
      <c r="BV7" s="73">
        <f t="shared" si="33"/>
        <v>0.20634920634920634</v>
      </c>
      <c r="BW7" s="73">
        <f t="shared" si="34"/>
        <v>0.15909090909090909</v>
      </c>
      <c r="BX7" s="73">
        <f t="shared" si="35"/>
        <v>0.18356164383561643</v>
      </c>
      <c r="BY7" s="70">
        <v>23</v>
      </c>
      <c r="BZ7" s="70">
        <v>12</v>
      </c>
      <c r="CA7" s="78">
        <v>35</v>
      </c>
      <c r="CB7" s="73">
        <f t="shared" si="36"/>
        <v>4.0564373897707229E-2</v>
      </c>
      <c r="CC7" s="73">
        <f t="shared" si="37"/>
        <v>2.2727272727272728E-2</v>
      </c>
      <c r="CD7" s="74">
        <f t="shared" si="38"/>
        <v>3.1963470319634701E-2</v>
      </c>
      <c r="CE7" s="69">
        <v>122</v>
      </c>
      <c r="CF7" s="70">
        <v>88</v>
      </c>
      <c r="CG7" s="78">
        <v>210</v>
      </c>
      <c r="CH7" s="73">
        <f t="shared" si="39"/>
        <v>0.21516754850088182</v>
      </c>
      <c r="CI7" s="73">
        <f t="shared" si="40"/>
        <v>0.16666666666666666</v>
      </c>
      <c r="CJ7" s="73">
        <f t="shared" si="41"/>
        <v>0.19178082191780821</v>
      </c>
      <c r="CK7" s="70">
        <v>36</v>
      </c>
      <c r="CL7" s="70">
        <v>15</v>
      </c>
      <c r="CM7" s="78">
        <v>51</v>
      </c>
      <c r="CN7" s="73">
        <f t="shared" si="42"/>
        <v>6.3492063492063489E-2</v>
      </c>
      <c r="CO7" s="73">
        <f t="shared" si="43"/>
        <v>2.8409090909090908E-2</v>
      </c>
      <c r="CP7" s="73">
        <f t="shared" si="44"/>
        <v>4.6575342465753428E-2</v>
      </c>
      <c r="CQ7" s="78">
        <f t="shared" si="46"/>
        <v>158</v>
      </c>
      <c r="CR7" s="78">
        <f t="shared" si="45"/>
        <v>103</v>
      </c>
      <c r="CS7" s="78">
        <f t="shared" si="47"/>
        <v>261</v>
      </c>
      <c r="CT7" s="73">
        <f t="shared" si="48"/>
        <v>0.27865961199294531</v>
      </c>
      <c r="CU7" s="73">
        <f t="shared" si="48"/>
        <v>0.19507575757575757</v>
      </c>
      <c r="CV7" s="74">
        <f t="shared" si="48"/>
        <v>0.23835616438356164</v>
      </c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</row>
    <row r="8" spans="1:126" s="2" customFormat="1" ht="18.75" customHeight="1">
      <c r="A8" s="120" t="s">
        <v>25</v>
      </c>
      <c r="B8" s="69">
        <v>323</v>
      </c>
      <c r="C8" s="70">
        <v>358</v>
      </c>
      <c r="D8" s="71">
        <v>681</v>
      </c>
      <c r="E8" s="69">
        <v>138</v>
      </c>
      <c r="F8" s="70">
        <v>179</v>
      </c>
      <c r="G8" s="71">
        <v>317</v>
      </c>
      <c r="H8" s="72">
        <f t="shared" si="0"/>
        <v>0.42724458204334365</v>
      </c>
      <c r="I8" s="73">
        <f t="shared" si="1"/>
        <v>0.5</v>
      </c>
      <c r="J8" s="74">
        <f t="shared" si="2"/>
        <v>0.46549192364170339</v>
      </c>
      <c r="K8" s="69">
        <v>96</v>
      </c>
      <c r="L8" s="70">
        <v>131</v>
      </c>
      <c r="M8" s="71">
        <v>227</v>
      </c>
      <c r="N8" s="72">
        <f t="shared" si="3"/>
        <v>0.69565217391304346</v>
      </c>
      <c r="O8" s="73">
        <f t="shared" si="4"/>
        <v>0.73184357541899436</v>
      </c>
      <c r="P8" s="74">
        <f t="shared" si="5"/>
        <v>0.71608832807570977</v>
      </c>
      <c r="Q8" s="69">
        <v>58</v>
      </c>
      <c r="R8" s="70">
        <v>101</v>
      </c>
      <c r="S8" s="71">
        <v>159</v>
      </c>
      <c r="T8" s="75">
        <f t="shared" si="6"/>
        <v>0.17956656346749225</v>
      </c>
      <c r="U8" s="76">
        <f t="shared" si="7"/>
        <v>0.28212290502793297</v>
      </c>
      <c r="V8" s="77">
        <f t="shared" si="8"/>
        <v>0.23348017621145375</v>
      </c>
      <c r="W8" s="69">
        <v>302</v>
      </c>
      <c r="X8" s="70">
        <v>474</v>
      </c>
      <c r="Y8" s="71">
        <v>776</v>
      </c>
      <c r="Z8" s="75">
        <f t="shared" si="9"/>
        <v>0.93498452012383904</v>
      </c>
      <c r="AA8" s="76">
        <f t="shared" si="10"/>
        <v>1.3240223463687151</v>
      </c>
      <c r="AB8" s="77">
        <f t="shared" si="11"/>
        <v>1.1395007342143906</v>
      </c>
      <c r="AC8" s="69">
        <v>9</v>
      </c>
      <c r="AD8" s="70">
        <v>5</v>
      </c>
      <c r="AE8" s="71">
        <v>14</v>
      </c>
      <c r="AF8" s="75">
        <f t="shared" si="12"/>
        <v>2.7863777089783281E-2</v>
      </c>
      <c r="AG8" s="76">
        <f t="shared" si="13"/>
        <v>1.3966480446927373E-2</v>
      </c>
      <c r="AH8" s="77">
        <f t="shared" si="14"/>
        <v>2.0558002936857563E-2</v>
      </c>
      <c r="AI8" s="69">
        <v>369</v>
      </c>
      <c r="AJ8" s="70">
        <v>580</v>
      </c>
      <c r="AK8" s="71">
        <v>949</v>
      </c>
      <c r="AL8" s="75">
        <f t="shared" si="15"/>
        <v>1.1424148606811146</v>
      </c>
      <c r="AM8" s="76">
        <f t="shared" si="16"/>
        <v>1.6201117318435754</v>
      </c>
      <c r="AN8" s="77">
        <f t="shared" si="17"/>
        <v>1.3935389133627019</v>
      </c>
      <c r="AO8" s="69">
        <v>223</v>
      </c>
      <c r="AP8" s="70">
        <v>270</v>
      </c>
      <c r="AQ8" s="71">
        <v>493</v>
      </c>
      <c r="AR8" s="75">
        <f t="shared" si="18"/>
        <v>0.69040247678018574</v>
      </c>
      <c r="AS8" s="76">
        <f t="shared" si="19"/>
        <v>0.83591331269349844</v>
      </c>
      <c r="AT8" s="77">
        <f t="shared" si="20"/>
        <v>1.5263157894736843</v>
      </c>
      <c r="AU8" s="69">
        <v>4</v>
      </c>
      <c r="AV8" s="70">
        <v>11</v>
      </c>
      <c r="AW8" s="78">
        <v>15</v>
      </c>
      <c r="AX8" s="73">
        <f t="shared" si="21"/>
        <v>1.238390092879257E-2</v>
      </c>
      <c r="AY8" s="73">
        <f t="shared" si="22"/>
        <v>3.0726256983240222E-2</v>
      </c>
      <c r="AZ8" s="73">
        <f t="shared" si="23"/>
        <v>2.2026431718061675E-2</v>
      </c>
      <c r="BA8" s="70">
        <v>0</v>
      </c>
      <c r="BB8" s="70">
        <v>0</v>
      </c>
      <c r="BC8" s="78">
        <v>0</v>
      </c>
      <c r="BD8" s="73">
        <f t="shared" si="24"/>
        <v>0</v>
      </c>
      <c r="BE8" s="73">
        <f t="shared" si="25"/>
        <v>0</v>
      </c>
      <c r="BF8" s="74">
        <f t="shared" si="26"/>
        <v>0</v>
      </c>
      <c r="BG8" s="69">
        <v>74</v>
      </c>
      <c r="BH8" s="70">
        <v>113</v>
      </c>
      <c r="BI8" s="78">
        <v>187</v>
      </c>
      <c r="BJ8" s="73">
        <f t="shared" si="27"/>
        <v>0.22910216718266255</v>
      </c>
      <c r="BK8" s="73">
        <f t="shared" si="28"/>
        <v>0.31564245810055863</v>
      </c>
      <c r="BL8" s="73">
        <f t="shared" si="29"/>
        <v>0.27459618208516889</v>
      </c>
      <c r="BM8" s="70">
        <v>3</v>
      </c>
      <c r="BN8" s="70">
        <v>10</v>
      </c>
      <c r="BO8" s="78">
        <v>13</v>
      </c>
      <c r="BP8" s="73">
        <f t="shared" si="30"/>
        <v>9.2879256965944269E-3</v>
      </c>
      <c r="BQ8" s="73">
        <f t="shared" si="31"/>
        <v>2.7932960893854747E-2</v>
      </c>
      <c r="BR8" s="74">
        <f t="shared" si="32"/>
        <v>1.908957415565345E-2</v>
      </c>
      <c r="BS8" s="69">
        <v>73</v>
      </c>
      <c r="BT8" s="70">
        <v>52</v>
      </c>
      <c r="BU8" s="78">
        <v>125</v>
      </c>
      <c r="BV8" s="73">
        <f t="shared" si="33"/>
        <v>0.2260061919504644</v>
      </c>
      <c r="BW8" s="73">
        <f t="shared" si="34"/>
        <v>0.14525139664804471</v>
      </c>
      <c r="BX8" s="73">
        <f t="shared" si="35"/>
        <v>0.18355359765051396</v>
      </c>
      <c r="BY8" s="70">
        <v>1</v>
      </c>
      <c r="BZ8" s="70">
        <v>1</v>
      </c>
      <c r="CA8" s="78">
        <v>2</v>
      </c>
      <c r="CB8" s="73">
        <f t="shared" si="36"/>
        <v>3.0959752321981426E-3</v>
      </c>
      <c r="CC8" s="73">
        <f t="shared" si="37"/>
        <v>2.7932960893854749E-3</v>
      </c>
      <c r="CD8" s="74">
        <f t="shared" si="38"/>
        <v>2.936857562408223E-3</v>
      </c>
      <c r="CE8" s="69">
        <v>51</v>
      </c>
      <c r="CF8" s="70">
        <v>39</v>
      </c>
      <c r="CG8" s="78">
        <v>90</v>
      </c>
      <c r="CH8" s="73">
        <f t="shared" si="39"/>
        <v>0.15789473684210525</v>
      </c>
      <c r="CI8" s="73">
        <f t="shared" si="40"/>
        <v>0.10893854748603352</v>
      </c>
      <c r="CJ8" s="73">
        <f t="shared" si="41"/>
        <v>0.13215859030837004</v>
      </c>
      <c r="CK8" s="70">
        <v>3</v>
      </c>
      <c r="CL8" s="70">
        <v>0</v>
      </c>
      <c r="CM8" s="78">
        <v>3</v>
      </c>
      <c r="CN8" s="73">
        <f t="shared" si="42"/>
        <v>9.2879256965944269E-3</v>
      </c>
      <c r="CO8" s="73">
        <f t="shared" si="43"/>
        <v>0</v>
      </c>
      <c r="CP8" s="73">
        <f t="shared" si="44"/>
        <v>4.4052863436123352E-3</v>
      </c>
      <c r="CQ8" s="78">
        <f t="shared" si="46"/>
        <v>54</v>
      </c>
      <c r="CR8" s="78">
        <f t="shared" si="45"/>
        <v>39</v>
      </c>
      <c r="CS8" s="78">
        <f t="shared" si="47"/>
        <v>93</v>
      </c>
      <c r="CT8" s="73">
        <f t="shared" si="48"/>
        <v>0.16718266253869968</v>
      </c>
      <c r="CU8" s="73">
        <f t="shared" si="48"/>
        <v>0.10893854748603352</v>
      </c>
      <c r="CV8" s="74">
        <f t="shared" si="48"/>
        <v>0.13656387665198239</v>
      </c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</row>
    <row r="9" spans="1:126" s="2" customFormat="1" ht="18.75" customHeight="1">
      <c r="A9" s="120" t="s">
        <v>26</v>
      </c>
      <c r="B9" s="69">
        <v>564</v>
      </c>
      <c r="C9" s="70">
        <v>509</v>
      </c>
      <c r="D9" s="71">
        <v>1073</v>
      </c>
      <c r="E9" s="69">
        <v>192</v>
      </c>
      <c r="F9" s="70">
        <v>196</v>
      </c>
      <c r="G9" s="71">
        <v>388</v>
      </c>
      <c r="H9" s="72">
        <f t="shared" si="0"/>
        <v>0.34042553191489361</v>
      </c>
      <c r="I9" s="73">
        <f t="shared" si="1"/>
        <v>0.3850687622789784</v>
      </c>
      <c r="J9" s="74">
        <f t="shared" si="2"/>
        <v>0.36160298229263749</v>
      </c>
      <c r="K9" s="69">
        <v>92</v>
      </c>
      <c r="L9" s="70">
        <v>112</v>
      </c>
      <c r="M9" s="71">
        <v>204</v>
      </c>
      <c r="N9" s="72">
        <f t="shared" si="3"/>
        <v>0.47916666666666669</v>
      </c>
      <c r="O9" s="73">
        <f t="shared" si="4"/>
        <v>0.5714285714285714</v>
      </c>
      <c r="P9" s="74">
        <f t="shared" si="5"/>
        <v>0.52577319587628868</v>
      </c>
      <c r="Q9" s="69">
        <v>242</v>
      </c>
      <c r="R9" s="70">
        <v>204</v>
      </c>
      <c r="S9" s="71">
        <v>446</v>
      </c>
      <c r="T9" s="75">
        <f t="shared" si="6"/>
        <v>0.42907801418439717</v>
      </c>
      <c r="U9" s="76">
        <f t="shared" si="7"/>
        <v>0.40078585461689586</v>
      </c>
      <c r="V9" s="77">
        <f t="shared" si="8"/>
        <v>0.41565703634669154</v>
      </c>
      <c r="W9" s="69">
        <v>285</v>
      </c>
      <c r="X9" s="70">
        <v>392</v>
      </c>
      <c r="Y9" s="71">
        <v>677</v>
      </c>
      <c r="Z9" s="75">
        <f t="shared" si="9"/>
        <v>0.50531914893617025</v>
      </c>
      <c r="AA9" s="76">
        <f t="shared" si="10"/>
        <v>0.77013752455795681</v>
      </c>
      <c r="AB9" s="77">
        <f t="shared" si="11"/>
        <v>0.63094128611369993</v>
      </c>
      <c r="AC9" s="69">
        <v>0</v>
      </c>
      <c r="AD9" s="70">
        <v>0</v>
      </c>
      <c r="AE9" s="71">
        <v>0</v>
      </c>
      <c r="AF9" s="75">
        <f t="shared" si="12"/>
        <v>0</v>
      </c>
      <c r="AG9" s="76">
        <f t="shared" si="13"/>
        <v>0</v>
      </c>
      <c r="AH9" s="77">
        <f t="shared" si="14"/>
        <v>0</v>
      </c>
      <c r="AI9" s="69">
        <v>527</v>
      </c>
      <c r="AJ9" s="70">
        <v>596</v>
      </c>
      <c r="AK9" s="71">
        <v>1123</v>
      </c>
      <c r="AL9" s="75">
        <f t="shared" si="15"/>
        <v>0.93439716312056742</v>
      </c>
      <c r="AM9" s="76">
        <f t="shared" si="16"/>
        <v>1.1709233791748526</v>
      </c>
      <c r="AN9" s="77">
        <f t="shared" si="17"/>
        <v>1.0465983224603914</v>
      </c>
      <c r="AO9" s="69">
        <v>186</v>
      </c>
      <c r="AP9" s="70">
        <v>211</v>
      </c>
      <c r="AQ9" s="71">
        <v>397</v>
      </c>
      <c r="AR9" s="75">
        <f t="shared" si="18"/>
        <v>0.32978723404255317</v>
      </c>
      <c r="AS9" s="76">
        <f t="shared" si="19"/>
        <v>0.37411347517730498</v>
      </c>
      <c r="AT9" s="77">
        <f t="shared" si="20"/>
        <v>0.70390070921985815</v>
      </c>
      <c r="AU9" s="69">
        <v>1</v>
      </c>
      <c r="AV9" s="70">
        <v>3</v>
      </c>
      <c r="AW9" s="78">
        <v>4</v>
      </c>
      <c r="AX9" s="73">
        <f t="shared" si="21"/>
        <v>1.7730496453900709E-3</v>
      </c>
      <c r="AY9" s="73">
        <f t="shared" si="22"/>
        <v>5.893909626719057E-3</v>
      </c>
      <c r="AZ9" s="73">
        <f t="shared" si="23"/>
        <v>3.727865796831314E-3</v>
      </c>
      <c r="BA9" s="70">
        <v>0</v>
      </c>
      <c r="BB9" s="70">
        <v>0</v>
      </c>
      <c r="BC9" s="78">
        <v>0</v>
      </c>
      <c r="BD9" s="73">
        <f t="shared" si="24"/>
        <v>0</v>
      </c>
      <c r="BE9" s="73">
        <f t="shared" si="25"/>
        <v>0</v>
      </c>
      <c r="BF9" s="74">
        <f t="shared" si="26"/>
        <v>0</v>
      </c>
      <c r="BG9" s="69">
        <v>71</v>
      </c>
      <c r="BH9" s="70">
        <v>44</v>
      </c>
      <c r="BI9" s="78">
        <v>115</v>
      </c>
      <c r="BJ9" s="73">
        <f t="shared" si="27"/>
        <v>0.12588652482269502</v>
      </c>
      <c r="BK9" s="73">
        <f t="shared" si="28"/>
        <v>8.6444007858546168E-2</v>
      </c>
      <c r="BL9" s="73">
        <f t="shared" si="29"/>
        <v>0.10717614165890028</v>
      </c>
      <c r="BM9" s="70">
        <v>48</v>
      </c>
      <c r="BN9" s="70">
        <v>49</v>
      </c>
      <c r="BO9" s="78">
        <v>97</v>
      </c>
      <c r="BP9" s="73">
        <f t="shared" si="30"/>
        <v>8.5106382978723402E-2</v>
      </c>
      <c r="BQ9" s="73">
        <f t="shared" si="31"/>
        <v>9.6267190569744601E-2</v>
      </c>
      <c r="BR9" s="74">
        <f t="shared" si="32"/>
        <v>9.0400745573159372E-2</v>
      </c>
      <c r="BS9" s="69">
        <v>82</v>
      </c>
      <c r="BT9" s="70">
        <v>38</v>
      </c>
      <c r="BU9" s="78">
        <v>120</v>
      </c>
      <c r="BV9" s="73">
        <f t="shared" si="33"/>
        <v>0.1453900709219858</v>
      </c>
      <c r="BW9" s="73">
        <f t="shared" si="34"/>
        <v>7.4656188605108059E-2</v>
      </c>
      <c r="BX9" s="73">
        <f t="shared" si="35"/>
        <v>0.11183597390493942</v>
      </c>
      <c r="BY9" s="70">
        <v>30</v>
      </c>
      <c r="BZ9" s="70">
        <v>15</v>
      </c>
      <c r="CA9" s="78">
        <v>45</v>
      </c>
      <c r="CB9" s="73">
        <f t="shared" si="36"/>
        <v>5.3191489361702128E-2</v>
      </c>
      <c r="CC9" s="73">
        <f t="shared" si="37"/>
        <v>2.9469548133595286E-2</v>
      </c>
      <c r="CD9" s="74">
        <f t="shared" si="38"/>
        <v>4.1938490214352281E-2</v>
      </c>
      <c r="CE9" s="69">
        <v>101</v>
      </c>
      <c r="CF9" s="70">
        <v>48</v>
      </c>
      <c r="CG9" s="78">
        <v>149</v>
      </c>
      <c r="CH9" s="73">
        <f t="shared" si="39"/>
        <v>0.17907801418439717</v>
      </c>
      <c r="CI9" s="73">
        <f t="shared" si="40"/>
        <v>9.4302554027504912E-2</v>
      </c>
      <c r="CJ9" s="73">
        <f t="shared" si="41"/>
        <v>0.13886300093196646</v>
      </c>
      <c r="CK9" s="70">
        <v>29</v>
      </c>
      <c r="CL9" s="70">
        <v>13</v>
      </c>
      <c r="CM9" s="78">
        <v>42</v>
      </c>
      <c r="CN9" s="73">
        <f t="shared" si="42"/>
        <v>5.1418439716312055E-2</v>
      </c>
      <c r="CO9" s="73">
        <f t="shared" si="43"/>
        <v>2.5540275049115914E-2</v>
      </c>
      <c r="CP9" s="73">
        <f t="shared" si="44"/>
        <v>3.9142590866728798E-2</v>
      </c>
      <c r="CQ9" s="78">
        <f t="shared" si="46"/>
        <v>130</v>
      </c>
      <c r="CR9" s="78">
        <f t="shared" si="45"/>
        <v>61</v>
      </c>
      <c r="CS9" s="78">
        <f t="shared" si="47"/>
        <v>191</v>
      </c>
      <c r="CT9" s="73">
        <f t="shared" si="48"/>
        <v>0.23049645390070922</v>
      </c>
      <c r="CU9" s="73">
        <f t="shared" si="48"/>
        <v>0.11984282907662082</v>
      </c>
      <c r="CV9" s="74">
        <f t="shared" si="48"/>
        <v>0.17800559179869524</v>
      </c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2" customFormat="1" ht="18.75" customHeight="1">
      <c r="A10" s="120" t="s">
        <v>27</v>
      </c>
      <c r="B10" s="69">
        <v>464</v>
      </c>
      <c r="C10" s="70">
        <v>415</v>
      </c>
      <c r="D10" s="71">
        <v>879</v>
      </c>
      <c r="E10" s="69">
        <v>86</v>
      </c>
      <c r="F10" s="70">
        <v>87</v>
      </c>
      <c r="G10" s="71">
        <v>173</v>
      </c>
      <c r="H10" s="72">
        <f t="shared" si="0"/>
        <v>0.18534482758620691</v>
      </c>
      <c r="I10" s="73">
        <f t="shared" si="1"/>
        <v>0.20963855421686747</v>
      </c>
      <c r="J10" s="74">
        <f t="shared" si="2"/>
        <v>0.19681456200227532</v>
      </c>
      <c r="K10" s="69">
        <v>56</v>
      </c>
      <c r="L10" s="70">
        <v>53</v>
      </c>
      <c r="M10" s="71">
        <v>109</v>
      </c>
      <c r="N10" s="72">
        <f t="shared" si="3"/>
        <v>0.65116279069767447</v>
      </c>
      <c r="O10" s="73">
        <f t="shared" si="4"/>
        <v>0.60919540229885061</v>
      </c>
      <c r="P10" s="74">
        <f t="shared" si="5"/>
        <v>0.63005780346820806</v>
      </c>
      <c r="Q10" s="69">
        <v>69</v>
      </c>
      <c r="R10" s="70">
        <v>50</v>
      </c>
      <c r="S10" s="71">
        <v>119</v>
      </c>
      <c r="T10" s="75">
        <f t="shared" si="6"/>
        <v>0.14870689655172414</v>
      </c>
      <c r="U10" s="76">
        <f t="shared" si="7"/>
        <v>0.12048192771084337</v>
      </c>
      <c r="V10" s="77">
        <f t="shared" si="8"/>
        <v>0.13538111490329921</v>
      </c>
      <c r="W10" s="69">
        <v>169</v>
      </c>
      <c r="X10" s="70">
        <v>186</v>
      </c>
      <c r="Y10" s="71">
        <v>355</v>
      </c>
      <c r="Z10" s="75">
        <f t="shared" si="9"/>
        <v>0.36422413793103448</v>
      </c>
      <c r="AA10" s="76">
        <f t="shared" si="10"/>
        <v>0.44819277108433736</v>
      </c>
      <c r="AB10" s="77">
        <f t="shared" si="11"/>
        <v>0.40386803185437997</v>
      </c>
      <c r="AC10" s="69">
        <v>5</v>
      </c>
      <c r="AD10" s="70">
        <v>2</v>
      </c>
      <c r="AE10" s="71">
        <v>7</v>
      </c>
      <c r="AF10" s="75">
        <f t="shared" si="12"/>
        <v>1.0775862068965518E-2</v>
      </c>
      <c r="AG10" s="76">
        <f t="shared" si="13"/>
        <v>4.8192771084337354E-3</v>
      </c>
      <c r="AH10" s="77">
        <f t="shared" si="14"/>
        <v>7.9635949943117172E-3</v>
      </c>
      <c r="AI10" s="69">
        <v>243</v>
      </c>
      <c r="AJ10" s="70">
        <v>238</v>
      </c>
      <c r="AK10" s="71">
        <v>481</v>
      </c>
      <c r="AL10" s="75">
        <f t="shared" si="15"/>
        <v>0.52370689655172409</v>
      </c>
      <c r="AM10" s="76">
        <f t="shared" si="16"/>
        <v>0.57349397590361451</v>
      </c>
      <c r="AN10" s="77">
        <f t="shared" si="17"/>
        <v>0.54721274175199086</v>
      </c>
      <c r="AO10" s="69">
        <v>219</v>
      </c>
      <c r="AP10" s="70">
        <v>248</v>
      </c>
      <c r="AQ10" s="71">
        <v>467</v>
      </c>
      <c r="AR10" s="75">
        <f t="shared" si="18"/>
        <v>0.47198275862068967</v>
      </c>
      <c r="AS10" s="76">
        <f t="shared" si="19"/>
        <v>0.53448275862068961</v>
      </c>
      <c r="AT10" s="77">
        <f t="shared" si="20"/>
        <v>1.0064655172413792</v>
      </c>
      <c r="AU10" s="69">
        <v>3</v>
      </c>
      <c r="AV10" s="70">
        <v>5</v>
      </c>
      <c r="AW10" s="78">
        <v>8</v>
      </c>
      <c r="AX10" s="73">
        <f t="shared" si="21"/>
        <v>6.4655172413793103E-3</v>
      </c>
      <c r="AY10" s="73">
        <f t="shared" si="22"/>
        <v>1.2048192771084338E-2</v>
      </c>
      <c r="AZ10" s="73">
        <f t="shared" si="23"/>
        <v>9.1012514220705342E-3</v>
      </c>
      <c r="BA10" s="70">
        <v>0</v>
      </c>
      <c r="BB10" s="70">
        <v>0</v>
      </c>
      <c r="BC10" s="78">
        <v>0</v>
      </c>
      <c r="BD10" s="73">
        <f t="shared" si="24"/>
        <v>0</v>
      </c>
      <c r="BE10" s="73">
        <f t="shared" si="25"/>
        <v>0</v>
      </c>
      <c r="BF10" s="74">
        <f t="shared" si="26"/>
        <v>0</v>
      </c>
      <c r="BG10" s="69">
        <v>70</v>
      </c>
      <c r="BH10" s="70">
        <v>77</v>
      </c>
      <c r="BI10" s="78">
        <v>147</v>
      </c>
      <c r="BJ10" s="73">
        <f t="shared" si="27"/>
        <v>0.15086206896551724</v>
      </c>
      <c r="BK10" s="73">
        <f t="shared" si="28"/>
        <v>0.1855421686746988</v>
      </c>
      <c r="BL10" s="73">
        <f t="shared" si="29"/>
        <v>0.16723549488054607</v>
      </c>
      <c r="BM10" s="70">
        <v>37</v>
      </c>
      <c r="BN10" s="70">
        <v>26</v>
      </c>
      <c r="BO10" s="78">
        <v>63</v>
      </c>
      <c r="BP10" s="73">
        <f t="shared" si="30"/>
        <v>7.9741379310344834E-2</v>
      </c>
      <c r="BQ10" s="73">
        <f t="shared" si="31"/>
        <v>6.2650602409638559E-2</v>
      </c>
      <c r="BR10" s="74">
        <f t="shared" si="32"/>
        <v>7.1672354948805458E-2</v>
      </c>
      <c r="BS10" s="69">
        <v>66</v>
      </c>
      <c r="BT10" s="70">
        <v>37</v>
      </c>
      <c r="BU10" s="78">
        <v>103</v>
      </c>
      <c r="BV10" s="73">
        <f t="shared" si="33"/>
        <v>0.14224137931034483</v>
      </c>
      <c r="BW10" s="73">
        <f t="shared" si="34"/>
        <v>8.91566265060241E-2</v>
      </c>
      <c r="BX10" s="73">
        <f t="shared" si="35"/>
        <v>0.11717861205915814</v>
      </c>
      <c r="BY10" s="70">
        <v>25</v>
      </c>
      <c r="BZ10" s="70">
        <v>21</v>
      </c>
      <c r="CA10" s="78">
        <v>46</v>
      </c>
      <c r="CB10" s="73">
        <f t="shared" si="36"/>
        <v>5.3879310344827583E-2</v>
      </c>
      <c r="CC10" s="73">
        <f t="shared" si="37"/>
        <v>5.0602409638554217E-2</v>
      </c>
      <c r="CD10" s="74">
        <f t="shared" si="38"/>
        <v>5.2332195676905571E-2</v>
      </c>
      <c r="CE10" s="69">
        <v>102</v>
      </c>
      <c r="CF10" s="70">
        <v>70</v>
      </c>
      <c r="CG10" s="78">
        <v>172</v>
      </c>
      <c r="CH10" s="73">
        <f t="shared" si="39"/>
        <v>0.21982758620689655</v>
      </c>
      <c r="CI10" s="73">
        <f t="shared" si="40"/>
        <v>0.16867469879518071</v>
      </c>
      <c r="CJ10" s="73">
        <f t="shared" si="41"/>
        <v>0.1956769055745165</v>
      </c>
      <c r="CK10" s="70">
        <v>16</v>
      </c>
      <c r="CL10" s="70">
        <v>19</v>
      </c>
      <c r="CM10" s="78">
        <v>35</v>
      </c>
      <c r="CN10" s="73">
        <f t="shared" si="42"/>
        <v>3.4482758620689655E-2</v>
      </c>
      <c r="CO10" s="73">
        <f t="shared" si="43"/>
        <v>4.5783132530120479E-2</v>
      </c>
      <c r="CP10" s="73">
        <f t="shared" si="44"/>
        <v>3.981797497155859E-2</v>
      </c>
      <c r="CQ10" s="78">
        <f t="shared" si="46"/>
        <v>118</v>
      </c>
      <c r="CR10" s="78">
        <f t="shared" si="45"/>
        <v>89</v>
      </c>
      <c r="CS10" s="78">
        <f t="shared" si="47"/>
        <v>207</v>
      </c>
      <c r="CT10" s="73">
        <f t="shared" si="48"/>
        <v>0.25431034482758619</v>
      </c>
      <c r="CU10" s="73">
        <f t="shared" si="48"/>
        <v>0.21445783132530122</v>
      </c>
      <c r="CV10" s="74">
        <f t="shared" si="48"/>
        <v>0.23549488054607509</v>
      </c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</row>
    <row r="11" spans="1:126" s="2" customFormat="1" ht="18.75" customHeight="1">
      <c r="A11" s="120" t="s">
        <v>35</v>
      </c>
      <c r="B11" s="69">
        <v>341</v>
      </c>
      <c r="C11" s="70">
        <v>323</v>
      </c>
      <c r="D11" s="71">
        <v>664</v>
      </c>
      <c r="E11" s="69">
        <v>118</v>
      </c>
      <c r="F11" s="70">
        <v>115</v>
      </c>
      <c r="G11" s="71">
        <v>233</v>
      </c>
      <c r="H11" s="72">
        <f t="shared" si="0"/>
        <v>0.3460410557184751</v>
      </c>
      <c r="I11" s="73">
        <f t="shared" si="1"/>
        <v>0.35603715170278638</v>
      </c>
      <c r="J11" s="74">
        <f t="shared" si="2"/>
        <v>0.3509036144578313</v>
      </c>
      <c r="K11" s="69">
        <v>63</v>
      </c>
      <c r="L11" s="70">
        <v>75</v>
      </c>
      <c r="M11" s="71">
        <v>138</v>
      </c>
      <c r="N11" s="72">
        <f t="shared" si="3"/>
        <v>0.53389830508474578</v>
      </c>
      <c r="O11" s="73">
        <f t="shared" si="4"/>
        <v>0.65217391304347827</v>
      </c>
      <c r="P11" s="74">
        <f t="shared" si="5"/>
        <v>0.59227467811158796</v>
      </c>
      <c r="Q11" s="69">
        <v>91</v>
      </c>
      <c r="R11" s="70">
        <v>64</v>
      </c>
      <c r="S11" s="71">
        <v>155</v>
      </c>
      <c r="T11" s="75">
        <f t="shared" si="6"/>
        <v>0.26686217008797652</v>
      </c>
      <c r="U11" s="76">
        <f t="shared" si="7"/>
        <v>0.19814241486068113</v>
      </c>
      <c r="V11" s="77">
        <f t="shared" si="8"/>
        <v>0.23343373493975902</v>
      </c>
      <c r="W11" s="69">
        <v>220</v>
      </c>
      <c r="X11" s="70">
        <v>245</v>
      </c>
      <c r="Y11" s="71">
        <v>465</v>
      </c>
      <c r="Z11" s="75">
        <f t="shared" si="9"/>
        <v>0.64516129032258063</v>
      </c>
      <c r="AA11" s="76">
        <f t="shared" si="10"/>
        <v>0.75851393188854488</v>
      </c>
      <c r="AB11" s="77">
        <f t="shared" si="11"/>
        <v>0.70030120481927716</v>
      </c>
      <c r="AC11" s="69">
        <v>18</v>
      </c>
      <c r="AD11" s="70">
        <v>20</v>
      </c>
      <c r="AE11" s="71">
        <v>38</v>
      </c>
      <c r="AF11" s="75">
        <f t="shared" si="12"/>
        <v>5.2785923753665691E-2</v>
      </c>
      <c r="AG11" s="76">
        <f t="shared" si="13"/>
        <v>6.1919504643962849E-2</v>
      </c>
      <c r="AH11" s="77">
        <f t="shared" si="14"/>
        <v>5.7228915662650599E-2</v>
      </c>
      <c r="AI11" s="69">
        <v>329</v>
      </c>
      <c r="AJ11" s="70">
        <v>329</v>
      </c>
      <c r="AK11" s="71">
        <v>658</v>
      </c>
      <c r="AL11" s="75">
        <f t="shared" si="15"/>
        <v>0.96480938416422291</v>
      </c>
      <c r="AM11" s="76">
        <f t="shared" si="16"/>
        <v>1.0185758513931888</v>
      </c>
      <c r="AN11" s="77">
        <f t="shared" si="17"/>
        <v>0.99096385542168675</v>
      </c>
      <c r="AO11" s="69">
        <v>140</v>
      </c>
      <c r="AP11" s="70">
        <v>181</v>
      </c>
      <c r="AQ11" s="71">
        <v>321</v>
      </c>
      <c r="AR11" s="75">
        <f t="shared" si="18"/>
        <v>0.41055718475073316</v>
      </c>
      <c r="AS11" s="76">
        <f t="shared" si="19"/>
        <v>0.53079178885630496</v>
      </c>
      <c r="AT11" s="77">
        <f t="shared" si="20"/>
        <v>0.94134897360703818</v>
      </c>
      <c r="AU11" s="69">
        <v>12</v>
      </c>
      <c r="AV11" s="70">
        <v>7</v>
      </c>
      <c r="AW11" s="78">
        <v>19</v>
      </c>
      <c r="AX11" s="73">
        <f t="shared" si="21"/>
        <v>3.519061583577713E-2</v>
      </c>
      <c r="AY11" s="73">
        <f t="shared" si="22"/>
        <v>2.1671826625386997E-2</v>
      </c>
      <c r="AZ11" s="73">
        <f t="shared" si="23"/>
        <v>2.86144578313253E-2</v>
      </c>
      <c r="BA11" s="70">
        <v>0</v>
      </c>
      <c r="BB11" s="70">
        <v>0</v>
      </c>
      <c r="BC11" s="78">
        <v>0</v>
      </c>
      <c r="BD11" s="73">
        <f t="shared" si="24"/>
        <v>0</v>
      </c>
      <c r="BE11" s="73">
        <f t="shared" si="25"/>
        <v>0</v>
      </c>
      <c r="BF11" s="74">
        <f t="shared" si="26"/>
        <v>0</v>
      </c>
      <c r="BG11" s="69">
        <v>41</v>
      </c>
      <c r="BH11" s="70">
        <v>43</v>
      </c>
      <c r="BI11" s="78">
        <v>84</v>
      </c>
      <c r="BJ11" s="73">
        <f t="shared" si="27"/>
        <v>0.12023460410557185</v>
      </c>
      <c r="BK11" s="73">
        <f t="shared" si="28"/>
        <v>0.13312693498452013</v>
      </c>
      <c r="BL11" s="73">
        <f t="shared" si="29"/>
        <v>0.12650602409638553</v>
      </c>
      <c r="BM11" s="70">
        <v>9</v>
      </c>
      <c r="BN11" s="70">
        <v>10</v>
      </c>
      <c r="BO11" s="78">
        <v>19</v>
      </c>
      <c r="BP11" s="73">
        <f t="shared" si="30"/>
        <v>2.6392961876832845E-2</v>
      </c>
      <c r="BQ11" s="73">
        <f t="shared" si="31"/>
        <v>3.0959752321981424E-2</v>
      </c>
      <c r="BR11" s="74">
        <f t="shared" si="32"/>
        <v>2.86144578313253E-2</v>
      </c>
      <c r="BS11" s="69">
        <v>54</v>
      </c>
      <c r="BT11" s="70">
        <v>22</v>
      </c>
      <c r="BU11" s="78">
        <v>76</v>
      </c>
      <c r="BV11" s="73">
        <f t="shared" si="33"/>
        <v>0.15835777126099707</v>
      </c>
      <c r="BW11" s="73">
        <f t="shared" si="34"/>
        <v>6.8111455108359129E-2</v>
      </c>
      <c r="BX11" s="73">
        <f t="shared" si="35"/>
        <v>0.1144578313253012</v>
      </c>
      <c r="BY11" s="70">
        <v>14</v>
      </c>
      <c r="BZ11" s="70">
        <v>6</v>
      </c>
      <c r="CA11" s="78">
        <v>20</v>
      </c>
      <c r="CB11" s="73">
        <f t="shared" si="36"/>
        <v>4.1055718475073312E-2</v>
      </c>
      <c r="CC11" s="73">
        <f t="shared" si="37"/>
        <v>1.8575851393188854E-2</v>
      </c>
      <c r="CD11" s="74">
        <f t="shared" si="38"/>
        <v>3.0120481927710843E-2</v>
      </c>
      <c r="CE11" s="69">
        <v>40</v>
      </c>
      <c r="CF11" s="70">
        <v>22</v>
      </c>
      <c r="CG11" s="78">
        <v>62</v>
      </c>
      <c r="CH11" s="73">
        <f t="shared" si="39"/>
        <v>0.11730205278592376</v>
      </c>
      <c r="CI11" s="73">
        <f t="shared" si="40"/>
        <v>6.8111455108359129E-2</v>
      </c>
      <c r="CJ11" s="73">
        <f t="shared" si="41"/>
        <v>9.337349397590361E-2</v>
      </c>
      <c r="CK11" s="70">
        <v>18</v>
      </c>
      <c r="CL11" s="70">
        <v>14</v>
      </c>
      <c r="CM11" s="78">
        <v>32</v>
      </c>
      <c r="CN11" s="73">
        <f t="shared" si="42"/>
        <v>5.2785923753665691E-2</v>
      </c>
      <c r="CO11" s="73">
        <f t="shared" si="43"/>
        <v>4.3343653250773995E-2</v>
      </c>
      <c r="CP11" s="73">
        <f t="shared" si="44"/>
        <v>4.8192771084337352E-2</v>
      </c>
      <c r="CQ11" s="78">
        <f t="shared" si="46"/>
        <v>58</v>
      </c>
      <c r="CR11" s="78">
        <f t="shared" si="45"/>
        <v>36</v>
      </c>
      <c r="CS11" s="78">
        <f t="shared" si="47"/>
        <v>94</v>
      </c>
      <c r="CT11" s="73">
        <f t="shared" si="48"/>
        <v>0.17008797653958943</v>
      </c>
      <c r="CU11" s="73">
        <f t="shared" si="48"/>
        <v>0.11145510835913312</v>
      </c>
      <c r="CV11" s="74">
        <f t="shared" si="48"/>
        <v>0.14156626506024098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</row>
    <row r="12" spans="1:126" s="2" customFormat="1" ht="18.75" customHeight="1">
      <c r="A12" s="120" t="s">
        <v>39</v>
      </c>
      <c r="B12" s="69">
        <v>445</v>
      </c>
      <c r="C12" s="70">
        <v>404</v>
      </c>
      <c r="D12" s="71">
        <v>849</v>
      </c>
      <c r="E12" s="69">
        <v>120</v>
      </c>
      <c r="F12" s="70">
        <v>140</v>
      </c>
      <c r="G12" s="71">
        <v>260</v>
      </c>
      <c r="H12" s="72">
        <f t="shared" si="0"/>
        <v>0.2696629213483146</v>
      </c>
      <c r="I12" s="73">
        <f t="shared" si="1"/>
        <v>0.34653465346534651</v>
      </c>
      <c r="J12" s="74">
        <f t="shared" si="2"/>
        <v>0.30624263839811544</v>
      </c>
      <c r="K12" s="69">
        <v>80</v>
      </c>
      <c r="L12" s="70">
        <v>101</v>
      </c>
      <c r="M12" s="71">
        <v>181</v>
      </c>
      <c r="N12" s="72">
        <f t="shared" si="3"/>
        <v>0.66666666666666663</v>
      </c>
      <c r="O12" s="73">
        <f t="shared" si="4"/>
        <v>0.72142857142857142</v>
      </c>
      <c r="P12" s="74">
        <f t="shared" si="5"/>
        <v>0.69615384615384612</v>
      </c>
      <c r="Q12" s="69">
        <v>67</v>
      </c>
      <c r="R12" s="70">
        <v>62</v>
      </c>
      <c r="S12" s="71">
        <v>129</v>
      </c>
      <c r="T12" s="75">
        <f t="shared" si="6"/>
        <v>0.15056179775280898</v>
      </c>
      <c r="U12" s="76">
        <f t="shared" si="7"/>
        <v>0.15346534653465346</v>
      </c>
      <c r="V12" s="77">
        <f t="shared" si="8"/>
        <v>0.1519434628975265</v>
      </c>
      <c r="W12" s="69">
        <v>279</v>
      </c>
      <c r="X12" s="70">
        <v>332</v>
      </c>
      <c r="Y12" s="71">
        <v>611</v>
      </c>
      <c r="Z12" s="75">
        <f t="shared" si="9"/>
        <v>0.62696629213483146</v>
      </c>
      <c r="AA12" s="76">
        <f t="shared" si="10"/>
        <v>0.82178217821782173</v>
      </c>
      <c r="AB12" s="77">
        <f t="shared" si="11"/>
        <v>0.71967020023557127</v>
      </c>
      <c r="AC12" s="69">
        <v>0</v>
      </c>
      <c r="AD12" s="70">
        <v>5</v>
      </c>
      <c r="AE12" s="71">
        <v>5</v>
      </c>
      <c r="AF12" s="75">
        <f t="shared" si="12"/>
        <v>0</v>
      </c>
      <c r="AG12" s="76">
        <f t="shared" si="13"/>
        <v>1.2376237623762377E-2</v>
      </c>
      <c r="AH12" s="77">
        <f t="shared" si="14"/>
        <v>5.8892815076560662E-3</v>
      </c>
      <c r="AI12" s="69">
        <v>346</v>
      </c>
      <c r="AJ12" s="70">
        <v>399</v>
      </c>
      <c r="AK12" s="71">
        <v>745</v>
      </c>
      <c r="AL12" s="75">
        <f t="shared" si="15"/>
        <v>0.77752808988764044</v>
      </c>
      <c r="AM12" s="76">
        <f t="shared" si="16"/>
        <v>0.98762376237623761</v>
      </c>
      <c r="AN12" s="77">
        <f t="shared" si="17"/>
        <v>0.87750294464075385</v>
      </c>
      <c r="AO12" s="69">
        <v>81</v>
      </c>
      <c r="AP12" s="70">
        <v>137</v>
      </c>
      <c r="AQ12" s="71">
        <v>218</v>
      </c>
      <c r="AR12" s="75">
        <f t="shared" si="18"/>
        <v>0.18202247191011237</v>
      </c>
      <c r="AS12" s="76">
        <f t="shared" si="19"/>
        <v>0.30786516853932583</v>
      </c>
      <c r="AT12" s="77">
        <f t="shared" si="20"/>
        <v>0.48988764044943822</v>
      </c>
      <c r="AU12" s="69">
        <v>3</v>
      </c>
      <c r="AV12" s="70">
        <v>3</v>
      </c>
      <c r="AW12" s="78">
        <v>6</v>
      </c>
      <c r="AX12" s="73">
        <f t="shared" si="21"/>
        <v>6.7415730337078653E-3</v>
      </c>
      <c r="AY12" s="73">
        <f t="shared" si="22"/>
        <v>7.4257425742574254E-3</v>
      </c>
      <c r="AZ12" s="73">
        <f t="shared" si="23"/>
        <v>7.0671378091872791E-3</v>
      </c>
      <c r="BA12" s="70">
        <v>0</v>
      </c>
      <c r="BB12" s="70">
        <v>0</v>
      </c>
      <c r="BC12" s="78">
        <v>0</v>
      </c>
      <c r="BD12" s="73">
        <f t="shared" si="24"/>
        <v>0</v>
      </c>
      <c r="BE12" s="73">
        <f t="shared" si="25"/>
        <v>0</v>
      </c>
      <c r="BF12" s="74">
        <f t="shared" si="26"/>
        <v>0</v>
      </c>
      <c r="BG12" s="69">
        <v>49</v>
      </c>
      <c r="BH12" s="70">
        <v>53</v>
      </c>
      <c r="BI12" s="78">
        <v>102</v>
      </c>
      <c r="BJ12" s="73">
        <f t="shared" si="27"/>
        <v>0.1101123595505618</v>
      </c>
      <c r="BK12" s="73">
        <f t="shared" si="28"/>
        <v>0.13118811881188119</v>
      </c>
      <c r="BL12" s="73">
        <f t="shared" si="29"/>
        <v>0.12014134275618374</v>
      </c>
      <c r="BM12" s="70">
        <v>18</v>
      </c>
      <c r="BN12" s="70">
        <v>19</v>
      </c>
      <c r="BO12" s="78">
        <v>37</v>
      </c>
      <c r="BP12" s="73">
        <f t="shared" si="30"/>
        <v>4.0449438202247189E-2</v>
      </c>
      <c r="BQ12" s="73">
        <f t="shared" si="31"/>
        <v>4.702970297029703E-2</v>
      </c>
      <c r="BR12" s="74">
        <f t="shared" si="32"/>
        <v>4.3580683156654886E-2</v>
      </c>
      <c r="BS12" s="69">
        <v>86</v>
      </c>
      <c r="BT12" s="70">
        <v>40</v>
      </c>
      <c r="BU12" s="78">
        <v>126</v>
      </c>
      <c r="BV12" s="73">
        <f t="shared" si="33"/>
        <v>0.19325842696629214</v>
      </c>
      <c r="BW12" s="73">
        <f t="shared" si="34"/>
        <v>9.9009900990099015E-2</v>
      </c>
      <c r="BX12" s="73">
        <f t="shared" si="35"/>
        <v>0.14840989399293286</v>
      </c>
      <c r="BY12" s="70">
        <v>5</v>
      </c>
      <c r="BZ12" s="70">
        <v>2</v>
      </c>
      <c r="CA12" s="78">
        <v>7</v>
      </c>
      <c r="CB12" s="73">
        <f t="shared" si="36"/>
        <v>1.1235955056179775E-2</v>
      </c>
      <c r="CC12" s="73">
        <f t="shared" si="37"/>
        <v>4.9504950495049506E-3</v>
      </c>
      <c r="CD12" s="74">
        <f t="shared" si="38"/>
        <v>8.2449941107184919E-3</v>
      </c>
      <c r="CE12" s="69">
        <v>48</v>
      </c>
      <c r="CF12" s="70">
        <v>29</v>
      </c>
      <c r="CG12" s="78">
        <v>77</v>
      </c>
      <c r="CH12" s="73">
        <f t="shared" si="39"/>
        <v>0.10786516853932585</v>
      </c>
      <c r="CI12" s="73">
        <f t="shared" si="40"/>
        <v>7.1782178217821777E-2</v>
      </c>
      <c r="CJ12" s="73">
        <f t="shared" si="41"/>
        <v>9.0694935217903422E-2</v>
      </c>
      <c r="CK12" s="70">
        <v>11</v>
      </c>
      <c r="CL12" s="70">
        <v>4</v>
      </c>
      <c r="CM12" s="78">
        <v>15</v>
      </c>
      <c r="CN12" s="73">
        <f t="shared" si="42"/>
        <v>2.4719101123595506E-2</v>
      </c>
      <c r="CO12" s="73">
        <f t="shared" si="43"/>
        <v>9.9009900990099011E-3</v>
      </c>
      <c r="CP12" s="73">
        <f t="shared" si="44"/>
        <v>1.7667844522968199E-2</v>
      </c>
      <c r="CQ12" s="78">
        <f t="shared" si="46"/>
        <v>59</v>
      </c>
      <c r="CR12" s="78">
        <f t="shared" si="45"/>
        <v>33</v>
      </c>
      <c r="CS12" s="78">
        <f t="shared" si="47"/>
        <v>92</v>
      </c>
      <c r="CT12" s="73">
        <f t="shared" si="48"/>
        <v>0.13258426966292136</v>
      </c>
      <c r="CU12" s="73">
        <f t="shared" si="48"/>
        <v>8.1683168316831686E-2</v>
      </c>
      <c r="CV12" s="74">
        <f t="shared" si="48"/>
        <v>0.10836277974087162</v>
      </c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</row>
    <row r="13" spans="1:126" s="2" customFormat="1" ht="18.75" customHeight="1">
      <c r="A13" s="120" t="s">
        <v>37</v>
      </c>
      <c r="B13" s="69">
        <v>229</v>
      </c>
      <c r="C13" s="70">
        <v>192</v>
      </c>
      <c r="D13" s="71">
        <v>421</v>
      </c>
      <c r="E13" s="69">
        <v>83</v>
      </c>
      <c r="F13" s="70">
        <v>78</v>
      </c>
      <c r="G13" s="71">
        <v>161</v>
      </c>
      <c r="H13" s="72">
        <f t="shared" si="0"/>
        <v>0.36244541484716158</v>
      </c>
      <c r="I13" s="73">
        <f t="shared" si="1"/>
        <v>0.40625</v>
      </c>
      <c r="J13" s="74">
        <f t="shared" si="2"/>
        <v>0.38242280285035629</v>
      </c>
      <c r="K13" s="69">
        <v>37</v>
      </c>
      <c r="L13" s="70">
        <v>41</v>
      </c>
      <c r="M13" s="71">
        <v>78</v>
      </c>
      <c r="N13" s="72">
        <f t="shared" si="3"/>
        <v>0.44578313253012047</v>
      </c>
      <c r="O13" s="73">
        <f t="shared" si="4"/>
        <v>0.52564102564102566</v>
      </c>
      <c r="P13" s="74">
        <f t="shared" si="5"/>
        <v>0.48447204968944102</v>
      </c>
      <c r="Q13" s="69">
        <v>93</v>
      </c>
      <c r="R13" s="70">
        <v>100</v>
      </c>
      <c r="S13" s="71">
        <v>193</v>
      </c>
      <c r="T13" s="75">
        <f t="shared" si="6"/>
        <v>0.40611353711790393</v>
      </c>
      <c r="U13" s="76">
        <f t="shared" si="7"/>
        <v>0.52083333333333337</v>
      </c>
      <c r="V13" s="77">
        <f t="shared" si="8"/>
        <v>0.45843230403800472</v>
      </c>
      <c r="W13" s="69">
        <v>133</v>
      </c>
      <c r="X13" s="70">
        <v>142</v>
      </c>
      <c r="Y13" s="71">
        <v>275</v>
      </c>
      <c r="Z13" s="75">
        <f t="shared" si="9"/>
        <v>0.58078602620087338</v>
      </c>
      <c r="AA13" s="76">
        <f t="shared" si="10"/>
        <v>0.73958333333333337</v>
      </c>
      <c r="AB13" s="77">
        <f t="shared" si="11"/>
        <v>0.65320665083135387</v>
      </c>
      <c r="AC13" s="69">
        <v>0</v>
      </c>
      <c r="AD13" s="70">
        <v>0</v>
      </c>
      <c r="AE13" s="71">
        <v>0</v>
      </c>
      <c r="AF13" s="75">
        <f t="shared" si="12"/>
        <v>0</v>
      </c>
      <c r="AG13" s="76">
        <f t="shared" si="13"/>
        <v>0</v>
      </c>
      <c r="AH13" s="77">
        <f t="shared" si="14"/>
        <v>0</v>
      </c>
      <c r="AI13" s="69">
        <v>226</v>
      </c>
      <c r="AJ13" s="70">
        <v>242</v>
      </c>
      <c r="AK13" s="71">
        <v>468</v>
      </c>
      <c r="AL13" s="75">
        <f t="shared" si="15"/>
        <v>0.98689956331877726</v>
      </c>
      <c r="AM13" s="76">
        <f t="shared" si="16"/>
        <v>1.2604166666666667</v>
      </c>
      <c r="AN13" s="77">
        <f t="shared" si="17"/>
        <v>1.1116389548693586</v>
      </c>
      <c r="AO13" s="69">
        <v>151</v>
      </c>
      <c r="AP13" s="70">
        <v>198</v>
      </c>
      <c r="AQ13" s="71">
        <v>349</v>
      </c>
      <c r="AR13" s="75">
        <f t="shared" si="18"/>
        <v>0.65938864628820959</v>
      </c>
      <c r="AS13" s="76">
        <f t="shared" si="19"/>
        <v>0.86462882096069871</v>
      </c>
      <c r="AT13" s="77">
        <f t="shared" si="20"/>
        <v>1.5240174672489082</v>
      </c>
      <c r="AU13" s="69">
        <v>0</v>
      </c>
      <c r="AV13" s="70">
        <v>2</v>
      </c>
      <c r="AW13" s="78">
        <v>2</v>
      </c>
      <c r="AX13" s="73">
        <f t="shared" si="21"/>
        <v>0</v>
      </c>
      <c r="AY13" s="73">
        <f t="shared" si="22"/>
        <v>1.0416666666666666E-2</v>
      </c>
      <c r="AZ13" s="73">
        <f t="shared" si="23"/>
        <v>4.7505938242280287E-3</v>
      </c>
      <c r="BA13" s="70">
        <v>1</v>
      </c>
      <c r="BB13" s="70">
        <v>0</v>
      </c>
      <c r="BC13" s="78">
        <v>1</v>
      </c>
      <c r="BD13" s="73">
        <f t="shared" si="24"/>
        <v>4.3668122270742356E-3</v>
      </c>
      <c r="BE13" s="73">
        <f t="shared" si="25"/>
        <v>0</v>
      </c>
      <c r="BF13" s="74">
        <f t="shared" si="26"/>
        <v>2.3752969121140144E-3</v>
      </c>
      <c r="BG13" s="69">
        <v>49</v>
      </c>
      <c r="BH13" s="70">
        <v>36</v>
      </c>
      <c r="BI13" s="78">
        <v>85</v>
      </c>
      <c r="BJ13" s="73">
        <f t="shared" si="27"/>
        <v>0.21397379912663755</v>
      </c>
      <c r="BK13" s="73">
        <f t="shared" si="28"/>
        <v>0.1875</v>
      </c>
      <c r="BL13" s="73">
        <f t="shared" si="29"/>
        <v>0.20190023752969122</v>
      </c>
      <c r="BM13" s="70">
        <v>8</v>
      </c>
      <c r="BN13" s="70">
        <v>6</v>
      </c>
      <c r="BO13" s="78">
        <v>14</v>
      </c>
      <c r="BP13" s="73">
        <f t="shared" si="30"/>
        <v>3.4934497816593885E-2</v>
      </c>
      <c r="BQ13" s="73">
        <f t="shared" si="31"/>
        <v>3.125E-2</v>
      </c>
      <c r="BR13" s="74">
        <f t="shared" si="32"/>
        <v>3.3254156769596199E-2</v>
      </c>
      <c r="BS13" s="69">
        <v>51</v>
      </c>
      <c r="BT13" s="70">
        <v>17</v>
      </c>
      <c r="BU13" s="78">
        <v>68</v>
      </c>
      <c r="BV13" s="73">
        <f t="shared" si="33"/>
        <v>0.22270742358078602</v>
      </c>
      <c r="BW13" s="73">
        <f t="shared" si="34"/>
        <v>8.8541666666666671E-2</v>
      </c>
      <c r="BX13" s="73">
        <f t="shared" si="35"/>
        <v>0.16152019002375298</v>
      </c>
      <c r="BY13" s="70">
        <v>9</v>
      </c>
      <c r="BZ13" s="70">
        <v>3</v>
      </c>
      <c r="CA13" s="78">
        <v>12</v>
      </c>
      <c r="CB13" s="73">
        <f t="shared" si="36"/>
        <v>3.9301310043668124E-2</v>
      </c>
      <c r="CC13" s="73">
        <f t="shared" si="37"/>
        <v>1.5625E-2</v>
      </c>
      <c r="CD13" s="74">
        <f t="shared" si="38"/>
        <v>2.8503562945368172E-2</v>
      </c>
      <c r="CE13" s="69">
        <v>79</v>
      </c>
      <c r="CF13" s="70">
        <v>51</v>
      </c>
      <c r="CG13" s="78">
        <v>130</v>
      </c>
      <c r="CH13" s="73">
        <f t="shared" si="39"/>
        <v>0.34497816593886466</v>
      </c>
      <c r="CI13" s="73">
        <f t="shared" si="40"/>
        <v>0.265625</v>
      </c>
      <c r="CJ13" s="73">
        <f t="shared" si="41"/>
        <v>0.30878859857482183</v>
      </c>
      <c r="CK13" s="70">
        <v>10</v>
      </c>
      <c r="CL13" s="70">
        <v>4</v>
      </c>
      <c r="CM13" s="78">
        <v>14</v>
      </c>
      <c r="CN13" s="73">
        <f t="shared" si="42"/>
        <v>4.3668122270742356E-2</v>
      </c>
      <c r="CO13" s="73">
        <f t="shared" si="43"/>
        <v>2.0833333333333332E-2</v>
      </c>
      <c r="CP13" s="73">
        <f t="shared" si="44"/>
        <v>3.3254156769596199E-2</v>
      </c>
      <c r="CQ13" s="78">
        <f t="shared" si="46"/>
        <v>89</v>
      </c>
      <c r="CR13" s="78">
        <f t="shared" si="45"/>
        <v>55</v>
      </c>
      <c r="CS13" s="78">
        <f t="shared" si="47"/>
        <v>144</v>
      </c>
      <c r="CT13" s="73">
        <f t="shared" si="48"/>
        <v>0.388646288209607</v>
      </c>
      <c r="CU13" s="73">
        <f t="shared" si="48"/>
        <v>0.28645833333333331</v>
      </c>
      <c r="CV13" s="74">
        <f t="shared" si="48"/>
        <v>0.34204275534441803</v>
      </c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</row>
    <row r="14" spans="1:126" s="2" customFormat="1" ht="18.75" customHeight="1">
      <c r="A14" s="120" t="s">
        <v>38</v>
      </c>
      <c r="B14" s="69">
        <v>273</v>
      </c>
      <c r="C14" s="70">
        <v>218</v>
      </c>
      <c r="D14" s="71">
        <v>491</v>
      </c>
      <c r="E14" s="69">
        <v>86</v>
      </c>
      <c r="F14" s="70">
        <v>106</v>
      </c>
      <c r="G14" s="71">
        <v>192</v>
      </c>
      <c r="H14" s="72">
        <f t="shared" si="0"/>
        <v>0.31501831501831501</v>
      </c>
      <c r="I14" s="73">
        <f t="shared" si="1"/>
        <v>0.48623853211009177</v>
      </c>
      <c r="J14" s="74">
        <f t="shared" si="2"/>
        <v>0.3910386965376782</v>
      </c>
      <c r="K14" s="69">
        <v>50</v>
      </c>
      <c r="L14" s="70">
        <v>47</v>
      </c>
      <c r="M14" s="71">
        <v>97</v>
      </c>
      <c r="N14" s="72">
        <f t="shared" si="3"/>
        <v>0.58139534883720934</v>
      </c>
      <c r="O14" s="73">
        <f t="shared" si="4"/>
        <v>0.44339622641509435</v>
      </c>
      <c r="P14" s="74">
        <f t="shared" si="5"/>
        <v>0.50520833333333337</v>
      </c>
      <c r="Q14" s="69">
        <v>59</v>
      </c>
      <c r="R14" s="70">
        <v>173</v>
      </c>
      <c r="S14" s="71">
        <v>232</v>
      </c>
      <c r="T14" s="75">
        <f t="shared" si="6"/>
        <v>0.21611721611721613</v>
      </c>
      <c r="U14" s="76">
        <f t="shared" si="7"/>
        <v>0.79357798165137616</v>
      </c>
      <c r="V14" s="77">
        <f t="shared" si="8"/>
        <v>0.47250509164969451</v>
      </c>
      <c r="W14" s="69">
        <v>149</v>
      </c>
      <c r="X14" s="70">
        <v>195</v>
      </c>
      <c r="Y14" s="71">
        <v>344</v>
      </c>
      <c r="Z14" s="75">
        <f t="shared" si="9"/>
        <v>0.54578754578754574</v>
      </c>
      <c r="AA14" s="76">
        <f t="shared" si="10"/>
        <v>0.89449541284403666</v>
      </c>
      <c r="AB14" s="77">
        <f t="shared" si="11"/>
        <v>0.70061099796334014</v>
      </c>
      <c r="AC14" s="69">
        <v>0</v>
      </c>
      <c r="AD14" s="70">
        <v>6</v>
      </c>
      <c r="AE14" s="71">
        <v>6</v>
      </c>
      <c r="AF14" s="75">
        <f t="shared" si="12"/>
        <v>0</v>
      </c>
      <c r="AG14" s="76">
        <f t="shared" si="13"/>
        <v>2.7522935779816515E-2</v>
      </c>
      <c r="AH14" s="77">
        <f t="shared" si="14"/>
        <v>1.2219959266802444E-2</v>
      </c>
      <c r="AI14" s="69">
        <v>208</v>
      </c>
      <c r="AJ14" s="70">
        <v>374</v>
      </c>
      <c r="AK14" s="71">
        <v>582</v>
      </c>
      <c r="AL14" s="75">
        <f t="shared" si="15"/>
        <v>0.76190476190476186</v>
      </c>
      <c r="AM14" s="76">
        <f t="shared" si="16"/>
        <v>1.7155963302752293</v>
      </c>
      <c r="AN14" s="77">
        <f t="shared" si="17"/>
        <v>1.185336048879837</v>
      </c>
      <c r="AO14" s="69">
        <v>69</v>
      </c>
      <c r="AP14" s="70">
        <v>76</v>
      </c>
      <c r="AQ14" s="71">
        <v>145</v>
      </c>
      <c r="AR14" s="75">
        <f t="shared" si="18"/>
        <v>0.25274725274725274</v>
      </c>
      <c r="AS14" s="76">
        <f t="shared" si="19"/>
        <v>0.2783882783882784</v>
      </c>
      <c r="AT14" s="77">
        <f t="shared" si="20"/>
        <v>0.53113553113553114</v>
      </c>
      <c r="AU14" s="69">
        <v>5</v>
      </c>
      <c r="AV14" s="70">
        <v>10</v>
      </c>
      <c r="AW14" s="78">
        <v>15</v>
      </c>
      <c r="AX14" s="73">
        <f t="shared" si="21"/>
        <v>1.8315018315018316E-2</v>
      </c>
      <c r="AY14" s="73">
        <f t="shared" si="22"/>
        <v>4.5871559633027525E-2</v>
      </c>
      <c r="AZ14" s="73">
        <f t="shared" si="23"/>
        <v>3.0549898167006109E-2</v>
      </c>
      <c r="BA14" s="70">
        <v>4</v>
      </c>
      <c r="BB14" s="70">
        <v>2</v>
      </c>
      <c r="BC14" s="78">
        <v>6</v>
      </c>
      <c r="BD14" s="73">
        <f t="shared" si="24"/>
        <v>1.4652014652014652E-2</v>
      </c>
      <c r="BE14" s="73">
        <f t="shared" si="25"/>
        <v>9.1743119266055051E-3</v>
      </c>
      <c r="BF14" s="74">
        <f t="shared" si="26"/>
        <v>1.2219959266802444E-2</v>
      </c>
      <c r="BG14" s="69">
        <v>45</v>
      </c>
      <c r="BH14" s="70">
        <v>51</v>
      </c>
      <c r="BI14" s="78">
        <v>96</v>
      </c>
      <c r="BJ14" s="73">
        <f t="shared" si="27"/>
        <v>0.16483516483516483</v>
      </c>
      <c r="BK14" s="73">
        <f t="shared" si="28"/>
        <v>0.23394495412844038</v>
      </c>
      <c r="BL14" s="73">
        <f t="shared" si="29"/>
        <v>0.1955193482688391</v>
      </c>
      <c r="BM14" s="70">
        <v>36</v>
      </c>
      <c r="BN14" s="70">
        <v>49</v>
      </c>
      <c r="BO14" s="78">
        <v>85</v>
      </c>
      <c r="BP14" s="73">
        <f t="shared" si="30"/>
        <v>0.13186813186813187</v>
      </c>
      <c r="BQ14" s="73">
        <f t="shared" si="31"/>
        <v>0.22477064220183487</v>
      </c>
      <c r="BR14" s="74">
        <f t="shared" si="32"/>
        <v>0.17311608961303462</v>
      </c>
      <c r="BS14" s="69">
        <v>36</v>
      </c>
      <c r="BT14" s="70">
        <v>34</v>
      </c>
      <c r="BU14" s="78">
        <v>70</v>
      </c>
      <c r="BV14" s="73">
        <f t="shared" si="33"/>
        <v>0.13186813186813187</v>
      </c>
      <c r="BW14" s="73">
        <f t="shared" si="34"/>
        <v>0.15596330275229359</v>
      </c>
      <c r="BX14" s="73">
        <f t="shared" si="35"/>
        <v>0.1425661914460285</v>
      </c>
      <c r="BY14" s="70">
        <v>30</v>
      </c>
      <c r="BZ14" s="70">
        <v>17</v>
      </c>
      <c r="CA14" s="78">
        <v>47</v>
      </c>
      <c r="CB14" s="73">
        <f t="shared" si="36"/>
        <v>0.10989010989010989</v>
      </c>
      <c r="CC14" s="73">
        <f t="shared" si="37"/>
        <v>7.7981651376146793E-2</v>
      </c>
      <c r="CD14" s="74">
        <f t="shared" si="38"/>
        <v>9.5723014256619138E-2</v>
      </c>
      <c r="CE14" s="69">
        <v>43</v>
      </c>
      <c r="CF14" s="70">
        <v>45</v>
      </c>
      <c r="CG14" s="78">
        <v>88</v>
      </c>
      <c r="CH14" s="73">
        <f t="shared" si="39"/>
        <v>0.1575091575091575</v>
      </c>
      <c r="CI14" s="73">
        <f t="shared" si="40"/>
        <v>0.20642201834862386</v>
      </c>
      <c r="CJ14" s="73">
        <f t="shared" si="41"/>
        <v>0.17922606924643583</v>
      </c>
      <c r="CK14" s="70">
        <v>38</v>
      </c>
      <c r="CL14" s="70">
        <v>30</v>
      </c>
      <c r="CM14" s="78">
        <v>68</v>
      </c>
      <c r="CN14" s="73">
        <f t="shared" si="42"/>
        <v>0.1391941391941392</v>
      </c>
      <c r="CO14" s="73">
        <f t="shared" si="43"/>
        <v>0.13761467889908258</v>
      </c>
      <c r="CP14" s="73">
        <f t="shared" si="44"/>
        <v>0.1384928716904277</v>
      </c>
      <c r="CQ14" s="78">
        <f t="shared" si="46"/>
        <v>81</v>
      </c>
      <c r="CR14" s="78">
        <f t="shared" si="45"/>
        <v>75</v>
      </c>
      <c r="CS14" s="78">
        <f t="shared" si="47"/>
        <v>156</v>
      </c>
      <c r="CT14" s="73">
        <f t="shared" si="48"/>
        <v>0.2967032967032967</v>
      </c>
      <c r="CU14" s="73">
        <f t="shared" si="48"/>
        <v>0.34403669724770641</v>
      </c>
      <c r="CV14" s="74">
        <f t="shared" si="48"/>
        <v>0.31771894093686354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s="2" customFormat="1" ht="18.75" customHeight="1">
      <c r="A15" s="120" t="s">
        <v>41</v>
      </c>
      <c r="B15" s="69">
        <v>193</v>
      </c>
      <c r="C15" s="70">
        <v>205</v>
      </c>
      <c r="D15" s="71">
        <v>398</v>
      </c>
      <c r="E15" s="69">
        <v>86</v>
      </c>
      <c r="F15" s="70">
        <v>101</v>
      </c>
      <c r="G15" s="71">
        <v>187</v>
      </c>
      <c r="H15" s="72">
        <f t="shared" si="0"/>
        <v>0.44559585492227977</v>
      </c>
      <c r="I15" s="73">
        <f t="shared" si="1"/>
        <v>0.49268292682926829</v>
      </c>
      <c r="J15" s="74">
        <f t="shared" si="2"/>
        <v>0.46984924623115576</v>
      </c>
      <c r="K15" s="69">
        <v>53</v>
      </c>
      <c r="L15" s="70">
        <v>67</v>
      </c>
      <c r="M15" s="71">
        <v>120</v>
      </c>
      <c r="N15" s="72">
        <f t="shared" si="3"/>
        <v>0.61627906976744184</v>
      </c>
      <c r="O15" s="73">
        <f t="shared" si="4"/>
        <v>0.6633663366336634</v>
      </c>
      <c r="P15" s="74">
        <f t="shared" si="5"/>
        <v>0.64171122994652408</v>
      </c>
      <c r="Q15" s="69">
        <v>62</v>
      </c>
      <c r="R15" s="70">
        <v>67</v>
      </c>
      <c r="S15" s="71">
        <v>129</v>
      </c>
      <c r="T15" s="75">
        <f t="shared" si="6"/>
        <v>0.32124352331606215</v>
      </c>
      <c r="U15" s="76">
        <f t="shared" si="7"/>
        <v>0.32682926829268294</v>
      </c>
      <c r="V15" s="77">
        <f t="shared" si="8"/>
        <v>0.32412060301507539</v>
      </c>
      <c r="W15" s="69">
        <v>229</v>
      </c>
      <c r="X15" s="70">
        <v>228</v>
      </c>
      <c r="Y15" s="71">
        <v>457</v>
      </c>
      <c r="Z15" s="75">
        <f t="shared" si="9"/>
        <v>1.1865284974093264</v>
      </c>
      <c r="AA15" s="76">
        <f t="shared" si="10"/>
        <v>1.1121951219512196</v>
      </c>
      <c r="AB15" s="77">
        <f t="shared" si="11"/>
        <v>1.1482412060301508</v>
      </c>
      <c r="AC15" s="69">
        <v>2</v>
      </c>
      <c r="AD15" s="70">
        <v>4</v>
      </c>
      <c r="AE15" s="71">
        <v>6</v>
      </c>
      <c r="AF15" s="75">
        <f t="shared" si="12"/>
        <v>1.0362694300518135E-2</v>
      </c>
      <c r="AG15" s="76">
        <f t="shared" si="13"/>
        <v>1.9512195121951219E-2</v>
      </c>
      <c r="AH15" s="77">
        <f t="shared" si="14"/>
        <v>1.507537688442211E-2</v>
      </c>
      <c r="AI15" s="69">
        <v>293</v>
      </c>
      <c r="AJ15" s="70">
        <v>299</v>
      </c>
      <c r="AK15" s="71">
        <v>592</v>
      </c>
      <c r="AL15" s="75">
        <f t="shared" si="15"/>
        <v>1.5181347150259068</v>
      </c>
      <c r="AM15" s="76">
        <f t="shared" si="16"/>
        <v>1.4585365853658536</v>
      </c>
      <c r="AN15" s="77">
        <f t="shared" si="17"/>
        <v>1.4874371859296482</v>
      </c>
      <c r="AO15" s="69">
        <v>85</v>
      </c>
      <c r="AP15" s="70">
        <v>105</v>
      </c>
      <c r="AQ15" s="71">
        <v>190</v>
      </c>
      <c r="AR15" s="75">
        <f t="shared" si="18"/>
        <v>0.44041450777202074</v>
      </c>
      <c r="AS15" s="76">
        <f t="shared" si="19"/>
        <v>0.54404145077720212</v>
      </c>
      <c r="AT15" s="77">
        <f t="shared" si="20"/>
        <v>0.98445595854922274</v>
      </c>
      <c r="AU15" s="69">
        <v>0</v>
      </c>
      <c r="AV15" s="70">
        <v>1</v>
      </c>
      <c r="AW15" s="78">
        <v>1</v>
      </c>
      <c r="AX15" s="73">
        <f t="shared" si="21"/>
        <v>0</v>
      </c>
      <c r="AY15" s="73">
        <f t="shared" si="22"/>
        <v>4.8780487804878049E-3</v>
      </c>
      <c r="AZ15" s="73">
        <f t="shared" si="23"/>
        <v>2.5125628140703518E-3</v>
      </c>
      <c r="BA15" s="70">
        <v>0</v>
      </c>
      <c r="BB15" s="70">
        <v>0</v>
      </c>
      <c r="BC15" s="78">
        <v>0</v>
      </c>
      <c r="BD15" s="73">
        <f t="shared" si="24"/>
        <v>0</v>
      </c>
      <c r="BE15" s="73">
        <f t="shared" si="25"/>
        <v>0</v>
      </c>
      <c r="BF15" s="74">
        <f t="shared" si="26"/>
        <v>0</v>
      </c>
      <c r="BG15" s="69">
        <v>16</v>
      </c>
      <c r="BH15" s="70">
        <v>19</v>
      </c>
      <c r="BI15" s="78">
        <v>35</v>
      </c>
      <c r="BJ15" s="73">
        <f t="shared" si="27"/>
        <v>8.2901554404145081E-2</v>
      </c>
      <c r="BK15" s="73">
        <f t="shared" si="28"/>
        <v>9.2682926829268292E-2</v>
      </c>
      <c r="BL15" s="73">
        <f t="shared" si="29"/>
        <v>8.7939698492462318E-2</v>
      </c>
      <c r="BM15" s="70">
        <v>3</v>
      </c>
      <c r="BN15" s="70">
        <v>2</v>
      </c>
      <c r="BO15" s="78">
        <v>5</v>
      </c>
      <c r="BP15" s="73">
        <f t="shared" si="30"/>
        <v>1.5544041450777202E-2</v>
      </c>
      <c r="BQ15" s="73">
        <f t="shared" si="31"/>
        <v>9.7560975609756097E-3</v>
      </c>
      <c r="BR15" s="74">
        <f t="shared" si="32"/>
        <v>1.2562814070351759E-2</v>
      </c>
      <c r="BS15" s="69">
        <v>37</v>
      </c>
      <c r="BT15" s="70">
        <v>24</v>
      </c>
      <c r="BU15" s="78">
        <v>61</v>
      </c>
      <c r="BV15" s="73">
        <f t="shared" si="33"/>
        <v>0.19170984455958548</v>
      </c>
      <c r="BW15" s="73">
        <f t="shared" si="34"/>
        <v>0.11707317073170732</v>
      </c>
      <c r="BX15" s="73">
        <f t="shared" si="35"/>
        <v>0.15326633165829145</v>
      </c>
      <c r="BY15" s="70">
        <v>1</v>
      </c>
      <c r="BZ15" s="70">
        <v>3</v>
      </c>
      <c r="CA15" s="78">
        <v>4</v>
      </c>
      <c r="CB15" s="73">
        <f t="shared" si="36"/>
        <v>5.1813471502590676E-3</v>
      </c>
      <c r="CC15" s="73">
        <f t="shared" si="37"/>
        <v>1.4634146341463415E-2</v>
      </c>
      <c r="CD15" s="74">
        <f t="shared" si="38"/>
        <v>1.0050251256281407E-2</v>
      </c>
      <c r="CE15" s="69">
        <v>29</v>
      </c>
      <c r="CF15" s="70">
        <v>20</v>
      </c>
      <c r="CG15" s="78">
        <v>49</v>
      </c>
      <c r="CH15" s="73">
        <f t="shared" si="39"/>
        <v>0.15025906735751296</v>
      </c>
      <c r="CI15" s="73">
        <f t="shared" si="40"/>
        <v>9.7560975609756101E-2</v>
      </c>
      <c r="CJ15" s="73">
        <f t="shared" si="41"/>
        <v>0.12311557788944724</v>
      </c>
      <c r="CK15" s="70">
        <v>9</v>
      </c>
      <c r="CL15" s="70">
        <v>4</v>
      </c>
      <c r="CM15" s="78">
        <v>13</v>
      </c>
      <c r="CN15" s="73">
        <f t="shared" si="42"/>
        <v>4.6632124352331605E-2</v>
      </c>
      <c r="CO15" s="73">
        <f t="shared" si="43"/>
        <v>1.9512195121951219E-2</v>
      </c>
      <c r="CP15" s="73">
        <f t="shared" si="44"/>
        <v>3.2663316582914576E-2</v>
      </c>
      <c r="CQ15" s="78">
        <f t="shared" si="46"/>
        <v>38</v>
      </c>
      <c r="CR15" s="78">
        <f t="shared" si="45"/>
        <v>24</v>
      </c>
      <c r="CS15" s="78">
        <f t="shared" si="47"/>
        <v>62</v>
      </c>
      <c r="CT15" s="73">
        <f t="shared" si="48"/>
        <v>0.19689119170984457</v>
      </c>
      <c r="CU15" s="73">
        <f t="shared" si="48"/>
        <v>0.11707317073170732</v>
      </c>
      <c r="CV15" s="74">
        <f t="shared" si="48"/>
        <v>0.15577889447236182</v>
      </c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s="2" customFormat="1" ht="18.75" customHeight="1">
      <c r="A16" s="120" t="s">
        <v>36</v>
      </c>
      <c r="B16" s="69">
        <v>505</v>
      </c>
      <c r="C16" s="70">
        <v>496</v>
      </c>
      <c r="D16" s="71">
        <v>1001</v>
      </c>
      <c r="E16" s="69">
        <v>207</v>
      </c>
      <c r="F16" s="70">
        <v>233</v>
      </c>
      <c r="G16" s="71">
        <v>440</v>
      </c>
      <c r="H16" s="72">
        <f t="shared" si="0"/>
        <v>0.40990099009900988</v>
      </c>
      <c r="I16" s="73">
        <f t="shared" si="1"/>
        <v>0.46975806451612906</v>
      </c>
      <c r="J16" s="74">
        <f t="shared" si="2"/>
        <v>0.43956043956043955</v>
      </c>
      <c r="K16" s="69">
        <v>96</v>
      </c>
      <c r="L16" s="70">
        <v>116</v>
      </c>
      <c r="M16" s="71">
        <v>212</v>
      </c>
      <c r="N16" s="72">
        <f t="shared" si="3"/>
        <v>0.46376811594202899</v>
      </c>
      <c r="O16" s="73">
        <f t="shared" si="4"/>
        <v>0.4978540772532189</v>
      </c>
      <c r="P16" s="74">
        <f t="shared" si="5"/>
        <v>0.48181818181818181</v>
      </c>
      <c r="Q16" s="69">
        <v>230</v>
      </c>
      <c r="R16" s="70">
        <v>304</v>
      </c>
      <c r="S16" s="71">
        <v>534</v>
      </c>
      <c r="T16" s="75">
        <f t="shared" si="6"/>
        <v>0.45544554455445546</v>
      </c>
      <c r="U16" s="76">
        <f t="shared" si="7"/>
        <v>0.61290322580645162</v>
      </c>
      <c r="V16" s="77">
        <f t="shared" si="8"/>
        <v>0.5334665334665335</v>
      </c>
      <c r="W16" s="69">
        <v>372</v>
      </c>
      <c r="X16" s="70">
        <v>457</v>
      </c>
      <c r="Y16" s="71">
        <v>829</v>
      </c>
      <c r="Z16" s="75">
        <f t="shared" si="9"/>
        <v>0.73663366336633662</v>
      </c>
      <c r="AA16" s="76">
        <f t="shared" si="10"/>
        <v>0.9213709677419355</v>
      </c>
      <c r="AB16" s="77">
        <f t="shared" si="11"/>
        <v>0.82817182817182822</v>
      </c>
      <c r="AC16" s="69">
        <v>6</v>
      </c>
      <c r="AD16" s="70">
        <v>1</v>
      </c>
      <c r="AE16" s="71">
        <v>7</v>
      </c>
      <c r="AF16" s="75">
        <f t="shared" si="12"/>
        <v>1.1881188118811881E-2</v>
      </c>
      <c r="AG16" s="76">
        <f t="shared" si="13"/>
        <v>2.0161290322580645E-3</v>
      </c>
      <c r="AH16" s="77">
        <f t="shared" si="14"/>
        <v>6.993006993006993E-3</v>
      </c>
      <c r="AI16" s="69">
        <v>608</v>
      </c>
      <c r="AJ16" s="70">
        <v>762</v>
      </c>
      <c r="AK16" s="71">
        <v>1370</v>
      </c>
      <c r="AL16" s="75">
        <f t="shared" si="15"/>
        <v>1.2039603960396039</v>
      </c>
      <c r="AM16" s="76">
        <f t="shared" si="16"/>
        <v>1.5362903225806452</v>
      </c>
      <c r="AN16" s="77">
        <f t="shared" si="17"/>
        <v>1.3686313686313687</v>
      </c>
      <c r="AO16" s="69">
        <v>365</v>
      </c>
      <c r="AP16" s="70">
        <v>335</v>
      </c>
      <c r="AQ16" s="71">
        <v>700</v>
      </c>
      <c r="AR16" s="75">
        <f t="shared" si="18"/>
        <v>0.72277227722772275</v>
      </c>
      <c r="AS16" s="76">
        <f t="shared" si="19"/>
        <v>0.6633663366336634</v>
      </c>
      <c r="AT16" s="77">
        <f t="shared" si="20"/>
        <v>1.386138613861386</v>
      </c>
      <c r="AU16" s="69">
        <v>21</v>
      </c>
      <c r="AV16" s="70">
        <v>25</v>
      </c>
      <c r="AW16" s="78">
        <v>46</v>
      </c>
      <c r="AX16" s="73">
        <f t="shared" si="21"/>
        <v>4.1584158415841586E-2</v>
      </c>
      <c r="AY16" s="73">
        <f t="shared" si="22"/>
        <v>5.040322580645161E-2</v>
      </c>
      <c r="AZ16" s="73">
        <f t="shared" si="23"/>
        <v>4.5954045954045952E-2</v>
      </c>
      <c r="BA16" s="70">
        <v>3</v>
      </c>
      <c r="BB16" s="70">
        <v>2</v>
      </c>
      <c r="BC16" s="78">
        <v>5</v>
      </c>
      <c r="BD16" s="73">
        <f t="shared" si="24"/>
        <v>5.9405940594059407E-3</v>
      </c>
      <c r="BE16" s="73">
        <f t="shared" si="25"/>
        <v>4.0322580645161289E-3</v>
      </c>
      <c r="BF16" s="74">
        <f t="shared" si="26"/>
        <v>4.995004995004995E-3</v>
      </c>
      <c r="BG16" s="69">
        <v>158</v>
      </c>
      <c r="BH16" s="70">
        <v>157</v>
      </c>
      <c r="BI16" s="78">
        <v>315</v>
      </c>
      <c r="BJ16" s="73">
        <f t="shared" si="27"/>
        <v>0.31287128712871287</v>
      </c>
      <c r="BK16" s="73">
        <f t="shared" si="28"/>
        <v>0.31653225806451613</v>
      </c>
      <c r="BL16" s="73">
        <f t="shared" si="29"/>
        <v>0.31468531468531469</v>
      </c>
      <c r="BM16" s="70">
        <v>65</v>
      </c>
      <c r="BN16" s="70">
        <v>80</v>
      </c>
      <c r="BO16" s="78">
        <v>145</v>
      </c>
      <c r="BP16" s="73">
        <f t="shared" si="30"/>
        <v>0.12871287128712872</v>
      </c>
      <c r="BQ16" s="73">
        <f t="shared" si="31"/>
        <v>0.16129032258064516</v>
      </c>
      <c r="BR16" s="74">
        <f t="shared" si="32"/>
        <v>0.14485514485514486</v>
      </c>
      <c r="BS16" s="69">
        <v>112</v>
      </c>
      <c r="BT16" s="70">
        <v>80</v>
      </c>
      <c r="BU16" s="78">
        <v>192</v>
      </c>
      <c r="BV16" s="73">
        <f t="shared" si="33"/>
        <v>0.22178217821782178</v>
      </c>
      <c r="BW16" s="73">
        <f t="shared" si="34"/>
        <v>0.16129032258064516</v>
      </c>
      <c r="BX16" s="73">
        <f t="shared" si="35"/>
        <v>0.19180819180819181</v>
      </c>
      <c r="BY16" s="70">
        <v>28</v>
      </c>
      <c r="BZ16" s="70">
        <v>17</v>
      </c>
      <c r="CA16" s="78">
        <v>45</v>
      </c>
      <c r="CB16" s="73">
        <f t="shared" si="36"/>
        <v>5.5445544554455446E-2</v>
      </c>
      <c r="CC16" s="73">
        <f t="shared" si="37"/>
        <v>3.4274193548387094E-2</v>
      </c>
      <c r="CD16" s="74">
        <f t="shared" si="38"/>
        <v>4.4955044955044952E-2</v>
      </c>
      <c r="CE16" s="69">
        <v>128</v>
      </c>
      <c r="CF16" s="70">
        <v>108</v>
      </c>
      <c r="CG16" s="78">
        <v>236</v>
      </c>
      <c r="CH16" s="73">
        <f t="shared" si="39"/>
        <v>0.25346534653465347</v>
      </c>
      <c r="CI16" s="73">
        <f t="shared" si="40"/>
        <v>0.21774193548387097</v>
      </c>
      <c r="CJ16" s="73">
        <f t="shared" si="41"/>
        <v>0.23576423576423577</v>
      </c>
      <c r="CK16" s="70">
        <v>16</v>
      </c>
      <c r="CL16" s="70">
        <v>17</v>
      </c>
      <c r="CM16" s="78">
        <v>33</v>
      </c>
      <c r="CN16" s="73">
        <f t="shared" si="42"/>
        <v>3.1683168316831684E-2</v>
      </c>
      <c r="CO16" s="73">
        <f t="shared" si="43"/>
        <v>3.4274193548387094E-2</v>
      </c>
      <c r="CP16" s="73">
        <f t="shared" si="44"/>
        <v>3.2967032967032968E-2</v>
      </c>
      <c r="CQ16" s="78">
        <f t="shared" si="46"/>
        <v>144</v>
      </c>
      <c r="CR16" s="78">
        <f t="shared" si="45"/>
        <v>125</v>
      </c>
      <c r="CS16" s="78">
        <f t="shared" si="47"/>
        <v>269</v>
      </c>
      <c r="CT16" s="73">
        <f t="shared" si="48"/>
        <v>0.28514851485148512</v>
      </c>
      <c r="CU16" s="73">
        <f t="shared" si="48"/>
        <v>0.25201612903225806</v>
      </c>
      <c r="CV16" s="74">
        <f t="shared" si="48"/>
        <v>0.26873126873126874</v>
      </c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</row>
    <row r="17" spans="1:126" s="2" customFormat="1" ht="18.75" customHeight="1">
      <c r="A17" s="120" t="s">
        <v>40</v>
      </c>
      <c r="B17" s="69">
        <v>185</v>
      </c>
      <c r="C17" s="70">
        <v>175</v>
      </c>
      <c r="D17" s="71">
        <v>360</v>
      </c>
      <c r="E17" s="69">
        <v>82</v>
      </c>
      <c r="F17" s="70">
        <v>80</v>
      </c>
      <c r="G17" s="71">
        <v>162</v>
      </c>
      <c r="H17" s="72">
        <f t="shared" si="0"/>
        <v>0.44324324324324327</v>
      </c>
      <c r="I17" s="73">
        <f t="shared" si="1"/>
        <v>0.45714285714285713</v>
      </c>
      <c r="J17" s="74">
        <f t="shared" si="2"/>
        <v>0.45</v>
      </c>
      <c r="K17" s="69">
        <v>52</v>
      </c>
      <c r="L17" s="70">
        <v>55</v>
      </c>
      <c r="M17" s="71">
        <v>107</v>
      </c>
      <c r="N17" s="72">
        <f t="shared" si="3"/>
        <v>0.63414634146341464</v>
      </c>
      <c r="O17" s="73">
        <f t="shared" si="4"/>
        <v>0.6875</v>
      </c>
      <c r="P17" s="74">
        <f t="shared" si="5"/>
        <v>0.66049382716049387</v>
      </c>
      <c r="Q17" s="69">
        <v>54</v>
      </c>
      <c r="R17" s="70">
        <v>43</v>
      </c>
      <c r="S17" s="71">
        <v>97</v>
      </c>
      <c r="T17" s="75">
        <f t="shared" si="6"/>
        <v>0.29189189189189191</v>
      </c>
      <c r="U17" s="76">
        <f t="shared" si="7"/>
        <v>0.24571428571428572</v>
      </c>
      <c r="V17" s="77">
        <f t="shared" si="8"/>
        <v>0.26944444444444443</v>
      </c>
      <c r="W17" s="69">
        <v>162</v>
      </c>
      <c r="X17" s="70">
        <v>155</v>
      </c>
      <c r="Y17" s="71">
        <v>317</v>
      </c>
      <c r="Z17" s="75">
        <f t="shared" si="9"/>
        <v>0.87567567567567572</v>
      </c>
      <c r="AA17" s="76">
        <f t="shared" si="10"/>
        <v>0.88571428571428568</v>
      </c>
      <c r="AB17" s="77">
        <f t="shared" si="11"/>
        <v>0.88055555555555554</v>
      </c>
      <c r="AC17" s="69">
        <v>4</v>
      </c>
      <c r="AD17" s="70">
        <v>2</v>
      </c>
      <c r="AE17" s="71">
        <v>6</v>
      </c>
      <c r="AF17" s="75">
        <f t="shared" si="12"/>
        <v>2.1621621621621623E-2</v>
      </c>
      <c r="AG17" s="76">
        <f t="shared" si="13"/>
        <v>1.1428571428571429E-2</v>
      </c>
      <c r="AH17" s="77">
        <f t="shared" si="14"/>
        <v>1.6666666666666666E-2</v>
      </c>
      <c r="AI17" s="69">
        <v>220</v>
      </c>
      <c r="AJ17" s="70">
        <v>200</v>
      </c>
      <c r="AK17" s="71">
        <v>420</v>
      </c>
      <c r="AL17" s="75">
        <f t="shared" si="15"/>
        <v>1.1891891891891893</v>
      </c>
      <c r="AM17" s="76">
        <f t="shared" si="16"/>
        <v>1.1428571428571428</v>
      </c>
      <c r="AN17" s="77">
        <f t="shared" si="17"/>
        <v>1.1666666666666667</v>
      </c>
      <c r="AO17" s="69">
        <v>145</v>
      </c>
      <c r="AP17" s="70">
        <v>157</v>
      </c>
      <c r="AQ17" s="71">
        <v>302</v>
      </c>
      <c r="AR17" s="75">
        <f t="shared" si="18"/>
        <v>0.78378378378378377</v>
      </c>
      <c r="AS17" s="76">
        <f t="shared" si="19"/>
        <v>0.84864864864864864</v>
      </c>
      <c r="AT17" s="77">
        <f t="shared" si="20"/>
        <v>1.6324324324324324</v>
      </c>
      <c r="AU17" s="69">
        <v>4</v>
      </c>
      <c r="AV17" s="70">
        <v>8</v>
      </c>
      <c r="AW17" s="78">
        <v>12</v>
      </c>
      <c r="AX17" s="73">
        <f t="shared" si="21"/>
        <v>2.1621621621621623E-2</v>
      </c>
      <c r="AY17" s="73">
        <f t="shared" si="22"/>
        <v>4.5714285714285714E-2</v>
      </c>
      <c r="AZ17" s="73">
        <f t="shared" si="23"/>
        <v>3.3333333333333333E-2</v>
      </c>
      <c r="BA17" s="70">
        <v>0</v>
      </c>
      <c r="BB17" s="70">
        <v>0</v>
      </c>
      <c r="BC17" s="78">
        <v>0</v>
      </c>
      <c r="BD17" s="73">
        <f t="shared" si="24"/>
        <v>0</v>
      </c>
      <c r="BE17" s="73">
        <f t="shared" si="25"/>
        <v>0</v>
      </c>
      <c r="BF17" s="74">
        <f t="shared" si="26"/>
        <v>0</v>
      </c>
      <c r="BG17" s="69">
        <v>62</v>
      </c>
      <c r="BH17" s="70">
        <v>62</v>
      </c>
      <c r="BI17" s="78">
        <v>124</v>
      </c>
      <c r="BJ17" s="73">
        <f t="shared" si="27"/>
        <v>0.33513513513513515</v>
      </c>
      <c r="BK17" s="73">
        <f t="shared" si="28"/>
        <v>0.35428571428571426</v>
      </c>
      <c r="BL17" s="73">
        <f t="shared" si="29"/>
        <v>0.34444444444444444</v>
      </c>
      <c r="BM17" s="70">
        <v>5</v>
      </c>
      <c r="BN17" s="70">
        <v>10</v>
      </c>
      <c r="BO17" s="78">
        <v>15</v>
      </c>
      <c r="BP17" s="73">
        <f t="shared" si="30"/>
        <v>2.7027027027027029E-2</v>
      </c>
      <c r="BQ17" s="73">
        <f t="shared" si="31"/>
        <v>5.7142857142857141E-2</v>
      </c>
      <c r="BR17" s="74">
        <f t="shared" si="32"/>
        <v>4.1666666666666664E-2</v>
      </c>
      <c r="BS17" s="69">
        <v>65</v>
      </c>
      <c r="BT17" s="70">
        <v>54</v>
      </c>
      <c r="BU17" s="78">
        <v>119</v>
      </c>
      <c r="BV17" s="73">
        <f t="shared" si="33"/>
        <v>0.35135135135135137</v>
      </c>
      <c r="BW17" s="73">
        <f t="shared" si="34"/>
        <v>0.30857142857142855</v>
      </c>
      <c r="BX17" s="73">
        <f t="shared" si="35"/>
        <v>0.33055555555555555</v>
      </c>
      <c r="BY17" s="70">
        <v>14</v>
      </c>
      <c r="BZ17" s="70">
        <v>2</v>
      </c>
      <c r="CA17" s="78">
        <v>16</v>
      </c>
      <c r="CB17" s="73">
        <f t="shared" si="36"/>
        <v>7.567567567567568E-2</v>
      </c>
      <c r="CC17" s="73">
        <f t="shared" si="37"/>
        <v>1.1428571428571429E-2</v>
      </c>
      <c r="CD17" s="74">
        <f t="shared" si="38"/>
        <v>4.4444444444444446E-2</v>
      </c>
      <c r="CE17" s="69">
        <v>67</v>
      </c>
      <c r="CF17" s="70">
        <v>47</v>
      </c>
      <c r="CG17" s="78">
        <v>114</v>
      </c>
      <c r="CH17" s="73">
        <f t="shared" si="39"/>
        <v>0.36216216216216218</v>
      </c>
      <c r="CI17" s="73">
        <f t="shared" si="40"/>
        <v>0.26857142857142857</v>
      </c>
      <c r="CJ17" s="73">
        <f t="shared" si="41"/>
        <v>0.31666666666666665</v>
      </c>
      <c r="CK17" s="70">
        <v>11</v>
      </c>
      <c r="CL17" s="70">
        <v>3</v>
      </c>
      <c r="CM17" s="78">
        <v>14</v>
      </c>
      <c r="CN17" s="73">
        <f t="shared" si="42"/>
        <v>5.9459459459459463E-2</v>
      </c>
      <c r="CO17" s="73">
        <f t="shared" si="43"/>
        <v>1.7142857142857144E-2</v>
      </c>
      <c r="CP17" s="73">
        <f t="shared" si="44"/>
        <v>3.888888888888889E-2</v>
      </c>
      <c r="CQ17" s="78">
        <f t="shared" si="46"/>
        <v>78</v>
      </c>
      <c r="CR17" s="78">
        <f t="shared" si="45"/>
        <v>50</v>
      </c>
      <c r="CS17" s="78">
        <f t="shared" si="47"/>
        <v>128</v>
      </c>
      <c r="CT17" s="73">
        <f t="shared" si="48"/>
        <v>0.42162162162162165</v>
      </c>
      <c r="CU17" s="73">
        <f t="shared" si="48"/>
        <v>0.2857142857142857</v>
      </c>
      <c r="CV17" s="74">
        <f t="shared" si="48"/>
        <v>0.35555555555555557</v>
      </c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</row>
    <row r="18" spans="1:126" s="2" customFormat="1" ht="18.75" customHeight="1">
      <c r="A18" s="120" t="s">
        <v>28</v>
      </c>
      <c r="B18" s="69">
        <v>86</v>
      </c>
      <c r="C18" s="70">
        <v>85</v>
      </c>
      <c r="D18" s="71">
        <v>171</v>
      </c>
      <c r="E18" s="69">
        <v>28</v>
      </c>
      <c r="F18" s="70">
        <v>45</v>
      </c>
      <c r="G18" s="71">
        <v>73</v>
      </c>
      <c r="H18" s="72">
        <f t="shared" si="0"/>
        <v>0.32558139534883723</v>
      </c>
      <c r="I18" s="73">
        <f t="shared" si="1"/>
        <v>0.52941176470588236</v>
      </c>
      <c r="J18" s="74">
        <f t="shared" si="2"/>
        <v>0.42690058479532161</v>
      </c>
      <c r="K18" s="69">
        <v>19</v>
      </c>
      <c r="L18" s="70">
        <v>30</v>
      </c>
      <c r="M18" s="71">
        <v>49</v>
      </c>
      <c r="N18" s="72">
        <f t="shared" si="3"/>
        <v>0.6785714285714286</v>
      </c>
      <c r="O18" s="73">
        <f t="shared" si="4"/>
        <v>0.66666666666666663</v>
      </c>
      <c r="P18" s="74">
        <f t="shared" si="5"/>
        <v>0.67123287671232879</v>
      </c>
      <c r="Q18" s="69">
        <v>19</v>
      </c>
      <c r="R18" s="70">
        <v>31</v>
      </c>
      <c r="S18" s="71">
        <v>50</v>
      </c>
      <c r="T18" s="75">
        <f t="shared" si="6"/>
        <v>0.22093023255813954</v>
      </c>
      <c r="U18" s="76">
        <f t="shared" si="7"/>
        <v>0.36470588235294116</v>
      </c>
      <c r="V18" s="77">
        <f t="shared" si="8"/>
        <v>0.29239766081871343</v>
      </c>
      <c r="W18" s="69">
        <v>51</v>
      </c>
      <c r="X18" s="70">
        <v>102</v>
      </c>
      <c r="Y18" s="71">
        <v>153</v>
      </c>
      <c r="Z18" s="75">
        <f t="shared" si="9"/>
        <v>0.59302325581395354</v>
      </c>
      <c r="AA18" s="76">
        <f t="shared" si="10"/>
        <v>1.2</v>
      </c>
      <c r="AB18" s="77">
        <f t="shared" si="11"/>
        <v>0.89473684210526316</v>
      </c>
      <c r="AC18" s="69">
        <v>1</v>
      </c>
      <c r="AD18" s="70">
        <v>0</v>
      </c>
      <c r="AE18" s="71">
        <v>1</v>
      </c>
      <c r="AF18" s="75">
        <f t="shared" si="12"/>
        <v>1.1627906976744186E-2</v>
      </c>
      <c r="AG18" s="76">
        <f t="shared" si="13"/>
        <v>0</v>
      </c>
      <c r="AH18" s="77">
        <f t="shared" si="14"/>
        <v>5.8479532163742687E-3</v>
      </c>
      <c r="AI18" s="69">
        <v>71</v>
      </c>
      <c r="AJ18" s="70">
        <v>133</v>
      </c>
      <c r="AK18" s="71">
        <v>204</v>
      </c>
      <c r="AL18" s="75">
        <f t="shared" si="15"/>
        <v>0.82558139534883723</v>
      </c>
      <c r="AM18" s="76">
        <f t="shared" si="16"/>
        <v>1.5647058823529412</v>
      </c>
      <c r="AN18" s="77">
        <f t="shared" si="17"/>
        <v>1.1929824561403508</v>
      </c>
      <c r="AO18" s="69">
        <v>41</v>
      </c>
      <c r="AP18" s="70">
        <v>100</v>
      </c>
      <c r="AQ18" s="71">
        <v>141</v>
      </c>
      <c r="AR18" s="75">
        <f t="shared" si="18"/>
        <v>0.47674418604651164</v>
      </c>
      <c r="AS18" s="76">
        <f t="shared" si="19"/>
        <v>1.1627906976744187</v>
      </c>
      <c r="AT18" s="77">
        <f t="shared" si="20"/>
        <v>1.6395348837209303</v>
      </c>
      <c r="AU18" s="69">
        <v>8</v>
      </c>
      <c r="AV18" s="70">
        <v>30</v>
      </c>
      <c r="AW18" s="78">
        <v>38</v>
      </c>
      <c r="AX18" s="73">
        <f t="shared" si="21"/>
        <v>9.3023255813953487E-2</v>
      </c>
      <c r="AY18" s="73">
        <f t="shared" si="22"/>
        <v>0.35294117647058826</v>
      </c>
      <c r="AZ18" s="73">
        <f t="shared" si="23"/>
        <v>0.22222222222222221</v>
      </c>
      <c r="BA18" s="70">
        <v>3</v>
      </c>
      <c r="BB18" s="70">
        <v>0</v>
      </c>
      <c r="BC18" s="78">
        <v>3</v>
      </c>
      <c r="BD18" s="73">
        <f t="shared" si="24"/>
        <v>3.4883720930232558E-2</v>
      </c>
      <c r="BE18" s="73">
        <f t="shared" si="25"/>
        <v>0</v>
      </c>
      <c r="BF18" s="74">
        <f t="shared" si="26"/>
        <v>1.7543859649122806E-2</v>
      </c>
      <c r="BG18" s="69">
        <v>0</v>
      </c>
      <c r="BH18" s="70">
        <v>0</v>
      </c>
      <c r="BI18" s="78">
        <v>0</v>
      </c>
      <c r="BJ18" s="73">
        <f t="shared" si="27"/>
        <v>0</v>
      </c>
      <c r="BK18" s="73">
        <f t="shared" si="28"/>
        <v>0</v>
      </c>
      <c r="BL18" s="73">
        <f t="shared" si="29"/>
        <v>0</v>
      </c>
      <c r="BM18" s="70">
        <v>0</v>
      </c>
      <c r="BN18" s="70">
        <v>0</v>
      </c>
      <c r="BO18" s="78">
        <v>0</v>
      </c>
      <c r="BP18" s="73">
        <f t="shared" si="30"/>
        <v>0</v>
      </c>
      <c r="BQ18" s="73">
        <f t="shared" si="31"/>
        <v>0</v>
      </c>
      <c r="BR18" s="74">
        <f t="shared" si="32"/>
        <v>0</v>
      </c>
      <c r="BS18" s="69">
        <v>15</v>
      </c>
      <c r="BT18" s="70">
        <v>10</v>
      </c>
      <c r="BU18" s="78">
        <v>25</v>
      </c>
      <c r="BV18" s="73">
        <f t="shared" si="33"/>
        <v>0.1744186046511628</v>
      </c>
      <c r="BW18" s="73">
        <f t="shared" si="34"/>
        <v>0.11764705882352941</v>
      </c>
      <c r="BX18" s="73">
        <f t="shared" si="35"/>
        <v>0.14619883040935672</v>
      </c>
      <c r="BY18" s="70">
        <v>3</v>
      </c>
      <c r="BZ18" s="70">
        <v>0</v>
      </c>
      <c r="CA18" s="78">
        <v>3</v>
      </c>
      <c r="CB18" s="73">
        <f t="shared" si="36"/>
        <v>3.4883720930232558E-2</v>
      </c>
      <c r="CC18" s="73">
        <f t="shared" si="37"/>
        <v>0</v>
      </c>
      <c r="CD18" s="74">
        <f t="shared" si="38"/>
        <v>1.7543859649122806E-2</v>
      </c>
      <c r="CE18" s="69">
        <v>14</v>
      </c>
      <c r="CF18" s="70">
        <v>9</v>
      </c>
      <c r="CG18" s="78">
        <v>23</v>
      </c>
      <c r="CH18" s="73">
        <f t="shared" si="39"/>
        <v>0.16279069767441862</v>
      </c>
      <c r="CI18" s="73">
        <f t="shared" si="40"/>
        <v>0.10588235294117647</v>
      </c>
      <c r="CJ18" s="73">
        <f t="shared" si="41"/>
        <v>0.13450292397660818</v>
      </c>
      <c r="CK18" s="70">
        <v>2</v>
      </c>
      <c r="CL18" s="70">
        <v>0</v>
      </c>
      <c r="CM18" s="78">
        <v>2</v>
      </c>
      <c r="CN18" s="73">
        <f t="shared" si="42"/>
        <v>2.3255813953488372E-2</v>
      </c>
      <c r="CO18" s="73">
        <f t="shared" si="43"/>
        <v>0</v>
      </c>
      <c r="CP18" s="73">
        <f t="shared" si="44"/>
        <v>1.1695906432748537E-2</v>
      </c>
      <c r="CQ18" s="78">
        <f t="shared" si="46"/>
        <v>16</v>
      </c>
      <c r="CR18" s="78">
        <f t="shared" si="45"/>
        <v>9</v>
      </c>
      <c r="CS18" s="78">
        <f t="shared" si="47"/>
        <v>25</v>
      </c>
      <c r="CT18" s="73">
        <f t="shared" si="48"/>
        <v>0.18604651162790697</v>
      </c>
      <c r="CU18" s="73">
        <f t="shared" si="48"/>
        <v>0.10588235294117647</v>
      </c>
      <c r="CV18" s="74">
        <f t="shared" si="48"/>
        <v>0.14619883040935672</v>
      </c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</row>
    <row r="19" spans="1:126" s="2" customFormat="1" ht="18.75" customHeight="1">
      <c r="A19" s="120" t="s">
        <v>29</v>
      </c>
      <c r="B19" s="69">
        <v>70</v>
      </c>
      <c r="C19" s="70">
        <v>49</v>
      </c>
      <c r="D19" s="71">
        <v>119</v>
      </c>
      <c r="E19" s="69">
        <v>4</v>
      </c>
      <c r="F19" s="70">
        <v>6</v>
      </c>
      <c r="G19" s="71">
        <v>10</v>
      </c>
      <c r="H19" s="72">
        <f t="shared" si="0"/>
        <v>5.7142857142857141E-2</v>
      </c>
      <c r="I19" s="73">
        <f t="shared" si="1"/>
        <v>0.12244897959183673</v>
      </c>
      <c r="J19" s="74">
        <f t="shared" si="2"/>
        <v>8.4033613445378158E-2</v>
      </c>
      <c r="K19" s="69">
        <v>3</v>
      </c>
      <c r="L19" s="70">
        <v>5</v>
      </c>
      <c r="M19" s="71">
        <v>8</v>
      </c>
      <c r="N19" s="72">
        <f t="shared" si="3"/>
        <v>0.75</v>
      </c>
      <c r="O19" s="73">
        <f t="shared" si="4"/>
        <v>0.83333333333333337</v>
      </c>
      <c r="P19" s="74">
        <f t="shared" si="5"/>
        <v>0.8</v>
      </c>
      <c r="Q19" s="69">
        <v>1</v>
      </c>
      <c r="R19" s="70">
        <v>3</v>
      </c>
      <c r="S19" s="71">
        <v>4</v>
      </c>
      <c r="T19" s="75">
        <f t="shared" si="6"/>
        <v>1.4285714285714285E-2</v>
      </c>
      <c r="U19" s="76">
        <f t="shared" si="7"/>
        <v>6.1224489795918366E-2</v>
      </c>
      <c r="V19" s="77">
        <f t="shared" si="8"/>
        <v>3.3613445378151259E-2</v>
      </c>
      <c r="W19" s="69">
        <v>3</v>
      </c>
      <c r="X19" s="70">
        <v>6</v>
      </c>
      <c r="Y19" s="71">
        <v>9</v>
      </c>
      <c r="Z19" s="75">
        <f t="shared" si="9"/>
        <v>4.2857142857142858E-2</v>
      </c>
      <c r="AA19" s="76">
        <f t="shared" si="10"/>
        <v>0.12244897959183673</v>
      </c>
      <c r="AB19" s="77">
        <f t="shared" si="11"/>
        <v>7.5630252100840331E-2</v>
      </c>
      <c r="AC19" s="69">
        <v>0</v>
      </c>
      <c r="AD19" s="70">
        <v>0</v>
      </c>
      <c r="AE19" s="71">
        <v>0</v>
      </c>
      <c r="AF19" s="75">
        <f t="shared" si="12"/>
        <v>0</v>
      </c>
      <c r="AG19" s="76">
        <f t="shared" si="13"/>
        <v>0</v>
      </c>
      <c r="AH19" s="77">
        <f t="shared" si="14"/>
        <v>0</v>
      </c>
      <c r="AI19" s="69">
        <v>4</v>
      </c>
      <c r="AJ19" s="70">
        <v>9</v>
      </c>
      <c r="AK19" s="71">
        <v>13</v>
      </c>
      <c r="AL19" s="75">
        <f t="shared" si="15"/>
        <v>5.7142857142857141E-2</v>
      </c>
      <c r="AM19" s="76">
        <f t="shared" si="16"/>
        <v>0.18367346938775511</v>
      </c>
      <c r="AN19" s="77">
        <f t="shared" si="17"/>
        <v>0.1092436974789916</v>
      </c>
      <c r="AO19" s="69">
        <v>10</v>
      </c>
      <c r="AP19" s="70">
        <v>0</v>
      </c>
      <c r="AQ19" s="71">
        <v>10</v>
      </c>
      <c r="AR19" s="75">
        <f t="shared" si="18"/>
        <v>0.14285714285714285</v>
      </c>
      <c r="AS19" s="76">
        <f t="shared" si="19"/>
        <v>0</v>
      </c>
      <c r="AT19" s="77">
        <f t="shared" si="20"/>
        <v>0.14285714285714285</v>
      </c>
      <c r="AU19" s="69">
        <v>0</v>
      </c>
      <c r="AV19" s="70">
        <v>0</v>
      </c>
      <c r="AW19" s="78">
        <v>0</v>
      </c>
      <c r="AX19" s="73">
        <f t="shared" si="21"/>
        <v>0</v>
      </c>
      <c r="AY19" s="73">
        <f t="shared" si="22"/>
        <v>0</v>
      </c>
      <c r="AZ19" s="73">
        <f t="shared" si="23"/>
        <v>0</v>
      </c>
      <c r="BA19" s="70">
        <v>0</v>
      </c>
      <c r="BB19" s="70">
        <v>0</v>
      </c>
      <c r="BC19" s="78">
        <v>0</v>
      </c>
      <c r="BD19" s="73">
        <f t="shared" si="24"/>
        <v>0</v>
      </c>
      <c r="BE19" s="73">
        <f t="shared" si="25"/>
        <v>0</v>
      </c>
      <c r="BF19" s="74">
        <f t="shared" si="26"/>
        <v>0</v>
      </c>
      <c r="BG19" s="69">
        <v>5</v>
      </c>
      <c r="BH19" s="70">
        <v>4</v>
      </c>
      <c r="BI19" s="78">
        <v>9</v>
      </c>
      <c r="BJ19" s="73">
        <f t="shared" si="27"/>
        <v>7.1428571428571425E-2</v>
      </c>
      <c r="BK19" s="73">
        <f t="shared" si="28"/>
        <v>8.1632653061224483E-2</v>
      </c>
      <c r="BL19" s="73">
        <f t="shared" si="29"/>
        <v>7.5630252100840331E-2</v>
      </c>
      <c r="BM19" s="70">
        <v>0</v>
      </c>
      <c r="BN19" s="70">
        <v>0</v>
      </c>
      <c r="BO19" s="78">
        <v>0</v>
      </c>
      <c r="BP19" s="73">
        <f t="shared" si="30"/>
        <v>0</v>
      </c>
      <c r="BQ19" s="73">
        <f t="shared" si="31"/>
        <v>0</v>
      </c>
      <c r="BR19" s="74">
        <f t="shared" si="32"/>
        <v>0</v>
      </c>
      <c r="BS19" s="69">
        <v>12</v>
      </c>
      <c r="BT19" s="70">
        <v>7</v>
      </c>
      <c r="BU19" s="78">
        <v>19</v>
      </c>
      <c r="BV19" s="73">
        <f t="shared" si="33"/>
        <v>0.17142857142857143</v>
      </c>
      <c r="BW19" s="73">
        <f t="shared" si="34"/>
        <v>0.14285714285714285</v>
      </c>
      <c r="BX19" s="73">
        <f t="shared" si="35"/>
        <v>0.15966386554621848</v>
      </c>
      <c r="BY19" s="70">
        <v>5</v>
      </c>
      <c r="BZ19" s="70">
        <v>2</v>
      </c>
      <c r="CA19" s="78">
        <v>7</v>
      </c>
      <c r="CB19" s="73">
        <f t="shared" si="36"/>
        <v>7.1428571428571425E-2</v>
      </c>
      <c r="CC19" s="73">
        <f t="shared" si="37"/>
        <v>4.0816326530612242E-2</v>
      </c>
      <c r="CD19" s="74">
        <f t="shared" si="38"/>
        <v>5.8823529411764705E-2</v>
      </c>
      <c r="CE19" s="69">
        <v>13</v>
      </c>
      <c r="CF19" s="70">
        <v>4</v>
      </c>
      <c r="CG19" s="78">
        <v>17</v>
      </c>
      <c r="CH19" s="73">
        <f t="shared" si="39"/>
        <v>0.18571428571428572</v>
      </c>
      <c r="CI19" s="73">
        <f t="shared" si="40"/>
        <v>8.1632653061224483E-2</v>
      </c>
      <c r="CJ19" s="73">
        <f t="shared" si="41"/>
        <v>0.14285714285714285</v>
      </c>
      <c r="CK19" s="70">
        <v>0</v>
      </c>
      <c r="CL19" s="70">
        <v>1</v>
      </c>
      <c r="CM19" s="78">
        <v>1</v>
      </c>
      <c r="CN19" s="73">
        <f t="shared" si="42"/>
        <v>0</v>
      </c>
      <c r="CO19" s="73">
        <f t="shared" si="43"/>
        <v>2.0408163265306121E-2</v>
      </c>
      <c r="CP19" s="73">
        <f t="shared" si="44"/>
        <v>8.4033613445378148E-3</v>
      </c>
      <c r="CQ19" s="78">
        <f t="shared" si="46"/>
        <v>13</v>
      </c>
      <c r="CR19" s="78">
        <f t="shared" si="45"/>
        <v>5</v>
      </c>
      <c r="CS19" s="78">
        <f t="shared" si="47"/>
        <v>18</v>
      </c>
      <c r="CT19" s="73">
        <f t="shared" si="48"/>
        <v>0.18571428571428572</v>
      </c>
      <c r="CU19" s="73">
        <f t="shared" si="48"/>
        <v>0.10204081632653061</v>
      </c>
      <c r="CV19" s="74">
        <f t="shared" si="48"/>
        <v>0.15126050420168066</v>
      </c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</row>
    <row r="20" spans="1:126" s="2" customFormat="1" ht="18.75" customHeight="1">
      <c r="A20" s="120" t="s">
        <v>44</v>
      </c>
      <c r="B20" s="69">
        <v>93</v>
      </c>
      <c r="C20" s="70">
        <v>102</v>
      </c>
      <c r="D20" s="71">
        <v>195</v>
      </c>
      <c r="E20" s="69">
        <v>36</v>
      </c>
      <c r="F20" s="70">
        <v>52</v>
      </c>
      <c r="G20" s="71">
        <v>88</v>
      </c>
      <c r="H20" s="72">
        <f t="shared" si="0"/>
        <v>0.38709677419354838</v>
      </c>
      <c r="I20" s="73">
        <f t="shared" si="1"/>
        <v>0.50980392156862742</v>
      </c>
      <c r="J20" s="74">
        <f t="shared" si="2"/>
        <v>0.45128205128205129</v>
      </c>
      <c r="K20" s="69">
        <v>23</v>
      </c>
      <c r="L20" s="70">
        <v>40</v>
      </c>
      <c r="M20" s="71">
        <v>63</v>
      </c>
      <c r="N20" s="72">
        <f t="shared" si="3"/>
        <v>0.63888888888888884</v>
      </c>
      <c r="O20" s="73">
        <f t="shared" si="4"/>
        <v>0.76923076923076927</v>
      </c>
      <c r="P20" s="74">
        <f t="shared" si="5"/>
        <v>0.71590909090909094</v>
      </c>
      <c r="Q20" s="69">
        <v>27</v>
      </c>
      <c r="R20" s="70">
        <v>14</v>
      </c>
      <c r="S20" s="71">
        <v>41</v>
      </c>
      <c r="T20" s="75">
        <f t="shared" si="6"/>
        <v>0.29032258064516131</v>
      </c>
      <c r="U20" s="76">
        <f t="shared" si="7"/>
        <v>0.13725490196078433</v>
      </c>
      <c r="V20" s="77">
        <f t="shared" si="8"/>
        <v>0.21025641025641026</v>
      </c>
      <c r="W20" s="69">
        <v>106</v>
      </c>
      <c r="X20" s="70">
        <v>161</v>
      </c>
      <c r="Y20" s="71">
        <v>267</v>
      </c>
      <c r="Z20" s="75">
        <f t="shared" si="9"/>
        <v>1.1397849462365592</v>
      </c>
      <c r="AA20" s="76">
        <f t="shared" si="10"/>
        <v>1.5784313725490196</v>
      </c>
      <c r="AB20" s="77">
        <f t="shared" si="11"/>
        <v>1.3692307692307693</v>
      </c>
      <c r="AC20" s="69">
        <v>2</v>
      </c>
      <c r="AD20" s="70">
        <v>7</v>
      </c>
      <c r="AE20" s="71">
        <v>9</v>
      </c>
      <c r="AF20" s="75">
        <f t="shared" si="12"/>
        <v>2.1505376344086023E-2</v>
      </c>
      <c r="AG20" s="76">
        <f t="shared" si="13"/>
        <v>6.8627450980392163E-2</v>
      </c>
      <c r="AH20" s="77">
        <f t="shared" si="14"/>
        <v>4.6153846153846156E-2</v>
      </c>
      <c r="AI20" s="69">
        <v>135</v>
      </c>
      <c r="AJ20" s="70">
        <v>182</v>
      </c>
      <c r="AK20" s="71">
        <v>317</v>
      </c>
      <c r="AL20" s="75">
        <f t="shared" si="15"/>
        <v>1.4516129032258065</v>
      </c>
      <c r="AM20" s="76">
        <f t="shared" si="16"/>
        <v>1.7843137254901962</v>
      </c>
      <c r="AN20" s="77">
        <f t="shared" si="17"/>
        <v>1.6256410256410256</v>
      </c>
      <c r="AO20" s="69">
        <v>55</v>
      </c>
      <c r="AP20" s="70">
        <v>97</v>
      </c>
      <c r="AQ20" s="71">
        <v>152</v>
      </c>
      <c r="AR20" s="75">
        <f t="shared" si="18"/>
        <v>0.59139784946236562</v>
      </c>
      <c r="AS20" s="76">
        <f t="shared" si="19"/>
        <v>1.043010752688172</v>
      </c>
      <c r="AT20" s="77">
        <f t="shared" si="20"/>
        <v>1.6344086021505377</v>
      </c>
      <c r="AU20" s="69">
        <v>3</v>
      </c>
      <c r="AV20" s="70">
        <v>5</v>
      </c>
      <c r="AW20" s="78">
        <v>8</v>
      </c>
      <c r="AX20" s="73">
        <f t="shared" si="21"/>
        <v>3.2258064516129031E-2</v>
      </c>
      <c r="AY20" s="73">
        <f t="shared" si="22"/>
        <v>4.9019607843137254E-2</v>
      </c>
      <c r="AZ20" s="73">
        <f t="shared" si="23"/>
        <v>4.1025641025641026E-2</v>
      </c>
      <c r="BA20" s="70">
        <v>0</v>
      </c>
      <c r="BB20" s="70">
        <v>3</v>
      </c>
      <c r="BC20" s="78">
        <v>3</v>
      </c>
      <c r="BD20" s="73">
        <f t="shared" si="24"/>
        <v>0</v>
      </c>
      <c r="BE20" s="73">
        <f t="shared" si="25"/>
        <v>2.9411764705882353E-2</v>
      </c>
      <c r="BF20" s="74">
        <f t="shared" si="26"/>
        <v>1.5384615384615385E-2</v>
      </c>
      <c r="BG20" s="69">
        <v>13</v>
      </c>
      <c r="BH20" s="70">
        <v>17</v>
      </c>
      <c r="BI20" s="78">
        <v>30</v>
      </c>
      <c r="BJ20" s="73">
        <f t="shared" si="27"/>
        <v>0.13978494623655913</v>
      </c>
      <c r="BK20" s="73">
        <f t="shared" si="28"/>
        <v>0.16666666666666666</v>
      </c>
      <c r="BL20" s="73">
        <f t="shared" si="29"/>
        <v>0.15384615384615385</v>
      </c>
      <c r="BM20" s="70">
        <v>11</v>
      </c>
      <c r="BN20" s="70">
        <v>4</v>
      </c>
      <c r="BO20" s="78">
        <v>15</v>
      </c>
      <c r="BP20" s="73">
        <f t="shared" si="30"/>
        <v>0.11827956989247312</v>
      </c>
      <c r="BQ20" s="73">
        <f t="shared" si="31"/>
        <v>3.9215686274509803E-2</v>
      </c>
      <c r="BR20" s="74">
        <f t="shared" si="32"/>
        <v>7.6923076923076927E-2</v>
      </c>
      <c r="BS20" s="69">
        <v>16</v>
      </c>
      <c r="BT20" s="70">
        <v>8</v>
      </c>
      <c r="BU20" s="78">
        <v>24</v>
      </c>
      <c r="BV20" s="73">
        <f t="shared" si="33"/>
        <v>0.17204301075268819</v>
      </c>
      <c r="BW20" s="73">
        <f t="shared" si="34"/>
        <v>7.8431372549019607E-2</v>
      </c>
      <c r="BX20" s="73">
        <f t="shared" si="35"/>
        <v>0.12307692307692308</v>
      </c>
      <c r="BY20" s="70">
        <v>5</v>
      </c>
      <c r="BZ20" s="70">
        <v>1</v>
      </c>
      <c r="CA20" s="78">
        <v>6</v>
      </c>
      <c r="CB20" s="73">
        <f t="shared" si="36"/>
        <v>5.3763440860215055E-2</v>
      </c>
      <c r="CC20" s="73">
        <f t="shared" si="37"/>
        <v>9.8039215686274508E-3</v>
      </c>
      <c r="CD20" s="74">
        <f t="shared" si="38"/>
        <v>3.0769230769230771E-2</v>
      </c>
      <c r="CE20" s="69">
        <v>12</v>
      </c>
      <c r="CF20" s="70">
        <v>8</v>
      </c>
      <c r="CG20" s="78">
        <v>20</v>
      </c>
      <c r="CH20" s="73">
        <f t="shared" si="39"/>
        <v>0.12903225806451613</v>
      </c>
      <c r="CI20" s="73">
        <f t="shared" si="40"/>
        <v>7.8431372549019607E-2</v>
      </c>
      <c r="CJ20" s="73">
        <f t="shared" si="41"/>
        <v>0.10256410256410256</v>
      </c>
      <c r="CK20" s="70">
        <v>6</v>
      </c>
      <c r="CL20" s="70">
        <v>0</v>
      </c>
      <c r="CM20" s="78">
        <v>6</v>
      </c>
      <c r="CN20" s="73">
        <f t="shared" si="42"/>
        <v>6.4516129032258063E-2</v>
      </c>
      <c r="CO20" s="73">
        <f t="shared" si="43"/>
        <v>0</v>
      </c>
      <c r="CP20" s="73">
        <f t="shared" si="44"/>
        <v>3.0769230769230771E-2</v>
      </c>
      <c r="CQ20" s="78">
        <f t="shared" si="46"/>
        <v>18</v>
      </c>
      <c r="CR20" s="78">
        <f t="shared" si="45"/>
        <v>8</v>
      </c>
      <c r="CS20" s="78">
        <f t="shared" si="47"/>
        <v>26</v>
      </c>
      <c r="CT20" s="73">
        <f t="shared" si="48"/>
        <v>0.19354838709677419</v>
      </c>
      <c r="CU20" s="73">
        <f t="shared" si="48"/>
        <v>7.8431372549019607E-2</v>
      </c>
      <c r="CV20" s="74">
        <f t="shared" si="48"/>
        <v>0.13333333333333333</v>
      </c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</row>
    <row r="21" spans="1:126" s="2" customFormat="1" ht="18.75" customHeight="1">
      <c r="A21" s="120" t="s">
        <v>30</v>
      </c>
      <c r="B21" s="69">
        <v>31</v>
      </c>
      <c r="C21" s="70">
        <v>35</v>
      </c>
      <c r="D21" s="71">
        <v>66</v>
      </c>
      <c r="E21" s="69">
        <v>2</v>
      </c>
      <c r="F21" s="70">
        <v>7</v>
      </c>
      <c r="G21" s="71">
        <v>9</v>
      </c>
      <c r="H21" s="72">
        <f t="shared" si="0"/>
        <v>6.4516129032258063E-2</v>
      </c>
      <c r="I21" s="73">
        <f t="shared" si="1"/>
        <v>0.2</v>
      </c>
      <c r="J21" s="74">
        <f t="shared" si="2"/>
        <v>0.13636363636363635</v>
      </c>
      <c r="K21" s="69">
        <v>2</v>
      </c>
      <c r="L21" s="70">
        <v>4</v>
      </c>
      <c r="M21" s="71">
        <v>6</v>
      </c>
      <c r="N21" s="72">
        <f t="shared" si="3"/>
        <v>1</v>
      </c>
      <c r="O21" s="73">
        <f t="shared" si="4"/>
        <v>0.5714285714285714</v>
      </c>
      <c r="P21" s="74">
        <f t="shared" si="5"/>
        <v>0.66666666666666663</v>
      </c>
      <c r="Q21" s="69">
        <v>0</v>
      </c>
      <c r="R21" s="70">
        <v>3</v>
      </c>
      <c r="S21" s="71">
        <v>3</v>
      </c>
      <c r="T21" s="75">
        <f t="shared" si="6"/>
        <v>0</v>
      </c>
      <c r="U21" s="76">
        <f t="shared" si="7"/>
        <v>8.5714285714285715E-2</v>
      </c>
      <c r="V21" s="77">
        <f t="shared" si="8"/>
        <v>4.5454545454545456E-2</v>
      </c>
      <c r="W21" s="69">
        <v>2</v>
      </c>
      <c r="X21" s="70">
        <v>4</v>
      </c>
      <c r="Y21" s="71">
        <v>6</v>
      </c>
      <c r="Z21" s="75">
        <f t="shared" si="9"/>
        <v>6.4516129032258063E-2</v>
      </c>
      <c r="AA21" s="76">
        <f t="shared" si="10"/>
        <v>0.11428571428571428</v>
      </c>
      <c r="AB21" s="77">
        <f t="shared" si="11"/>
        <v>9.0909090909090912E-2</v>
      </c>
      <c r="AC21" s="69">
        <v>0</v>
      </c>
      <c r="AD21" s="70">
        <v>0</v>
      </c>
      <c r="AE21" s="71">
        <v>0</v>
      </c>
      <c r="AF21" s="75">
        <f t="shared" si="12"/>
        <v>0</v>
      </c>
      <c r="AG21" s="76">
        <f t="shared" si="13"/>
        <v>0</v>
      </c>
      <c r="AH21" s="77">
        <f t="shared" si="14"/>
        <v>0</v>
      </c>
      <c r="AI21" s="69">
        <v>2</v>
      </c>
      <c r="AJ21" s="70">
        <v>7</v>
      </c>
      <c r="AK21" s="71">
        <v>9</v>
      </c>
      <c r="AL21" s="75">
        <f t="shared" si="15"/>
        <v>6.4516129032258063E-2</v>
      </c>
      <c r="AM21" s="76">
        <f t="shared" si="16"/>
        <v>0.2</v>
      </c>
      <c r="AN21" s="77">
        <f t="shared" si="17"/>
        <v>0.13636363636363635</v>
      </c>
      <c r="AO21" s="69">
        <v>18</v>
      </c>
      <c r="AP21" s="70">
        <v>40</v>
      </c>
      <c r="AQ21" s="71">
        <v>58</v>
      </c>
      <c r="AR21" s="75">
        <f t="shared" si="18"/>
        <v>0.58064516129032262</v>
      </c>
      <c r="AS21" s="76">
        <f t="shared" si="19"/>
        <v>1.2903225806451613</v>
      </c>
      <c r="AT21" s="77">
        <f t="shared" si="20"/>
        <v>1.8709677419354838</v>
      </c>
      <c r="AU21" s="69">
        <v>0</v>
      </c>
      <c r="AV21" s="70">
        <v>0</v>
      </c>
      <c r="AW21" s="78">
        <v>0</v>
      </c>
      <c r="AX21" s="73">
        <f t="shared" si="21"/>
        <v>0</v>
      </c>
      <c r="AY21" s="73">
        <f t="shared" si="22"/>
        <v>0</v>
      </c>
      <c r="AZ21" s="73">
        <f t="shared" si="23"/>
        <v>0</v>
      </c>
      <c r="BA21" s="70">
        <v>0</v>
      </c>
      <c r="BB21" s="70">
        <v>0</v>
      </c>
      <c r="BC21" s="78">
        <v>0</v>
      </c>
      <c r="BD21" s="73">
        <f t="shared" si="24"/>
        <v>0</v>
      </c>
      <c r="BE21" s="73">
        <f t="shared" si="25"/>
        <v>0</v>
      </c>
      <c r="BF21" s="74">
        <f t="shared" si="26"/>
        <v>0</v>
      </c>
      <c r="BG21" s="69">
        <v>0</v>
      </c>
      <c r="BH21" s="70">
        <v>0</v>
      </c>
      <c r="BI21" s="78">
        <v>0</v>
      </c>
      <c r="BJ21" s="73">
        <f t="shared" si="27"/>
        <v>0</v>
      </c>
      <c r="BK21" s="73">
        <f t="shared" si="28"/>
        <v>0</v>
      </c>
      <c r="BL21" s="73">
        <f t="shared" si="29"/>
        <v>0</v>
      </c>
      <c r="BM21" s="70">
        <v>0</v>
      </c>
      <c r="BN21" s="70">
        <v>0</v>
      </c>
      <c r="BO21" s="78">
        <v>0</v>
      </c>
      <c r="BP21" s="73">
        <f t="shared" si="30"/>
        <v>0</v>
      </c>
      <c r="BQ21" s="73">
        <f t="shared" si="31"/>
        <v>0</v>
      </c>
      <c r="BR21" s="74">
        <f t="shared" si="32"/>
        <v>0</v>
      </c>
      <c r="BS21" s="69">
        <v>17</v>
      </c>
      <c r="BT21" s="70">
        <v>21</v>
      </c>
      <c r="BU21" s="78">
        <v>38</v>
      </c>
      <c r="BV21" s="73">
        <f t="shared" si="33"/>
        <v>0.54838709677419351</v>
      </c>
      <c r="BW21" s="73">
        <f t="shared" si="34"/>
        <v>0.6</v>
      </c>
      <c r="BX21" s="73">
        <f t="shared" si="35"/>
        <v>0.5757575757575758</v>
      </c>
      <c r="BY21" s="70">
        <v>2</v>
      </c>
      <c r="BZ21" s="70">
        <v>2</v>
      </c>
      <c r="CA21" s="78">
        <v>4</v>
      </c>
      <c r="CB21" s="73">
        <f t="shared" si="36"/>
        <v>6.4516129032258063E-2</v>
      </c>
      <c r="CC21" s="73">
        <f t="shared" si="37"/>
        <v>5.7142857142857141E-2</v>
      </c>
      <c r="CD21" s="74">
        <f t="shared" si="38"/>
        <v>6.0606060606060608E-2</v>
      </c>
      <c r="CE21" s="69">
        <v>7</v>
      </c>
      <c r="CF21" s="70">
        <v>7</v>
      </c>
      <c r="CG21" s="78">
        <v>14</v>
      </c>
      <c r="CH21" s="73">
        <f t="shared" si="39"/>
        <v>0.22580645161290322</v>
      </c>
      <c r="CI21" s="73">
        <f t="shared" si="40"/>
        <v>0.2</v>
      </c>
      <c r="CJ21" s="73">
        <f t="shared" si="41"/>
        <v>0.21212121212121213</v>
      </c>
      <c r="CK21" s="70">
        <v>1</v>
      </c>
      <c r="CL21" s="70">
        <v>0</v>
      </c>
      <c r="CM21" s="78">
        <v>1</v>
      </c>
      <c r="CN21" s="73">
        <f t="shared" si="42"/>
        <v>3.2258064516129031E-2</v>
      </c>
      <c r="CO21" s="73">
        <f t="shared" si="43"/>
        <v>0</v>
      </c>
      <c r="CP21" s="73">
        <f t="shared" si="44"/>
        <v>1.5151515151515152E-2</v>
      </c>
      <c r="CQ21" s="78">
        <f t="shared" si="46"/>
        <v>8</v>
      </c>
      <c r="CR21" s="78">
        <f t="shared" si="45"/>
        <v>7</v>
      </c>
      <c r="CS21" s="78">
        <f t="shared" si="47"/>
        <v>15</v>
      </c>
      <c r="CT21" s="73">
        <f t="shared" si="48"/>
        <v>0.25806451612903225</v>
      </c>
      <c r="CU21" s="73">
        <f t="shared" si="48"/>
        <v>0.2</v>
      </c>
      <c r="CV21" s="74">
        <f t="shared" si="48"/>
        <v>0.22727272727272727</v>
      </c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</row>
    <row r="22" spans="1:126" s="2" customFormat="1" ht="18.75" customHeight="1">
      <c r="A22" s="120" t="s">
        <v>31</v>
      </c>
      <c r="B22" s="69">
        <v>37</v>
      </c>
      <c r="C22" s="70">
        <v>30</v>
      </c>
      <c r="D22" s="71">
        <v>67</v>
      </c>
      <c r="E22" s="69">
        <v>21</v>
      </c>
      <c r="F22" s="70">
        <v>19</v>
      </c>
      <c r="G22" s="71">
        <v>40</v>
      </c>
      <c r="H22" s="72">
        <f t="shared" si="0"/>
        <v>0.56756756756756754</v>
      </c>
      <c r="I22" s="73">
        <f t="shared" si="1"/>
        <v>0.6333333333333333</v>
      </c>
      <c r="J22" s="74">
        <f t="shared" si="2"/>
        <v>0.59701492537313428</v>
      </c>
      <c r="K22" s="69">
        <v>3</v>
      </c>
      <c r="L22" s="70">
        <v>5</v>
      </c>
      <c r="M22" s="71">
        <v>8</v>
      </c>
      <c r="N22" s="72">
        <f t="shared" si="3"/>
        <v>0.14285714285714285</v>
      </c>
      <c r="O22" s="73">
        <f t="shared" si="4"/>
        <v>0.26315789473684209</v>
      </c>
      <c r="P22" s="74">
        <f t="shared" si="5"/>
        <v>0.2</v>
      </c>
      <c r="Q22" s="69">
        <v>40</v>
      </c>
      <c r="R22" s="70">
        <v>47</v>
      </c>
      <c r="S22" s="71">
        <v>87</v>
      </c>
      <c r="T22" s="75">
        <f t="shared" si="6"/>
        <v>1.0810810810810811</v>
      </c>
      <c r="U22" s="76">
        <f t="shared" si="7"/>
        <v>1.5666666666666667</v>
      </c>
      <c r="V22" s="77">
        <f t="shared" si="8"/>
        <v>1.2985074626865671</v>
      </c>
      <c r="W22" s="69">
        <v>10</v>
      </c>
      <c r="X22" s="70">
        <v>22</v>
      </c>
      <c r="Y22" s="71">
        <v>32</v>
      </c>
      <c r="Z22" s="75">
        <f t="shared" si="9"/>
        <v>0.27027027027027029</v>
      </c>
      <c r="AA22" s="76">
        <f t="shared" si="10"/>
        <v>0.73333333333333328</v>
      </c>
      <c r="AB22" s="77">
        <f t="shared" si="11"/>
        <v>0.47761194029850745</v>
      </c>
      <c r="AC22" s="69">
        <v>0</v>
      </c>
      <c r="AD22" s="70">
        <v>0</v>
      </c>
      <c r="AE22" s="71">
        <v>0</v>
      </c>
      <c r="AF22" s="75">
        <f t="shared" si="12"/>
        <v>0</v>
      </c>
      <c r="AG22" s="76">
        <f t="shared" si="13"/>
        <v>0</v>
      </c>
      <c r="AH22" s="77">
        <f t="shared" si="14"/>
        <v>0</v>
      </c>
      <c r="AI22" s="69">
        <v>50</v>
      </c>
      <c r="AJ22" s="70">
        <v>69</v>
      </c>
      <c r="AK22" s="71">
        <v>119</v>
      </c>
      <c r="AL22" s="75">
        <f t="shared" si="15"/>
        <v>1.3513513513513513</v>
      </c>
      <c r="AM22" s="76">
        <f t="shared" si="16"/>
        <v>2.2999999999999998</v>
      </c>
      <c r="AN22" s="77">
        <f t="shared" si="17"/>
        <v>1.7761194029850746</v>
      </c>
      <c r="AO22" s="69">
        <v>6</v>
      </c>
      <c r="AP22" s="70">
        <v>10</v>
      </c>
      <c r="AQ22" s="71">
        <v>16</v>
      </c>
      <c r="AR22" s="75">
        <f t="shared" si="18"/>
        <v>0.16216216216216217</v>
      </c>
      <c r="AS22" s="76">
        <f t="shared" si="19"/>
        <v>0.27027027027027029</v>
      </c>
      <c r="AT22" s="77">
        <f t="shared" si="20"/>
        <v>0.43243243243243246</v>
      </c>
      <c r="AU22" s="69">
        <v>0</v>
      </c>
      <c r="AV22" s="70">
        <v>0</v>
      </c>
      <c r="AW22" s="78">
        <v>0</v>
      </c>
      <c r="AX22" s="73">
        <f t="shared" si="21"/>
        <v>0</v>
      </c>
      <c r="AY22" s="73">
        <f t="shared" si="22"/>
        <v>0</v>
      </c>
      <c r="AZ22" s="73">
        <f t="shared" si="23"/>
        <v>0</v>
      </c>
      <c r="BA22" s="70">
        <v>0</v>
      </c>
      <c r="BB22" s="70">
        <v>0</v>
      </c>
      <c r="BC22" s="78">
        <v>0</v>
      </c>
      <c r="BD22" s="73">
        <f t="shared" si="24"/>
        <v>0</v>
      </c>
      <c r="BE22" s="73">
        <f t="shared" si="25"/>
        <v>0</v>
      </c>
      <c r="BF22" s="74">
        <f t="shared" si="26"/>
        <v>0</v>
      </c>
      <c r="BG22" s="69">
        <v>1</v>
      </c>
      <c r="BH22" s="70">
        <v>1</v>
      </c>
      <c r="BI22" s="78">
        <v>2</v>
      </c>
      <c r="BJ22" s="73">
        <f t="shared" si="27"/>
        <v>2.7027027027027029E-2</v>
      </c>
      <c r="BK22" s="73">
        <f t="shared" si="28"/>
        <v>3.3333333333333333E-2</v>
      </c>
      <c r="BL22" s="73">
        <f t="shared" si="29"/>
        <v>2.9850746268656716E-2</v>
      </c>
      <c r="BM22" s="70">
        <v>0</v>
      </c>
      <c r="BN22" s="70">
        <v>0</v>
      </c>
      <c r="BO22" s="78">
        <v>0</v>
      </c>
      <c r="BP22" s="73">
        <f t="shared" si="30"/>
        <v>0</v>
      </c>
      <c r="BQ22" s="73">
        <f t="shared" si="31"/>
        <v>0</v>
      </c>
      <c r="BR22" s="74">
        <f t="shared" si="32"/>
        <v>0</v>
      </c>
      <c r="BS22" s="69">
        <v>9</v>
      </c>
      <c r="BT22" s="70">
        <v>4</v>
      </c>
      <c r="BU22" s="78">
        <v>13</v>
      </c>
      <c r="BV22" s="73">
        <f t="shared" si="33"/>
        <v>0.24324324324324326</v>
      </c>
      <c r="BW22" s="73">
        <f t="shared" si="34"/>
        <v>0.13333333333333333</v>
      </c>
      <c r="BX22" s="73">
        <f t="shared" si="35"/>
        <v>0.19402985074626866</v>
      </c>
      <c r="BY22" s="70">
        <v>0</v>
      </c>
      <c r="BZ22" s="70">
        <v>0</v>
      </c>
      <c r="CA22" s="78">
        <v>0</v>
      </c>
      <c r="CB22" s="73">
        <f t="shared" si="36"/>
        <v>0</v>
      </c>
      <c r="CC22" s="73">
        <f t="shared" si="37"/>
        <v>0</v>
      </c>
      <c r="CD22" s="74">
        <f t="shared" si="38"/>
        <v>0</v>
      </c>
      <c r="CE22" s="69">
        <v>4</v>
      </c>
      <c r="CF22" s="70">
        <v>3</v>
      </c>
      <c r="CG22" s="78">
        <v>7</v>
      </c>
      <c r="CH22" s="73">
        <f t="shared" si="39"/>
        <v>0.10810810810810811</v>
      </c>
      <c r="CI22" s="73">
        <f t="shared" si="40"/>
        <v>0.1</v>
      </c>
      <c r="CJ22" s="73">
        <f t="shared" si="41"/>
        <v>0.1044776119402985</v>
      </c>
      <c r="CK22" s="70">
        <v>0</v>
      </c>
      <c r="CL22" s="70">
        <v>0</v>
      </c>
      <c r="CM22" s="78">
        <v>0</v>
      </c>
      <c r="CN22" s="73">
        <f t="shared" si="42"/>
        <v>0</v>
      </c>
      <c r="CO22" s="73">
        <f t="shared" si="43"/>
        <v>0</v>
      </c>
      <c r="CP22" s="73">
        <f t="shared" si="44"/>
        <v>0</v>
      </c>
      <c r="CQ22" s="78">
        <f t="shared" si="46"/>
        <v>4</v>
      </c>
      <c r="CR22" s="78">
        <f t="shared" si="45"/>
        <v>3</v>
      </c>
      <c r="CS22" s="78">
        <f t="shared" si="47"/>
        <v>7</v>
      </c>
      <c r="CT22" s="73">
        <f t="shared" si="48"/>
        <v>0.10810810810810811</v>
      </c>
      <c r="CU22" s="73">
        <f t="shared" si="48"/>
        <v>0.1</v>
      </c>
      <c r="CV22" s="74">
        <f t="shared" si="48"/>
        <v>0.1044776119402985</v>
      </c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</row>
    <row r="23" spans="1:126" s="2" customFormat="1" ht="18.75" customHeight="1">
      <c r="A23" s="121" t="s">
        <v>32</v>
      </c>
      <c r="B23" s="79">
        <v>35</v>
      </c>
      <c r="C23" s="80">
        <v>36</v>
      </c>
      <c r="D23" s="81">
        <v>71</v>
      </c>
      <c r="E23" s="79">
        <v>5</v>
      </c>
      <c r="F23" s="80">
        <v>11</v>
      </c>
      <c r="G23" s="81">
        <v>16</v>
      </c>
      <c r="H23" s="82">
        <f t="shared" si="0"/>
        <v>0.14285714285714285</v>
      </c>
      <c r="I23" s="83">
        <f t="shared" si="1"/>
        <v>0.30555555555555558</v>
      </c>
      <c r="J23" s="84">
        <f t="shared" si="2"/>
        <v>0.22535211267605634</v>
      </c>
      <c r="K23" s="79">
        <v>4</v>
      </c>
      <c r="L23" s="80">
        <v>10</v>
      </c>
      <c r="M23" s="81">
        <v>14</v>
      </c>
      <c r="N23" s="82">
        <f t="shared" si="3"/>
        <v>0.8</v>
      </c>
      <c r="O23" s="83">
        <f t="shared" si="4"/>
        <v>0.90909090909090906</v>
      </c>
      <c r="P23" s="84">
        <f t="shared" si="5"/>
        <v>0.875</v>
      </c>
      <c r="Q23" s="79">
        <v>1</v>
      </c>
      <c r="R23" s="80">
        <v>1</v>
      </c>
      <c r="S23" s="81">
        <v>2</v>
      </c>
      <c r="T23" s="85">
        <f t="shared" si="6"/>
        <v>2.8571428571428571E-2</v>
      </c>
      <c r="U23" s="86">
        <f t="shared" si="7"/>
        <v>2.7777777777777776E-2</v>
      </c>
      <c r="V23" s="87">
        <f t="shared" si="8"/>
        <v>2.8169014084507043E-2</v>
      </c>
      <c r="W23" s="79">
        <v>5</v>
      </c>
      <c r="X23" s="80">
        <v>14</v>
      </c>
      <c r="Y23" s="81">
        <v>19</v>
      </c>
      <c r="Z23" s="85">
        <f t="shared" si="9"/>
        <v>0.14285714285714285</v>
      </c>
      <c r="AA23" s="86">
        <f t="shared" si="10"/>
        <v>0.3888888888888889</v>
      </c>
      <c r="AB23" s="87">
        <f t="shared" si="11"/>
        <v>0.26760563380281688</v>
      </c>
      <c r="AC23" s="79">
        <v>0</v>
      </c>
      <c r="AD23" s="80">
        <v>4</v>
      </c>
      <c r="AE23" s="81">
        <v>4</v>
      </c>
      <c r="AF23" s="85">
        <f t="shared" si="12"/>
        <v>0</v>
      </c>
      <c r="AG23" s="86">
        <f t="shared" si="13"/>
        <v>0.1111111111111111</v>
      </c>
      <c r="AH23" s="87">
        <f t="shared" si="14"/>
        <v>5.6338028169014086E-2</v>
      </c>
      <c r="AI23" s="79">
        <v>6</v>
      </c>
      <c r="AJ23" s="80">
        <v>19</v>
      </c>
      <c r="AK23" s="81">
        <v>25</v>
      </c>
      <c r="AL23" s="85">
        <f t="shared" si="15"/>
        <v>0.17142857142857143</v>
      </c>
      <c r="AM23" s="86">
        <f t="shared" si="16"/>
        <v>0.52777777777777779</v>
      </c>
      <c r="AN23" s="87">
        <f t="shared" si="17"/>
        <v>0.352112676056338</v>
      </c>
      <c r="AO23" s="79">
        <v>9</v>
      </c>
      <c r="AP23" s="80">
        <v>6</v>
      </c>
      <c r="AQ23" s="81">
        <v>15</v>
      </c>
      <c r="AR23" s="85">
        <f t="shared" si="18"/>
        <v>0.25714285714285712</v>
      </c>
      <c r="AS23" s="86">
        <f t="shared" si="19"/>
        <v>0.17142857142857143</v>
      </c>
      <c r="AT23" s="87">
        <f t="shared" si="20"/>
        <v>0.42857142857142855</v>
      </c>
      <c r="AU23" s="79">
        <v>0</v>
      </c>
      <c r="AV23" s="80">
        <v>0</v>
      </c>
      <c r="AW23" s="88">
        <v>0</v>
      </c>
      <c r="AX23" s="83">
        <f t="shared" si="21"/>
        <v>0</v>
      </c>
      <c r="AY23" s="83">
        <f t="shared" si="22"/>
        <v>0</v>
      </c>
      <c r="AZ23" s="83">
        <f t="shared" si="23"/>
        <v>0</v>
      </c>
      <c r="BA23" s="80">
        <v>0</v>
      </c>
      <c r="BB23" s="80">
        <v>0</v>
      </c>
      <c r="BC23" s="88">
        <v>0</v>
      </c>
      <c r="BD23" s="83">
        <f t="shared" si="24"/>
        <v>0</v>
      </c>
      <c r="BE23" s="83">
        <f t="shared" si="25"/>
        <v>0</v>
      </c>
      <c r="BF23" s="84">
        <f t="shared" si="26"/>
        <v>0</v>
      </c>
      <c r="BG23" s="79">
        <v>8</v>
      </c>
      <c r="BH23" s="80">
        <v>11</v>
      </c>
      <c r="BI23" s="88">
        <v>19</v>
      </c>
      <c r="BJ23" s="83">
        <f t="shared" si="27"/>
        <v>0.22857142857142856</v>
      </c>
      <c r="BK23" s="83">
        <f t="shared" si="28"/>
        <v>0.30555555555555558</v>
      </c>
      <c r="BL23" s="83">
        <f t="shared" si="29"/>
        <v>0.26760563380281688</v>
      </c>
      <c r="BM23" s="80">
        <v>4</v>
      </c>
      <c r="BN23" s="80">
        <v>4</v>
      </c>
      <c r="BO23" s="88">
        <v>8</v>
      </c>
      <c r="BP23" s="83">
        <f t="shared" si="30"/>
        <v>0.11428571428571428</v>
      </c>
      <c r="BQ23" s="83">
        <f t="shared" si="31"/>
        <v>0.1111111111111111</v>
      </c>
      <c r="BR23" s="84">
        <f t="shared" si="32"/>
        <v>0.11267605633802817</v>
      </c>
      <c r="BS23" s="79">
        <v>9</v>
      </c>
      <c r="BT23" s="80">
        <v>4</v>
      </c>
      <c r="BU23" s="88">
        <v>13</v>
      </c>
      <c r="BV23" s="83">
        <f t="shared" si="33"/>
        <v>0.25714285714285712</v>
      </c>
      <c r="BW23" s="83">
        <f t="shared" si="34"/>
        <v>0.1111111111111111</v>
      </c>
      <c r="BX23" s="83">
        <f t="shared" si="35"/>
        <v>0.18309859154929578</v>
      </c>
      <c r="BY23" s="80">
        <v>1</v>
      </c>
      <c r="BZ23" s="80">
        <v>0</v>
      </c>
      <c r="CA23" s="88">
        <v>1</v>
      </c>
      <c r="CB23" s="83">
        <f t="shared" si="36"/>
        <v>2.8571428571428571E-2</v>
      </c>
      <c r="CC23" s="83">
        <f t="shared" si="37"/>
        <v>0</v>
      </c>
      <c r="CD23" s="84">
        <f t="shared" si="38"/>
        <v>1.4084507042253521E-2</v>
      </c>
      <c r="CE23" s="79">
        <v>5</v>
      </c>
      <c r="CF23" s="80">
        <v>1</v>
      </c>
      <c r="CG23" s="88">
        <v>6</v>
      </c>
      <c r="CH23" s="83">
        <f t="shared" si="39"/>
        <v>0.14285714285714285</v>
      </c>
      <c r="CI23" s="83">
        <f t="shared" si="40"/>
        <v>2.7777777777777776E-2</v>
      </c>
      <c r="CJ23" s="83">
        <f t="shared" si="41"/>
        <v>8.4507042253521125E-2</v>
      </c>
      <c r="CK23" s="80">
        <v>2</v>
      </c>
      <c r="CL23" s="80">
        <v>0</v>
      </c>
      <c r="CM23" s="88">
        <v>2</v>
      </c>
      <c r="CN23" s="83">
        <f t="shared" si="42"/>
        <v>5.7142857142857141E-2</v>
      </c>
      <c r="CO23" s="83">
        <f t="shared" si="43"/>
        <v>0</v>
      </c>
      <c r="CP23" s="83">
        <f t="shared" si="44"/>
        <v>2.8169014084507043E-2</v>
      </c>
      <c r="CQ23" s="88">
        <f t="shared" si="46"/>
        <v>7</v>
      </c>
      <c r="CR23" s="88">
        <f t="shared" si="45"/>
        <v>1</v>
      </c>
      <c r="CS23" s="88">
        <f t="shared" si="47"/>
        <v>8</v>
      </c>
      <c r="CT23" s="83">
        <f t="shared" si="48"/>
        <v>0.2</v>
      </c>
      <c r="CU23" s="83">
        <f t="shared" si="48"/>
        <v>2.7777777777777776E-2</v>
      </c>
      <c r="CV23" s="84">
        <f t="shared" si="48"/>
        <v>0.11267605633802817</v>
      </c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</row>
    <row r="24" spans="1:126" s="2" customFormat="1" ht="18.75" customHeight="1">
      <c r="A24" s="122" t="s">
        <v>46</v>
      </c>
      <c r="B24" s="89">
        <f>SUM(B5:B23)</f>
        <v>6469</v>
      </c>
      <c r="C24" s="90">
        <f>SUM(C5:C23)</f>
        <v>6093</v>
      </c>
      <c r="D24" s="91">
        <f t="shared" ref="D24:D27" si="49">B24+C24</f>
        <v>12562</v>
      </c>
      <c r="E24" s="89">
        <f>SUM(E5:E23)</f>
        <v>2143</v>
      </c>
      <c r="F24" s="90">
        <f>SUM(F5:F23)</f>
        <v>2364</v>
      </c>
      <c r="G24" s="91">
        <f t="shared" ref="G24:G27" si="50">E24+F24</f>
        <v>4507</v>
      </c>
      <c r="H24" s="92">
        <f t="shared" ref="H24" si="51">IF(B24=0,0,E24/B24)</f>
        <v>0.33127222136342555</v>
      </c>
      <c r="I24" s="93">
        <f t="shared" ref="I24:J24" si="52">IF(C24=0,0,F24/C24)</f>
        <v>0.38798621368783848</v>
      </c>
      <c r="J24" s="94">
        <f t="shared" si="52"/>
        <v>0.35878044897309347</v>
      </c>
      <c r="K24" s="89">
        <f>SUM(K5:K23)</f>
        <v>1266</v>
      </c>
      <c r="L24" s="90">
        <f>SUM(L5:L23)</f>
        <v>1484</v>
      </c>
      <c r="M24" s="91">
        <f t="shared" ref="M24:M27" si="53">K24+L24</f>
        <v>2750</v>
      </c>
      <c r="N24" s="92">
        <f t="shared" ref="N24" si="54">IF(E24=0,0,K24/E24)</f>
        <v>0.59076061595893603</v>
      </c>
      <c r="O24" s="93">
        <f t="shared" ref="O24:P24" si="55">IF(F24=0,0,L24/F24)</f>
        <v>0.6277495769881557</v>
      </c>
      <c r="P24" s="94">
        <f t="shared" si="55"/>
        <v>0.6101619702684713</v>
      </c>
      <c r="Q24" s="89">
        <f>SUM(Q5:Q23)</f>
        <v>1793</v>
      </c>
      <c r="R24" s="90">
        <f>SUM(R5:R23)</f>
        <v>1974</v>
      </c>
      <c r="S24" s="91">
        <f t="shared" ref="S24:S27" si="56">Q24+R24</f>
        <v>3767</v>
      </c>
      <c r="T24" s="95">
        <f t="shared" ref="T24" si="57">IF(B24=0,0,Q24/B24)</f>
        <v>0.27716803215334673</v>
      </c>
      <c r="U24" s="96">
        <f t="shared" ref="U24:V24" si="58">IF(C24=0,0,R24/C24)</f>
        <v>0.32397833579517477</v>
      </c>
      <c r="V24" s="97">
        <f t="shared" si="58"/>
        <v>0.29987263174653717</v>
      </c>
      <c r="W24" s="89">
        <f>SUM(W5:W23)</f>
        <v>4003</v>
      </c>
      <c r="X24" s="90">
        <f>SUM(X5:X23)</f>
        <v>4975</v>
      </c>
      <c r="Y24" s="91">
        <f t="shared" ref="Y24:Y27" si="59">W24+X24</f>
        <v>8978</v>
      </c>
      <c r="Z24" s="95">
        <f t="shared" ref="Z24" si="60">IF(B24=0,0,W24/B24)</f>
        <v>0.61879734116555885</v>
      </c>
      <c r="AA24" s="96">
        <f t="shared" ref="AA24:AB24" si="61">IF(C24=0,0,X24/C24)</f>
        <v>0.81651075004103069</v>
      </c>
      <c r="AB24" s="97">
        <f t="shared" si="61"/>
        <v>0.71469511224327331</v>
      </c>
      <c r="AC24" s="89">
        <f>SUM(AC5:AC23)</f>
        <v>60</v>
      </c>
      <c r="AD24" s="90">
        <f>SUM(AD5:AD23)</f>
        <v>70</v>
      </c>
      <c r="AE24" s="91">
        <f t="shared" ref="AE24:AE27" si="62">AC24+AD24</f>
        <v>130</v>
      </c>
      <c r="AF24" s="95">
        <f t="shared" ref="AF24" si="63">IF(B24=0,0,AC24/B24)</f>
        <v>9.275003864584944E-3</v>
      </c>
      <c r="AG24" s="96">
        <f t="shared" ref="AG24:AH24" si="64">IF(C24=0,0,AD24/C24)</f>
        <v>1.1488593467913999E-2</v>
      </c>
      <c r="AH24" s="97">
        <f t="shared" si="64"/>
        <v>1.0348670593854482E-2</v>
      </c>
      <c r="AI24" s="89">
        <f>SUM(AI5:AI23)</f>
        <v>5856</v>
      </c>
      <c r="AJ24" s="90">
        <f>SUM(AJ5:AJ23)</f>
        <v>7019</v>
      </c>
      <c r="AK24" s="91">
        <f t="shared" ref="AK24:AK27" si="65">AI24+AJ24</f>
        <v>12875</v>
      </c>
      <c r="AL24" s="95">
        <f t="shared" ref="AL24" si="66">IF(B24=0,0,AI24/B24)</f>
        <v>0.90524037718349049</v>
      </c>
      <c r="AM24" s="96">
        <f t="shared" ref="AM24:AN24" si="67">IF(C24=0,0,AJ24/C24)</f>
        <v>1.1519776793041194</v>
      </c>
      <c r="AN24" s="97">
        <f t="shared" si="67"/>
        <v>1.0249164145836651</v>
      </c>
      <c r="AO24" s="89">
        <f>SUM(AO5:AO23)</f>
        <v>2934</v>
      </c>
      <c r="AP24" s="90">
        <f>SUM(AP5:AP23)</f>
        <v>3582</v>
      </c>
      <c r="AQ24" s="91">
        <f t="shared" ref="AQ24:AQ27" si="68">AO24+AP24</f>
        <v>6516</v>
      </c>
      <c r="AR24" s="95">
        <f t="shared" ref="AR24" si="69">IF(B24=0,0,AO24/$B24)</f>
        <v>0.45354768897820374</v>
      </c>
      <c r="AS24" s="96">
        <f t="shared" ref="AS24:AT24" si="70">IF(C24=0,0,AP24/$B24)</f>
        <v>0.55371773071572117</v>
      </c>
      <c r="AT24" s="97">
        <f t="shared" si="70"/>
        <v>1.0072654196939248</v>
      </c>
      <c r="AU24" s="89">
        <f>SUM(AU5:AU23)</f>
        <v>114</v>
      </c>
      <c r="AV24" s="90">
        <f>SUM(AV5:AV23)</f>
        <v>176</v>
      </c>
      <c r="AW24" s="98">
        <f t="shared" ref="AW24:AW27" si="71">AU24+AV24</f>
        <v>290</v>
      </c>
      <c r="AX24" s="93">
        <f t="shared" ref="AX24" si="72">IF(B24=0,0,AU24/B24)</f>
        <v>1.7622507342711393E-2</v>
      </c>
      <c r="AY24" s="93">
        <f t="shared" ref="AY24:AZ24" si="73">IF(C24=0,0,AV24/C24)</f>
        <v>2.8885606433612342E-2</v>
      </c>
      <c r="AZ24" s="93">
        <f t="shared" si="73"/>
        <v>2.3085495940136921E-2</v>
      </c>
      <c r="BA24" s="90">
        <f>SUM(BA5:BA23)</f>
        <v>24</v>
      </c>
      <c r="BB24" s="90">
        <f>SUM(BB5:BB23)</f>
        <v>23</v>
      </c>
      <c r="BC24" s="98">
        <f t="shared" ref="BC24:BC27" si="74">BA24+BB24</f>
        <v>47</v>
      </c>
      <c r="BD24" s="93">
        <f t="shared" ref="BD24" si="75">IF(B24=0,0,BA24/B24)</f>
        <v>3.7100015458339775E-3</v>
      </c>
      <c r="BE24" s="93">
        <f t="shared" ref="BE24:BF24" si="76">IF(C24=0,0,BB24/C24)</f>
        <v>3.7748235680288857E-3</v>
      </c>
      <c r="BF24" s="94">
        <f t="shared" si="76"/>
        <v>3.7414424454704663E-3</v>
      </c>
      <c r="BG24" s="89">
        <f>SUM(BG5:BG23)</f>
        <v>1141</v>
      </c>
      <c r="BH24" s="90">
        <f>SUM(BH5:BH23)</f>
        <v>1200</v>
      </c>
      <c r="BI24" s="98">
        <f t="shared" ref="BI24:BI27" si="77">BG24+BH24</f>
        <v>2341</v>
      </c>
      <c r="BJ24" s="93">
        <f t="shared" ref="BJ24" si="78">IF(B24=0,0,BG24/B24)</f>
        <v>0.17637965682485701</v>
      </c>
      <c r="BK24" s="93">
        <f t="shared" ref="BK24:BL24" si="79">IF(C24=0,0,BH24/C24)</f>
        <v>0.19694731659281142</v>
      </c>
      <c r="BL24" s="93">
        <f t="shared" si="79"/>
        <v>0.18635567584779494</v>
      </c>
      <c r="BM24" s="90">
        <f>SUM(BM5:BM23)</f>
        <v>397</v>
      </c>
      <c r="BN24" s="90">
        <f>SUM(BN5:BN23)</f>
        <v>430</v>
      </c>
      <c r="BO24" s="98">
        <f t="shared" ref="BO24:BO27" si="80">BM24+BN24</f>
        <v>827</v>
      </c>
      <c r="BP24" s="93">
        <f t="shared" ref="BP24" si="81">IF(B24=0,0,BM24/B24)</f>
        <v>6.1369608904003711E-2</v>
      </c>
      <c r="BQ24" s="93">
        <f t="shared" ref="BQ24:BR24" si="82">IF(C24=0,0,BN24/C24)</f>
        <v>7.0572788445757428E-2</v>
      </c>
      <c r="BR24" s="94">
        <f t="shared" si="82"/>
        <v>6.5833466008597352E-2</v>
      </c>
      <c r="BS24" s="89">
        <f>SUM(BS5:BS23)</f>
        <v>1227</v>
      </c>
      <c r="BT24" s="90">
        <f>SUM(BT5:BT23)</f>
        <v>792</v>
      </c>
      <c r="BU24" s="98">
        <f t="shared" ref="BU24:BU27" si="83">BS24+BT24</f>
        <v>2019</v>
      </c>
      <c r="BV24" s="93">
        <f t="shared" ref="BV24" si="84">IF(B24=0,0,BS24/B24)</f>
        <v>0.1896738290307621</v>
      </c>
      <c r="BW24" s="93">
        <f t="shared" ref="BW24:BX24" si="85">IF(C24=0,0,BT24/C24)</f>
        <v>0.12998522895125553</v>
      </c>
      <c r="BX24" s="93">
        <f t="shared" si="85"/>
        <v>0.16072281483840153</v>
      </c>
      <c r="BY24" s="90">
        <f>SUM(BY5:BY23)</f>
        <v>303</v>
      </c>
      <c r="BZ24" s="90">
        <f>SUM(BZ5:BZ23)</f>
        <v>176</v>
      </c>
      <c r="CA24" s="98">
        <f t="shared" ref="CA24:CA27" si="86">BY24+BZ24</f>
        <v>479</v>
      </c>
      <c r="CB24" s="93">
        <f t="shared" ref="CB24" si="87">IF(B24=0,0,BY24/B24)</f>
        <v>4.6838769516153962E-2</v>
      </c>
      <c r="CC24" s="93">
        <f t="shared" ref="CC24:CD24" si="88">IF(C24=0,0,BZ24/C24)</f>
        <v>2.8885606433612342E-2</v>
      </c>
      <c r="CD24" s="94">
        <f t="shared" si="88"/>
        <v>3.813087088043305E-2</v>
      </c>
      <c r="CE24" s="89">
        <f>SUM(CE5:CE23)</f>
        <v>1292</v>
      </c>
      <c r="CF24" s="90">
        <f>SUM(CF5:CF23)</f>
        <v>878</v>
      </c>
      <c r="CG24" s="98">
        <f t="shared" ref="CG24:CG27" si="89">CE24+CF24</f>
        <v>2170</v>
      </c>
      <c r="CH24" s="93">
        <f t="shared" ref="CH24" si="90">IF(B24=0,0,CE24/B24)</f>
        <v>0.19972174988406244</v>
      </c>
      <c r="CI24" s="93">
        <f t="shared" ref="CI24:CJ24" si="91">IF(C24=0,0,CF24/C24)</f>
        <v>0.14409978664040701</v>
      </c>
      <c r="CJ24" s="93">
        <f t="shared" si="91"/>
        <v>0.17274319375895558</v>
      </c>
      <c r="CK24" s="90">
        <f>SUM(CK5:CK23)</f>
        <v>316</v>
      </c>
      <c r="CL24" s="90">
        <f>SUM(CL5:CL23)</f>
        <v>189</v>
      </c>
      <c r="CM24" s="98">
        <f t="shared" ref="CM24:CM27" si="92">CK24+CL24</f>
        <v>505</v>
      </c>
      <c r="CN24" s="93">
        <f t="shared" ref="CN24" si="93">IF(B24=0,0,CK24/B24)</f>
        <v>4.8848353686814033E-2</v>
      </c>
      <c r="CO24" s="93">
        <f t="shared" ref="CO24:CP24" si="94">IF(C24=0,0,CL24/C24)</f>
        <v>3.10192023633678E-2</v>
      </c>
      <c r="CP24" s="93">
        <f t="shared" si="94"/>
        <v>4.020060499920395E-2</v>
      </c>
      <c r="CQ24" s="98">
        <f t="shared" si="46"/>
        <v>1608</v>
      </c>
      <c r="CR24" s="98">
        <f t="shared" si="45"/>
        <v>1067</v>
      </c>
      <c r="CS24" s="98">
        <f t="shared" si="47"/>
        <v>2675</v>
      </c>
      <c r="CT24" s="93">
        <f t="shared" si="48"/>
        <v>0.2485701035708765</v>
      </c>
      <c r="CU24" s="93">
        <f t="shared" si="48"/>
        <v>0.17511898900377482</v>
      </c>
      <c r="CV24" s="94">
        <f t="shared" si="48"/>
        <v>0.21294379875815952</v>
      </c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</row>
    <row r="25" spans="1:126" s="2" customFormat="1" ht="18.75" customHeight="1">
      <c r="A25" s="122" t="s">
        <v>55</v>
      </c>
      <c r="B25" s="89">
        <v>478</v>
      </c>
      <c r="C25" s="90">
        <v>480</v>
      </c>
      <c r="D25" s="91">
        <v>958</v>
      </c>
      <c r="E25" s="89">
        <v>143</v>
      </c>
      <c r="F25" s="90">
        <v>137</v>
      </c>
      <c r="G25" s="91">
        <v>280</v>
      </c>
      <c r="H25" s="92">
        <f t="shared" ref="H25:H27" si="95">IF(B25=0,0,E25/B25)</f>
        <v>0.29916317991631797</v>
      </c>
      <c r="I25" s="93">
        <f t="shared" ref="I25:I27" si="96">IF(C25=0,0,F25/C25)</f>
        <v>0.28541666666666665</v>
      </c>
      <c r="J25" s="94">
        <f t="shared" ref="J25:J27" si="97">IF(D25=0,0,G25/D25)</f>
        <v>0.29227557411273486</v>
      </c>
      <c r="K25" s="89">
        <v>98</v>
      </c>
      <c r="L25" s="90">
        <v>85</v>
      </c>
      <c r="M25" s="91">
        <v>183</v>
      </c>
      <c r="N25" s="92">
        <f t="shared" ref="N25:N27" si="98">IF(E25=0,0,K25/E25)</f>
        <v>0.68531468531468531</v>
      </c>
      <c r="O25" s="93">
        <f t="shared" ref="O25:O27" si="99">IF(F25=0,0,L25/F25)</f>
        <v>0.62043795620437958</v>
      </c>
      <c r="P25" s="94">
        <f t="shared" ref="P25:P27" si="100">IF(G25=0,0,M25/G25)</f>
        <v>0.65357142857142858</v>
      </c>
      <c r="Q25" s="89">
        <v>73</v>
      </c>
      <c r="R25" s="90">
        <v>68</v>
      </c>
      <c r="S25" s="91">
        <v>141</v>
      </c>
      <c r="T25" s="95">
        <f t="shared" ref="T25:T27" si="101">IF(B25=0,0,Q25/B25)</f>
        <v>0.15271966527196654</v>
      </c>
      <c r="U25" s="96">
        <f t="shared" ref="U25:U27" si="102">IF(C25=0,0,R25/C25)</f>
        <v>0.14166666666666666</v>
      </c>
      <c r="V25" s="97">
        <f t="shared" ref="V25:V27" si="103">IF(D25=0,0,S25/D25)</f>
        <v>0.14718162839248433</v>
      </c>
      <c r="W25" s="89">
        <v>278</v>
      </c>
      <c r="X25" s="90">
        <v>255</v>
      </c>
      <c r="Y25" s="91">
        <v>533</v>
      </c>
      <c r="Z25" s="95">
        <f t="shared" ref="Z25:Z27" si="104">IF(B25=0,0,W25/B25)</f>
        <v>0.58158995815899583</v>
      </c>
      <c r="AA25" s="96">
        <f t="shared" ref="AA25:AA27" si="105">IF(C25=0,0,X25/C25)</f>
        <v>0.53125</v>
      </c>
      <c r="AB25" s="97">
        <f t="shared" ref="AB25:AB27" si="106">IF(D25=0,0,Y25/D25)</f>
        <v>0.55636743215031315</v>
      </c>
      <c r="AC25" s="89">
        <v>14</v>
      </c>
      <c r="AD25" s="90">
        <v>27</v>
      </c>
      <c r="AE25" s="91">
        <v>41</v>
      </c>
      <c r="AF25" s="95">
        <f t="shared" ref="AF25:AF27" si="107">IF(B25=0,0,AC25/B25)</f>
        <v>2.9288702928870293E-2</v>
      </c>
      <c r="AG25" s="96">
        <f t="shared" ref="AG25:AG27" si="108">IF(C25=0,0,AD25/C25)</f>
        <v>5.6250000000000001E-2</v>
      </c>
      <c r="AH25" s="97">
        <f t="shared" ref="AH25:AH27" si="109">IF(D25=0,0,AE25/D25)</f>
        <v>4.2797494780793317E-2</v>
      </c>
      <c r="AI25" s="89">
        <v>365</v>
      </c>
      <c r="AJ25" s="90">
        <v>350</v>
      </c>
      <c r="AK25" s="91">
        <v>715</v>
      </c>
      <c r="AL25" s="95">
        <f t="shared" ref="AL25:AL27" si="110">IF(B25=0,0,AI25/B25)</f>
        <v>0.7635983263598326</v>
      </c>
      <c r="AM25" s="96">
        <f t="shared" ref="AM25:AM27" si="111">IF(C25=0,0,AJ25/C25)</f>
        <v>0.72916666666666663</v>
      </c>
      <c r="AN25" s="97">
        <f t="shared" ref="AN25:AN27" si="112">IF(D25=0,0,AK25/D25)</f>
        <v>0.74634655532359084</v>
      </c>
      <c r="AO25" s="89">
        <v>143</v>
      </c>
      <c r="AP25" s="90">
        <v>164</v>
      </c>
      <c r="AQ25" s="91">
        <v>307</v>
      </c>
      <c r="AR25" s="95">
        <f t="shared" ref="AR25:AR27" si="113">IF(B25=0,0,AO25/$B25)</f>
        <v>0.29916317991631797</v>
      </c>
      <c r="AS25" s="96">
        <f t="shared" ref="AS25:AS27" si="114">IF(C25=0,0,AP25/$B25)</f>
        <v>0.34309623430962344</v>
      </c>
      <c r="AT25" s="97">
        <f t="shared" ref="AT25:AT27" si="115">IF(D25=0,0,AQ25/$B25)</f>
        <v>0.64225941422594146</v>
      </c>
      <c r="AU25" s="89">
        <v>15</v>
      </c>
      <c r="AV25" s="90">
        <v>20</v>
      </c>
      <c r="AW25" s="98">
        <v>35</v>
      </c>
      <c r="AX25" s="93">
        <f t="shared" ref="AX25:AX27" si="116">IF(B25=0,0,AU25/B25)</f>
        <v>3.1380753138075312E-2</v>
      </c>
      <c r="AY25" s="93">
        <f t="shared" ref="AY25:AY27" si="117">IF(C25=0,0,AV25/C25)</f>
        <v>4.1666666666666664E-2</v>
      </c>
      <c r="AZ25" s="93">
        <f t="shared" ref="AZ25:AZ27" si="118">IF(D25=0,0,AW25/D25)</f>
        <v>3.6534446764091857E-2</v>
      </c>
      <c r="BA25" s="90">
        <v>2</v>
      </c>
      <c r="BB25" s="90">
        <v>2</v>
      </c>
      <c r="BC25" s="98">
        <v>4</v>
      </c>
      <c r="BD25" s="93">
        <f t="shared" ref="BD25:BD27" si="119">IF(B25=0,0,BA25/B25)</f>
        <v>4.1841004184100415E-3</v>
      </c>
      <c r="BE25" s="93">
        <f t="shared" ref="BE25:BE27" si="120">IF(C25=0,0,BB25/C25)</f>
        <v>4.1666666666666666E-3</v>
      </c>
      <c r="BF25" s="94">
        <f t="shared" ref="BF25:BF27" si="121">IF(D25=0,0,BC25/D25)</f>
        <v>4.1753653444676405E-3</v>
      </c>
      <c r="BG25" s="89">
        <v>114</v>
      </c>
      <c r="BH25" s="90">
        <v>115</v>
      </c>
      <c r="BI25" s="98">
        <v>229</v>
      </c>
      <c r="BJ25" s="93">
        <f t="shared" ref="BJ25:BJ27" si="122">IF(B25=0,0,BG25/B25)</f>
        <v>0.2384937238493724</v>
      </c>
      <c r="BK25" s="93">
        <f t="shared" ref="BK25:BK27" si="123">IF(C25=0,0,BH25/C25)</f>
        <v>0.23958333333333334</v>
      </c>
      <c r="BL25" s="93">
        <f t="shared" ref="BL25:BL27" si="124">IF(D25=0,0,BI25/D25)</f>
        <v>0.23903966597077245</v>
      </c>
      <c r="BM25" s="90">
        <v>42</v>
      </c>
      <c r="BN25" s="90">
        <v>21</v>
      </c>
      <c r="BO25" s="98">
        <v>63</v>
      </c>
      <c r="BP25" s="93">
        <f t="shared" ref="BP25:BP27" si="125">IF(B25=0,0,BM25/B25)</f>
        <v>8.7866108786610872E-2</v>
      </c>
      <c r="BQ25" s="93">
        <f t="shared" ref="BQ25:BQ27" si="126">IF(C25=0,0,BN25/C25)</f>
        <v>4.3749999999999997E-2</v>
      </c>
      <c r="BR25" s="94">
        <f t="shared" ref="BR25:BR27" si="127">IF(D25=0,0,BO25/D25)</f>
        <v>6.5762004175365346E-2</v>
      </c>
      <c r="BS25" s="89">
        <v>90</v>
      </c>
      <c r="BT25" s="90">
        <v>52</v>
      </c>
      <c r="BU25" s="98">
        <v>142</v>
      </c>
      <c r="BV25" s="93">
        <f t="shared" ref="BV25:BV27" si="128">IF(B25=0,0,BS25/B25)</f>
        <v>0.18828451882845187</v>
      </c>
      <c r="BW25" s="93">
        <f t="shared" ref="BW25:BW27" si="129">IF(C25=0,0,BT25/C25)</f>
        <v>0.10833333333333334</v>
      </c>
      <c r="BX25" s="93">
        <f t="shared" ref="BX25:BX27" si="130">IF(D25=0,0,BU25/D25)</f>
        <v>0.14822546972860126</v>
      </c>
      <c r="BY25" s="90">
        <v>10</v>
      </c>
      <c r="BZ25" s="90">
        <v>0</v>
      </c>
      <c r="CA25" s="98">
        <v>10</v>
      </c>
      <c r="CB25" s="93">
        <f t="shared" ref="CB25:CB27" si="131">IF(B25=0,0,BY25/B25)</f>
        <v>2.0920502092050208E-2</v>
      </c>
      <c r="CC25" s="93">
        <f t="shared" ref="CC25:CC27" si="132">IF(C25=0,0,BZ25/C25)</f>
        <v>0</v>
      </c>
      <c r="CD25" s="94">
        <f t="shared" ref="CD25:CD27" si="133">IF(D25=0,0,CA25/D25)</f>
        <v>1.0438413361169102E-2</v>
      </c>
      <c r="CE25" s="89">
        <v>102</v>
      </c>
      <c r="CF25" s="90">
        <v>64</v>
      </c>
      <c r="CG25" s="98">
        <v>166</v>
      </c>
      <c r="CH25" s="93">
        <f t="shared" ref="CH25:CH27" si="134">IF(B25=0,0,CE25/B25)</f>
        <v>0.21338912133891214</v>
      </c>
      <c r="CI25" s="93">
        <f t="shared" ref="CI25:CI27" si="135">IF(C25=0,0,CF25/C25)</f>
        <v>0.13333333333333333</v>
      </c>
      <c r="CJ25" s="93">
        <f t="shared" ref="CJ25:CJ27" si="136">IF(D25=0,0,CG25/D25)</f>
        <v>0.1732776617954071</v>
      </c>
      <c r="CK25" s="90">
        <v>6</v>
      </c>
      <c r="CL25" s="90">
        <v>8</v>
      </c>
      <c r="CM25" s="98">
        <v>14</v>
      </c>
      <c r="CN25" s="93">
        <f t="shared" ref="CN25:CN27" si="137">IF(B25=0,0,CK25/B25)</f>
        <v>1.2552301255230125E-2</v>
      </c>
      <c r="CO25" s="93">
        <f t="shared" ref="CO25:CO27" si="138">IF(C25=0,0,CL25/C25)</f>
        <v>1.6666666666666666E-2</v>
      </c>
      <c r="CP25" s="93">
        <f t="shared" ref="CP25:CP27" si="139">IF(D25=0,0,CM25/D25)</f>
        <v>1.4613778705636743E-2</v>
      </c>
      <c r="CQ25" s="98">
        <f t="shared" si="46"/>
        <v>108</v>
      </c>
      <c r="CR25" s="98">
        <f t="shared" si="45"/>
        <v>72</v>
      </c>
      <c r="CS25" s="98">
        <f t="shared" si="47"/>
        <v>180</v>
      </c>
      <c r="CT25" s="93">
        <f t="shared" si="48"/>
        <v>0.22594142259414227</v>
      </c>
      <c r="CU25" s="93">
        <f t="shared" si="48"/>
        <v>0.15</v>
      </c>
      <c r="CV25" s="94">
        <f t="shared" si="48"/>
        <v>0.18789144050104384</v>
      </c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</row>
    <row r="26" spans="1:126" s="2" customFormat="1" ht="18.75" customHeight="1" thickBot="1">
      <c r="A26" s="123" t="s">
        <v>47</v>
      </c>
      <c r="B26" s="99">
        <v>95</v>
      </c>
      <c r="C26" s="100">
        <v>62</v>
      </c>
      <c r="D26" s="101">
        <v>157</v>
      </c>
      <c r="E26" s="99">
        <v>32</v>
      </c>
      <c r="F26" s="100">
        <v>19</v>
      </c>
      <c r="G26" s="101">
        <v>51</v>
      </c>
      <c r="H26" s="102">
        <f t="shared" si="95"/>
        <v>0.33684210526315789</v>
      </c>
      <c r="I26" s="103">
        <f t="shared" si="96"/>
        <v>0.30645161290322581</v>
      </c>
      <c r="J26" s="104">
        <f t="shared" si="97"/>
        <v>0.32484076433121017</v>
      </c>
      <c r="K26" s="99">
        <v>16</v>
      </c>
      <c r="L26" s="100">
        <v>8</v>
      </c>
      <c r="M26" s="101">
        <v>24</v>
      </c>
      <c r="N26" s="102">
        <f t="shared" si="98"/>
        <v>0.5</v>
      </c>
      <c r="O26" s="103">
        <f t="shared" si="99"/>
        <v>0.42105263157894735</v>
      </c>
      <c r="P26" s="104">
        <f t="shared" si="100"/>
        <v>0.47058823529411764</v>
      </c>
      <c r="Q26" s="99">
        <v>31</v>
      </c>
      <c r="R26" s="100">
        <v>23</v>
      </c>
      <c r="S26" s="101">
        <v>54</v>
      </c>
      <c r="T26" s="105">
        <f t="shared" si="101"/>
        <v>0.32631578947368423</v>
      </c>
      <c r="U26" s="106">
        <f t="shared" si="102"/>
        <v>0.37096774193548387</v>
      </c>
      <c r="V26" s="107">
        <f t="shared" si="103"/>
        <v>0.34394904458598724</v>
      </c>
      <c r="W26" s="99">
        <v>59</v>
      </c>
      <c r="X26" s="100">
        <v>25</v>
      </c>
      <c r="Y26" s="101">
        <v>84</v>
      </c>
      <c r="Z26" s="105">
        <f t="shared" si="104"/>
        <v>0.62105263157894741</v>
      </c>
      <c r="AA26" s="106">
        <f t="shared" si="105"/>
        <v>0.40322580645161288</v>
      </c>
      <c r="AB26" s="107">
        <f t="shared" si="106"/>
        <v>0.53503184713375795</v>
      </c>
      <c r="AC26" s="99">
        <v>0</v>
      </c>
      <c r="AD26" s="100">
        <v>0</v>
      </c>
      <c r="AE26" s="101">
        <v>0</v>
      </c>
      <c r="AF26" s="105">
        <f t="shared" si="107"/>
        <v>0</v>
      </c>
      <c r="AG26" s="106">
        <f t="shared" si="108"/>
        <v>0</v>
      </c>
      <c r="AH26" s="107">
        <f t="shared" si="109"/>
        <v>0</v>
      </c>
      <c r="AI26" s="99">
        <v>90</v>
      </c>
      <c r="AJ26" s="100">
        <v>48</v>
      </c>
      <c r="AK26" s="101">
        <v>138</v>
      </c>
      <c r="AL26" s="105">
        <f t="shared" si="110"/>
        <v>0.94736842105263153</v>
      </c>
      <c r="AM26" s="106">
        <f t="shared" si="111"/>
        <v>0.77419354838709675</v>
      </c>
      <c r="AN26" s="107">
        <f t="shared" si="112"/>
        <v>0.87898089171974525</v>
      </c>
      <c r="AO26" s="99">
        <v>15</v>
      </c>
      <c r="AP26" s="100">
        <v>25</v>
      </c>
      <c r="AQ26" s="101">
        <v>40</v>
      </c>
      <c r="AR26" s="105">
        <f t="shared" si="113"/>
        <v>0.15789473684210525</v>
      </c>
      <c r="AS26" s="106">
        <f t="shared" si="114"/>
        <v>0.26315789473684209</v>
      </c>
      <c r="AT26" s="107">
        <f t="shared" si="115"/>
        <v>0.42105263157894735</v>
      </c>
      <c r="AU26" s="99">
        <v>6</v>
      </c>
      <c r="AV26" s="100">
        <v>6</v>
      </c>
      <c r="AW26" s="108">
        <v>12</v>
      </c>
      <c r="AX26" s="103">
        <f t="shared" si="116"/>
        <v>6.3157894736842107E-2</v>
      </c>
      <c r="AY26" s="103">
        <f t="shared" si="117"/>
        <v>9.6774193548387094E-2</v>
      </c>
      <c r="AZ26" s="103">
        <f t="shared" si="118"/>
        <v>7.6433121019108277E-2</v>
      </c>
      <c r="BA26" s="100">
        <v>0</v>
      </c>
      <c r="BB26" s="100">
        <v>0</v>
      </c>
      <c r="BC26" s="108">
        <v>0</v>
      </c>
      <c r="BD26" s="103">
        <f t="shared" si="119"/>
        <v>0</v>
      </c>
      <c r="BE26" s="103">
        <f t="shared" si="120"/>
        <v>0</v>
      </c>
      <c r="BF26" s="104">
        <f t="shared" si="121"/>
        <v>0</v>
      </c>
      <c r="BG26" s="99">
        <v>15</v>
      </c>
      <c r="BH26" s="100">
        <v>15</v>
      </c>
      <c r="BI26" s="108">
        <v>30</v>
      </c>
      <c r="BJ26" s="103">
        <f t="shared" si="122"/>
        <v>0.15789473684210525</v>
      </c>
      <c r="BK26" s="103">
        <f t="shared" si="123"/>
        <v>0.24193548387096775</v>
      </c>
      <c r="BL26" s="103">
        <f t="shared" si="124"/>
        <v>0.19108280254777071</v>
      </c>
      <c r="BM26" s="100">
        <v>11</v>
      </c>
      <c r="BN26" s="100">
        <v>8</v>
      </c>
      <c r="BO26" s="108">
        <v>19</v>
      </c>
      <c r="BP26" s="103">
        <f t="shared" si="125"/>
        <v>0.11578947368421053</v>
      </c>
      <c r="BQ26" s="103">
        <f t="shared" si="126"/>
        <v>0.12903225806451613</v>
      </c>
      <c r="BR26" s="104">
        <f t="shared" si="127"/>
        <v>0.12101910828025478</v>
      </c>
      <c r="BS26" s="99">
        <v>19</v>
      </c>
      <c r="BT26" s="100">
        <v>15</v>
      </c>
      <c r="BU26" s="108">
        <v>34</v>
      </c>
      <c r="BV26" s="103">
        <f t="shared" si="128"/>
        <v>0.2</v>
      </c>
      <c r="BW26" s="103">
        <f t="shared" si="129"/>
        <v>0.24193548387096775</v>
      </c>
      <c r="BX26" s="103">
        <f t="shared" si="130"/>
        <v>0.21656050955414013</v>
      </c>
      <c r="BY26" s="100">
        <v>12</v>
      </c>
      <c r="BZ26" s="100">
        <v>6</v>
      </c>
      <c r="CA26" s="108">
        <v>18</v>
      </c>
      <c r="CB26" s="103">
        <f t="shared" si="131"/>
        <v>0.12631578947368421</v>
      </c>
      <c r="CC26" s="103">
        <f t="shared" si="132"/>
        <v>9.6774193548387094E-2</v>
      </c>
      <c r="CD26" s="104">
        <f t="shared" si="133"/>
        <v>0.11464968152866242</v>
      </c>
      <c r="CE26" s="99">
        <v>14</v>
      </c>
      <c r="CF26" s="100">
        <v>14</v>
      </c>
      <c r="CG26" s="108">
        <v>28</v>
      </c>
      <c r="CH26" s="103">
        <f t="shared" si="134"/>
        <v>0.14736842105263157</v>
      </c>
      <c r="CI26" s="103">
        <f t="shared" si="135"/>
        <v>0.22580645161290322</v>
      </c>
      <c r="CJ26" s="103">
        <f t="shared" si="136"/>
        <v>0.17834394904458598</v>
      </c>
      <c r="CK26" s="100">
        <v>8</v>
      </c>
      <c r="CL26" s="100">
        <v>4</v>
      </c>
      <c r="CM26" s="108">
        <v>12</v>
      </c>
      <c r="CN26" s="103">
        <f t="shared" si="137"/>
        <v>8.4210526315789472E-2</v>
      </c>
      <c r="CO26" s="103">
        <f t="shared" si="138"/>
        <v>6.4516129032258063E-2</v>
      </c>
      <c r="CP26" s="103">
        <f t="shared" si="139"/>
        <v>7.6433121019108277E-2</v>
      </c>
      <c r="CQ26" s="108">
        <f t="shared" si="46"/>
        <v>22</v>
      </c>
      <c r="CR26" s="108">
        <f t="shared" si="45"/>
        <v>18</v>
      </c>
      <c r="CS26" s="108">
        <f t="shared" si="47"/>
        <v>40</v>
      </c>
      <c r="CT26" s="103">
        <f t="shared" si="48"/>
        <v>0.23157894736842105</v>
      </c>
      <c r="CU26" s="103">
        <f t="shared" si="48"/>
        <v>0.29032258064516131</v>
      </c>
      <c r="CV26" s="104">
        <f t="shared" si="48"/>
        <v>0.25477707006369427</v>
      </c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</row>
    <row r="27" spans="1:126" s="2" customFormat="1" ht="18.75" customHeight="1" thickTop="1">
      <c r="A27" s="124" t="s">
        <v>45</v>
      </c>
      <c r="B27" s="109">
        <f>SUM(B24:B26)</f>
        <v>7042</v>
      </c>
      <c r="C27" s="110">
        <f>SUM(C24:C26)</f>
        <v>6635</v>
      </c>
      <c r="D27" s="111">
        <f t="shared" si="49"/>
        <v>13677</v>
      </c>
      <c r="E27" s="109">
        <f>SUM(E24:E26)</f>
        <v>2318</v>
      </c>
      <c r="F27" s="110">
        <f>SUM(F24:F26)</f>
        <v>2520</v>
      </c>
      <c r="G27" s="111">
        <f t="shared" si="50"/>
        <v>4838</v>
      </c>
      <c r="H27" s="112">
        <f t="shared" si="95"/>
        <v>0.32916785004260152</v>
      </c>
      <c r="I27" s="113">
        <f t="shared" si="96"/>
        <v>0.37980406932931426</v>
      </c>
      <c r="J27" s="114">
        <f t="shared" si="97"/>
        <v>0.35373254368648094</v>
      </c>
      <c r="K27" s="109">
        <f>SUM(K24:K26)</f>
        <v>1380</v>
      </c>
      <c r="L27" s="110">
        <f>SUM(L24:L26)</f>
        <v>1577</v>
      </c>
      <c r="M27" s="111">
        <f t="shared" si="53"/>
        <v>2957</v>
      </c>
      <c r="N27" s="112">
        <f t="shared" si="98"/>
        <v>0.59534081104400349</v>
      </c>
      <c r="O27" s="113">
        <f t="shared" si="99"/>
        <v>0.62579365079365079</v>
      </c>
      <c r="P27" s="114">
        <f t="shared" si="100"/>
        <v>0.61120297643654398</v>
      </c>
      <c r="Q27" s="109">
        <f>SUM(Q24:Q26)</f>
        <v>1897</v>
      </c>
      <c r="R27" s="110">
        <f>SUM(R24:R26)</f>
        <v>2065</v>
      </c>
      <c r="S27" s="111">
        <f t="shared" si="56"/>
        <v>3962</v>
      </c>
      <c r="T27" s="115">
        <f t="shared" si="101"/>
        <v>0.26938369781312127</v>
      </c>
      <c r="U27" s="116">
        <f t="shared" si="102"/>
        <v>0.31122833458929916</v>
      </c>
      <c r="V27" s="117">
        <f t="shared" si="103"/>
        <v>0.28968341010455512</v>
      </c>
      <c r="W27" s="109">
        <f>SUM(W24:W26)</f>
        <v>4340</v>
      </c>
      <c r="X27" s="110">
        <f>SUM(X24:X26)</f>
        <v>5255</v>
      </c>
      <c r="Y27" s="111">
        <f t="shared" si="59"/>
        <v>9595</v>
      </c>
      <c r="Z27" s="115">
        <f t="shared" si="104"/>
        <v>0.61630218687872762</v>
      </c>
      <c r="AA27" s="116">
        <f t="shared" si="105"/>
        <v>0.79201205727204216</v>
      </c>
      <c r="AB27" s="117">
        <f t="shared" si="106"/>
        <v>0.70154273598011263</v>
      </c>
      <c r="AC27" s="109">
        <f>SUM(AC24:AC26)</f>
        <v>74</v>
      </c>
      <c r="AD27" s="110">
        <f>SUM(AD24:AD26)</f>
        <v>97</v>
      </c>
      <c r="AE27" s="111">
        <f t="shared" si="62"/>
        <v>171</v>
      </c>
      <c r="AF27" s="115">
        <f t="shared" si="107"/>
        <v>1.0508378301618859E-2</v>
      </c>
      <c r="AG27" s="116">
        <f t="shared" si="108"/>
        <v>1.4619442351168048E-2</v>
      </c>
      <c r="AH27" s="117">
        <f t="shared" si="109"/>
        <v>1.2502741829348541E-2</v>
      </c>
      <c r="AI27" s="109">
        <f>SUM(AI24:AI26)</f>
        <v>6311</v>
      </c>
      <c r="AJ27" s="110">
        <f>SUM(AJ24:AJ26)</f>
        <v>7417</v>
      </c>
      <c r="AK27" s="111">
        <f t="shared" si="65"/>
        <v>13728</v>
      </c>
      <c r="AL27" s="115">
        <f t="shared" si="110"/>
        <v>0.89619426299346772</v>
      </c>
      <c r="AM27" s="116">
        <f t="shared" si="111"/>
        <v>1.1178598342125095</v>
      </c>
      <c r="AN27" s="117">
        <f t="shared" si="112"/>
        <v>1.0037288879140163</v>
      </c>
      <c r="AO27" s="109">
        <f>SUM(AO24:AO26)</f>
        <v>3092</v>
      </c>
      <c r="AP27" s="110">
        <f>SUM(AP24:AP26)</f>
        <v>3771</v>
      </c>
      <c r="AQ27" s="111">
        <f t="shared" si="68"/>
        <v>6863</v>
      </c>
      <c r="AR27" s="115">
        <f t="shared" si="113"/>
        <v>0.43907980687304743</v>
      </c>
      <c r="AS27" s="116">
        <f t="shared" si="114"/>
        <v>0.53550127804600967</v>
      </c>
      <c r="AT27" s="117">
        <f t="shared" si="115"/>
        <v>0.97458108491905704</v>
      </c>
      <c r="AU27" s="109">
        <f>SUM(AU24:AU26)</f>
        <v>135</v>
      </c>
      <c r="AV27" s="110">
        <f>SUM(AV24:AV26)</f>
        <v>202</v>
      </c>
      <c r="AW27" s="118">
        <f t="shared" si="71"/>
        <v>337</v>
      </c>
      <c r="AX27" s="113">
        <f t="shared" si="116"/>
        <v>1.9170690144845213E-2</v>
      </c>
      <c r="AY27" s="113">
        <f t="shared" si="117"/>
        <v>3.0444611906556143E-2</v>
      </c>
      <c r="AZ27" s="113">
        <f t="shared" si="118"/>
        <v>2.4639906412224903E-2</v>
      </c>
      <c r="BA27" s="110">
        <f>SUM(BA24:BA26)</f>
        <v>26</v>
      </c>
      <c r="BB27" s="110">
        <f>SUM(BB24:BB26)</f>
        <v>25</v>
      </c>
      <c r="BC27" s="118">
        <f t="shared" si="74"/>
        <v>51</v>
      </c>
      <c r="BD27" s="113">
        <f t="shared" si="119"/>
        <v>3.6921329167850041E-3</v>
      </c>
      <c r="BE27" s="113">
        <f t="shared" si="120"/>
        <v>3.7678975131876413E-3</v>
      </c>
      <c r="BF27" s="114">
        <f t="shared" si="121"/>
        <v>3.7288879140162318E-3</v>
      </c>
      <c r="BG27" s="109">
        <f>SUM(BG24:BG26)</f>
        <v>1270</v>
      </c>
      <c r="BH27" s="110">
        <f>SUM(BH24:BH26)</f>
        <v>1330</v>
      </c>
      <c r="BI27" s="118">
        <f t="shared" si="77"/>
        <v>2600</v>
      </c>
      <c r="BJ27" s="113">
        <f t="shared" si="122"/>
        <v>0.18034649247372905</v>
      </c>
      <c r="BK27" s="113">
        <f t="shared" si="123"/>
        <v>0.20045214770158251</v>
      </c>
      <c r="BL27" s="113">
        <f t="shared" si="124"/>
        <v>0.19010016816553338</v>
      </c>
      <c r="BM27" s="110">
        <f>SUM(BM24:BM26)</f>
        <v>450</v>
      </c>
      <c r="BN27" s="110">
        <f>SUM(BN24:BN26)</f>
        <v>459</v>
      </c>
      <c r="BO27" s="118">
        <f t="shared" si="80"/>
        <v>909</v>
      </c>
      <c r="BP27" s="113">
        <f t="shared" si="125"/>
        <v>6.3902300482817379E-2</v>
      </c>
      <c r="BQ27" s="113">
        <f t="shared" si="126"/>
        <v>6.91785983421251E-2</v>
      </c>
      <c r="BR27" s="114">
        <f t="shared" si="127"/>
        <v>6.6461943408642241E-2</v>
      </c>
      <c r="BS27" s="109">
        <f>SUM(BS24:BS26)</f>
        <v>1336</v>
      </c>
      <c r="BT27" s="110">
        <f>SUM(BT24:BT26)</f>
        <v>859</v>
      </c>
      <c r="BU27" s="118">
        <f t="shared" si="83"/>
        <v>2195</v>
      </c>
      <c r="BV27" s="113">
        <f t="shared" si="128"/>
        <v>0.18971882987787561</v>
      </c>
      <c r="BW27" s="113">
        <f t="shared" si="129"/>
        <v>0.12946495855312737</v>
      </c>
      <c r="BX27" s="113">
        <f t="shared" si="130"/>
        <v>0.16048841120128682</v>
      </c>
      <c r="BY27" s="110">
        <f>SUM(BY24:BY26)</f>
        <v>325</v>
      </c>
      <c r="BZ27" s="110">
        <f>SUM(BZ24:BZ26)</f>
        <v>182</v>
      </c>
      <c r="CA27" s="118">
        <f t="shared" si="86"/>
        <v>507</v>
      </c>
      <c r="CB27" s="113">
        <f t="shared" si="131"/>
        <v>4.6151661459812553E-2</v>
      </c>
      <c r="CC27" s="113">
        <f t="shared" si="132"/>
        <v>2.7430293896006028E-2</v>
      </c>
      <c r="CD27" s="114">
        <f t="shared" si="133"/>
        <v>3.7069532792279009E-2</v>
      </c>
      <c r="CE27" s="109">
        <f>SUM(CE24:CE26)</f>
        <v>1408</v>
      </c>
      <c r="CF27" s="110">
        <f>SUM(CF24:CF26)</f>
        <v>956</v>
      </c>
      <c r="CG27" s="118">
        <f t="shared" si="89"/>
        <v>2364</v>
      </c>
      <c r="CH27" s="113">
        <f t="shared" si="134"/>
        <v>0.19994319795512638</v>
      </c>
      <c r="CI27" s="113">
        <f t="shared" si="135"/>
        <v>0.14408440090429539</v>
      </c>
      <c r="CJ27" s="113">
        <f t="shared" si="136"/>
        <v>0.1728449221320465</v>
      </c>
      <c r="CK27" s="110">
        <f>SUM(CK24:CK26)</f>
        <v>330</v>
      </c>
      <c r="CL27" s="110">
        <f>SUM(CL24:CL26)</f>
        <v>201</v>
      </c>
      <c r="CM27" s="118">
        <f t="shared" si="92"/>
        <v>531</v>
      </c>
      <c r="CN27" s="113">
        <f t="shared" si="137"/>
        <v>4.6861687020732748E-2</v>
      </c>
      <c r="CO27" s="113">
        <f t="shared" si="138"/>
        <v>3.0293896006028637E-2</v>
      </c>
      <c r="CP27" s="113">
        <f t="shared" si="139"/>
        <v>3.882430357534547E-2</v>
      </c>
      <c r="CQ27" s="118">
        <f t="shared" si="46"/>
        <v>1738</v>
      </c>
      <c r="CR27" s="118">
        <f t="shared" si="45"/>
        <v>1157</v>
      </c>
      <c r="CS27" s="118">
        <f t="shared" si="47"/>
        <v>2895</v>
      </c>
      <c r="CT27" s="113">
        <f t="shared" si="48"/>
        <v>0.24680488497585912</v>
      </c>
      <c r="CU27" s="113">
        <f t="shared" si="48"/>
        <v>0.17437829691032403</v>
      </c>
      <c r="CV27" s="114">
        <f t="shared" si="48"/>
        <v>0.21166922570739197</v>
      </c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</row>
    <row r="28" spans="1:126" s="1" customFormat="1" ht="9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4"/>
      <c r="X28" s="4"/>
      <c r="Y28" s="4"/>
      <c r="Z28" s="5"/>
      <c r="AA28" s="5"/>
      <c r="AB28" s="5"/>
      <c r="AC28" s="4"/>
      <c r="AD28" s="4"/>
      <c r="AE28" s="4"/>
      <c r="AF28" s="5"/>
      <c r="AG28" s="5"/>
      <c r="AH28" s="5"/>
      <c r="AI28" s="4"/>
      <c r="AJ28" s="4"/>
      <c r="AK28" s="4"/>
      <c r="AL28" s="5"/>
      <c r="AM28" s="5"/>
      <c r="AN28" s="5"/>
      <c r="AO28" s="4"/>
      <c r="AP28" s="4"/>
      <c r="AQ28" s="4"/>
      <c r="AR28" s="5"/>
      <c r="AS28" s="5"/>
      <c r="AT28" s="5"/>
      <c r="AU28" s="4"/>
      <c r="AV28" s="4"/>
      <c r="AW28" s="4"/>
      <c r="AX28" s="6"/>
      <c r="AY28" s="6"/>
      <c r="AZ28" s="6"/>
      <c r="BA28" s="4"/>
      <c r="BB28" s="4"/>
      <c r="BC28" s="4"/>
      <c r="BD28" s="6"/>
      <c r="BE28" s="6"/>
      <c r="BF28" s="14"/>
      <c r="BG28" s="4"/>
      <c r="BH28" s="4"/>
      <c r="BI28" s="4"/>
      <c r="BJ28" s="6"/>
      <c r="BK28" s="6"/>
      <c r="BL28" s="6"/>
      <c r="BM28" s="4"/>
      <c r="BN28" s="4"/>
      <c r="BO28" s="4"/>
      <c r="BP28" s="6"/>
      <c r="BQ28" s="6"/>
      <c r="BR28" s="14"/>
      <c r="BS28" s="4"/>
      <c r="BT28" s="4"/>
      <c r="BU28" s="4"/>
      <c r="BV28" s="6"/>
      <c r="BW28" s="6"/>
      <c r="BX28" s="6"/>
      <c r="BY28" s="4"/>
      <c r="BZ28" s="4"/>
      <c r="CA28" s="4"/>
      <c r="CB28" s="6"/>
      <c r="CC28" s="6"/>
      <c r="CD28" s="6"/>
      <c r="CE28" s="4"/>
      <c r="CF28" s="4"/>
      <c r="CG28" s="4"/>
      <c r="CH28" s="6"/>
      <c r="CI28" s="6"/>
      <c r="CJ28" s="6"/>
      <c r="CK28" s="4"/>
      <c r="CL28" s="4"/>
      <c r="CM28" s="4"/>
      <c r="CN28" s="7"/>
      <c r="CO28" s="7"/>
      <c r="CP28" s="7"/>
      <c r="CQ28" s="4"/>
    </row>
    <row r="32" spans="1:126" ht="9" customHeight="1">
      <c r="A32" s="38" t="s">
        <v>71</v>
      </c>
      <c r="B32" s="39">
        <f>B5</f>
        <v>1519</v>
      </c>
      <c r="C32" s="39">
        <f>C5</f>
        <v>1435</v>
      </c>
      <c r="D32" s="39">
        <f>D5</f>
        <v>2954</v>
      </c>
      <c r="E32" s="39"/>
      <c r="F32" s="39"/>
      <c r="G32" s="39">
        <f>G5</f>
        <v>967</v>
      </c>
      <c r="H32" s="39"/>
      <c r="I32" s="39"/>
      <c r="J32" s="40">
        <f t="shared" ref="J32:J39" si="140">IF(G32=0,0,G32/$D32)</f>
        <v>0.32735274204468517</v>
      </c>
      <c r="K32" s="39"/>
      <c r="L32" s="39"/>
      <c r="M32" s="39"/>
      <c r="N32" s="39"/>
      <c r="O32" s="39"/>
      <c r="P32" s="39"/>
      <c r="Q32" s="39"/>
      <c r="R32" s="39"/>
      <c r="T32" s="41"/>
      <c r="U32" s="41"/>
      <c r="V32" s="41"/>
      <c r="W32" s="39"/>
      <c r="X32" s="39"/>
      <c r="Y32" s="39"/>
      <c r="Z32" s="41"/>
      <c r="AA32" s="41"/>
      <c r="AB32" s="41"/>
      <c r="AC32" s="39"/>
      <c r="AD32" s="39"/>
      <c r="AE32" s="39"/>
      <c r="AF32" s="41"/>
      <c r="AG32" s="41"/>
      <c r="AH32" s="41"/>
      <c r="AI32" s="39"/>
      <c r="AJ32" s="39"/>
      <c r="AK32" s="39">
        <f>AK5</f>
        <v>2646</v>
      </c>
      <c r="AL32" s="41"/>
      <c r="AM32" s="41"/>
      <c r="AN32" s="41">
        <f t="shared" ref="AN32:AN39" si="141">IF(AK32=0,0,AK32/$D32)</f>
        <v>0.89573459715639814</v>
      </c>
      <c r="AO32" s="39"/>
      <c r="AP32" s="39"/>
      <c r="AQ32" s="39"/>
      <c r="AR32" s="41"/>
      <c r="AS32" s="41"/>
      <c r="AT32" s="41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>
        <f>CG5</f>
        <v>439</v>
      </c>
      <c r="CH32" s="39"/>
      <c r="CI32" s="39"/>
      <c r="CJ32" s="39"/>
      <c r="CK32" s="39"/>
      <c r="CL32" s="39"/>
      <c r="CM32" s="39">
        <f>CM5</f>
        <v>137</v>
      </c>
      <c r="CN32" s="39"/>
      <c r="CO32" s="39"/>
      <c r="CP32" s="39"/>
      <c r="CS32" s="42"/>
      <c r="CV32" s="42">
        <f>(CG32+CM32)/D32</f>
        <v>0.19498984427894381</v>
      </c>
    </row>
    <row r="33" spans="1:100" ht="9" customHeight="1">
      <c r="A33" s="38" t="s">
        <v>72</v>
      </c>
      <c r="B33" s="39">
        <f>B9+B10+B11+B13</f>
        <v>1598</v>
      </c>
      <c r="C33" s="39">
        <f>C9+C10+C11+C13</f>
        <v>1439</v>
      </c>
      <c r="D33" s="39">
        <f>D9+D10+D11+D13</f>
        <v>3037</v>
      </c>
      <c r="E33" s="39"/>
      <c r="F33" s="39"/>
      <c r="G33" s="39">
        <f>G9+G10+G11+G13</f>
        <v>955</v>
      </c>
      <c r="H33" s="39"/>
      <c r="I33" s="39"/>
      <c r="J33" s="40">
        <f t="shared" si="140"/>
        <v>0.31445505432993087</v>
      </c>
      <c r="K33" s="39"/>
      <c r="L33" s="39"/>
      <c r="M33" s="39"/>
      <c r="N33" s="39"/>
      <c r="O33" s="39"/>
      <c r="P33" s="39"/>
      <c r="Q33" s="39"/>
      <c r="R33" s="39"/>
      <c r="T33" s="41"/>
      <c r="U33" s="41"/>
      <c r="V33" s="41"/>
      <c r="W33" s="39"/>
      <c r="X33" s="39"/>
      <c r="Y33" s="39"/>
      <c r="Z33" s="41"/>
      <c r="AA33" s="41"/>
      <c r="AB33" s="41"/>
      <c r="AC33" s="39"/>
      <c r="AD33" s="39"/>
      <c r="AE33" s="39"/>
      <c r="AF33" s="41"/>
      <c r="AG33" s="41"/>
      <c r="AH33" s="41"/>
      <c r="AI33" s="39"/>
      <c r="AJ33" s="39"/>
      <c r="AK33" s="39">
        <f>AK9+AK10+AK11+AK13</f>
        <v>2730</v>
      </c>
      <c r="AL33" s="41"/>
      <c r="AM33" s="41"/>
      <c r="AN33" s="41">
        <f t="shared" si="141"/>
        <v>0.89891340138294373</v>
      </c>
      <c r="AO33" s="39"/>
      <c r="AP33" s="39"/>
      <c r="AQ33" s="39"/>
      <c r="AR33" s="41"/>
      <c r="AS33" s="41"/>
      <c r="AT33" s="41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>
        <f>CG9+CG10+CG11+CG13</f>
        <v>513</v>
      </c>
      <c r="CH33" s="39"/>
      <c r="CI33" s="39"/>
      <c r="CJ33" s="39"/>
      <c r="CK33" s="39"/>
      <c r="CL33" s="39"/>
      <c r="CM33" s="39">
        <f>CM9+CM10+CM11+CM13</f>
        <v>123</v>
      </c>
      <c r="CN33" s="39"/>
      <c r="CO33" s="39"/>
      <c r="CP33" s="39"/>
      <c r="CS33" s="42"/>
      <c r="CV33" s="42">
        <f t="shared" ref="CV33:CV39" si="142">(CG33+CM33)/D33</f>
        <v>0.20941718801448797</v>
      </c>
    </row>
    <row r="34" spans="1:100" ht="9" customHeight="1">
      <c r="A34" s="38" t="s">
        <v>73</v>
      </c>
      <c r="B34" s="39">
        <f>B12+B14</f>
        <v>718</v>
      </c>
      <c r="C34" s="39">
        <f>C12+C14</f>
        <v>622</v>
      </c>
      <c r="D34" s="39">
        <f>D12+D14</f>
        <v>1340</v>
      </c>
      <c r="E34" s="39"/>
      <c r="F34" s="39"/>
      <c r="G34" s="39">
        <f>G12+G14</f>
        <v>452</v>
      </c>
      <c r="H34" s="39"/>
      <c r="I34" s="39"/>
      <c r="J34" s="40">
        <f t="shared" si="140"/>
        <v>0.33731343283582088</v>
      </c>
      <c r="K34" s="39"/>
      <c r="L34" s="39"/>
      <c r="M34" s="39"/>
      <c r="N34" s="39"/>
      <c r="O34" s="39"/>
      <c r="P34" s="39"/>
      <c r="Q34" s="39"/>
      <c r="R34" s="39"/>
      <c r="T34" s="41"/>
      <c r="U34" s="41"/>
      <c r="V34" s="41"/>
      <c r="W34" s="39"/>
      <c r="X34" s="39"/>
      <c r="Y34" s="39"/>
      <c r="Z34" s="41"/>
      <c r="AA34" s="41"/>
      <c r="AB34" s="41"/>
      <c r="AC34" s="39"/>
      <c r="AD34" s="39"/>
      <c r="AE34" s="39"/>
      <c r="AF34" s="41"/>
      <c r="AG34" s="41"/>
      <c r="AH34" s="41"/>
      <c r="AI34" s="39"/>
      <c r="AJ34" s="39"/>
      <c r="AK34" s="39">
        <f>AK12+AK14</f>
        <v>1327</v>
      </c>
      <c r="AL34" s="41"/>
      <c r="AM34" s="41"/>
      <c r="AN34" s="41">
        <f t="shared" si="141"/>
        <v>0.99029850746268655</v>
      </c>
      <c r="AO34" s="39"/>
      <c r="AP34" s="39"/>
      <c r="AQ34" s="39"/>
      <c r="AR34" s="41"/>
      <c r="AS34" s="41"/>
      <c r="AT34" s="41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>
        <f>CG12+CG14</f>
        <v>165</v>
      </c>
      <c r="CH34" s="39"/>
      <c r="CI34" s="39"/>
      <c r="CJ34" s="39"/>
      <c r="CK34" s="39"/>
      <c r="CL34" s="39"/>
      <c r="CM34" s="39">
        <f>CM12+CM14</f>
        <v>83</v>
      </c>
      <c r="CN34" s="39"/>
      <c r="CO34" s="39"/>
      <c r="CP34" s="39"/>
      <c r="CS34" s="42"/>
      <c r="CV34" s="42">
        <f t="shared" si="142"/>
        <v>0.18507462686567164</v>
      </c>
    </row>
    <row r="35" spans="1:100" ht="9" customHeight="1">
      <c r="A35" s="38" t="s">
        <v>74</v>
      </c>
      <c r="B35" s="39">
        <f>B8+B16+B18+B19</f>
        <v>984</v>
      </c>
      <c r="C35" s="39">
        <f>C8+C16+C18+C19</f>
        <v>988</v>
      </c>
      <c r="D35" s="39">
        <f>D8+D16+D18+D19</f>
        <v>1972</v>
      </c>
      <c r="E35" s="39"/>
      <c r="F35" s="39"/>
      <c r="G35" s="39">
        <f>G8+G16+G18+G19</f>
        <v>840</v>
      </c>
      <c r="H35" s="39"/>
      <c r="I35" s="39"/>
      <c r="J35" s="40">
        <f t="shared" si="140"/>
        <v>0.42596348884381341</v>
      </c>
      <c r="K35" s="39"/>
      <c r="L35" s="39"/>
      <c r="M35" s="39"/>
      <c r="N35" s="39"/>
      <c r="O35" s="39"/>
      <c r="P35" s="39"/>
      <c r="Q35" s="39"/>
      <c r="R35" s="39"/>
      <c r="T35" s="41"/>
      <c r="U35" s="41"/>
      <c r="V35" s="41"/>
      <c r="W35" s="39"/>
      <c r="X35" s="39"/>
      <c r="Y35" s="39"/>
      <c r="Z35" s="41"/>
      <c r="AA35" s="41"/>
      <c r="AB35" s="41"/>
      <c r="AC35" s="39"/>
      <c r="AD35" s="39"/>
      <c r="AE35" s="39"/>
      <c r="AF35" s="41"/>
      <c r="AG35" s="41"/>
      <c r="AH35" s="41"/>
      <c r="AI35" s="39"/>
      <c r="AJ35" s="39"/>
      <c r="AK35" s="39">
        <f>AK8+AK16+AK18+AK19</f>
        <v>2536</v>
      </c>
      <c r="AL35" s="41"/>
      <c r="AM35" s="41"/>
      <c r="AN35" s="41">
        <f t="shared" si="141"/>
        <v>1.2860040567951319</v>
      </c>
      <c r="AO35" s="39"/>
      <c r="AP35" s="39"/>
      <c r="AQ35" s="39"/>
      <c r="AR35" s="41"/>
      <c r="AS35" s="41"/>
      <c r="AT35" s="41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>
        <f>CG8+CG16+CG18+CG19</f>
        <v>366</v>
      </c>
      <c r="CH35" s="39"/>
      <c r="CI35" s="39"/>
      <c r="CJ35" s="39"/>
      <c r="CK35" s="39"/>
      <c r="CL35" s="39"/>
      <c r="CM35" s="39">
        <f>CM8+CM16+CM18+CM19</f>
        <v>39</v>
      </c>
      <c r="CN35" s="39"/>
      <c r="CO35" s="39"/>
      <c r="CP35" s="39"/>
      <c r="CS35" s="42"/>
      <c r="CV35" s="42">
        <f t="shared" si="142"/>
        <v>0.20537525354969574</v>
      </c>
    </row>
    <row r="36" spans="1:100" ht="9" customHeight="1">
      <c r="A36" s="38" t="s">
        <v>75</v>
      </c>
      <c r="B36" s="39">
        <f>B6+B20+B21+B22+B23</f>
        <v>705</v>
      </c>
      <c r="C36" s="39">
        <f>C6+C20+C21+C22+C23</f>
        <v>701</v>
      </c>
      <c r="D36" s="39">
        <f>D6+D20+D21+D22+D23</f>
        <v>1406</v>
      </c>
      <c r="E36" s="39"/>
      <c r="F36" s="39"/>
      <c r="G36" s="39">
        <f>G6+G20+G21+G22+G23</f>
        <v>507</v>
      </c>
      <c r="H36" s="39"/>
      <c r="I36" s="39"/>
      <c r="J36" s="40">
        <f t="shared" si="140"/>
        <v>0.36059743954480794</v>
      </c>
      <c r="K36" s="39"/>
      <c r="L36" s="39"/>
      <c r="M36" s="39"/>
      <c r="N36" s="39"/>
      <c r="O36" s="39"/>
      <c r="P36" s="39"/>
      <c r="Q36" s="39"/>
      <c r="R36" s="39"/>
      <c r="T36" s="41"/>
      <c r="U36" s="41"/>
      <c r="V36" s="41"/>
      <c r="W36" s="39"/>
      <c r="X36" s="39"/>
      <c r="Y36" s="39"/>
      <c r="Z36" s="41"/>
      <c r="AA36" s="41"/>
      <c r="AB36" s="41"/>
      <c r="AC36" s="39"/>
      <c r="AD36" s="39"/>
      <c r="AE36" s="39"/>
      <c r="AF36" s="41"/>
      <c r="AG36" s="41"/>
      <c r="AH36" s="41"/>
      <c r="AI36" s="39"/>
      <c r="AJ36" s="39"/>
      <c r="AK36" s="39">
        <f>AK6+AK20+AK21+AK22+AK23</f>
        <v>1435</v>
      </c>
      <c r="AL36" s="41"/>
      <c r="AM36" s="41"/>
      <c r="AN36" s="41">
        <f t="shared" si="141"/>
        <v>1.0206258890469417</v>
      </c>
      <c r="AO36" s="39"/>
      <c r="AP36" s="39"/>
      <c r="AQ36" s="39"/>
      <c r="AR36" s="41"/>
      <c r="AS36" s="41"/>
      <c r="AT36" s="41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>
        <f>CG6+CG20+CG21+CG22+CG23</f>
        <v>314</v>
      </c>
      <c r="CH36" s="39"/>
      <c r="CI36" s="39"/>
      <c r="CJ36" s="39"/>
      <c r="CK36" s="39"/>
      <c r="CL36" s="39"/>
      <c r="CM36" s="39">
        <f>CM6+CM20+CM21+CM22+CM23</f>
        <v>45</v>
      </c>
      <c r="CN36" s="39"/>
      <c r="CO36" s="39"/>
      <c r="CP36" s="39"/>
      <c r="CS36" s="42"/>
      <c r="CV36" s="42">
        <f t="shared" si="142"/>
        <v>0.2553342816500711</v>
      </c>
    </row>
    <row r="37" spans="1:100" ht="9" customHeight="1">
      <c r="A37" s="38" t="s">
        <v>76</v>
      </c>
      <c r="B37" s="39">
        <f>B7+B17</f>
        <v>752</v>
      </c>
      <c r="C37" s="39">
        <f>C7+C17</f>
        <v>703</v>
      </c>
      <c r="D37" s="39">
        <f>D7+D17</f>
        <v>1455</v>
      </c>
      <c r="E37" s="39"/>
      <c r="F37" s="39"/>
      <c r="G37" s="39">
        <f>G7+G17</f>
        <v>599</v>
      </c>
      <c r="H37" s="39"/>
      <c r="I37" s="39"/>
      <c r="J37" s="40">
        <f t="shared" si="140"/>
        <v>0.41168384879725084</v>
      </c>
      <c r="K37" s="39"/>
      <c r="L37" s="39"/>
      <c r="M37" s="39"/>
      <c r="N37" s="39"/>
      <c r="O37" s="39"/>
      <c r="P37" s="39"/>
      <c r="Q37" s="39"/>
      <c r="R37" s="39"/>
      <c r="T37" s="41"/>
      <c r="U37" s="41"/>
      <c r="V37" s="41"/>
      <c r="W37" s="39"/>
      <c r="X37" s="39"/>
      <c r="Y37" s="39"/>
      <c r="Z37" s="41"/>
      <c r="AA37" s="41"/>
      <c r="AB37" s="41"/>
      <c r="AC37" s="39"/>
      <c r="AD37" s="39"/>
      <c r="AE37" s="39"/>
      <c r="AF37" s="41"/>
      <c r="AG37" s="41"/>
      <c r="AH37" s="41"/>
      <c r="AI37" s="39"/>
      <c r="AJ37" s="39"/>
      <c r="AK37" s="39">
        <f>AK7+AK17</f>
        <v>1609</v>
      </c>
      <c r="AL37" s="41"/>
      <c r="AM37" s="41"/>
      <c r="AN37" s="41">
        <f t="shared" si="141"/>
        <v>1.1058419243986255</v>
      </c>
      <c r="AO37" s="39"/>
      <c r="AP37" s="39"/>
      <c r="AQ37" s="39"/>
      <c r="AR37" s="41"/>
      <c r="AS37" s="41"/>
      <c r="AT37" s="41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>
        <f>CG7+CG17</f>
        <v>324</v>
      </c>
      <c r="CH37" s="39"/>
      <c r="CI37" s="39"/>
      <c r="CJ37" s="39"/>
      <c r="CK37" s="39"/>
      <c r="CL37" s="39"/>
      <c r="CM37" s="39">
        <f>CM7+CM17</f>
        <v>65</v>
      </c>
      <c r="CN37" s="39"/>
      <c r="CO37" s="39"/>
      <c r="CP37" s="39"/>
      <c r="CS37" s="42"/>
      <c r="CV37" s="42">
        <f t="shared" si="142"/>
        <v>0.26735395189003436</v>
      </c>
    </row>
    <row r="38" spans="1:100" ht="9" customHeight="1">
      <c r="A38" s="38" t="s">
        <v>77</v>
      </c>
      <c r="B38" s="39">
        <f>B15</f>
        <v>193</v>
      </c>
      <c r="C38" s="39">
        <f>C15</f>
        <v>205</v>
      </c>
      <c r="D38" s="39">
        <f>D15</f>
        <v>398</v>
      </c>
      <c r="E38" s="39"/>
      <c r="F38" s="39"/>
      <c r="G38" s="39">
        <f>G15</f>
        <v>187</v>
      </c>
      <c r="H38" s="39"/>
      <c r="I38" s="39"/>
      <c r="J38" s="40">
        <f t="shared" si="140"/>
        <v>0.46984924623115576</v>
      </c>
      <c r="K38" s="39"/>
      <c r="L38" s="39"/>
      <c r="M38" s="39"/>
      <c r="N38" s="39"/>
      <c r="O38" s="39"/>
      <c r="P38" s="39"/>
      <c r="Q38" s="39"/>
      <c r="R38" s="39"/>
      <c r="T38" s="41"/>
      <c r="U38" s="41"/>
      <c r="V38" s="41"/>
      <c r="W38" s="39"/>
      <c r="X38" s="39"/>
      <c r="Y38" s="39"/>
      <c r="Z38" s="41"/>
      <c r="AA38" s="41"/>
      <c r="AB38" s="41"/>
      <c r="AC38" s="39"/>
      <c r="AD38" s="39"/>
      <c r="AE38" s="39"/>
      <c r="AF38" s="41"/>
      <c r="AG38" s="41"/>
      <c r="AH38" s="41"/>
      <c r="AI38" s="39"/>
      <c r="AJ38" s="39"/>
      <c r="AK38" s="39">
        <f>AK15</f>
        <v>592</v>
      </c>
      <c r="AL38" s="41"/>
      <c r="AM38" s="41"/>
      <c r="AN38" s="41">
        <f t="shared" si="141"/>
        <v>1.4874371859296482</v>
      </c>
      <c r="AO38" s="39"/>
      <c r="AP38" s="39"/>
      <c r="AQ38" s="39"/>
      <c r="AR38" s="41"/>
      <c r="AS38" s="41"/>
      <c r="AT38" s="41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>
        <f>CG15</f>
        <v>49</v>
      </c>
      <c r="CH38" s="39"/>
      <c r="CI38" s="39"/>
      <c r="CJ38" s="39"/>
      <c r="CK38" s="39"/>
      <c r="CL38" s="39"/>
      <c r="CM38" s="39">
        <f>CM15</f>
        <v>13</v>
      </c>
      <c r="CN38" s="39"/>
      <c r="CO38" s="39"/>
      <c r="CP38" s="39"/>
      <c r="CS38" s="42"/>
      <c r="CV38" s="42">
        <f t="shared" si="142"/>
        <v>0.15577889447236182</v>
      </c>
    </row>
    <row r="39" spans="1:100" ht="9" customHeight="1">
      <c r="A39" s="38" t="s">
        <v>69</v>
      </c>
      <c r="B39" s="39">
        <f>SUM(B32:B38)</f>
        <v>6469</v>
      </c>
      <c r="C39" s="39">
        <f>SUM(C32:C38)</f>
        <v>6093</v>
      </c>
      <c r="D39" s="39">
        <f>SUM(D32:D38)</f>
        <v>12562</v>
      </c>
      <c r="E39" s="39"/>
      <c r="F39" s="39"/>
      <c r="G39" s="39">
        <f>SUM(G32:G38)</f>
        <v>4507</v>
      </c>
      <c r="H39" s="39"/>
      <c r="I39" s="39"/>
      <c r="J39" s="40">
        <f t="shared" si="140"/>
        <v>0.35878044897309347</v>
      </c>
      <c r="K39" s="39"/>
      <c r="L39" s="39"/>
      <c r="M39" s="39"/>
      <c r="N39" s="39"/>
      <c r="O39" s="39"/>
      <c r="P39" s="39"/>
      <c r="Q39" s="39"/>
      <c r="R39" s="39"/>
      <c r="T39" s="41"/>
      <c r="U39" s="41"/>
      <c r="V39" s="41"/>
      <c r="W39" s="39"/>
      <c r="X39" s="39"/>
      <c r="Y39" s="39"/>
      <c r="Z39" s="41"/>
      <c r="AA39" s="41"/>
      <c r="AB39" s="41"/>
      <c r="AC39" s="39"/>
      <c r="AD39" s="39"/>
      <c r="AE39" s="39"/>
      <c r="AF39" s="41"/>
      <c r="AG39" s="41"/>
      <c r="AH39" s="41"/>
      <c r="AI39" s="39"/>
      <c r="AJ39" s="39"/>
      <c r="AK39" s="39">
        <f>SUM(AK32:AK38)</f>
        <v>12875</v>
      </c>
      <c r="AL39" s="41"/>
      <c r="AM39" s="41"/>
      <c r="AN39" s="41">
        <f t="shared" si="141"/>
        <v>1.0249164145836651</v>
      </c>
      <c r="AO39" s="39"/>
      <c r="AP39" s="39"/>
      <c r="AQ39" s="39"/>
      <c r="AR39" s="41"/>
      <c r="AS39" s="41"/>
      <c r="AT39" s="41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>
        <f>SUM(CG32:CG38)</f>
        <v>2170</v>
      </c>
      <c r="CH39" s="39"/>
      <c r="CI39" s="39"/>
      <c r="CJ39" s="39"/>
      <c r="CK39" s="39"/>
      <c r="CL39" s="39"/>
      <c r="CM39" s="39">
        <f>SUM(CM32:CM38)</f>
        <v>505</v>
      </c>
      <c r="CN39" s="39"/>
      <c r="CO39" s="39"/>
      <c r="CP39" s="39"/>
      <c r="CS39" s="42"/>
      <c r="CV39" s="42">
        <f t="shared" si="142"/>
        <v>0.21294379875815952</v>
      </c>
    </row>
  </sheetData>
  <mergeCells count="83">
    <mergeCell ref="CE2:CV2"/>
    <mergeCell ref="CE3:CG3"/>
    <mergeCell ref="CH3:CJ3"/>
    <mergeCell ref="CK3:CM3"/>
    <mergeCell ref="CN3:CP3"/>
    <mergeCell ref="CQ3:CS3"/>
    <mergeCell ref="CT3:CV3"/>
    <mergeCell ref="BS2:CD2"/>
    <mergeCell ref="BS3:BU3"/>
    <mergeCell ref="BV3:BX3"/>
    <mergeCell ref="BY3:CA3"/>
    <mergeCell ref="CB3:CD3"/>
    <mergeCell ref="AU2:BF2"/>
    <mergeCell ref="BG2:BR2"/>
    <mergeCell ref="BG3:BI3"/>
    <mergeCell ref="BJ3:BL3"/>
    <mergeCell ref="BM3:BO3"/>
    <mergeCell ref="BP3:BR3"/>
    <mergeCell ref="BD3:BF3"/>
    <mergeCell ref="BA3:BC3"/>
    <mergeCell ref="AX3:AZ3"/>
    <mergeCell ref="AU3:AW3"/>
    <mergeCell ref="W2:Y2"/>
    <mergeCell ref="AC2:AE2"/>
    <mergeCell ref="AI2:AK2"/>
    <mergeCell ref="AL2:AN2"/>
    <mergeCell ref="AO2:AQ2"/>
    <mergeCell ref="B2:D2"/>
    <mergeCell ref="E2:G2"/>
    <mergeCell ref="H2:J2"/>
    <mergeCell ref="K2:M2"/>
    <mergeCell ref="Q2:S2"/>
    <mergeCell ref="N2:P2"/>
    <mergeCell ref="A3:A4"/>
    <mergeCell ref="AT3:AT4"/>
    <mergeCell ref="T2:V2"/>
    <mergeCell ref="Z2:AB2"/>
    <mergeCell ref="AF2:AH2"/>
    <mergeCell ref="AR2:AT2"/>
    <mergeCell ref="AP3:AP4"/>
    <mergeCell ref="AQ3:AQ4"/>
    <mergeCell ref="AR3:AR4"/>
    <mergeCell ref="AS3:AS4"/>
    <mergeCell ref="AL3:AL4"/>
    <mergeCell ref="AM3:AM4"/>
    <mergeCell ref="AN3:AN4"/>
    <mergeCell ref="AO3:AO4"/>
    <mergeCell ref="AH3:AH4"/>
    <mergeCell ref="AI3:AI4"/>
    <mergeCell ref="AJ3:AJ4"/>
    <mergeCell ref="AK3:AK4"/>
    <mergeCell ref="AD3:AD4"/>
    <mergeCell ref="AE3:AE4"/>
    <mergeCell ref="AF3:AF4"/>
    <mergeCell ref="AG3:AG4"/>
    <mergeCell ref="Z3:Z4"/>
    <mergeCell ref="AA3:AA4"/>
    <mergeCell ref="AB3:AB4"/>
    <mergeCell ref="AC3:AC4"/>
    <mergeCell ref="V3:V4"/>
    <mergeCell ref="W3:W4"/>
    <mergeCell ref="X3:X4"/>
    <mergeCell ref="Y3:Y4"/>
    <mergeCell ref="R3:R4"/>
    <mergeCell ref="S3:S4"/>
    <mergeCell ref="T3:T4"/>
    <mergeCell ref="U3:U4"/>
    <mergeCell ref="N3:N4"/>
    <mergeCell ref="O3:O4"/>
    <mergeCell ref="P3:P4"/>
    <mergeCell ref="Q3:Q4"/>
    <mergeCell ref="K3:K4"/>
    <mergeCell ref="L3:L4"/>
    <mergeCell ref="M3:M4"/>
    <mergeCell ref="F3:F4"/>
    <mergeCell ref="G3:G4"/>
    <mergeCell ref="H3:H4"/>
    <mergeCell ref="I3:I4"/>
    <mergeCell ref="B3:B4"/>
    <mergeCell ref="C3:C4"/>
    <mergeCell ref="D3:D4"/>
    <mergeCell ref="E3:E4"/>
    <mergeCell ref="J3:J4"/>
  </mergeCells>
  <phoneticPr fontId="2"/>
  <printOptions horizontalCentered="1" verticalCentered="1" gridLinesSet="0"/>
  <pageMargins left="0.43307086614173229" right="0.23622047244094491" top="0.70866141732283472" bottom="0.39370078740157483" header="0.39370078740157483" footer="0.35433070866141736"/>
  <pageSetup paperSize="9" orientation="landscape" r:id="rId1"/>
  <headerFooter alignWithMargins="0"/>
  <colBreaks count="3" manualBreakCount="3">
    <brk id="22" max="26" man="1"/>
    <brk id="46" max="26" man="1"/>
    <brk id="70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中学校（3年）</vt:lpstr>
      <vt:lpstr>'一人平均う歯数 '!Print_Area</vt:lpstr>
      <vt:lpstr>'中学校（3年）'!Print_Area</vt:lpstr>
      <vt:lpstr>有病者率!Print_Area</vt:lpstr>
      <vt:lpstr>'中学校（3年）'!Print_Titles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2019-06-28T06:00:57Z</cp:lastPrinted>
  <dcterms:created xsi:type="dcterms:W3CDTF">2002-05-14T00:48:31Z</dcterms:created>
  <dcterms:modified xsi:type="dcterms:W3CDTF">2019-08-07T04:33:50Z</dcterms:modified>
</cp:coreProperties>
</file>