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0340" windowHeight="7875"/>
  </bookViews>
  <sheets>
    <sheet name="グラフ" sheetId="2" r:id="rId1"/>
    <sheet name="市町村別保幼こ合計" sheetId="1" r:id="rId2"/>
    <sheet name="市町村別保育所・こども園" sheetId="3" r:id="rId3"/>
    <sheet name="市町村別幼稚園" sheetId="4" r:id="rId4"/>
  </sheets>
  <definedNames>
    <definedName name="_xlnm._FilterDatabase" localSheetId="0" hidden="1">グラフ!$A$61:$D$81</definedName>
    <definedName name="_xlnm._FilterDatabase" localSheetId="1" hidden="1">市町村別保幼こ合計!$A$4:$AX$25</definedName>
    <definedName name="_xlnm.Print_Area" localSheetId="0">グラフ!$A$1:$I$59</definedName>
    <definedName name="_xlnm.Print_Area" localSheetId="1">市町村別保幼こ合計!$B$1:$AX$25</definedName>
    <definedName name="_xlnm.Print_Titles" localSheetId="2">市町村別保育所・こども園!$A:$A</definedName>
    <definedName name="_xlnm.Print_Titles" localSheetId="1">市町村別保幼こ合計!$B:$B</definedName>
    <definedName name="_xlnm.Print_Titles" localSheetId="3">市町村別幼稚園!$A:$A</definedName>
  </definedNames>
  <calcPr calcId="145621"/>
</workbook>
</file>

<file path=xl/calcChain.xml><?xml version="1.0" encoding="utf-8"?>
<calcChain xmlns="http://schemas.openxmlformats.org/spreadsheetml/2006/main">
  <c r="AQ26" i="4" l="1"/>
  <c r="AP26" i="4"/>
  <c r="AO26" i="4"/>
  <c r="AQ25" i="4"/>
  <c r="AP25" i="4"/>
  <c r="AO25" i="4"/>
  <c r="AQ24" i="4"/>
  <c r="AP24" i="4"/>
  <c r="AO24" i="4"/>
  <c r="AQ23" i="4"/>
  <c r="AP23" i="4"/>
  <c r="AO23" i="4"/>
  <c r="AQ22" i="4"/>
  <c r="AP22" i="4"/>
  <c r="AO22" i="4"/>
  <c r="AQ21" i="4"/>
  <c r="AP21" i="4"/>
  <c r="AO21" i="4"/>
  <c r="AQ20" i="4"/>
  <c r="AP20" i="4"/>
  <c r="AO20" i="4"/>
  <c r="AQ19" i="4"/>
  <c r="AP19" i="4"/>
  <c r="AO19" i="4"/>
  <c r="AQ18" i="4"/>
  <c r="AP18" i="4"/>
  <c r="AO18" i="4"/>
  <c r="AQ17" i="4"/>
  <c r="AP17" i="4"/>
  <c r="AO17" i="4"/>
  <c r="AQ16" i="4"/>
  <c r="AP16" i="4"/>
  <c r="AO16" i="4"/>
  <c r="AQ15" i="4"/>
  <c r="AP15" i="4"/>
  <c r="AO15" i="4"/>
  <c r="AQ14" i="4"/>
  <c r="AP14" i="4"/>
  <c r="AO14" i="4"/>
  <c r="AQ13" i="4"/>
  <c r="AP13" i="4"/>
  <c r="AO13" i="4"/>
  <c r="AQ12" i="4"/>
  <c r="AP12" i="4"/>
  <c r="AO12" i="4"/>
  <c r="AQ11" i="4"/>
  <c r="AP11" i="4"/>
  <c r="AO11" i="4"/>
  <c r="AQ10" i="4"/>
  <c r="AP10" i="4"/>
  <c r="AO10" i="4"/>
  <c r="AQ9" i="4"/>
  <c r="AP9" i="4"/>
  <c r="AO9" i="4"/>
  <c r="AQ8" i="4"/>
  <c r="AP8" i="4"/>
  <c r="AO8" i="4"/>
  <c r="AQ7" i="4"/>
  <c r="AP7" i="4"/>
  <c r="AO7" i="4"/>
  <c r="AQ6" i="4"/>
  <c r="AP6" i="4"/>
  <c r="AO6" i="4"/>
  <c r="AQ5" i="4"/>
  <c r="AP5" i="4"/>
  <c r="AO5" i="4"/>
  <c r="AK26" i="4"/>
  <c r="AJ26" i="4"/>
  <c r="AI26" i="4"/>
  <c r="AK25" i="4"/>
  <c r="AJ25" i="4"/>
  <c r="AI25" i="4"/>
  <c r="AK24" i="4"/>
  <c r="AJ24" i="4"/>
  <c r="AI24" i="4"/>
  <c r="AK23" i="4"/>
  <c r="AJ23" i="4"/>
  <c r="AI23" i="4"/>
  <c r="AK22" i="4"/>
  <c r="AJ22" i="4"/>
  <c r="AI22" i="4"/>
  <c r="AK21" i="4"/>
  <c r="AJ21" i="4"/>
  <c r="AI21" i="4"/>
  <c r="AK20" i="4"/>
  <c r="AJ20" i="4"/>
  <c r="AI20" i="4"/>
  <c r="AK19" i="4"/>
  <c r="AJ19" i="4"/>
  <c r="AI19" i="4"/>
  <c r="AK18" i="4"/>
  <c r="AJ18" i="4"/>
  <c r="AI18" i="4"/>
  <c r="AK17" i="4"/>
  <c r="AJ17" i="4"/>
  <c r="AI17" i="4"/>
  <c r="AK16" i="4"/>
  <c r="AJ16" i="4"/>
  <c r="AI16" i="4"/>
  <c r="AK15" i="4"/>
  <c r="AJ15" i="4"/>
  <c r="AI15" i="4"/>
  <c r="AK14" i="4"/>
  <c r="AJ14" i="4"/>
  <c r="AI14" i="4"/>
  <c r="AK13" i="4"/>
  <c r="AJ13" i="4"/>
  <c r="AI13" i="4"/>
  <c r="AK12" i="4"/>
  <c r="AJ12" i="4"/>
  <c r="AI12" i="4"/>
  <c r="AK11" i="4"/>
  <c r="AJ11" i="4"/>
  <c r="AI11" i="4"/>
  <c r="AK10" i="4"/>
  <c r="AJ10" i="4"/>
  <c r="AI10" i="4"/>
  <c r="AK9" i="4"/>
  <c r="AJ9" i="4"/>
  <c r="AI9" i="4"/>
  <c r="AK8" i="4"/>
  <c r="AJ8" i="4"/>
  <c r="AI8" i="4"/>
  <c r="AK7" i="4"/>
  <c r="AJ7" i="4"/>
  <c r="AI7" i="4"/>
  <c r="AK6" i="4"/>
  <c r="AJ6" i="4"/>
  <c r="AI6" i="4"/>
  <c r="AK5" i="4"/>
  <c r="AJ5" i="4"/>
  <c r="AI5" i="4"/>
  <c r="AE26" i="4"/>
  <c r="AD26" i="4"/>
  <c r="AC26" i="4"/>
  <c r="AE25" i="4"/>
  <c r="AD25" i="4"/>
  <c r="AC25" i="4"/>
  <c r="AE24" i="4"/>
  <c r="AD24" i="4"/>
  <c r="AC24" i="4"/>
  <c r="AE23" i="4"/>
  <c r="AD23" i="4"/>
  <c r="AC23" i="4"/>
  <c r="AE22" i="4"/>
  <c r="AD22" i="4"/>
  <c r="AC22" i="4"/>
  <c r="AE21" i="4"/>
  <c r="AD21" i="4"/>
  <c r="AC21" i="4"/>
  <c r="AE20" i="4"/>
  <c r="AD20" i="4"/>
  <c r="AC20" i="4"/>
  <c r="AE19" i="4"/>
  <c r="AD19" i="4"/>
  <c r="AC19" i="4"/>
  <c r="AE18" i="4"/>
  <c r="AD18" i="4"/>
  <c r="AC18" i="4"/>
  <c r="AE17" i="4"/>
  <c r="AD17" i="4"/>
  <c r="AC17" i="4"/>
  <c r="AE16" i="4"/>
  <c r="AD16" i="4"/>
  <c r="AC16" i="4"/>
  <c r="AE15" i="4"/>
  <c r="AD15" i="4"/>
  <c r="AC15" i="4"/>
  <c r="AE14" i="4"/>
  <c r="AD14" i="4"/>
  <c r="AC14" i="4"/>
  <c r="AE13" i="4"/>
  <c r="AD13" i="4"/>
  <c r="AC13" i="4"/>
  <c r="AE12" i="4"/>
  <c r="AD12" i="4"/>
  <c r="AC12" i="4"/>
  <c r="AE11" i="4"/>
  <c r="AD11" i="4"/>
  <c r="AC11" i="4"/>
  <c r="AE10" i="4"/>
  <c r="AD10" i="4"/>
  <c r="AC10" i="4"/>
  <c r="AE9" i="4"/>
  <c r="AD9" i="4"/>
  <c r="AC9" i="4"/>
  <c r="AE8" i="4"/>
  <c r="AD8" i="4"/>
  <c r="AC8" i="4"/>
  <c r="AE7" i="4"/>
  <c r="AD7" i="4"/>
  <c r="AC7" i="4"/>
  <c r="AE6" i="4"/>
  <c r="AD6" i="4"/>
  <c r="AC6" i="4"/>
  <c r="AE5" i="4"/>
  <c r="AD5" i="4"/>
  <c r="AC5" i="4"/>
  <c r="V26" i="4"/>
  <c r="U26" i="4"/>
  <c r="T26" i="4"/>
  <c r="V25" i="4"/>
  <c r="U25" i="4"/>
  <c r="T25" i="4"/>
  <c r="V24" i="4"/>
  <c r="U24" i="4"/>
  <c r="T24" i="4"/>
  <c r="V23" i="4"/>
  <c r="U23" i="4"/>
  <c r="T23" i="4"/>
  <c r="V22" i="4"/>
  <c r="U22" i="4"/>
  <c r="T22" i="4"/>
  <c r="V21" i="4"/>
  <c r="U21" i="4"/>
  <c r="T21" i="4"/>
  <c r="V20" i="4"/>
  <c r="U20" i="4"/>
  <c r="T20" i="4"/>
  <c r="V19" i="4"/>
  <c r="U19" i="4"/>
  <c r="T19" i="4"/>
  <c r="V18" i="4"/>
  <c r="U18" i="4"/>
  <c r="T18" i="4"/>
  <c r="V17" i="4"/>
  <c r="U17" i="4"/>
  <c r="T17" i="4"/>
  <c r="V16" i="4"/>
  <c r="U16" i="4"/>
  <c r="T16" i="4"/>
  <c r="V15" i="4"/>
  <c r="U15" i="4"/>
  <c r="T15" i="4"/>
  <c r="V14" i="4"/>
  <c r="U14" i="4"/>
  <c r="T14" i="4"/>
  <c r="V13" i="4"/>
  <c r="U13" i="4"/>
  <c r="T13" i="4"/>
  <c r="V12" i="4"/>
  <c r="U12" i="4"/>
  <c r="T12" i="4"/>
  <c r="V11" i="4"/>
  <c r="U11" i="4"/>
  <c r="T11" i="4"/>
  <c r="V10" i="4"/>
  <c r="U10" i="4"/>
  <c r="T10" i="4"/>
  <c r="V9" i="4"/>
  <c r="U9" i="4"/>
  <c r="T9" i="4"/>
  <c r="V8" i="4"/>
  <c r="U8" i="4"/>
  <c r="T8" i="4"/>
  <c r="V7" i="4"/>
  <c r="U7" i="4"/>
  <c r="T7" i="4"/>
  <c r="V6" i="4"/>
  <c r="U6" i="4"/>
  <c r="T6" i="4"/>
  <c r="V5" i="4"/>
  <c r="U5" i="4"/>
  <c r="T5" i="4"/>
  <c r="P26" i="4"/>
  <c r="O26" i="4"/>
  <c r="N26" i="4"/>
  <c r="P25" i="4"/>
  <c r="O25" i="4"/>
  <c r="N25" i="4"/>
  <c r="P24" i="4"/>
  <c r="O24" i="4"/>
  <c r="N24" i="4"/>
  <c r="P23" i="4"/>
  <c r="O23" i="4"/>
  <c r="N23" i="4"/>
  <c r="P22" i="4"/>
  <c r="O22" i="4"/>
  <c r="N22" i="4"/>
  <c r="P21" i="4"/>
  <c r="O21" i="4"/>
  <c r="N21" i="4"/>
  <c r="P20" i="4"/>
  <c r="O20" i="4"/>
  <c r="N20" i="4"/>
  <c r="P19" i="4"/>
  <c r="O19" i="4"/>
  <c r="N19" i="4"/>
  <c r="P18" i="4"/>
  <c r="O18" i="4"/>
  <c r="N18" i="4"/>
  <c r="P17" i="4"/>
  <c r="O17" i="4"/>
  <c r="N17" i="4"/>
  <c r="P16" i="4"/>
  <c r="O16" i="4"/>
  <c r="N16" i="4"/>
  <c r="P15" i="4"/>
  <c r="O15" i="4"/>
  <c r="N15" i="4"/>
  <c r="P14" i="4"/>
  <c r="O14" i="4"/>
  <c r="N14" i="4"/>
  <c r="P13" i="4"/>
  <c r="O13" i="4"/>
  <c r="N13" i="4"/>
  <c r="P12" i="4"/>
  <c r="O12" i="4"/>
  <c r="N12" i="4"/>
  <c r="P11" i="4"/>
  <c r="O11" i="4"/>
  <c r="N11" i="4"/>
  <c r="P10" i="4"/>
  <c r="O10" i="4"/>
  <c r="N10" i="4"/>
  <c r="P9" i="4"/>
  <c r="O9" i="4"/>
  <c r="N9" i="4"/>
  <c r="P8" i="4"/>
  <c r="O8" i="4"/>
  <c r="N8" i="4"/>
  <c r="P7" i="4"/>
  <c r="O7" i="4"/>
  <c r="N7" i="4"/>
  <c r="P6" i="4"/>
  <c r="O6" i="4"/>
  <c r="N6" i="4"/>
  <c r="P5" i="4"/>
  <c r="O5" i="4"/>
  <c r="N5" i="4"/>
  <c r="J26" i="4"/>
  <c r="I26" i="4"/>
  <c r="H26" i="4"/>
  <c r="J25" i="4"/>
  <c r="I25" i="4"/>
  <c r="H25" i="4"/>
  <c r="J24" i="4"/>
  <c r="I24" i="4"/>
  <c r="H24" i="4"/>
  <c r="J23" i="4"/>
  <c r="I23" i="4"/>
  <c r="H23" i="4"/>
  <c r="J22" i="4"/>
  <c r="I22" i="4"/>
  <c r="H22" i="4"/>
  <c r="J21" i="4"/>
  <c r="I21" i="4"/>
  <c r="H21" i="4"/>
  <c r="J20" i="4"/>
  <c r="I20" i="4"/>
  <c r="H20" i="4"/>
  <c r="J19" i="4"/>
  <c r="I19" i="4"/>
  <c r="H19" i="4"/>
  <c r="J18" i="4"/>
  <c r="I18" i="4"/>
  <c r="H18" i="4"/>
  <c r="J17" i="4"/>
  <c r="I17" i="4"/>
  <c r="H17" i="4"/>
  <c r="J16" i="4"/>
  <c r="I16" i="4"/>
  <c r="H16" i="4"/>
  <c r="J15" i="4"/>
  <c r="I15" i="4"/>
  <c r="H15" i="4"/>
  <c r="J14" i="4"/>
  <c r="I14" i="4"/>
  <c r="H14" i="4"/>
  <c r="J13" i="4"/>
  <c r="I13" i="4"/>
  <c r="H13" i="4"/>
  <c r="J12" i="4"/>
  <c r="I12" i="4"/>
  <c r="H12" i="4"/>
  <c r="J11" i="4"/>
  <c r="I11" i="4"/>
  <c r="H11" i="4"/>
  <c r="J10" i="4"/>
  <c r="I10" i="4"/>
  <c r="H10" i="4"/>
  <c r="J9" i="4"/>
  <c r="I9" i="4"/>
  <c r="H9" i="4"/>
  <c r="J8" i="4"/>
  <c r="I8" i="4"/>
  <c r="H8" i="4"/>
  <c r="J7" i="4"/>
  <c r="I7" i="4"/>
  <c r="H7" i="4"/>
  <c r="J6" i="4"/>
  <c r="I6" i="4"/>
  <c r="H6" i="4"/>
  <c r="J5" i="4"/>
  <c r="I5" i="4"/>
  <c r="H5" i="4"/>
  <c r="AW23" i="3"/>
  <c r="AV23" i="3"/>
  <c r="AU23" i="3"/>
  <c r="AW22" i="3"/>
  <c r="AV22" i="3"/>
  <c r="AU22" i="3"/>
  <c r="AW21" i="3"/>
  <c r="AV21" i="3"/>
  <c r="AU21" i="3"/>
  <c r="AW20" i="3"/>
  <c r="AV20" i="3"/>
  <c r="AU20" i="3"/>
  <c r="AW19" i="3"/>
  <c r="AV19" i="3"/>
  <c r="AU19" i="3"/>
  <c r="AW18" i="3"/>
  <c r="AV18" i="3"/>
  <c r="AU18" i="3"/>
  <c r="AW17" i="3"/>
  <c r="AV17" i="3"/>
  <c r="AU17" i="3"/>
  <c r="AW16" i="3"/>
  <c r="AV16" i="3"/>
  <c r="AU16" i="3"/>
  <c r="AW15" i="3"/>
  <c r="AV15" i="3"/>
  <c r="AU15" i="3"/>
  <c r="AW14" i="3"/>
  <c r="AV14" i="3"/>
  <c r="AU14" i="3"/>
  <c r="AW13" i="3"/>
  <c r="AV13" i="3"/>
  <c r="AU13" i="3"/>
  <c r="AW12" i="3"/>
  <c r="AV12" i="3"/>
  <c r="AU12" i="3"/>
  <c r="AW11" i="3"/>
  <c r="AV11" i="3"/>
  <c r="AU11" i="3"/>
  <c r="AW10" i="3"/>
  <c r="AV10" i="3"/>
  <c r="AU10" i="3"/>
  <c r="AW9" i="3"/>
  <c r="AV9" i="3"/>
  <c r="AU9" i="3"/>
  <c r="AW8" i="3"/>
  <c r="AV8" i="3"/>
  <c r="AU8" i="3"/>
  <c r="AW7" i="3"/>
  <c r="AV7" i="3"/>
  <c r="AU7" i="3"/>
  <c r="AW6" i="3"/>
  <c r="AV6" i="3"/>
  <c r="AU6" i="3"/>
  <c r="AW5" i="3"/>
  <c r="AV5" i="3"/>
  <c r="AU5" i="3"/>
  <c r="AQ23" i="3"/>
  <c r="AP23" i="3"/>
  <c r="AO23" i="3"/>
  <c r="AQ22" i="3"/>
  <c r="AP22" i="3"/>
  <c r="AO22" i="3"/>
  <c r="AQ21" i="3"/>
  <c r="AP21" i="3"/>
  <c r="AO21" i="3"/>
  <c r="AQ20" i="3"/>
  <c r="AP20" i="3"/>
  <c r="AO20" i="3"/>
  <c r="AQ19" i="3"/>
  <c r="AP19" i="3"/>
  <c r="AO19" i="3"/>
  <c r="AQ18" i="3"/>
  <c r="AP18" i="3"/>
  <c r="AO18" i="3"/>
  <c r="AQ17" i="3"/>
  <c r="AP17" i="3"/>
  <c r="AO17" i="3"/>
  <c r="AQ16" i="3"/>
  <c r="AP16" i="3"/>
  <c r="AO16" i="3"/>
  <c r="AQ15" i="3"/>
  <c r="AP15" i="3"/>
  <c r="AO15" i="3"/>
  <c r="AQ14" i="3"/>
  <c r="AP14" i="3"/>
  <c r="AO14" i="3"/>
  <c r="AQ13" i="3"/>
  <c r="AP13" i="3"/>
  <c r="AO13" i="3"/>
  <c r="AQ12" i="3"/>
  <c r="AP12" i="3"/>
  <c r="AO12" i="3"/>
  <c r="AQ11" i="3"/>
  <c r="AP11" i="3"/>
  <c r="AO11" i="3"/>
  <c r="AQ10" i="3"/>
  <c r="AP10" i="3"/>
  <c r="AO10" i="3"/>
  <c r="AQ9" i="3"/>
  <c r="AP9" i="3"/>
  <c r="AO9" i="3"/>
  <c r="AQ8" i="3"/>
  <c r="AP8" i="3"/>
  <c r="AO8" i="3"/>
  <c r="AQ7" i="3"/>
  <c r="AP7" i="3"/>
  <c r="AO7" i="3"/>
  <c r="AQ6" i="3"/>
  <c r="AP6" i="3"/>
  <c r="AO6" i="3"/>
  <c r="AQ5" i="3"/>
  <c r="AP5" i="3"/>
  <c r="AO5" i="3"/>
  <c r="AK23" i="3"/>
  <c r="AJ23" i="3"/>
  <c r="AI23" i="3"/>
  <c r="AK22" i="3"/>
  <c r="AJ22" i="3"/>
  <c r="AI22" i="3"/>
  <c r="AK21" i="3"/>
  <c r="AJ21" i="3"/>
  <c r="AI21" i="3"/>
  <c r="AK20" i="3"/>
  <c r="AJ20" i="3"/>
  <c r="AI20" i="3"/>
  <c r="AK19" i="3"/>
  <c r="AJ19" i="3"/>
  <c r="AI19" i="3"/>
  <c r="AK18" i="3"/>
  <c r="AJ18" i="3"/>
  <c r="AI18" i="3"/>
  <c r="AK17" i="3"/>
  <c r="AJ17" i="3"/>
  <c r="AI17" i="3"/>
  <c r="AK16" i="3"/>
  <c r="AJ16" i="3"/>
  <c r="AI16" i="3"/>
  <c r="AK15" i="3"/>
  <c r="AJ15" i="3"/>
  <c r="AI15" i="3"/>
  <c r="AK14" i="3"/>
  <c r="AJ14" i="3"/>
  <c r="AI14" i="3"/>
  <c r="AK13" i="3"/>
  <c r="AJ13" i="3"/>
  <c r="AI13" i="3"/>
  <c r="AK12" i="3"/>
  <c r="AJ12" i="3"/>
  <c r="AI12" i="3"/>
  <c r="AK11" i="3"/>
  <c r="AJ11" i="3"/>
  <c r="AI11" i="3"/>
  <c r="AK10" i="3"/>
  <c r="AJ10" i="3"/>
  <c r="AI10" i="3"/>
  <c r="AK9" i="3"/>
  <c r="AJ9" i="3"/>
  <c r="AI9" i="3"/>
  <c r="AK8" i="3"/>
  <c r="AJ8" i="3"/>
  <c r="AI8" i="3"/>
  <c r="AK7" i="3"/>
  <c r="AJ7" i="3"/>
  <c r="AI7" i="3"/>
  <c r="AK6" i="3"/>
  <c r="AJ6" i="3"/>
  <c r="AI6" i="3"/>
  <c r="AK5" i="3"/>
  <c r="AJ5" i="3"/>
  <c r="AI5" i="3"/>
  <c r="AE23" i="3"/>
  <c r="AD23" i="3"/>
  <c r="AC23" i="3"/>
  <c r="AE22" i="3"/>
  <c r="AD22" i="3"/>
  <c r="AC22" i="3"/>
  <c r="AE21" i="3"/>
  <c r="AD21" i="3"/>
  <c r="AC21" i="3"/>
  <c r="AE20" i="3"/>
  <c r="AD20" i="3"/>
  <c r="AC20" i="3"/>
  <c r="AE19" i="3"/>
  <c r="AD19" i="3"/>
  <c r="AC19" i="3"/>
  <c r="AE18" i="3"/>
  <c r="AD18" i="3"/>
  <c r="AC18" i="3"/>
  <c r="AE17" i="3"/>
  <c r="AD17" i="3"/>
  <c r="AC17" i="3"/>
  <c r="AE16" i="3"/>
  <c r="AD16" i="3"/>
  <c r="AC16" i="3"/>
  <c r="AE15" i="3"/>
  <c r="AD15" i="3"/>
  <c r="AC15" i="3"/>
  <c r="AE14" i="3"/>
  <c r="AD14" i="3"/>
  <c r="AC14" i="3"/>
  <c r="AE13" i="3"/>
  <c r="AD13" i="3"/>
  <c r="AC13" i="3"/>
  <c r="AE12" i="3"/>
  <c r="AD12" i="3"/>
  <c r="AC12" i="3"/>
  <c r="AE11" i="3"/>
  <c r="AD11" i="3"/>
  <c r="AC11" i="3"/>
  <c r="AE10" i="3"/>
  <c r="AD10" i="3"/>
  <c r="AC10" i="3"/>
  <c r="AE9" i="3"/>
  <c r="AD9" i="3"/>
  <c r="AC9" i="3"/>
  <c r="AE8" i="3"/>
  <c r="AD8" i="3"/>
  <c r="AC8" i="3"/>
  <c r="AE7" i="3"/>
  <c r="AD7" i="3"/>
  <c r="AC7" i="3"/>
  <c r="AE6" i="3"/>
  <c r="AD6" i="3"/>
  <c r="AC6" i="3"/>
  <c r="AE5" i="3"/>
  <c r="AD5" i="3"/>
  <c r="AC5" i="3"/>
  <c r="V23" i="3"/>
  <c r="U23" i="3"/>
  <c r="T23" i="3"/>
  <c r="V22" i="3"/>
  <c r="U22" i="3"/>
  <c r="T22" i="3"/>
  <c r="V21" i="3"/>
  <c r="U21" i="3"/>
  <c r="T21" i="3"/>
  <c r="V20" i="3"/>
  <c r="U20" i="3"/>
  <c r="T20" i="3"/>
  <c r="V19" i="3"/>
  <c r="U19" i="3"/>
  <c r="T19" i="3"/>
  <c r="V18" i="3"/>
  <c r="U18" i="3"/>
  <c r="T18" i="3"/>
  <c r="V17" i="3"/>
  <c r="U17" i="3"/>
  <c r="T17" i="3"/>
  <c r="V16" i="3"/>
  <c r="U16" i="3"/>
  <c r="T16" i="3"/>
  <c r="V15" i="3"/>
  <c r="U15" i="3"/>
  <c r="T15" i="3"/>
  <c r="V14" i="3"/>
  <c r="U14" i="3"/>
  <c r="T14" i="3"/>
  <c r="V13" i="3"/>
  <c r="U13" i="3"/>
  <c r="T13" i="3"/>
  <c r="V12" i="3"/>
  <c r="U12" i="3"/>
  <c r="T12" i="3"/>
  <c r="V11" i="3"/>
  <c r="U11" i="3"/>
  <c r="T11" i="3"/>
  <c r="V10" i="3"/>
  <c r="U10" i="3"/>
  <c r="T10" i="3"/>
  <c r="V9" i="3"/>
  <c r="U9" i="3"/>
  <c r="T9" i="3"/>
  <c r="V8" i="3"/>
  <c r="U8" i="3"/>
  <c r="T8" i="3"/>
  <c r="V7" i="3"/>
  <c r="U7" i="3"/>
  <c r="T7" i="3"/>
  <c r="V6" i="3"/>
  <c r="U6" i="3"/>
  <c r="T6" i="3"/>
  <c r="V5" i="3"/>
  <c r="U5" i="3"/>
  <c r="T5" i="3"/>
  <c r="P23" i="3"/>
  <c r="O23" i="3"/>
  <c r="N23" i="3"/>
  <c r="P22" i="3"/>
  <c r="O22" i="3"/>
  <c r="N22" i="3"/>
  <c r="P21" i="3"/>
  <c r="O21" i="3"/>
  <c r="N21" i="3"/>
  <c r="P20" i="3"/>
  <c r="O20" i="3"/>
  <c r="N20" i="3"/>
  <c r="P19" i="3"/>
  <c r="O19" i="3"/>
  <c r="N19" i="3"/>
  <c r="P18" i="3"/>
  <c r="O18" i="3"/>
  <c r="N18" i="3"/>
  <c r="P17" i="3"/>
  <c r="O17" i="3"/>
  <c r="N17" i="3"/>
  <c r="P16" i="3"/>
  <c r="O16" i="3"/>
  <c r="N16" i="3"/>
  <c r="P15" i="3"/>
  <c r="O15" i="3"/>
  <c r="N15" i="3"/>
  <c r="P14" i="3"/>
  <c r="O14" i="3"/>
  <c r="N14" i="3"/>
  <c r="P13" i="3"/>
  <c r="O13" i="3"/>
  <c r="N13" i="3"/>
  <c r="P12" i="3"/>
  <c r="O12" i="3"/>
  <c r="N12" i="3"/>
  <c r="P11" i="3"/>
  <c r="O11" i="3"/>
  <c r="N11" i="3"/>
  <c r="P10" i="3"/>
  <c r="O10" i="3"/>
  <c r="N10" i="3"/>
  <c r="P9" i="3"/>
  <c r="O9" i="3"/>
  <c r="N9" i="3"/>
  <c r="P8" i="3"/>
  <c r="O8" i="3"/>
  <c r="N8" i="3"/>
  <c r="P7" i="3"/>
  <c r="O7" i="3"/>
  <c r="N7" i="3"/>
  <c r="P6" i="3"/>
  <c r="O6" i="3"/>
  <c r="N6" i="3"/>
  <c r="P5" i="3"/>
  <c r="O5" i="3"/>
  <c r="N5" i="3"/>
  <c r="J23" i="3"/>
  <c r="I23" i="3"/>
  <c r="H23" i="3"/>
  <c r="J22" i="3"/>
  <c r="I22" i="3"/>
  <c r="H22" i="3"/>
  <c r="J21" i="3"/>
  <c r="I21" i="3"/>
  <c r="H21" i="3"/>
  <c r="J20" i="3"/>
  <c r="I20" i="3"/>
  <c r="H20" i="3"/>
  <c r="J19" i="3"/>
  <c r="I19" i="3"/>
  <c r="H19" i="3"/>
  <c r="J18" i="3"/>
  <c r="I18" i="3"/>
  <c r="H18" i="3"/>
  <c r="J17" i="3"/>
  <c r="I17" i="3"/>
  <c r="H17" i="3"/>
  <c r="J16" i="3"/>
  <c r="I16" i="3"/>
  <c r="H16" i="3"/>
  <c r="J15" i="3"/>
  <c r="I15" i="3"/>
  <c r="H15" i="3"/>
  <c r="J14" i="3"/>
  <c r="I14" i="3"/>
  <c r="H14" i="3"/>
  <c r="J13" i="3"/>
  <c r="I13" i="3"/>
  <c r="H13" i="3"/>
  <c r="J12" i="3"/>
  <c r="I12" i="3"/>
  <c r="H12" i="3"/>
  <c r="J11" i="3"/>
  <c r="I11" i="3"/>
  <c r="H11" i="3"/>
  <c r="J10" i="3"/>
  <c r="I10" i="3"/>
  <c r="H10" i="3"/>
  <c r="J9" i="3"/>
  <c r="I9" i="3"/>
  <c r="H9" i="3"/>
  <c r="J8" i="3"/>
  <c r="I8" i="3"/>
  <c r="H8" i="3"/>
  <c r="J7" i="3"/>
  <c r="I7" i="3"/>
  <c r="H7" i="3"/>
  <c r="J6" i="3"/>
  <c r="I6" i="3"/>
  <c r="H6" i="3"/>
  <c r="J5" i="3"/>
  <c r="I5" i="3"/>
  <c r="H5" i="3"/>
  <c r="AT23" i="1" l="1"/>
  <c r="AS23" i="1"/>
  <c r="AT22" i="1"/>
  <c r="AS22" i="1"/>
  <c r="AT21" i="1"/>
  <c r="AS21" i="1"/>
  <c r="AT20" i="1"/>
  <c r="AS20" i="1"/>
  <c r="AT19" i="1"/>
  <c r="AS19" i="1"/>
  <c r="AT18" i="1"/>
  <c r="AS18" i="1"/>
  <c r="AT17" i="1"/>
  <c r="AS17" i="1"/>
  <c r="AT16" i="1"/>
  <c r="AS16" i="1"/>
  <c r="AT15" i="1"/>
  <c r="AS15" i="1"/>
  <c r="AT14" i="1"/>
  <c r="AS14" i="1"/>
  <c r="AT13" i="1"/>
  <c r="AS13" i="1"/>
  <c r="AT12" i="1"/>
  <c r="AS12" i="1"/>
  <c r="AT11" i="1"/>
  <c r="AS11" i="1"/>
  <c r="AT10" i="1"/>
  <c r="AS10" i="1"/>
  <c r="AT9" i="1"/>
  <c r="AS9" i="1"/>
  <c r="AT8" i="1"/>
  <c r="AS8" i="1"/>
  <c r="AT7" i="1"/>
  <c r="AS7" i="1"/>
  <c r="AT6" i="1"/>
  <c r="AS6" i="1"/>
  <c r="AT5" i="1"/>
  <c r="AS5" i="1"/>
  <c r="AN23" i="1"/>
  <c r="AM23" i="1"/>
  <c r="AN22" i="1"/>
  <c r="AM22" i="1"/>
  <c r="AN21" i="1"/>
  <c r="AM21" i="1"/>
  <c r="AN20" i="1"/>
  <c r="AM20" i="1"/>
  <c r="AN19" i="1"/>
  <c r="AM19" i="1"/>
  <c r="AN18" i="1"/>
  <c r="AM18" i="1"/>
  <c r="AN17" i="1"/>
  <c r="AM17" i="1"/>
  <c r="AN16" i="1"/>
  <c r="AM16" i="1"/>
  <c r="AN15" i="1"/>
  <c r="AM15" i="1"/>
  <c r="AN14" i="1"/>
  <c r="AM14" i="1"/>
  <c r="AN13" i="1"/>
  <c r="AM13" i="1"/>
  <c r="AN12" i="1"/>
  <c r="AM12" i="1"/>
  <c r="AN11" i="1"/>
  <c r="AM11" i="1"/>
  <c r="AN10" i="1"/>
  <c r="AM10" i="1"/>
  <c r="AN9" i="1"/>
  <c r="AM9" i="1"/>
  <c r="AN8" i="1"/>
  <c r="AM8" i="1"/>
  <c r="AN7" i="1"/>
  <c r="AM7" i="1"/>
  <c r="AN6" i="1"/>
  <c r="AM6" i="1"/>
  <c r="AN5" i="1"/>
  <c r="AM5" i="1"/>
  <c r="AH23" i="1"/>
  <c r="AG23" i="1"/>
  <c r="AH22" i="1"/>
  <c r="AG22" i="1"/>
  <c r="AH21" i="1"/>
  <c r="AG21" i="1"/>
  <c r="AH20" i="1"/>
  <c r="AG20" i="1"/>
  <c r="AH19" i="1"/>
  <c r="AG19" i="1"/>
  <c r="AH18" i="1"/>
  <c r="AG18" i="1"/>
  <c r="AH17" i="1"/>
  <c r="AG17" i="1"/>
  <c r="AH16" i="1"/>
  <c r="AG16" i="1"/>
  <c r="AH15" i="1"/>
  <c r="AG15" i="1"/>
  <c r="AH14" i="1"/>
  <c r="AG14" i="1"/>
  <c r="AH13" i="1"/>
  <c r="AG13" i="1"/>
  <c r="AH12" i="1"/>
  <c r="AG12" i="1"/>
  <c r="AH11" i="1"/>
  <c r="AG11" i="1"/>
  <c r="AH10" i="1"/>
  <c r="AG10" i="1"/>
  <c r="AH9" i="1"/>
  <c r="AG9" i="1"/>
  <c r="AH8" i="1"/>
  <c r="AG8" i="1"/>
  <c r="AH7" i="1"/>
  <c r="AG7" i="1"/>
  <c r="AH6" i="1"/>
  <c r="AG6" i="1"/>
  <c r="AH5" i="1"/>
  <c r="AG5" i="1"/>
  <c r="AB23" i="1"/>
  <c r="AA23" i="1"/>
  <c r="AB22" i="1"/>
  <c r="AA22" i="1"/>
  <c r="AB21" i="1"/>
  <c r="AA21" i="1"/>
  <c r="AB20" i="1"/>
  <c r="AA20" i="1"/>
  <c r="AB19" i="1"/>
  <c r="AA19" i="1"/>
  <c r="AB18" i="1"/>
  <c r="AA18" i="1"/>
  <c r="AB17" i="1"/>
  <c r="AA17" i="1"/>
  <c r="AB16" i="1"/>
  <c r="AA16" i="1"/>
  <c r="AB15" i="1"/>
  <c r="AA15" i="1"/>
  <c r="AB14" i="1"/>
  <c r="AA14" i="1"/>
  <c r="AB13" i="1"/>
  <c r="AA13" i="1"/>
  <c r="AB12" i="1"/>
  <c r="AA12" i="1"/>
  <c r="AB11" i="1"/>
  <c r="AA11" i="1"/>
  <c r="AB10" i="1"/>
  <c r="AA10" i="1"/>
  <c r="AB9" i="1"/>
  <c r="AA9" i="1"/>
  <c r="AB8" i="1"/>
  <c r="AA8" i="1"/>
  <c r="AB7" i="1"/>
  <c r="AA7" i="1"/>
  <c r="AB6" i="1"/>
  <c r="AA6" i="1"/>
  <c r="AB5" i="1"/>
  <c r="AA5" i="1"/>
  <c r="Y23" i="1"/>
  <c r="X23" i="1"/>
  <c r="Y22" i="1"/>
  <c r="X22" i="1"/>
  <c r="Y21" i="1"/>
  <c r="X21" i="1"/>
  <c r="Y20" i="1"/>
  <c r="X20" i="1"/>
  <c r="Y19" i="1"/>
  <c r="X19" i="1"/>
  <c r="Y18" i="1"/>
  <c r="X18" i="1"/>
  <c r="Y17" i="1"/>
  <c r="X17" i="1"/>
  <c r="Y16" i="1"/>
  <c r="X16" i="1"/>
  <c r="Y15" i="1"/>
  <c r="X15" i="1"/>
  <c r="Y14" i="1"/>
  <c r="X14" i="1"/>
  <c r="Y13" i="1"/>
  <c r="X13" i="1"/>
  <c r="Y12" i="1"/>
  <c r="X12" i="1"/>
  <c r="Y11" i="1"/>
  <c r="X11" i="1"/>
  <c r="Y10" i="1"/>
  <c r="X10" i="1"/>
  <c r="Y9" i="1"/>
  <c r="X9" i="1"/>
  <c r="Y8" i="1"/>
  <c r="X8" i="1"/>
  <c r="Y7" i="1"/>
  <c r="X7" i="1"/>
  <c r="Y6" i="1"/>
  <c r="X6" i="1"/>
  <c r="Y5" i="1"/>
  <c r="X5" i="1"/>
  <c r="S23" i="1"/>
  <c r="V23" i="1" s="1"/>
  <c r="R23" i="1"/>
  <c r="U23" i="1" s="1"/>
  <c r="S22" i="1"/>
  <c r="R22" i="1"/>
  <c r="S21" i="1"/>
  <c r="R21" i="1"/>
  <c r="U21" i="1" s="1"/>
  <c r="S20" i="1"/>
  <c r="R20" i="1"/>
  <c r="S19" i="1"/>
  <c r="V19" i="1" s="1"/>
  <c r="R19" i="1"/>
  <c r="U19" i="1" s="1"/>
  <c r="S18" i="1"/>
  <c r="R18" i="1"/>
  <c r="S17" i="1"/>
  <c r="R17" i="1"/>
  <c r="U17" i="1" s="1"/>
  <c r="S16" i="1"/>
  <c r="R16" i="1"/>
  <c r="S15" i="1"/>
  <c r="V15" i="1" s="1"/>
  <c r="R15" i="1"/>
  <c r="U15" i="1" s="1"/>
  <c r="S14" i="1"/>
  <c r="R14" i="1"/>
  <c r="S13" i="1"/>
  <c r="R13" i="1"/>
  <c r="U13" i="1" s="1"/>
  <c r="S12" i="1"/>
  <c r="R12" i="1"/>
  <c r="S11" i="1"/>
  <c r="V11" i="1" s="1"/>
  <c r="R11" i="1"/>
  <c r="U11" i="1" s="1"/>
  <c r="S10" i="1"/>
  <c r="R10" i="1"/>
  <c r="S9" i="1"/>
  <c r="R9" i="1"/>
  <c r="U9" i="1" s="1"/>
  <c r="S8" i="1"/>
  <c r="R8" i="1"/>
  <c r="S7" i="1"/>
  <c r="V7" i="1" s="1"/>
  <c r="R7" i="1"/>
  <c r="U7" i="1" s="1"/>
  <c r="S6" i="1"/>
  <c r="R6" i="1"/>
  <c r="S5" i="1"/>
  <c r="R5" i="1"/>
  <c r="U5" i="1" s="1"/>
  <c r="M23" i="1"/>
  <c r="L23" i="1"/>
  <c r="M22" i="1"/>
  <c r="L22" i="1"/>
  <c r="M21" i="1"/>
  <c r="L21" i="1"/>
  <c r="M20" i="1"/>
  <c r="L20" i="1"/>
  <c r="M19" i="1"/>
  <c r="L19" i="1"/>
  <c r="M18" i="1"/>
  <c r="L18" i="1"/>
  <c r="M17" i="1"/>
  <c r="L17" i="1"/>
  <c r="M16" i="1"/>
  <c r="L16" i="1"/>
  <c r="M15" i="1"/>
  <c r="L15" i="1"/>
  <c r="M14" i="1"/>
  <c r="L14" i="1"/>
  <c r="M13" i="1"/>
  <c r="L13" i="1"/>
  <c r="M12" i="1"/>
  <c r="L12" i="1"/>
  <c r="M11" i="1"/>
  <c r="L11" i="1"/>
  <c r="M10" i="1"/>
  <c r="L10" i="1"/>
  <c r="M9" i="1"/>
  <c r="L9" i="1"/>
  <c r="M8" i="1"/>
  <c r="L8" i="1"/>
  <c r="M7" i="1"/>
  <c r="L7" i="1"/>
  <c r="M6" i="1"/>
  <c r="L6" i="1"/>
  <c r="M5" i="1"/>
  <c r="L5" i="1"/>
  <c r="G23" i="1"/>
  <c r="F23" i="1"/>
  <c r="G22" i="1"/>
  <c r="F22" i="1"/>
  <c r="G21" i="1"/>
  <c r="F21" i="1"/>
  <c r="G20" i="1"/>
  <c r="F20" i="1"/>
  <c r="G19" i="1"/>
  <c r="F19" i="1"/>
  <c r="G18" i="1"/>
  <c r="F18" i="1"/>
  <c r="G17" i="1"/>
  <c r="F17" i="1"/>
  <c r="G16" i="1"/>
  <c r="F16" i="1"/>
  <c r="G15" i="1"/>
  <c r="F15" i="1"/>
  <c r="G14" i="1"/>
  <c r="F14" i="1"/>
  <c r="G13" i="1"/>
  <c r="F13" i="1"/>
  <c r="G12" i="1"/>
  <c r="F12" i="1"/>
  <c r="G11" i="1"/>
  <c r="F11" i="1"/>
  <c r="G10" i="1"/>
  <c r="F10" i="1"/>
  <c r="G9" i="1"/>
  <c r="F9" i="1"/>
  <c r="G8" i="1"/>
  <c r="F8" i="1"/>
  <c r="G7" i="1"/>
  <c r="F7" i="1"/>
  <c r="G6" i="1"/>
  <c r="F6" i="1"/>
  <c r="G5" i="1"/>
  <c r="F5" i="1"/>
  <c r="D23" i="1"/>
  <c r="C23" i="1"/>
  <c r="D22" i="1"/>
  <c r="V22" i="1" s="1"/>
  <c r="C22" i="1"/>
  <c r="D21" i="1"/>
  <c r="C21" i="1"/>
  <c r="D20" i="1"/>
  <c r="V20" i="1" s="1"/>
  <c r="C20" i="1"/>
  <c r="D19" i="1"/>
  <c r="C19" i="1"/>
  <c r="D18" i="1"/>
  <c r="V18" i="1" s="1"/>
  <c r="C18" i="1"/>
  <c r="D17" i="1"/>
  <c r="C17" i="1"/>
  <c r="D16" i="1"/>
  <c r="V16" i="1" s="1"/>
  <c r="C16" i="1"/>
  <c r="D15" i="1"/>
  <c r="C15" i="1"/>
  <c r="D14" i="1"/>
  <c r="V14" i="1" s="1"/>
  <c r="C14" i="1"/>
  <c r="D13" i="1"/>
  <c r="C13" i="1"/>
  <c r="D12" i="1"/>
  <c r="V12" i="1" s="1"/>
  <c r="C12" i="1"/>
  <c r="D11" i="1"/>
  <c r="C11" i="1"/>
  <c r="D10" i="1"/>
  <c r="V10" i="1" s="1"/>
  <c r="C10" i="1"/>
  <c r="D9" i="1"/>
  <c r="C9" i="1"/>
  <c r="D8" i="1"/>
  <c r="V8" i="1" s="1"/>
  <c r="C8" i="1"/>
  <c r="D7" i="1"/>
  <c r="C7" i="1"/>
  <c r="D6" i="1"/>
  <c r="V6" i="1" s="1"/>
  <c r="C6" i="1"/>
  <c r="D5" i="1"/>
  <c r="C5" i="1"/>
  <c r="V9" i="1" l="1"/>
  <c r="V13" i="1"/>
  <c r="V17" i="1"/>
  <c r="V21" i="1"/>
  <c r="V5" i="1"/>
  <c r="U6" i="1"/>
  <c r="U8" i="1"/>
  <c r="U10" i="1"/>
  <c r="U12" i="1"/>
  <c r="U14" i="1"/>
  <c r="U16" i="1"/>
  <c r="U18" i="1"/>
  <c r="U20" i="1"/>
  <c r="U22" i="1"/>
  <c r="AT25" i="1"/>
  <c r="AM25" i="1"/>
  <c r="AH25" i="1"/>
  <c r="Y25" i="1"/>
  <c r="R25" i="1"/>
  <c r="M25" i="1"/>
  <c r="F25" i="1"/>
  <c r="D25" i="1"/>
  <c r="AK24" i="1"/>
  <c r="J24" i="1"/>
  <c r="AU24" i="1"/>
  <c r="AT24" i="1"/>
  <c r="AS24" i="1"/>
  <c r="AS25" i="1" s="1"/>
  <c r="AO24" i="1"/>
  <c r="AN24" i="1"/>
  <c r="AQ24" i="1" s="1"/>
  <c r="AM24" i="1"/>
  <c r="AP24" i="1" s="1"/>
  <c r="AI24" i="1"/>
  <c r="AH24" i="1"/>
  <c r="AG24" i="1"/>
  <c r="AG25" i="1" s="1"/>
  <c r="AC24" i="1"/>
  <c r="AB24" i="1"/>
  <c r="AB25" i="1" s="1"/>
  <c r="AA24" i="1"/>
  <c r="AA25" i="1" s="1"/>
  <c r="Z24" i="1"/>
  <c r="Y24" i="1"/>
  <c r="X24" i="1"/>
  <c r="X25" i="1" s="1"/>
  <c r="T24" i="1"/>
  <c r="S24" i="1"/>
  <c r="S25" i="1" s="1"/>
  <c r="R24" i="1"/>
  <c r="N24" i="1"/>
  <c r="M24" i="1"/>
  <c r="P24" i="1" s="1"/>
  <c r="L24" i="1"/>
  <c r="L25" i="1" s="1"/>
  <c r="G24" i="1"/>
  <c r="G25" i="1" s="1"/>
  <c r="F24" i="1"/>
  <c r="I24" i="1" s="1"/>
  <c r="D24" i="1"/>
  <c r="AE24" i="1" s="1"/>
  <c r="C24" i="1"/>
  <c r="C25" i="1" s="1"/>
  <c r="AD24" i="1" l="1"/>
  <c r="AV24" i="1"/>
  <c r="H24" i="1"/>
  <c r="O24" i="1"/>
  <c r="V24" i="1"/>
  <c r="AW24" i="1"/>
  <c r="AN25" i="1"/>
  <c r="E24" i="1"/>
  <c r="U24" i="1"/>
  <c r="W24" i="1"/>
  <c r="AJ24" i="1"/>
  <c r="AW26" i="4"/>
  <c r="AU26" i="4"/>
  <c r="AL24" i="1" l="1"/>
  <c r="AR24" i="1"/>
  <c r="Q24" i="1"/>
  <c r="AX24" i="1"/>
  <c r="K24" i="1"/>
  <c r="AF24" i="1"/>
  <c r="AL24" i="3"/>
  <c r="AM24" i="3"/>
  <c r="AW27" i="4"/>
  <c r="AW25" i="4"/>
  <c r="AV25" i="4"/>
  <c r="AU25" i="4"/>
  <c r="AS24" i="4"/>
  <c r="AR24" i="4"/>
  <c r="AM24" i="4"/>
  <c r="AL24" i="4"/>
  <c r="AG24" i="4"/>
  <c r="AF24" i="4"/>
  <c r="AA24" i="4"/>
  <c r="Z24" i="4"/>
  <c r="X24" i="4"/>
  <c r="W24" i="4"/>
  <c r="R24" i="4"/>
  <c r="Q24" i="4"/>
  <c r="L24" i="4"/>
  <c r="K24" i="4"/>
  <c r="F24" i="4"/>
  <c r="E24" i="4"/>
  <c r="C24" i="4"/>
  <c r="B24" i="4"/>
  <c r="AU27" i="4" l="1"/>
  <c r="AV24" i="4"/>
  <c r="AU24" i="4"/>
  <c r="AV23" i="4"/>
  <c r="AU23" i="4"/>
  <c r="AV22" i="4"/>
  <c r="AU22" i="4"/>
  <c r="AV21" i="4"/>
  <c r="AU21" i="4"/>
  <c r="AV20" i="4"/>
  <c r="AU20" i="4"/>
  <c r="AV19" i="4"/>
  <c r="AU19" i="4"/>
  <c r="AV18" i="4"/>
  <c r="AU18" i="4"/>
  <c r="AV17" i="4"/>
  <c r="AU17" i="4"/>
  <c r="AV16" i="4"/>
  <c r="AU16" i="4"/>
  <c r="AV15" i="4"/>
  <c r="AU15" i="4"/>
  <c r="AV14" i="4"/>
  <c r="AU14" i="4"/>
  <c r="AV13" i="4"/>
  <c r="AU13" i="4"/>
  <c r="AV12" i="4"/>
  <c r="AU12" i="4"/>
  <c r="AV11" i="4"/>
  <c r="AU11" i="4"/>
  <c r="AV10" i="4"/>
  <c r="AU10" i="4"/>
  <c r="AV9" i="4"/>
  <c r="AU9" i="4"/>
  <c r="AV8" i="4"/>
  <c r="AU8" i="4"/>
  <c r="AV7" i="4"/>
  <c r="AU7" i="4"/>
  <c r="AV6" i="4"/>
  <c r="AU6" i="4"/>
  <c r="AV5" i="4"/>
  <c r="AU5" i="4"/>
  <c r="AT24" i="4" l="1"/>
  <c r="AN24" i="4"/>
  <c r="AH24" i="4"/>
  <c r="AB24" i="4"/>
  <c r="Y24" i="4"/>
  <c r="S24" i="4"/>
  <c r="M24" i="4"/>
  <c r="G24" i="4"/>
  <c r="D24" i="4"/>
  <c r="AW22" i="4"/>
  <c r="AW18" i="4"/>
  <c r="AW14" i="4"/>
  <c r="AW10" i="4"/>
  <c r="AW6" i="4"/>
  <c r="AS28" i="4"/>
  <c r="AR28" i="4"/>
  <c r="AM28" i="4"/>
  <c r="AL28" i="4"/>
  <c r="AG28" i="4"/>
  <c r="AF28" i="4"/>
  <c r="AA28" i="4"/>
  <c r="Z28" i="4"/>
  <c r="X28" i="4"/>
  <c r="W28" i="4"/>
  <c r="R28" i="4"/>
  <c r="Q28" i="4"/>
  <c r="L28" i="4"/>
  <c r="K28" i="4"/>
  <c r="F28" i="4"/>
  <c r="E28" i="4"/>
  <c r="C28" i="4"/>
  <c r="B28" i="4"/>
  <c r="AS24" i="3"/>
  <c r="AR24" i="3"/>
  <c r="AG24" i="3"/>
  <c r="AF24" i="3"/>
  <c r="AA24" i="3"/>
  <c r="AJ24" i="3" s="1"/>
  <c r="Z24" i="3"/>
  <c r="X24" i="3"/>
  <c r="W24" i="3"/>
  <c r="R24" i="3"/>
  <c r="Q24" i="3"/>
  <c r="L24" i="3"/>
  <c r="K24" i="3"/>
  <c r="F24" i="3"/>
  <c r="E24" i="3"/>
  <c r="C24" i="3"/>
  <c r="B24" i="3"/>
  <c r="AI24" i="3" l="1"/>
  <c r="S24" i="3"/>
  <c r="G28" i="4"/>
  <c r="AN28" i="4"/>
  <c r="AV24" i="3"/>
  <c r="AO24" i="3"/>
  <c r="AD24" i="3"/>
  <c r="AP24" i="3"/>
  <c r="G24" i="3"/>
  <c r="AT24" i="3"/>
  <c r="D24" i="3"/>
  <c r="M24" i="3"/>
  <c r="Y24" i="3"/>
  <c r="AB24" i="3"/>
  <c r="AU24" i="3"/>
  <c r="H24" i="3"/>
  <c r="U24" i="3"/>
  <c r="O24" i="3"/>
  <c r="N24" i="3"/>
  <c r="T24" i="3"/>
  <c r="AC24" i="3"/>
  <c r="Y28" i="4"/>
  <c r="S28" i="4"/>
  <c r="T28" i="4"/>
  <c r="M28" i="4"/>
  <c r="AH28" i="4"/>
  <c r="AT28" i="4"/>
  <c r="AB28" i="4"/>
  <c r="H28" i="4"/>
  <c r="AO28" i="4"/>
  <c r="N28" i="4"/>
  <c r="U28" i="4"/>
  <c r="AV28" i="4"/>
  <c r="D28" i="4"/>
  <c r="O28" i="4"/>
  <c r="AP28" i="4"/>
  <c r="AD28" i="4"/>
  <c r="AW24" i="4"/>
  <c r="AC28" i="4"/>
  <c r="AU28" i="4"/>
  <c r="AW11" i="4"/>
  <c r="AW19" i="4"/>
  <c r="AW8" i="4"/>
  <c r="AW12" i="4"/>
  <c r="AW16" i="4"/>
  <c r="AW20" i="4"/>
  <c r="AW5" i="4"/>
  <c r="AW9" i="4"/>
  <c r="AW13" i="4"/>
  <c r="AW17" i="4"/>
  <c r="AW21" i="4"/>
  <c r="AW7" i="4"/>
  <c r="AW15" i="4"/>
  <c r="AW23" i="4"/>
  <c r="AI28" i="4"/>
  <c r="AJ28" i="4"/>
  <c r="I28" i="4"/>
  <c r="AH24" i="3"/>
  <c r="AN24" i="3"/>
  <c r="I24" i="3"/>
  <c r="AK24" i="3" l="1"/>
  <c r="P24" i="3"/>
  <c r="P28" i="4"/>
  <c r="AE24" i="3"/>
  <c r="AQ24" i="3"/>
  <c r="J24" i="3"/>
  <c r="V24" i="3"/>
  <c r="AW24" i="3"/>
  <c r="AK28" i="4"/>
  <c r="V28" i="4"/>
  <c r="AW28" i="4"/>
  <c r="J28" i="4"/>
  <c r="AE28" i="4"/>
  <c r="AQ28" i="4"/>
  <c r="AW25" i="1"/>
  <c r="AV25" i="1"/>
  <c r="AW11" i="1"/>
  <c r="AV11" i="1"/>
  <c r="AW10" i="1"/>
  <c r="AV10" i="1"/>
  <c r="AW9" i="1"/>
  <c r="AV9" i="1"/>
  <c r="AW8" i="1"/>
  <c r="AV8" i="1"/>
  <c r="AW7" i="1"/>
  <c r="AV7" i="1"/>
  <c r="AW6" i="1"/>
  <c r="AV6" i="1"/>
  <c r="AW5" i="1"/>
  <c r="AV5" i="1"/>
  <c r="E5" i="1"/>
  <c r="H5" i="1"/>
  <c r="I5" i="1"/>
  <c r="J5" i="1"/>
  <c r="N5" i="1"/>
  <c r="Q5" i="1" s="1"/>
  <c r="O5" i="1"/>
  <c r="P5" i="1"/>
  <c r="T5" i="1"/>
  <c r="Z5" i="1"/>
  <c r="AC5" i="1"/>
  <c r="AD5" i="1"/>
  <c r="AE5" i="1"/>
  <c r="AI5" i="1"/>
  <c r="AJ5" i="1"/>
  <c r="AK5" i="1"/>
  <c r="AO5" i="1"/>
  <c r="AP5" i="1"/>
  <c r="AQ5" i="1"/>
  <c r="AU5" i="1"/>
  <c r="E6" i="1"/>
  <c r="H6" i="1"/>
  <c r="I6" i="1"/>
  <c r="J6" i="1"/>
  <c r="N6" i="1"/>
  <c r="Q6" i="1" s="1"/>
  <c r="O6" i="1"/>
  <c r="P6" i="1"/>
  <c r="T6" i="1"/>
  <c r="Z6" i="1"/>
  <c r="AC6" i="1"/>
  <c r="AD6" i="1"/>
  <c r="AE6" i="1"/>
  <c r="AI6" i="1"/>
  <c r="AJ6" i="1"/>
  <c r="AK6" i="1"/>
  <c r="AO6" i="1"/>
  <c r="AP6" i="1"/>
  <c r="AQ6" i="1"/>
  <c r="AU6" i="1"/>
  <c r="E7" i="1"/>
  <c r="H7" i="1"/>
  <c r="I7" i="1"/>
  <c r="J7" i="1"/>
  <c r="N7" i="1"/>
  <c r="Q7" i="1" s="1"/>
  <c r="O7" i="1"/>
  <c r="P7" i="1"/>
  <c r="T7" i="1"/>
  <c r="Z7" i="1"/>
  <c r="AC7" i="1"/>
  <c r="AD7" i="1"/>
  <c r="AE7" i="1"/>
  <c r="AI7" i="1"/>
  <c r="AJ7" i="1"/>
  <c r="AK7" i="1"/>
  <c r="AO7" i="1"/>
  <c r="AP7" i="1"/>
  <c r="AQ7" i="1"/>
  <c r="AU7" i="1"/>
  <c r="E8" i="1"/>
  <c r="H8" i="1"/>
  <c r="I8" i="1"/>
  <c r="J8" i="1"/>
  <c r="N8" i="1"/>
  <c r="Q8" i="1" s="1"/>
  <c r="O8" i="1"/>
  <c r="P8" i="1"/>
  <c r="T8" i="1"/>
  <c r="Z8" i="1"/>
  <c r="AC8" i="1"/>
  <c r="AD8" i="1"/>
  <c r="AE8" i="1"/>
  <c r="AI8" i="1"/>
  <c r="AJ8" i="1"/>
  <c r="AK8" i="1"/>
  <c r="AO8" i="1"/>
  <c r="AP8" i="1"/>
  <c r="AQ8" i="1"/>
  <c r="AU8" i="1"/>
  <c r="E9" i="1"/>
  <c r="H9" i="1"/>
  <c r="I9" i="1"/>
  <c r="J9" i="1"/>
  <c r="N9" i="1"/>
  <c r="Q9" i="1" s="1"/>
  <c r="O9" i="1"/>
  <c r="P9" i="1"/>
  <c r="T9" i="1"/>
  <c r="Z9" i="1"/>
  <c r="AC9" i="1"/>
  <c r="AD9" i="1"/>
  <c r="AE9" i="1"/>
  <c r="AI9" i="1"/>
  <c r="AJ9" i="1"/>
  <c r="AK9" i="1"/>
  <c r="AO9" i="1"/>
  <c r="AP9" i="1"/>
  <c r="AQ9" i="1"/>
  <c r="AU9" i="1"/>
  <c r="E10" i="1"/>
  <c r="H10" i="1"/>
  <c r="I10" i="1"/>
  <c r="J10" i="1"/>
  <c r="N10" i="1"/>
  <c r="Q10" i="1" s="1"/>
  <c r="O10" i="1"/>
  <c r="P10" i="1"/>
  <c r="T10" i="1"/>
  <c r="Z10" i="1"/>
  <c r="AC10" i="1"/>
  <c r="AD10" i="1"/>
  <c r="AE10" i="1"/>
  <c r="AI10" i="1"/>
  <c r="AJ10" i="1"/>
  <c r="AK10" i="1"/>
  <c r="AO10" i="1"/>
  <c r="AP10" i="1"/>
  <c r="AQ10" i="1"/>
  <c r="AU10" i="1"/>
  <c r="E11" i="1"/>
  <c r="H11" i="1"/>
  <c r="I11" i="1"/>
  <c r="J11" i="1"/>
  <c r="N11" i="1"/>
  <c r="Q11" i="1" s="1"/>
  <c r="O11" i="1"/>
  <c r="P11" i="1"/>
  <c r="T11" i="1"/>
  <c r="Z11" i="1"/>
  <c r="AC11" i="1"/>
  <c r="AD11" i="1"/>
  <c r="AE11" i="1"/>
  <c r="AI11" i="1"/>
  <c r="AJ11" i="1"/>
  <c r="AK11" i="1"/>
  <c r="AO11" i="1"/>
  <c r="AP11" i="1"/>
  <c r="AQ11" i="1"/>
  <c r="AU11" i="1"/>
  <c r="E12" i="1"/>
  <c r="H12" i="1"/>
  <c r="I12" i="1"/>
  <c r="J12" i="1"/>
  <c r="N12" i="1"/>
  <c r="Q12" i="1" s="1"/>
  <c r="O12" i="1"/>
  <c r="P12" i="1"/>
  <c r="T12" i="1"/>
  <c r="Z12" i="1"/>
  <c r="AC12" i="1"/>
  <c r="AD12" i="1"/>
  <c r="AE12" i="1"/>
  <c r="AI12" i="1"/>
  <c r="AJ12" i="1"/>
  <c r="AK12" i="1"/>
  <c r="AP12" i="1"/>
  <c r="AW12" i="1"/>
  <c r="AU12" i="1"/>
  <c r="E13" i="1"/>
  <c r="H13" i="1"/>
  <c r="I13" i="1"/>
  <c r="J13" i="1"/>
  <c r="N13" i="1"/>
  <c r="Q13" i="1" s="1"/>
  <c r="O13" i="1"/>
  <c r="P13" i="1"/>
  <c r="T13" i="1"/>
  <c r="Z13" i="1"/>
  <c r="AC13" i="1"/>
  <c r="AD13" i="1"/>
  <c r="AE13" i="1"/>
  <c r="AI13" i="1"/>
  <c r="AJ13" i="1"/>
  <c r="AK13" i="1"/>
  <c r="AV13" i="1"/>
  <c r="AQ13" i="1"/>
  <c r="AU13" i="1"/>
  <c r="E14" i="1"/>
  <c r="H14" i="1"/>
  <c r="I14" i="1"/>
  <c r="J14" i="1"/>
  <c r="N14" i="1"/>
  <c r="Q14" i="1" s="1"/>
  <c r="O14" i="1"/>
  <c r="P14" i="1"/>
  <c r="T14" i="1"/>
  <c r="Z14" i="1"/>
  <c r="AC14" i="1"/>
  <c r="AD14" i="1"/>
  <c r="AE14" i="1"/>
  <c r="AI14" i="1"/>
  <c r="AJ14" i="1"/>
  <c r="AK14" i="1"/>
  <c r="AP14" i="1"/>
  <c r="AW14" i="1"/>
  <c r="AU14" i="1"/>
  <c r="E15" i="1"/>
  <c r="H15" i="1"/>
  <c r="I15" i="1"/>
  <c r="J15" i="1"/>
  <c r="N15" i="1"/>
  <c r="Q15" i="1" s="1"/>
  <c r="O15" i="1"/>
  <c r="P15" i="1"/>
  <c r="T15" i="1"/>
  <c r="Z15" i="1"/>
  <c r="AC15" i="1"/>
  <c r="AD15" i="1"/>
  <c r="AE15" i="1"/>
  <c r="AI15" i="1"/>
  <c r="AJ15" i="1"/>
  <c r="AK15" i="1"/>
  <c r="AP15" i="1"/>
  <c r="AU15" i="1"/>
  <c r="E16" i="1"/>
  <c r="H16" i="1"/>
  <c r="I16" i="1"/>
  <c r="J16" i="1"/>
  <c r="N16" i="1"/>
  <c r="Q16" i="1" s="1"/>
  <c r="O16" i="1"/>
  <c r="P16" i="1"/>
  <c r="T16" i="1"/>
  <c r="Z16" i="1"/>
  <c r="AC16" i="1"/>
  <c r="AD16" i="1"/>
  <c r="AE16" i="1"/>
  <c r="AI16" i="1"/>
  <c r="AJ16" i="1"/>
  <c r="AK16" i="1"/>
  <c r="AP16" i="1"/>
  <c r="AQ16" i="1"/>
  <c r="AU16" i="1"/>
  <c r="E17" i="1"/>
  <c r="H17" i="1"/>
  <c r="I17" i="1"/>
  <c r="J17" i="1"/>
  <c r="N17" i="1"/>
  <c r="O17" i="1"/>
  <c r="P17" i="1"/>
  <c r="T17" i="1"/>
  <c r="Z17" i="1"/>
  <c r="AC17" i="1"/>
  <c r="AD17" i="1"/>
  <c r="AE17" i="1"/>
  <c r="AI17" i="1"/>
  <c r="AJ17" i="1"/>
  <c r="AK17" i="1"/>
  <c r="AV17" i="1"/>
  <c r="AQ17" i="1"/>
  <c r="AU17" i="1"/>
  <c r="E18" i="1"/>
  <c r="H18" i="1"/>
  <c r="I18" i="1"/>
  <c r="J18" i="1"/>
  <c r="N18" i="1"/>
  <c r="Q18" i="1" s="1"/>
  <c r="O18" i="1"/>
  <c r="P18" i="1"/>
  <c r="T18" i="1"/>
  <c r="Z18" i="1"/>
  <c r="AC18" i="1"/>
  <c r="AD18" i="1"/>
  <c r="AE18" i="1"/>
  <c r="AI18" i="1"/>
  <c r="AJ18" i="1"/>
  <c r="AK18" i="1"/>
  <c r="AP18" i="1"/>
  <c r="AQ18" i="1"/>
  <c r="AU18" i="1"/>
  <c r="E19" i="1"/>
  <c r="H19" i="1"/>
  <c r="I19" i="1"/>
  <c r="J19" i="1"/>
  <c r="N19" i="1"/>
  <c r="Q19" i="1" s="1"/>
  <c r="O19" i="1"/>
  <c r="P19" i="1"/>
  <c r="T19" i="1"/>
  <c r="Z19" i="1"/>
  <c r="AC19" i="1"/>
  <c r="AD19" i="1"/>
  <c r="AE19" i="1"/>
  <c r="AI19" i="1"/>
  <c r="AJ19" i="1"/>
  <c r="AK19" i="1"/>
  <c r="AV19" i="1"/>
  <c r="AW19" i="1"/>
  <c r="AU19" i="1"/>
  <c r="E20" i="1"/>
  <c r="H20" i="1"/>
  <c r="I20" i="1"/>
  <c r="J20" i="1"/>
  <c r="N20" i="1"/>
  <c r="Q20" i="1" s="1"/>
  <c r="O20" i="1"/>
  <c r="P20" i="1"/>
  <c r="T20" i="1"/>
  <c r="Z20" i="1"/>
  <c r="AC20" i="1"/>
  <c r="AD20" i="1"/>
  <c r="AE20" i="1"/>
  <c r="AI20" i="1"/>
  <c r="AJ20" i="1"/>
  <c r="AK20" i="1"/>
  <c r="AP20" i="1"/>
  <c r="AQ20" i="1"/>
  <c r="AU20" i="1"/>
  <c r="E21" i="1"/>
  <c r="H21" i="1"/>
  <c r="I21" i="1"/>
  <c r="J21" i="1"/>
  <c r="N21" i="1"/>
  <c r="Q21" i="1" s="1"/>
  <c r="O21" i="1"/>
  <c r="P21" i="1"/>
  <c r="T21" i="1"/>
  <c r="Z21" i="1"/>
  <c r="AC21" i="1"/>
  <c r="AD21" i="1"/>
  <c r="AE21" i="1"/>
  <c r="AI21" i="1"/>
  <c r="AJ21" i="1"/>
  <c r="AK21" i="1"/>
  <c r="AQ21" i="1"/>
  <c r="AU21" i="1"/>
  <c r="E22" i="1"/>
  <c r="H22" i="1"/>
  <c r="I22" i="1"/>
  <c r="J22" i="1"/>
  <c r="N22" i="1"/>
  <c r="Q22" i="1" s="1"/>
  <c r="O22" i="1"/>
  <c r="P22" i="1"/>
  <c r="T22" i="1"/>
  <c r="Z22" i="1"/>
  <c r="AC22" i="1"/>
  <c r="AD22" i="1"/>
  <c r="AE22" i="1"/>
  <c r="AI22" i="1"/>
  <c r="AJ22" i="1"/>
  <c r="AK22" i="1"/>
  <c r="AP22" i="1"/>
  <c r="AW22" i="1"/>
  <c r="AU22" i="1"/>
  <c r="E23" i="1"/>
  <c r="H23" i="1"/>
  <c r="I23" i="1"/>
  <c r="J23" i="1"/>
  <c r="N23" i="1"/>
  <c r="Q23" i="1" s="1"/>
  <c r="O23" i="1"/>
  <c r="P23" i="1"/>
  <c r="T23" i="1"/>
  <c r="Z23" i="1"/>
  <c r="AC23" i="1"/>
  <c r="AD23" i="1"/>
  <c r="AE23" i="1"/>
  <c r="AI23" i="1"/>
  <c r="AJ23" i="1"/>
  <c r="AK23" i="1"/>
  <c r="AV23" i="1"/>
  <c r="AU23" i="1"/>
  <c r="E25" i="1"/>
  <c r="H25" i="1"/>
  <c r="I25" i="1"/>
  <c r="J25" i="1"/>
  <c r="N25" i="1"/>
  <c r="O25" i="1"/>
  <c r="P25" i="1"/>
  <c r="T25" i="1"/>
  <c r="U25" i="1"/>
  <c r="V25" i="1"/>
  <c r="Z25" i="1"/>
  <c r="AC25" i="1"/>
  <c r="AD25" i="1"/>
  <c r="AE25" i="1"/>
  <c r="AI25" i="1"/>
  <c r="AJ25" i="1"/>
  <c r="AK25" i="1"/>
  <c r="AO25" i="1"/>
  <c r="AP25" i="1"/>
  <c r="AQ25" i="1"/>
  <c r="AU25" i="1"/>
  <c r="Q25" i="1" l="1"/>
  <c r="Q17" i="1"/>
  <c r="AL25" i="1"/>
  <c r="AR25" i="1"/>
  <c r="K25" i="1"/>
  <c r="K22" i="1"/>
  <c r="K14" i="1"/>
  <c r="K12" i="1"/>
  <c r="AR8" i="1"/>
  <c r="K8" i="1"/>
  <c r="W22" i="1"/>
  <c r="W14" i="1"/>
  <c r="W12" i="1"/>
  <c r="AR10" i="1"/>
  <c r="K10" i="1"/>
  <c r="W8" i="1"/>
  <c r="AV20" i="1"/>
  <c r="AP23" i="1"/>
  <c r="AO23" i="1"/>
  <c r="AX23" i="1" s="1"/>
  <c r="AQ22" i="1"/>
  <c r="AW21" i="1"/>
  <c r="AX10" i="1"/>
  <c r="AF9" i="1"/>
  <c r="AX5" i="1"/>
  <c r="AF25" i="1"/>
  <c r="W25" i="1"/>
  <c r="AF23" i="1"/>
  <c r="AF17" i="1"/>
  <c r="AF15" i="1"/>
  <c r="AR6" i="1"/>
  <c r="K6" i="1"/>
  <c r="AF21" i="1"/>
  <c r="AF20" i="1"/>
  <c r="AP19" i="1"/>
  <c r="AX7" i="1"/>
  <c r="AV16" i="1"/>
  <c r="W21" i="1"/>
  <c r="W20" i="1"/>
  <c r="AX9" i="1"/>
  <c r="AL21" i="1"/>
  <c r="AO21" i="1"/>
  <c r="AR21" i="1" s="1"/>
  <c r="K21" i="1"/>
  <c r="K20" i="1"/>
  <c r="AL19" i="1"/>
  <c r="AL18" i="1"/>
  <c r="AO15" i="1"/>
  <c r="AR15" i="1" s="1"/>
  <c r="AQ14" i="1"/>
  <c r="AQ12" i="1"/>
  <c r="AX11" i="1"/>
  <c r="W6" i="1"/>
  <c r="AF5" i="1"/>
  <c r="AV18" i="1"/>
  <c r="AL23" i="1"/>
  <c r="AF22" i="1"/>
  <c r="AP21" i="1"/>
  <c r="AX8" i="1"/>
  <c r="AV14" i="1"/>
  <c r="AW15" i="1"/>
  <c r="AV22" i="1"/>
  <c r="AW23" i="1"/>
  <c r="AX25" i="1"/>
  <c r="AO20" i="1"/>
  <c r="AR20" i="1" s="1"/>
  <c r="AF19" i="1"/>
  <c r="W19" i="1"/>
  <c r="W18" i="1"/>
  <c r="W16" i="1"/>
  <c r="AF13" i="1"/>
  <c r="W13" i="1"/>
  <c r="AF11" i="1"/>
  <c r="W10" i="1"/>
  <c r="AW18" i="1"/>
  <c r="AV21" i="1"/>
  <c r="AL16" i="1"/>
  <c r="AL13" i="1"/>
  <c r="AX6" i="1"/>
  <c r="AV12" i="1"/>
  <c r="AW13" i="1"/>
  <c r="AW17" i="1"/>
  <c r="K19" i="1"/>
  <c r="K18" i="1"/>
  <c r="K16" i="1"/>
  <c r="AO13" i="1"/>
  <c r="AR13" i="1" s="1"/>
  <c r="K13" i="1"/>
  <c r="AF7" i="1"/>
  <c r="AV15" i="1"/>
  <c r="AW16" i="1"/>
  <c r="AW20" i="1"/>
  <c r="K23" i="1"/>
  <c r="AL22" i="1"/>
  <c r="AL20" i="1"/>
  <c r="AO19" i="1"/>
  <c r="AR19" i="1" s="1"/>
  <c r="AO17" i="1"/>
  <c r="AR17" i="1" s="1"/>
  <c r="W17" i="1"/>
  <c r="W15" i="1"/>
  <c r="W11" i="1"/>
  <c r="W9" i="1"/>
  <c r="W7" i="1"/>
  <c r="W5" i="1"/>
  <c r="AL17" i="1"/>
  <c r="AL15" i="1"/>
  <c r="AF14" i="1"/>
  <c r="AP13" i="1"/>
  <c r="AO12" i="1"/>
  <c r="AF12" i="1"/>
  <c r="AR11" i="1"/>
  <c r="AL11" i="1"/>
  <c r="AF10" i="1"/>
  <c r="AR9" i="1"/>
  <c r="AL9" i="1"/>
  <c r="AF8" i="1"/>
  <c r="AR7" i="1"/>
  <c r="AL7" i="1"/>
  <c r="AF6" i="1"/>
  <c r="AR5" i="1"/>
  <c r="AL5" i="1"/>
  <c r="W23" i="1"/>
  <c r="AF18" i="1"/>
  <c r="AP17" i="1"/>
  <c r="K17" i="1"/>
  <c r="AO16" i="1"/>
  <c r="AF16" i="1"/>
  <c r="K15" i="1"/>
  <c r="AL14" i="1"/>
  <c r="AL12" i="1"/>
  <c r="K11" i="1"/>
  <c r="AL10" i="1"/>
  <c r="K9" i="1"/>
  <c r="AL8" i="1"/>
  <c r="K7" i="1"/>
  <c r="AL6" i="1"/>
  <c r="K5" i="1"/>
  <c r="AO22" i="1"/>
  <c r="AO18" i="1"/>
  <c r="AO14" i="1"/>
  <c r="AQ23" i="1"/>
  <c r="AQ19" i="1"/>
  <c r="AQ15" i="1"/>
  <c r="AR23" i="1" l="1"/>
  <c r="AX21" i="1"/>
  <c r="AX19" i="1"/>
  <c r="AX15" i="1"/>
  <c r="AR22" i="1"/>
  <c r="AX22" i="1"/>
  <c r="AR16" i="1"/>
  <c r="AX16" i="1"/>
  <c r="AR12" i="1"/>
  <c r="AX12" i="1"/>
  <c r="AX13" i="1"/>
  <c r="AX17" i="1"/>
  <c r="AR14" i="1"/>
  <c r="AX14" i="1"/>
  <c r="AX20" i="1"/>
  <c r="AR18" i="1"/>
  <c r="AX18" i="1"/>
</calcChain>
</file>

<file path=xl/sharedStrings.xml><?xml version="1.0" encoding="utf-8"?>
<sst xmlns="http://schemas.openxmlformats.org/spreadsheetml/2006/main" count="291" uniqueCount="87">
  <si>
    <t>滋賀県</t>
    <rPh sb="0" eb="3">
      <t>シガケン</t>
    </rPh>
    <phoneticPr fontId="6"/>
  </si>
  <si>
    <t>多賀町</t>
  </si>
  <si>
    <t>甲良町</t>
  </si>
  <si>
    <t>豊郷町</t>
  </si>
  <si>
    <t>愛荘町</t>
    <rPh sb="0" eb="1">
      <t>アイ</t>
    </rPh>
    <rPh sb="1" eb="2">
      <t>ショウ</t>
    </rPh>
    <rPh sb="2" eb="3">
      <t>チョウ</t>
    </rPh>
    <phoneticPr fontId="6"/>
  </si>
  <si>
    <t>竜王町</t>
  </si>
  <si>
    <t>日野町</t>
  </si>
  <si>
    <t>米原市</t>
    <rPh sb="2" eb="3">
      <t>シ</t>
    </rPh>
    <phoneticPr fontId="6"/>
  </si>
  <si>
    <t>東近江市</t>
    <rPh sb="0" eb="1">
      <t>ヒガシ</t>
    </rPh>
    <rPh sb="1" eb="3">
      <t>オウミ</t>
    </rPh>
    <phoneticPr fontId="6"/>
  </si>
  <si>
    <t>高島市</t>
    <rPh sb="0" eb="2">
      <t>タカシマ</t>
    </rPh>
    <rPh sb="2" eb="3">
      <t>シ</t>
    </rPh>
    <phoneticPr fontId="6"/>
  </si>
  <si>
    <t>湖南市</t>
    <rPh sb="0" eb="2">
      <t>コナン</t>
    </rPh>
    <rPh sb="2" eb="3">
      <t>シ</t>
    </rPh>
    <phoneticPr fontId="6"/>
  </si>
  <si>
    <t>野洲市</t>
    <rPh sb="2" eb="3">
      <t>シ</t>
    </rPh>
    <phoneticPr fontId="6"/>
  </si>
  <si>
    <t>甲賀市</t>
    <rPh sb="2" eb="3">
      <t>シ</t>
    </rPh>
    <phoneticPr fontId="6"/>
  </si>
  <si>
    <t>栗東市</t>
    <rPh sb="2" eb="3">
      <t>シ</t>
    </rPh>
    <phoneticPr fontId="6"/>
  </si>
  <si>
    <t>守山市</t>
  </si>
  <si>
    <t>草津市</t>
  </si>
  <si>
    <t>近江八幡市</t>
  </si>
  <si>
    <t>長浜市</t>
  </si>
  <si>
    <t>彦根市</t>
  </si>
  <si>
    <t>大津市</t>
  </si>
  <si>
    <t>計</t>
  </si>
  <si>
    <t>女</t>
  </si>
  <si>
    <t>男</t>
  </si>
  <si>
    <t>計</t>
    <rPh sb="0" eb="1">
      <t>ケイ</t>
    </rPh>
    <phoneticPr fontId="6"/>
  </si>
  <si>
    <t>No.</t>
    <phoneticPr fontId="3"/>
  </si>
  <si>
    <t>CO総本数</t>
  </si>
  <si>
    <t>う蝕総本数</t>
  </si>
  <si>
    <t>う蝕処置完了者率</t>
  </si>
  <si>
    <t>う蝕処置完了者数</t>
  </si>
  <si>
    <t>う蝕有病者率</t>
  </si>
  <si>
    <t>う蝕有病者数</t>
  </si>
  <si>
    <t>受診者数</t>
  </si>
  <si>
    <t>乳歯+永久歯
一人平均う歯数</t>
    <rPh sb="0" eb="2">
      <t>ニュウシ</t>
    </rPh>
    <rPh sb="3" eb="6">
      <t>エイキュウシ</t>
    </rPh>
    <rPh sb="7" eb="9">
      <t>ヒトリ</t>
    </rPh>
    <rPh sb="9" eb="11">
      <t>ヘイキン</t>
    </rPh>
    <rPh sb="12" eb="13">
      <t>シ</t>
    </rPh>
    <rPh sb="13" eb="14">
      <t>スウ</t>
    </rPh>
    <phoneticPr fontId="3"/>
  </si>
  <si>
    <t>一人平均う歯数</t>
    <phoneticPr fontId="3"/>
  </si>
  <si>
    <t>永久歯
う歯有病者数</t>
    <phoneticPr fontId="3"/>
  </si>
  <si>
    <t>永久歯
う歯有病者率</t>
    <phoneticPr fontId="3"/>
  </si>
  <si>
    <t>永久歯
う歯処置完了者数</t>
    <phoneticPr fontId="3"/>
  </si>
  <si>
    <t>永久歯
う歯処置完了者率</t>
    <phoneticPr fontId="3"/>
  </si>
  <si>
    <t>永久歯
う歯総本数</t>
    <phoneticPr fontId="3"/>
  </si>
  <si>
    <t>永久歯
一人平均う歯数</t>
    <phoneticPr fontId="3"/>
  </si>
  <si>
    <t>永久歯
CO総本数</t>
    <phoneticPr fontId="3"/>
  </si>
  <si>
    <t>永久歯う歯処置完了者率</t>
  </si>
  <si>
    <t>合計</t>
    <rPh sb="0" eb="2">
      <t>ゴウケイ</t>
    </rPh>
    <phoneticPr fontId="3"/>
  </si>
  <si>
    <t>栗東市</t>
  </si>
  <si>
    <t>甲賀市</t>
  </si>
  <si>
    <t>野洲市</t>
  </si>
  <si>
    <t>湖南市</t>
  </si>
  <si>
    <t>高島市</t>
  </si>
  <si>
    <t>東近江市</t>
  </si>
  <si>
    <t>米原市</t>
  </si>
  <si>
    <t>愛荘町</t>
  </si>
  <si>
    <t>市町</t>
    <rPh sb="0" eb="1">
      <t>シ</t>
    </rPh>
    <rPh sb="1" eb="2">
      <t>マチ</t>
    </rPh>
    <phoneticPr fontId="3"/>
  </si>
  <si>
    <t>受診者数</t>
    <phoneticPr fontId="3"/>
  </si>
  <si>
    <t>う蝕有病者数</t>
    <phoneticPr fontId="3"/>
  </si>
  <si>
    <t>う蝕有病者率</t>
    <phoneticPr fontId="3"/>
  </si>
  <si>
    <t>う蝕処置完了者数</t>
    <phoneticPr fontId="3"/>
  </si>
  <si>
    <t>う蝕総本数</t>
    <phoneticPr fontId="3"/>
  </si>
  <si>
    <t>CO総本数</t>
    <phoneticPr fontId="3"/>
  </si>
  <si>
    <t>永久歯う歯有病者数</t>
    <phoneticPr fontId="3"/>
  </si>
  <si>
    <t>永久歯う歯有病者率</t>
    <phoneticPr fontId="3"/>
  </si>
  <si>
    <t>永久歯う歯処置完了者数</t>
    <phoneticPr fontId="3"/>
  </si>
  <si>
    <t>永久歯一人平均う歯数</t>
    <phoneticPr fontId="3"/>
  </si>
  <si>
    <t>永久歯CO総本数</t>
    <phoneticPr fontId="3"/>
  </si>
  <si>
    <t>市町</t>
    <rPh sb="0" eb="2">
      <t>シチョウ</t>
    </rPh>
    <phoneticPr fontId="6"/>
  </si>
  <si>
    <t>■5歳児　市町別　保育所・こども園歯科健康診査結果</t>
    <rPh sb="2" eb="4">
      <t>サイジ</t>
    </rPh>
    <rPh sb="5" eb="6">
      <t>シ</t>
    </rPh>
    <rPh sb="6" eb="7">
      <t>マチ</t>
    </rPh>
    <rPh sb="7" eb="8">
      <t>ベツ</t>
    </rPh>
    <rPh sb="9" eb="11">
      <t>ホイク</t>
    </rPh>
    <rPh sb="11" eb="12">
      <t>ショ</t>
    </rPh>
    <rPh sb="16" eb="17">
      <t>エン</t>
    </rPh>
    <rPh sb="17" eb="19">
      <t>シカ</t>
    </rPh>
    <rPh sb="19" eb="21">
      <t>ケンコウ</t>
    </rPh>
    <rPh sb="21" eb="23">
      <t>シンサ</t>
    </rPh>
    <rPh sb="23" eb="25">
      <t>ケッカ</t>
    </rPh>
    <phoneticPr fontId="3"/>
  </si>
  <si>
    <t>■5歳児　幼稚園歯科健康診査結果</t>
    <rPh sb="2" eb="4">
      <t>サイジ</t>
    </rPh>
    <rPh sb="5" eb="8">
      <t>ヨウチエン</t>
    </rPh>
    <rPh sb="8" eb="10">
      <t>シカ</t>
    </rPh>
    <rPh sb="10" eb="12">
      <t>ケンコウ</t>
    </rPh>
    <rPh sb="12" eb="14">
      <t>シンサ</t>
    </rPh>
    <rPh sb="14" eb="16">
      <t>ケッカ</t>
    </rPh>
    <phoneticPr fontId="3"/>
  </si>
  <si>
    <t>市町立　　小計</t>
    <rPh sb="0" eb="2">
      <t>シチョウ</t>
    </rPh>
    <rPh sb="2" eb="3">
      <t>リツ</t>
    </rPh>
    <rPh sb="5" eb="6">
      <t>ショウ</t>
    </rPh>
    <rPh sb="6" eb="7">
      <t>ケイ</t>
    </rPh>
    <phoneticPr fontId="6"/>
  </si>
  <si>
    <t>国立　小計</t>
    <rPh sb="3" eb="5">
      <t>ショウケイ</t>
    </rPh>
    <phoneticPr fontId="3"/>
  </si>
  <si>
    <t>私立　　小計</t>
    <rPh sb="4" eb="6">
      <t>ショウケイ</t>
    </rPh>
    <rPh sb="5" eb="6">
      <t>ケイ</t>
    </rPh>
    <phoneticPr fontId="6"/>
  </si>
  <si>
    <t>特別支援学校　小計</t>
    <rPh sb="0" eb="2">
      <t>トクベツ</t>
    </rPh>
    <rPh sb="2" eb="4">
      <t>シエン</t>
    </rPh>
    <rPh sb="4" eb="6">
      <t>ガッコウ</t>
    </rPh>
    <rPh sb="7" eb="9">
      <t>ショウケイ</t>
    </rPh>
    <rPh sb="8" eb="9">
      <t>ケイ</t>
    </rPh>
    <phoneticPr fontId="6"/>
  </si>
  <si>
    <t>一人平均う歯数</t>
    <phoneticPr fontId="3"/>
  </si>
  <si>
    <t>永久歯
う歯有病者数</t>
    <phoneticPr fontId="3"/>
  </si>
  <si>
    <t>永久歯
う歯有病者率</t>
    <phoneticPr fontId="3"/>
  </si>
  <si>
    <t>永久歯
う歯処置完了者数</t>
    <phoneticPr fontId="3"/>
  </si>
  <si>
    <t>永久歯
う歯処置完了者率</t>
    <phoneticPr fontId="3"/>
  </si>
  <si>
    <t>永久歯
う歯総本数</t>
    <phoneticPr fontId="3"/>
  </si>
  <si>
    <t>永久歯
一人平均う歯数</t>
    <phoneticPr fontId="3"/>
  </si>
  <si>
    <t>永久歯
CO総本数</t>
    <phoneticPr fontId="3"/>
  </si>
  <si>
    <t>合計</t>
    <rPh sb="0" eb="2">
      <t>ゴウケイ</t>
    </rPh>
    <phoneticPr fontId="6"/>
  </si>
  <si>
    <t>市町名</t>
    <rPh sb="0" eb="1">
      <t>シ</t>
    </rPh>
    <rPh sb="1" eb="2">
      <t>マチ</t>
    </rPh>
    <rPh sb="2" eb="3">
      <t>メイ</t>
    </rPh>
    <phoneticPr fontId="3"/>
  </si>
  <si>
    <t>国立・私立幼稚園
および特別支援学校等</t>
    <rPh sb="0" eb="2">
      <t>コクリツ</t>
    </rPh>
    <rPh sb="3" eb="5">
      <t>シリツ</t>
    </rPh>
    <rPh sb="5" eb="8">
      <t>ヨウチエン</t>
    </rPh>
    <rPh sb="12" eb="14">
      <t>トクベツ</t>
    </rPh>
    <rPh sb="14" eb="16">
      <t>シエン</t>
    </rPh>
    <rPh sb="16" eb="18">
      <t>ガッコウ</t>
    </rPh>
    <rPh sb="18" eb="19">
      <t>トウ</t>
    </rPh>
    <phoneticPr fontId="3"/>
  </si>
  <si>
    <t>■5歳児　保育所・幼稚園・こども園歯科健康診査結果</t>
    <rPh sb="2" eb="4">
      <t>サイジ</t>
    </rPh>
    <rPh sb="5" eb="7">
      <t>ホイク</t>
    </rPh>
    <rPh sb="7" eb="8">
      <t>ショ</t>
    </rPh>
    <rPh sb="9" eb="12">
      <t>ヨウチエン</t>
    </rPh>
    <rPh sb="16" eb="17">
      <t>エン</t>
    </rPh>
    <rPh sb="17" eb="19">
      <t>シカ</t>
    </rPh>
    <rPh sb="19" eb="21">
      <t>ケンコウ</t>
    </rPh>
    <rPh sb="21" eb="23">
      <t>シンサ</t>
    </rPh>
    <rPh sb="23" eb="25">
      <t>ケッカ</t>
    </rPh>
    <phoneticPr fontId="3"/>
  </si>
  <si>
    <t>う蝕のある人の割合</t>
    <rPh sb="1" eb="2">
      <t>ショク</t>
    </rPh>
    <rPh sb="5" eb="6">
      <t>ヒト</t>
    </rPh>
    <rPh sb="7" eb="9">
      <t>ワリアイ</t>
    </rPh>
    <phoneticPr fontId="3"/>
  </si>
  <si>
    <t>一人平均むし歯数</t>
    <rPh sb="0" eb="2">
      <t>ヒトリ</t>
    </rPh>
    <rPh sb="2" eb="4">
      <t>ヘイキン</t>
    </rPh>
    <rPh sb="6" eb="7">
      <t>バ</t>
    </rPh>
    <rPh sb="7" eb="8">
      <t>スウ</t>
    </rPh>
    <phoneticPr fontId="3"/>
  </si>
  <si>
    <t>滋賀県</t>
    <rPh sb="0" eb="3">
      <t>シガケン</t>
    </rPh>
    <phoneticPr fontId="3"/>
  </si>
  <si>
    <t>市町名</t>
    <rPh sb="0" eb="1">
      <t>シ</t>
    </rPh>
    <rPh sb="1" eb="2">
      <t>マチ</t>
    </rPh>
    <rPh sb="2" eb="3">
      <t>メイ</t>
    </rPh>
    <phoneticPr fontId="3"/>
  </si>
  <si>
    <t>整理番号</t>
    <rPh sb="0" eb="2">
      <t>セイリ</t>
    </rPh>
    <rPh sb="2" eb="4">
      <t>バンゴウ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</si>
</sst>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0.0_);[Red]\(0.0\)"/>
    <numFmt numFmtId="177" formatCode="0.0"/>
    <numFmt numFmtId="178" formatCode="#,##0_);[Red]\(#,##0\)"/>
    <numFmt numFmtId="179" formatCode="#,##0_ ;[Red]\-#,##0\ "/>
    <numFmt numFmtId="180" formatCode="0.0%"/>
    <numFmt numFmtId="181" formatCode="#,##0.00_);[Red]\(#,##0.00\)"/>
  </numFmts>
  <fonts count="20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7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2"/>
      <name val="Osaka"/>
      <family val="3"/>
      <charset val="128"/>
    </font>
    <font>
      <sz val="7"/>
      <color indexed="8"/>
      <name val="ＭＳ Ｐゴシック"/>
      <family val="3"/>
      <charset val="128"/>
    </font>
    <font>
      <sz val="6"/>
      <name val="Osaka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ゴシック"/>
      <family val="3"/>
      <charset val="128"/>
    </font>
    <font>
      <sz val="16"/>
      <color theme="1"/>
      <name val="ＭＳ Ｐゴシック"/>
      <family val="2"/>
      <charset val="128"/>
      <scheme val="minor"/>
    </font>
    <font>
      <sz val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8"/>
      <name val="Osaka"/>
      <family val="3"/>
      <charset val="128"/>
    </font>
    <font>
      <sz val="8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color indexed="8"/>
      <name val="ＭＳ Ｐ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69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7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/>
    <xf numFmtId="0" fontId="4" fillId="0" borderId="0"/>
    <xf numFmtId="0" fontId="7" fillId="0" borderId="0">
      <alignment vertical="center"/>
    </xf>
    <xf numFmtId="0" fontId="8" fillId="0" borderId="0"/>
    <xf numFmtId="38" fontId="1" fillId="0" borderId="0" applyFont="0" applyFill="0" applyBorder="0" applyAlignment="0" applyProtection="0">
      <alignment vertical="center"/>
    </xf>
  </cellStyleXfs>
  <cellXfs count="428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NumberFormat="1" applyFont="1" applyFill="1" applyAlignment="1">
      <alignment horizontal="center" vertical="center"/>
    </xf>
    <xf numFmtId="2" fontId="2" fillId="0" borderId="0" xfId="0" applyNumberFormat="1" applyFont="1" applyFill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/>
    </xf>
    <xf numFmtId="177" fontId="2" fillId="0" borderId="0" xfId="0" applyNumberFormat="1" applyFont="1" applyFill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1" fontId="2" fillId="0" borderId="0" xfId="0" applyNumberFormat="1" applyFont="1" applyFill="1" applyAlignment="1">
      <alignment horizontal="center" vertical="center"/>
    </xf>
    <xf numFmtId="9" fontId="2" fillId="0" borderId="0" xfId="1" applyFont="1" applyFill="1" applyAlignment="1">
      <alignment horizontal="center" vertical="center"/>
    </xf>
    <xf numFmtId="0" fontId="2" fillId="0" borderId="0" xfId="0" applyFont="1" applyAlignment="1">
      <alignment horizontal="right" vertical="center"/>
    </xf>
    <xf numFmtId="38" fontId="2" fillId="0" borderId="0" xfId="2" applyFont="1" applyAlignment="1">
      <alignment horizontal="center" vertical="center"/>
    </xf>
    <xf numFmtId="38" fontId="2" fillId="0" borderId="0" xfId="2" applyFont="1" applyFill="1" applyAlignment="1">
      <alignment horizontal="center" vertical="center"/>
    </xf>
    <xf numFmtId="38" fontId="2" fillId="0" borderId="0" xfId="2" applyFont="1" applyBorder="1" applyAlignment="1">
      <alignment vertical="center"/>
    </xf>
    <xf numFmtId="38" fontId="2" fillId="0" borderId="0" xfId="2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9" fillId="0" borderId="0" xfId="3" applyFont="1" applyFill="1" applyAlignment="1">
      <alignment horizontal="center" vertical="center"/>
    </xf>
    <xf numFmtId="0" fontId="0" fillId="0" borderId="0" xfId="0" applyFont="1" applyFill="1">
      <alignment vertical="center"/>
    </xf>
    <xf numFmtId="1" fontId="9" fillId="0" borderId="34" xfId="3" applyNumberFormat="1" applyFont="1" applyFill="1" applyBorder="1" applyAlignment="1">
      <alignment horizontal="center" vertical="center"/>
    </xf>
    <xf numFmtId="1" fontId="9" fillId="0" borderId="35" xfId="3" applyNumberFormat="1" applyFont="1" applyFill="1" applyBorder="1" applyAlignment="1">
      <alignment horizontal="center" vertical="center"/>
    </xf>
    <xf numFmtId="1" fontId="9" fillId="0" borderId="36" xfId="3" applyNumberFormat="1" applyFont="1" applyFill="1" applyBorder="1" applyAlignment="1">
      <alignment horizontal="center" vertical="center"/>
    </xf>
    <xf numFmtId="1" fontId="9" fillId="0" borderId="37" xfId="3" applyNumberFormat="1" applyFont="1" applyFill="1" applyBorder="1" applyAlignment="1">
      <alignment horizontal="center" vertical="center"/>
    </xf>
    <xf numFmtId="180" fontId="9" fillId="0" borderId="37" xfId="1" applyNumberFormat="1" applyFont="1" applyFill="1" applyBorder="1" applyAlignment="1">
      <alignment horizontal="center" vertical="center"/>
    </xf>
    <xf numFmtId="180" fontId="9" fillId="0" borderId="35" xfId="1" applyNumberFormat="1" applyFont="1" applyFill="1" applyBorder="1" applyAlignment="1">
      <alignment horizontal="center" vertical="center"/>
    </xf>
    <xf numFmtId="180" fontId="9" fillId="0" borderId="36" xfId="1" applyNumberFormat="1" applyFont="1" applyFill="1" applyBorder="1" applyAlignment="1">
      <alignment horizontal="center" vertical="center"/>
    </xf>
    <xf numFmtId="40" fontId="9" fillId="0" borderId="37" xfId="2" applyNumberFormat="1" applyFont="1" applyFill="1" applyBorder="1" applyAlignment="1">
      <alignment horizontal="center" vertical="center"/>
    </xf>
    <xf numFmtId="40" fontId="9" fillId="0" borderId="35" xfId="2" applyNumberFormat="1" applyFont="1" applyFill="1" applyBorder="1" applyAlignment="1">
      <alignment horizontal="center" vertical="center"/>
    </xf>
    <xf numFmtId="40" fontId="9" fillId="0" borderId="36" xfId="2" applyNumberFormat="1" applyFont="1" applyFill="1" applyBorder="1" applyAlignment="1">
      <alignment horizontal="center" vertical="center"/>
    </xf>
    <xf numFmtId="38" fontId="9" fillId="0" borderId="35" xfId="2" applyFont="1" applyFill="1" applyBorder="1" applyAlignment="1">
      <alignment horizontal="center" vertical="center"/>
    </xf>
    <xf numFmtId="38" fontId="9" fillId="0" borderId="36" xfId="2" applyFont="1" applyFill="1" applyBorder="1" applyAlignment="1">
      <alignment horizontal="center" vertical="center"/>
    </xf>
    <xf numFmtId="38" fontId="9" fillId="0" borderId="37" xfId="2" applyFont="1" applyFill="1" applyBorder="1" applyAlignment="1">
      <alignment horizontal="center" vertical="center"/>
    </xf>
    <xf numFmtId="0" fontId="9" fillId="0" borderId="37" xfId="3" applyNumberFormat="1" applyFont="1" applyFill="1" applyBorder="1" applyAlignment="1">
      <alignment horizontal="center" vertical="center"/>
    </xf>
    <xf numFmtId="0" fontId="9" fillId="0" borderId="35" xfId="3" applyNumberFormat="1" applyFont="1" applyFill="1" applyBorder="1" applyAlignment="1">
      <alignment horizontal="center" vertical="center"/>
    </xf>
    <xf numFmtId="0" fontId="9" fillId="0" borderId="36" xfId="3" applyNumberFormat="1" applyFont="1" applyFill="1" applyBorder="1" applyAlignment="1">
      <alignment horizontal="center" vertical="center"/>
    </xf>
    <xf numFmtId="180" fontId="0" fillId="0" borderId="0" xfId="1" applyNumberFormat="1" applyFont="1" applyFill="1">
      <alignment vertical="center"/>
    </xf>
    <xf numFmtId="0" fontId="0" fillId="0" borderId="0" xfId="0" applyFont="1" applyFill="1" applyAlignment="1">
      <alignment vertical="center"/>
    </xf>
    <xf numFmtId="1" fontId="9" fillId="0" borderId="49" xfId="3" applyNumberFormat="1" applyFont="1" applyFill="1" applyBorder="1" applyAlignment="1">
      <alignment horizontal="right"/>
    </xf>
    <xf numFmtId="1" fontId="9" fillId="0" borderId="50" xfId="3" applyNumberFormat="1" applyFont="1" applyFill="1" applyBorder="1" applyAlignment="1">
      <alignment horizontal="right"/>
    </xf>
    <xf numFmtId="180" fontId="9" fillId="0" borderId="48" xfId="1" applyNumberFormat="1" applyFont="1" applyFill="1" applyBorder="1" applyAlignment="1">
      <alignment horizontal="right" shrinkToFit="1"/>
    </xf>
    <xf numFmtId="180" fontId="9" fillId="0" borderId="49" xfId="1" applyNumberFormat="1" applyFont="1" applyFill="1" applyBorder="1" applyAlignment="1">
      <alignment horizontal="right" shrinkToFit="1"/>
    </xf>
    <xf numFmtId="180" fontId="9" fillId="0" borderId="50" xfId="1" applyNumberFormat="1" applyFont="1" applyFill="1" applyBorder="1" applyAlignment="1">
      <alignment horizontal="right" shrinkToFit="1"/>
    </xf>
    <xf numFmtId="180" fontId="9" fillId="0" borderId="48" xfId="1" applyNumberFormat="1" applyFont="1" applyFill="1" applyBorder="1" applyAlignment="1">
      <alignment horizontal="right"/>
    </xf>
    <xf numFmtId="180" fontId="9" fillId="0" borderId="49" xfId="1" applyNumberFormat="1" applyFont="1" applyFill="1" applyBorder="1" applyAlignment="1">
      <alignment horizontal="right"/>
    </xf>
    <xf numFmtId="180" fontId="9" fillId="0" borderId="50" xfId="1" applyNumberFormat="1" applyFont="1" applyFill="1" applyBorder="1" applyAlignment="1">
      <alignment horizontal="right"/>
    </xf>
    <xf numFmtId="180" fontId="9" fillId="0" borderId="49" xfId="1" applyNumberFormat="1" applyFont="1" applyFill="1" applyBorder="1" applyAlignment="1">
      <alignment horizontal="center"/>
    </xf>
    <xf numFmtId="40" fontId="9" fillId="0" borderId="48" xfId="2" applyNumberFormat="1" applyFont="1" applyFill="1" applyBorder="1" applyAlignment="1">
      <alignment horizontal="right"/>
    </xf>
    <xf numFmtId="40" fontId="9" fillId="0" borderId="49" xfId="2" applyNumberFormat="1" applyFont="1" applyFill="1" applyBorder="1" applyAlignment="1">
      <alignment horizontal="right"/>
    </xf>
    <xf numFmtId="40" fontId="9" fillId="0" borderId="50" xfId="2" applyNumberFormat="1" applyFont="1" applyFill="1" applyBorder="1" applyAlignment="1">
      <alignment horizontal="right"/>
    </xf>
    <xf numFmtId="1" fontId="9" fillId="0" borderId="2" xfId="3" applyNumberFormat="1" applyFont="1" applyFill="1" applyBorder="1" applyAlignment="1">
      <alignment horizontal="right"/>
    </xf>
    <xf numFmtId="1" fontId="9" fillId="0" borderId="9" xfId="3" applyNumberFormat="1" applyFont="1" applyFill="1" applyBorder="1" applyAlignment="1">
      <alignment horizontal="right"/>
    </xf>
    <xf numFmtId="180" fontId="9" fillId="0" borderId="51" xfId="1" applyNumberFormat="1" applyFont="1" applyFill="1" applyBorder="1" applyAlignment="1">
      <alignment horizontal="right" shrinkToFit="1"/>
    </xf>
    <xf numFmtId="180" fontId="9" fillId="0" borderId="2" xfId="1" applyNumberFormat="1" applyFont="1" applyFill="1" applyBorder="1" applyAlignment="1">
      <alignment horizontal="right" shrinkToFit="1"/>
    </xf>
    <xf numFmtId="180" fontId="9" fillId="0" borderId="9" xfId="1" applyNumberFormat="1" applyFont="1" applyFill="1" applyBorder="1" applyAlignment="1">
      <alignment horizontal="right" shrinkToFit="1"/>
    </xf>
    <xf numFmtId="180" fontId="9" fillId="0" borderId="51" xfId="1" applyNumberFormat="1" applyFont="1" applyFill="1" applyBorder="1" applyAlignment="1">
      <alignment horizontal="right"/>
    </xf>
    <xf numFmtId="180" fontId="9" fillId="0" borderId="2" xfId="1" applyNumberFormat="1" applyFont="1" applyFill="1" applyBorder="1" applyAlignment="1">
      <alignment horizontal="right"/>
    </xf>
    <xf numFmtId="180" fontId="9" fillId="0" borderId="9" xfId="1" applyNumberFormat="1" applyFont="1" applyFill="1" applyBorder="1" applyAlignment="1">
      <alignment horizontal="right"/>
    </xf>
    <xf numFmtId="180" fontId="9" fillId="0" borderId="2" xfId="1" applyNumberFormat="1" applyFont="1" applyFill="1" applyBorder="1" applyAlignment="1">
      <alignment horizontal="center"/>
    </xf>
    <xf numFmtId="40" fontId="9" fillId="0" borderId="51" xfId="2" applyNumberFormat="1" applyFont="1" applyFill="1" applyBorder="1" applyAlignment="1">
      <alignment horizontal="right"/>
    </xf>
    <xf numFmtId="40" fontId="9" fillId="0" borderId="2" xfId="2" applyNumberFormat="1" applyFont="1" applyFill="1" applyBorder="1" applyAlignment="1">
      <alignment horizontal="right"/>
    </xf>
    <xf numFmtId="40" fontId="9" fillId="0" borderId="9" xfId="2" applyNumberFormat="1" applyFont="1" applyFill="1" applyBorder="1" applyAlignment="1">
      <alignment horizontal="right"/>
    </xf>
    <xf numFmtId="180" fontId="9" fillId="0" borderId="41" xfId="1" applyNumberFormat="1" applyFont="1" applyFill="1" applyBorder="1" applyAlignment="1">
      <alignment horizontal="right"/>
    </xf>
    <xf numFmtId="180" fontId="9" fillId="0" borderId="4" xfId="1" applyNumberFormat="1" applyFont="1" applyFill="1" applyBorder="1" applyAlignment="1">
      <alignment horizontal="right"/>
    </xf>
    <xf numFmtId="180" fontId="9" fillId="0" borderId="3" xfId="1" applyNumberFormat="1" applyFont="1" applyFill="1" applyBorder="1" applyAlignment="1">
      <alignment horizontal="right"/>
    </xf>
    <xf numFmtId="40" fontId="9" fillId="0" borderId="41" xfId="2" applyNumberFormat="1" applyFont="1" applyFill="1" applyBorder="1" applyAlignment="1">
      <alignment horizontal="right"/>
    </xf>
    <xf numFmtId="40" fontId="9" fillId="0" borderId="4" xfId="2" applyNumberFormat="1" applyFont="1" applyFill="1" applyBorder="1" applyAlignment="1">
      <alignment horizontal="right"/>
    </xf>
    <xf numFmtId="40" fontId="9" fillId="0" borderId="3" xfId="2" applyNumberFormat="1" applyFont="1" applyFill="1" applyBorder="1" applyAlignment="1">
      <alignment horizontal="right"/>
    </xf>
    <xf numFmtId="1" fontId="9" fillId="0" borderId="22" xfId="3" applyNumberFormat="1" applyFont="1" applyFill="1" applyBorder="1" applyAlignment="1">
      <alignment horizontal="right"/>
    </xf>
    <xf numFmtId="1" fontId="9" fillId="0" borderId="47" xfId="3" applyNumberFormat="1" applyFont="1" applyFill="1" applyBorder="1" applyAlignment="1">
      <alignment horizontal="right"/>
    </xf>
    <xf numFmtId="0" fontId="9" fillId="0" borderId="4" xfId="3" applyFont="1" applyFill="1" applyBorder="1" applyAlignment="1">
      <alignment horizontal="right"/>
    </xf>
    <xf numFmtId="0" fontId="9" fillId="0" borderId="3" xfId="3" applyFont="1" applyFill="1" applyBorder="1" applyAlignment="1">
      <alignment horizontal="right"/>
    </xf>
    <xf numFmtId="0" fontId="9" fillId="0" borderId="5" xfId="3" applyFont="1" applyFill="1" applyBorder="1" applyAlignment="1">
      <alignment horizontal="right"/>
    </xf>
    <xf numFmtId="1" fontId="9" fillId="0" borderId="1" xfId="3" applyNumberFormat="1" applyFont="1" applyFill="1" applyBorder="1" applyAlignment="1">
      <alignment horizontal="right"/>
    </xf>
    <xf numFmtId="1" fontId="9" fillId="0" borderId="7" xfId="3" applyNumberFormat="1" applyFont="1" applyFill="1" applyBorder="1" applyAlignment="1">
      <alignment horizontal="right"/>
    </xf>
    <xf numFmtId="180" fontId="9" fillId="0" borderId="53" xfId="1" applyNumberFormat="1" applyFont="1" applyFill="1" applyBorder="1" applyAlignment="1">
      <alignment horizontal="right" shrinkToFit="1"/>
    </xf>
    <xf numFmtId="180" fontId="9" fillId="0" borderId="1" xfId="1" applyNumberFormat="1" applyFont="1" applyFill="1" applyBorder="1" applyAlignment="1">
      <alignment horizontal="right" shrinkToFit="1"/>
    </xf>
    <xf numFmtId="180" fontId="9" fillId="0" borderId="7" xfId="1" applyNumberFormat="1" applyFont="1" applyFill="1" applyBorder="1" applyAlignment="1">
      <alignment horizontal="right" shrinkToFit="1"/>
    </xf>
    <xf numFmtId="180" fontId="9" fillId="0" borderId="53" xfId="1" applyNumberFormat="1" applyFont="1" applyFill="1" applyBorder="1" applyAlignment="1">
      <alignment horizontal="right"/>
    </xf>
    <xf numFmtId="180" fontId="9" fillId="0" borderId="1" xfId="1" applyNumberFormat="1" applyFont="1" applyFill="1" applyBorder="1" applyAlignment="1">
      <alignment horizontal="right"/>
    </xf>
    <xf numFmtId="180" fontId="9" fillId="0" borderId="7" xfId="1" applyNumberFormat="1" applyFont="1" applyFill="1" applyBorder="1" applyAlignment="1">
      <alignment horizontal="right"/>
    </xf>
    <xf numFmtId="180" fontId="9" fillId="0" borderId="1" xfId="1" applyNumberFormat="1" applyFont="1" applyFill="1" applyBorder="1" applyAlignment="1">
      <alignment horizontal="center"/>
    </xf>
    <xf numFmtId="40" fontId="9" fillId="0" borderId="53" xfId="2" applyNumberFormat="1" applyFont="1" applyFill="1" applyBorder="1" applyAlignment="1">
      <alignment horizontal="right"/>
    </xf>
    <xf numFmtId="40" fontId="9" fillId="0" borderId="1" xfId="2" applyNumberFormat="1" applyFont="1" applyFill="1" applyBorder="1" applyAlignment="1">
      <alignment horizontal="right"/>
    </xf>
    <xf numFmtId="40" fontId="9" fillId="0" borderId="7" xfId="2" applyNumberFormat="1" applyFont="1" applyFill="1" applyBorder="1" applyAlignment="1">
      <alignment horizontal="right"/>
    </xf>
    <xf numFmtId="1" fontId="9" fillId="0" borderId="8" xfId="3" applyNumberFormat="1" applyFont="1" applyFill="1" applyBorder="1" applyAlignment="1">
      <alignment horizontal="right"/>
    </xf>
    <xf numFmtId="180" fontId="9" fillId="0" borderId="46" xfId="1" applyNumberFormat="1" applyFont="1" applyFill="1" applyBorder="1" applyAlignment="1">
      <alignment horizontal="right" shrinkToFit="1"/>
    </xf>
    <xf numFmtId="180" fontId="9" fillId="0" borderId="22" xfId="1" applyNumberFormat="1" applyFont="1" applyFill="1" applyBorder="1" applyAlignment="1">
      <alignment horizontal="right" shrinkToFit="1"/>
    </xf>
    <xf numFmtId="180" fontId="9" fillId="0" borderId="47" xfId="1" applyNumberFormat="1" applyFont="1" applyFill="1" applyBorder="1" applyAlignment="1">
      <alignment horizontal="right" shrinkToFit="1"/>
    </xf>
    <xf numFmtId="180" fontId="9" fillId="0" borderId="46" xfId="1" applyNumberFormat="1" applyFont="1" applyFill="1" applyBorder="1" applyAlignment="1">
      <alignment horizontal="right"/>
    </xf>
    <xf numFmtId="180" fontId="9" fillId="0" borderId="22" xfId="1" applyNumberFormat="1" applyFont="1" applyFill="1" applyBorder="1" applyAlignment="1">
      <alignment horizontal="right"/>
    </xf>
    <xf numFmtId="180" fontId="9" fillId="0" borderId="47" xfId="1" applyNumberFormat="1" applyFont="1" applyFill="1" applyBorder="1" applyAlignment="1">
      <alignment horizontal="right"/>
    </xf>
    <xf numFmtId="180" fontId="9" fillId="0" borderId="22" xfId="1" applyNumberFormat="1" applyFont="1" applyFill="1" applyBorder="1" applyAlignment="1">
      <alignment horizontal="center"/>
    </xf>
    <xf numFmtId="40" fontId="9" fillId="0" borderId="46" xfId="2" applyNumberFormat="1" applyFont="1" applyFill="1" applyBorder="1" applyAlignment="1">
      <alignment horizontal="right"/>
    </xf>
    <xf numFmtId="40" fontId="9" fillId="0" borderId="22" xfId="2" applyNumberFormat="1" applyFont="1" applyFill="1" applyBorder="1" applyAlignment="1">
      <alignment horizontal="right"/>
    </xf>
    <xf numFmtId="40" fontId="9" fillId="0" borderId="47" xfId="2" applyNumberFormat="1" applyFont="1" applyFill="1" applyBorder="1" applyAlignment="1">
      <alignment horizontal="right"/>
    </xf>
    <xf numFmtId="1" fontId="9" fillId="0" borderId="21" xfId="3" applyNumberFormat="1" applyFont="1" applyFill="1" applyBorder="1" applyAlignment="1">
      <alignment horizontal="right"/>
    </xf>
    <xf numFmtId="38" fontId="2" fillId="0" borderId="0" xfId="2" applyFont="1" applyFill="1" applyAlignment="1">
      <alignment vertical="center"/>
    </xf>
    <xf numFmtId="38" fontId="2" fillId="0" borderId="0" xfId="2" applyFont="1" applyAlignment="1">
      <alignment vertical="center"/>
    </xf>
    <xf numFmtId="38" fontId="5" fillId="0" borderId="0" xfId="2" applyFont="1" applyFill="1" applyAlignment="1">
      <alignment vertical="center"/>
    </xf>
    <xf numFmtId="38" fontId="9" fillId="0" borderId="48" xfId="6" applyFont="1" applyFill="1" applyBorder="1" applyAlignment="1">
      <alignment horizontal="right"/>
    </xf>
    <xf numFmtId="38" fontId="9" fillId="0" borderId="49" xfId="6" applyFont="1" applyFill="1" applyBorder="1" applyAlignment="1">
      <alignment horizontal="right"/>
    </xf>
    <xf numFmtId="38" fontId="9" fillId="0" borderId="50" xfId="6" applyFont="1" applyFill="1" applyBorder="1" applyAlignment="1">
      <alignment horizontal="right"/>
    </xf>
    <xf numFmtId="38" fontId="9" fillId="0" borderId="51" xfId="6" applyFont="1" applyFill="1" applyBorder="1" applyAlignment="1">
      <alignment horizontal="right"/>
    </xf>
    <xf numFmtId="38" fontId="9" fillId="0" borderId="2" xfId="6" applyFont="1" applyFill="1" applyBorder="1" applyAlignment="1">
      <alignment horizontal="right"/>
    </xf>
    <xf numFmtId="38" fontId="9" fillId="0" borderId="9" xfId="6" applyFont="1" applyFill="1" applyBorder="1" applyAlignment="1">
      <alignment horizontal="right"/>
    </xf>
    <xf numFmtId="38" fontId="9" fillId="0" borderId="53" xfId="6" applyFont="1" applyFill="1" applyBorder="1" applyAlignment="1">
      <alignment horizontal="right"/>
    </xf>
    <xf numFmtId="38" fontId="9" fillId="0" borderId="1" xfId="6" applyFont="1" applyFill="1" applyBorder="1" applyAlignment="1">
      <alignment horizontal="right"/>
    </xf>
    <xf numFmtId="38" fontId="9" fillId="0" borderId="7" xfId="6" applyFont="1" applyFill="1" applyBorder="1" applyAlignment="1">
      <alignment horizontal="right"/>
    </xf>
    <xf numFmtId="38" fontId="9" fillId="0" borderId="46" xfId="6" applyFont="1" applyFill="1" applyBorder="1" applyAlignment="1">
      <alignment horizontal="right"/>
    </xf>
    <xf numFmtId="38" fontId="9" fillId="0" borderId="22" xfId="6" applyFont="1" applyFill="1" applyBorder="1" applyAlignment="1">
      <alignment horizontal="right"/>
    </xf>
    <xf numFmtId="38" fontId="9" fillId="0" borderId="47" xfId="6" applyFont="1" applyFill="1" applyBorder="1" applyAlignment="1">
      <alignment horizontal="right"/>
    </xf>
    <xf numFmtId="38" fontId="9" fillId="0" borderId="41" xfId="6" applyFont="1" applyFill="1" applyBorder="1" applyAlignment="1">
      <alignment horizontal="right"/>
    </xf>
    <xf numFmtId="38" fontId="9" fillId="0" borderId="4" xfId="6" applyFont="1" applyFill="1" applyBorder="1" applyAlignment="1">
      <alignment horizontal="right"/>
    </xf>
    <xf numFmtId="38" fontId="9" fillId="0" borderId="3" xfId="6" applyFont="1" applyFill="1" applyBorder="1" applyAlignment="1">
      <alignment horizontal="right"/>
    </xf>
    <xf numFmtId="0" fontId="10" fillId="0" borderId="0" xfId="0" applyFont="1" applyFill="1">
      <alignment vertical="center"/>
    </xf>
    <xf numFmtId="0" fontId="2" fillId="0" borderId="44" xfId="0" applyFont="1" applyBorder="1" applyAlignment="1">
      <alignment horizontal="right" vertical="center"/>
    </xf>
    <xf numFmtId="1" fontId="2" fillId="0" borderId="44" xfId="0" applyNumberFormat="1" applyFont="1" applyBorder="1" applyAlignment="1">
      <alignment horizontal="center" vertical="center"/>
    </xf>
    <xf numFmtId="9" fontId="2" fillId="0" borderId="44" xfId="1" applyFont="1" applyFill="1" applyBorder="1" applyAlignment="1">
      <alignment horizontal="center" vertical="center"/>
    </xf>
    <xf numFmtId="1" fontId="2" fillId="0" borderId="44" xfId="0" applyNumberFormat="1" applyFont="1" applyFill="1" applyBorder="1" applyAlignment="1">
      <alignment horizontal="center" vertical="center"/>
    </xf>
    <xf numFmtId="2" fontId="2" fillId="0" borderId="44" xfId="0" applyNumberFormat="1" applyFont="1" applyFill="1" applyBorder="1" applyAlignment="1">
      <alignment horizontal="center" vertical="center"/>
    </xf>
    <xf numFmtId="0" fontId="2" fillId="0" borderId="44" xfId="0" applyNumberFormat="1" applyFont="1" applyFill="1" applyBorder="1" applyAlignment="1">
      <alignment horizontal="center" vertical="center"/>
    </xf>
    <xf numFmtId="177" fontId="2" fillId="0" borderId="44" xfId="0" applyNumberFormat="1" applyFont="1" applyFill="1" applyBorder="1" applyAlignment="1">
      <alignment horizontal="center" vertical="center"/>
    </xf>
    <xf numFmtId="176" fontId="2" fillId="0" borderId="44" xfId="0" applyNumberFormat="1" applyFont="1" applyFill="1" applyBorder="1" applyAlignment="1">
      <alignment horizontal="center" vertical="center"/>
    </xf>
    <xf numFmtId="1" fontId="11" fillId="0" borderId="27" xfId="0" applyNumberFormat="1" applyFont="1" applyBorder="1" applyAlignment="1">
      <alignment horizontal="center" vertical="center"/>
    </xf>
    <xf numFmtId="1" fontId="11" fillId="0" borderId="28" xfId="0" applyNumberFormat="1" applyFont="1" applyBorder="1" applyAlignment="1">
      <alignment horizontal="center" vertical="center"/>
    </xf>
    <xf numFmtId="1" fontId="11" fillId="0" borderId="29" xfId="0" applyNumberFormat="1" applyFont="1" applyBorder="1" applyAlignment="1">
      <alignment horizontal="center" vertical="center"/>
    </xf>
    <xf numFmtId="9" fontId="11" fillId="0" borderId="27" xfId="1" applyFont="1" applyFill="1" applyBorder="1" applyAlignment="1">
      <alignment horizontal="center" vertical="center"/>
    </xf>
    <xf numFmtId="9" fontId="11" fillId="0" borderId="28" xfId="1" applyFont="1" applyFill="1" applyBorder="1" applyAlignment="1">
      <alignment horizontal="center" vertical="center"/>
    </xf>
    <xf numFmtId="9" fontId="11" fillId="0" borderId="29" xfId="1" applyFont="1" applyFill="1" applyBorder="1" applyAlignment="1">
      <alignment horizontal="center" vertical="center"/>
    </xf>
    <xf numFmtId="1" fontId="11" fillId="0" borderId="27" xfId="0" applyNumberFormat="1" applyFont="1" applyFill="1" applyBorder="1" applyAlignment="1">
      <alignment horizontal="center" vertical="center"/>
    </xf>
    <xf numFmtId="1" fontId="11" fillId="0" borderId="28" xfId="0" applyNumberFormat="1" applyFont="1" applyFill="1" applyBorder="1" applyAlignment="1">
      <alignment horizontal="center" vertical="center"/>
    </xf>
    <xf numFmtId="1" fontId="11" fillId="0" borderId="29" xfId="0" applyNumberFormat="1" applyFont="1" applyFill="1" applyBorder="1" applyAlignment="1">
      <alignment horizontal="center" vertical="center"/>
    </xf>
    <xf numFmtId="2" fontId="11" fillId="0" borderId="27" xfId="0" applyNumberFormat="1" applyFont="1" applyFill="1" applyBorder="1" applyAlignment="1">
      <alignment horizontal="center" vertical="center"/>
    </xf>
    <xf numFmtId="2" fontId="11" fillId="0" borderId="28" xfId="0" applyNumberFormat="1" applyFont="1" applyFill="1" applyBorder="1" applyAlignment="1">
      <alignment horizontal="center" vertical="center"/>
    </xf>
    <xf numFmtId="2" fontId="11" fillId="0" borderId="29" xfId="0" applyNumberFormat="1" applyFont="1" applyFill="1" applyBorder="1" applyAlignment="1">
      <alignment horizontal="center" vertical="center"/>
    </xf>
    <xf numFmtId="0" fontId="11" fillId="0" borderId="27" xfId="0" applyNumberFormat="1" applyFont="1" applyFill="1" applyBorder="1" applyAlignment="1">
      <alignment horizontal="center" vertical="center"/>
    </xf>
    <xf numFmtId="0" fontId="11" fillId="0" borderId="28" xfId="0" applyNumberFormat="1" applyFont="1" applyFill="1" applyBorder="1" applyAlignment="1">
      <alignment horizontal="center" vertical="center"/>
    </xf>
    <xf numFmtId="0" fontId="11" fillId="0" borderId="29" xfId="0" applyNumberFormat="1" applyFont="1" applyFill="1" applyBorder="1" applyAlignment="1">
      <alignment horizontal="center" vertical="center"/>
    </xf>
    <xf numFmtId="177" fontId="11" fillId="0" borderId="27" xfId="0" applyNumberFormat="1" applyFont="1" applyFill="1" applyBorder="1" applyAlignment="1">
      <alignment horizontal="center" vertical="center"/>
    </xf>
    <xf numFmtId="177" fontId="11" fillId="0" borderId="28" xfId="0" applyNumberFormat="1" applyFont="1" applyFill="1" applyBorder="1" applyAlignment="1">
      <alignment horizontal="center" vertical="center"/>
    </xf>
    <xf numFmtId="177" fontId="11" fillId="0" borderId="29" xfId="0" applyNumberFormat="1" applyFont="1" applyFill="1" applyBorder="1" applyAlignment="1">
      <alignment horizontal="center" vertical="center"/>
    </xf>
    <xf numFmtId="176" fontId="11" fillId="0" borderId="29" xfId="0" applyNumberFormat="1" applyFont="1" applyFill="1" applyBorder="1" applyAlignment="1">
      <alignment horizontal="center" vertical="center"/>
    </xf>
    <xf numFmtId="0" fontId="12" fillId="0" borderId="25" xfId="0" applyFont="1" applyFill="1" applyBorder="1" applyAlignment="1">
      <alignment horizontal="left" vertical="center"/>
    </xf>
    <xf numFmtId="179" fontId="12" fillId="0" borderId="10" xfId="0" applyNumberFormat="1" applyFont="1" applyFill="1" applyBorder="1" applyAlignment="1">
      <alignment horizontal="right"/>
    </xf>
    <xf numFmtId="179" fontId="12" fillId="0" borderId="2" xfId="0" applyNumberFormat="1" applyFont="1" applyFill="1" applyBorder="1" applyAlignment="1">
      <alignment horizontal="right"/>
    </xf>
    <xf numFmtId="178" fontId="11" fillId="0" borderId="9" xfId="0" applyNumberFormat="1" applyFont="1" applyBorder="1" applyAlignment="1">
      <alignment horizontal="right"/>
    </xf>
    <xf numFmtId="180" fontId="11" fillId="0" borderId="10" xfId="1" applyNumberFormat="1" applyFont="1" applyBorder="1" applyAlignment="1" applyProtection="1">
      <alignment horizontal="right"/>
      <protection locked="0" hidden="1"/>
    </xf>
    <xf numFmtId="180" fontId="11" fillId="0" borderId="2" xfId="1" applyNumberFormat="1" applyFont="1" applyBorder="1" applyAlignment="1" applyProtection="1">
      <alignment horizontal="right"/>
      <protection locked="0" hidden="1"/>
    </xf>
    <xf numFmtId="180" fontId="11" fillId="0" borderId="9" xfId="1" applyNumberFormat="1" applyFont="1" applyBorder="1" applyAlignment="1" applyProtection="1">
      <alignment horizontal="right"/>
      <protection locked="0"/>
    </xf>
    <xf numFmtId="180" fontId="12" fillId="0" borderId="10" xfId="1" applyNumberFormat="1" applyFont="1" applyFill="1" applyBorder="1" applyAlignment="1">
      <alignment horizontal="right"/>
    </xf>
    <xf numFmtId="180" fontId="12" fillId="0" borderId="2" xfId="1" applyNumberFormat="1" applyFont="1" applyFill="1" applyBorder="1" applyAlignment="1">
      <alignment horizontal="right"/>
    </xf>
    <xf numFmtId="180" fontId="12" fillId="0" borderId="9" xfId="1" applyNumberFormat="1" applyFont="1" applyFill="1" applyBorder="1" applyAlignment="1">
      <alignment horizontal="right"/>
    </xf>
    <xf numFmtId="178" fontId="12" fillId="0" borderId="10" xfId="0" applyNumberFormat="1" applyFont="1" applyFill="1" applyBorder="1" applyAlignment="1">
      <alignment horizontal="right"/>
    </xf>
    <xf numFmtId="178" fontId="12" fillId="0" borderId="2" xfId="0" applyNumberFormat="1" applyFont="1" applyFill="1" applyBorder="1" applyAlignment="1">
      <alignment horizontal="right"/>
    </xf>
    <xf numFmtId="181" fontId="12" fillId="0" borderId="10" xfId="0" applyNumberFormat="1" applyFont="1" applyFill="1" applyBorder="1" applyAlignment="1">
      <alignment horizontal="right"/>
    </xf>
    <xf numFmtId="181" fontId="12" fillId="0" borderId="2" xfId="0" applyNumberFormat="1" applyFont="1" applyFill="1" applyBorder="1" applyAlignment="1">
      <alignment horizontal="right"/>
    </xf>
    <xf numFmtId="181" fontId="12" fillId="0" borderId="9" xfId="0" applyNumberFormat="1" applyFont="1" applyFill="1" applyBorder="1" applyAlignment="1">
      <alignment horizontal="right"/>
    </xf>
    <xf numFmtId="180" fontId="11" fillId="0" borderId="10" xfId="1" applyNumberFormat="1" applyFont="1" applyFill="1" applyBorder="1" applyAlignment="1" applyProtection="1">
      <alignment horizontal="right"/>
      <protection locked="0" hidden="1"/>
    </xf>
    <xf numFmtId="180" fontId="11" fillId="0" borderId="2" xfId="1" applyNumberFormat="1" applyFont="1" applyFill="1" applyBorder="1" applyAlignment="1" applyProtection="1">
      <alignment horizontal="right"/>
      <protection locked="0" hidden="1"/>
    </xf>
    <xf numFmtId="180" fontId="11" fillId="0" borderId="9" xfId="1" applyNumberFormat="1" applyFont="1" applyFill="1" applyBorder="1" applyAlignment="1" applyProtection="1">
      <alignment horizontal="right"/>
      <protection locked="0" hidden="1"/>
    </xf>
    <xf numFmtId="2" fontId="11" fillId="0" borderId="10" xfId="0" applyNumberFormat="1" applyFont="1" applyFill="1" applyBorder="1" applyAlignment="1" applyProtection="1">
      <alignment horizontal="right"/>
      <protection locked="0" hidden="1"/>
    </xf>
    <xf numFmtId="2" fontId="11" fillId="0" borderId="2" xfId="0" applyNumberFormat="1" applyFont="1" applyFill="1" applyBorder="1" applyAlignment="1" applyProtection="1">
      <alignment horizontal="right"/>
      <protection locked="0" hidden="1"/>
    </xf>
    <xf numFmtId="2" fontId="11" fillId="0" borderId="9" xfId="0" applyNumberFormat="1" applyFont="1" applyFill="1" applyBorder="1" applyAlignment="1" applyProtection="1">
      <alignment horizontal="right"/>
      <protection locked="0" hidden="1"/>
    </xf>
    <xf numFmtId="2" fontId="11" fillId="0" borderId="10" xfId="0" applyNumberFormat="1" applyFont="1" applyFill="1" applyBorder="1" applyAlignment="1">
      <alignment horizontal="right"/>
    </xf>
    <xf numFmtId="2" fontId="11" fillId="0" borderId="2" xfId="0" applyNumberFormat="1" applyFont="1" applyFill="1" applyBorder="1" applyAlignment="1">
      <alignment horizontal="right"/>
    </xf>
    <xf numFmtId="2" fontId="11" fillId="0" borderId="26" xfId="0" applyNumberFormat="1" applyFont="1" applyFill="1" applyBorder="1" applyAlignment="1">
      <alignment horizontal="right"/>
    </xf>
    <xf numFmtId="0" fontId="12" fillId="0" borderId="11" xfId="0" applyFont="1" applyFill="1" applyBorder="1" applyAlignment="1">
      <alignment horizontal="left" vertical="center"/>
    </xf>
    <xf numFmtId="178" fontId="11" fillId="0" borderId="8" xfId="0" applyNumberFormat="1" applyFont="1" applyBorder="1" applyAlignment="1">
      <alignment horizontal="right"/>
    </xf>
    <xf numFmtId="178" fontId="11" fillId="0" borderId="1" xfId="0" applyNumberFormat="1" applyFont="1" applyBorder="1" applyAlignment="1">
      <alignment horizontal="right"/>
    </xf>
    <xf numFmtId="178" fontId="11" fillId="0" borderId="7" xfId="0" applyNumberFormat="1" applyFont="1" applyBorder="1" applyAlignment="1">
      <alignment horizontal="right"/>
    </xf>
    <xf numFmtId="180" fontId="11" fillId="0" borderId="8" xfId="1" applyNumberFormat="1" applyFont="1" applyBorder="1" applyAlignment="1" applyProtection="1">
      <alignment horizontal="right"/>
      <protection locked="0" hidden="1"/>
    </xf>
    <xf numFmtId="180" fontId="11" fillId="0" borderId="1" xfId="1" applyNumberFormat="1" applyFont="1" applyBorder="1" applyAlignment="1" applyProtection="1">
      <alignment horizontal="right"/>
      <protection locked="0" hidden="1"/>
    </xf>
    <xf numFmtId="180" fontId="11" fillId="0" borderId="7" xfId="1" applyNumberFormat="1" applyFont="1" applyBorder="1" applyAlignment="1" applyProtection="1">
      <alignment horizontal="right"/>
      <protection locked="0"/>
    </xf>
    <xf numFmtId="178" fontId="11" fillId="0" borderId="8" xfId="0" applyNumberFormat="1" applyFont="1" applyFill="1" applyBorder="1" applyAlignment="1">
      <alignment horizontal="right"/>
    </xf>
    <xf numFmtId="178" fontId="11" fillId="0" borderId="1" xfId="0" applyNumberFormat="1" applyFont="1" applyFill="1" applyBorder="1" applyAlignment="1">
      <alignment horizontal="right"/>
    </xf>
    <xf numFmtId="179" fontId="12" fillId="0" borderId="8" xfId="0" applyNumberFormat="1" applyFont="1" applyFill="1" applyBorder="1" applyAlignment="1">
      <alignment horizontal="right"/>
    </xf>
    <xf numFmtId="179" fontId="12" fillId="0" borderId="1" xfId="0" applyNumberFormat="1" applyFont="1" applyFill="1" applyBorder="1" applyAlignment="1">
      <alignment horizontal="right"/>
    </xf>
    <xf numFmtId="180" fontId="11" fillId="0" borderId="8" xfId="1" applyNumberFormat="1" applyFont="1" applyFill="1" applyBorder="1" applyAlignment="1" applyProtection="1">
      <alignment horizontal="right"/>
      <protection locked="0" hidden="1"/>
    </xf>
    <xf numFmtId="180" fontId="11" fillId="0" borderId="1" xfId="1" applyNumberFormat="1" applyFont="1" applyFill="1" applyBorder="1" applyAlignment="1" applyProtection="1">
      <alignment horizontal="right"/>
      <protection locked="0" hidden="1"/>
    </xf>
    <xf numFmtId="180" fontId="11" fillId="0" borderId="7" xfId="1" applyNumberFormat="1" applyFont="1" applyFill="1" applyBorder="1" applyAlignment="1" applyProtection="1">
      <alignment horizontal="right"/>
      <protection locked="0" hidden="1"/>
    </xf>
    <xf numFmtId="2" fontId="11" fillId="0" borderId="8" xfId="0" applyNumberFormat="1" applyFont="1" applyFill="1" applyBorder="1" applyAlignment="1" applyProtection="1">
      <alignment horizontal="right"/>
      <protection locked="0" hidden="1"/>
    </xf>
    <xf numFmtId="2" fontId="11" fillId="0" borderId="1" xfId="0" applyNumberFormat="1" applyFont="1" applyFill="1" applyBorder="1" applyAlignment="1" applyProtection="1">
      <alignment horizontal="right"/>
      <protection locked="0" hidden="1"/>
    </xf>
    <xf numFmtId="2" fontId="11" fillId="0" borderId="7" xfId="0" applyNumberFormat="1" applyFont="1" applyFill="1" applyBorder="1" applyAlignment="1" applyProtection="1">
      <alignment horizontal="right"/>
      <protection locked="0" hidden="1"/>
    </xf>
    <xf numFmtId="2" fontId="11" fillId="0" borderId="8" xfId="0" applyNumberFormat="1" applyFont="1" applyFill="1" applyBorder="1" applyAlignment="1">
      <alignment horizontal="right"/>
    </xf>
    <xf numFmtId="2" fontId="11" fillId="0" borderId="1" xfId="0" applyNumberFormat="1" applyFont="1" applyFill="1" applyBorder="1" applyAlignment="1">
      <alignment horizontal="right"/>
    </xf>
    <xf numFmtId="2" fontId="11" fillId="0" borderId="24" xfId="0" applyNumberFormat="1" applyFont="1" applyFill="1" applyBorder="1" applyAlignment="1">
      <alignment horizontal="right"/>
    </xf>
    <xf numFmtId="2" fontId="11" fillId="0" borderId="21" xfId="0" applyNumberFormat="1" applyFont="1" applyFill="1" applyBorder="1" applyAlignment="1">
      <alignment horizontal="right"/>
    </xf>
    <xf numFmtId="2" fontId="11" fillId="0" borderId="22" xfId="0" applyNumberFormat="1" applyFont="1" applyFill="1" applyBorder="1" applyAlignment="1">
      <alignment horizontal="right"/>
    </xf>
    <xf numFmtId="2" fontId="11" fillId="0" borderId="20" xfId="0" applyNumberFormat="1" applyFont="1" applyFill="1" applyBorder="1" applyAlignment="1">
      <alignment horizontal="right"/>
    </xf>
    <xf numFmtId="38" fontId="11" fillId="0" borderId="6" xfId="2" applyFont="1" applyBorder="1" applyAlignment="1">
      <alignment horizontal="left" vertical="center"/>
    </xf>
    <xf numFmtId="179" fontId="11" fillId="0" borderId="5" xfId="2" applyNumberFormat="1" applyFont="1" applyBorder="1" applyAlignment="1">
      <alignment horizontal="right"/>
    </xf>
    <xf numFmtId="179" fontId="11" fillId="0" borderId="4" xfId="2" applyNumberFormat="1" applyFont="1" applyBorder="1" applyAlignment="1">
      <alignment horizontal="right"/>
    </xf>
    <xf numFmtId="178" fontId="11" fillId="0" borderId="3" xfId="0" applyNumberFormat="1" applyFont="1" applyBorder="1" applyAlignment="1">
      <alignment horizontal="right"/>
    </xf>
    <xf numFmtId="178" fontId="11" fillId="0" borderId="3" xfId="0" applyNumberFormat="1" applyFont="1" applyBorder="1" applyAlignment="1" applyProtection="1">
      <alignment horizontal="right"/>
      <protection locked="0"/>
    </xf>
    <xf numFmtId="180" fontId="11" fillId="0" borderId="5" xfId="1" applyNumberFormat="1" applyFont="1" applyBorder="1" applyAlignment="1" applyProtection="1">
      <alignment horizontal="right"/>
      <protection locked="0" hidden="1"/>
    </xf>
    <xf numFmtId="180" fontId="11" fillId="0" borderId="4" xfId="1" applyNumberFormat="1" applyFont="1" applyBorder="1" applyAlignment="1" applyProtection="1">
      <alignment horizontal="right"/>
      <protection locked="0" hidden="1"/>
    </xf>
    <xf numFmtId="180" fontId="11" fillId="0" borderId="3" xfId="1" applyNumberFormat="1" applyFont="1" applyBorder="1" applyAlignment="1" applyProtection="1">
      <alignment horizontal="right"/>
      <protection locked="0"/>
    </xf>
    <xf numFmtId="178" fontId="11" fillId="0" borderId="3" xfId="0" applyNumberFormat="1" applyFont="1" applyFill="1" applyBorder="1" applyAlignment="1" applyProtection="1">
      <alignment horizontal="right"/>
      <protection locked="0"/>
    </xf>
    <xf numFmtId="180" fontId="12" fillId="0" borderId="5" xfId="1" applyNumberFormat="1" applyFont="1" applyFill="1" applyBorder="1" applyAlignment="1">
      <alignment horizontal="right"/>
    </xf>
    <xf numFmtId="180" fontId="12" fillId="0" borderId="4" xfId="1" applyNumberFormat="1" applyFont="1" applyFill="1" applyBorder="1" applyAlignment="1">
      <alignment horizontal="right"/>
    </xf>
    <xf numFmtId="180" fontId="12" fillId="0" borderId="3" xfId="1" applyNumberFormat="1" applyFont="1" applyFill="1" applyBorder="1" applyAlignment="1">
      <alignment horizontal="right"/>
    </xf>
    <xf numFmtId="181" fontId="12" fillId="0" borderId="5" xfId="0" applyNumberFormat="1" applyFont="1" applyFill="1" applyBorder="1" applyAlignment="1">
      <alignment horizontal="right"/>
    </xf>
    <xf numFmtId="181" fontId="12" fillId="0" borderId="4" xfId="0" applyNumberFormat="1" applyFont="1" applyFill="1" applyBorder="1" applyAlignment="1">
      <alignment horizontal="right"/>
    </xf>
    <xf numFmtId="181" fontId="12" fillId="0" borderId="3" xfId="0" applyNumberFormat="1" applyFont="1" applyFill="1" applyBorder="1" applyAlignment="1">
      <alignment horizontal="right"/>
    </xf>
    <xf numFmtId="180" fontId="11" fillId="0" borderId="5" xfId="1" applyNumberFormat="1" applyFont="1" applyFill="1" applyBorder="1" applyAlignment="1" applyProtection="1">
      <alignment horizontal="right"/>
      <protection locked="0" hidden="1"/>
    </xf>
    <xf numFmtId="180" fontId="11" fillId="0" borderId="4" xfId="1" applyNumberFormat="1" applyFont="1" applyFill="1" applyBorder="1" applyAlignment="1" applyProtection="1">
      <alignment horizontal="right"/>
      <protection locked="0" hidden="1"/>
    </xf>
    <xf numFmtId="180" fontId="11" fillId="0" borderId="3" xfId="1" applyNumberFormat="1" applyFont="1" applyFill="1" applyBorder="1" applyAlignment="1" applyProtection="1">
      <alignment horizontal="right"/>
      <protection locked="0" hidden="1"/>
    </xf>
    <xf numFmtId="2" fontId="11" fillId="0" borderId="5" xfId="0" applyNumberFormat="1" applyFont="1" applyFill="1" applyBorder="1" applyAlignment="1" applyProtection="1">
      <alignment horizontal="right"/>
      <protection locked="0" hidden="1"/>
    </xf>
    <xf numFmtId="2" fontId="11" fillId="0" borderId="4" xfId="0" applyNumberFormat="1" applyFont="1" applyFill="1" applyBorder="1" applyAlignment="1" applyProtection="1">
      <alignment horizontal="right"/>
      <protection locked="0" hidden="1"/>
    </xf>
    <xf numFmtId="2" fontId="11" fillId="0" borderId="3" xfId="0" applyNumberFormat="1" applyFont="1" applyFill="1" applyBorder="1" applyAlignment="1" applyProtection="1">
      <alignment horizontal="right"/>
      <protection locked="0" hidden="1"/>
    </xf>
    <xf numFmtId="2" fontId="11" fillId="0" borderId="5" xfId="0" applyNumberFormat="1" applyFont="1" applyFill="1" applyBorder="1" applyAlignment="1">
      <alignment horizontal="right"/>
    </xf>
    <xf numFmtId="2" fontId="11" fillId="0" borderId="23" xfId="0" applyNumberFormat="1" applyFont="1" applyFill="1" applyBorder="1" applyAlignment="1">
      <alignment horizontal="right"/>
    </xf>
    <xf numFmtId="2" fontId="11" fillId="0" borderId="19" xfId="0" applyNumberFormat="1" applyFont="1" applyFill="1" applyBorder="1" applyAlignment="1">
      <alignment horizontal="right"/>
    </xf>
    <xf numFmtId="0" fontId="14" fillId="0" borderId="15" xfId="5" applyFont="1" applyFill="1" applyBorder="1" applyAlignment="1">
      <alignment vertical="center"/>
    </xf>
    <xf numFmtId="0" fontId="14" fillId="0" borderId="25" xfId="5" applyFont="1" applyFill="1" applyBorder="1" applyAlignment="1">
      <alignment vertical="center"/>
    </xf>
    <xf numFmtId="0" fontId="14" fillId="0" borderId="11" xfId="5" applyFont="1" applyFill="1" applyBorder="1" applyAlignment="1">
      <alignment vertical="center"/>
    </xf>
    <xf numFmtId="0" fontId="14" fillId="0" borderId="45" xfId="5" applyFont="1" applyFill="1" applyBorder="1" applyAlignment="1">
      <alignment vertical="center"/>
    </xf>
    <xf numFmtId="0" fontId="9" fillId="0" borderId="6" xfId="3" applyFont="1" applyFill="1" applyBorder="1" applyAlignment="1">
      <alignment horizontal="right" vertical="center"/>
    </xf>
    <xf numFmtId="1" fontId="11" fillId="0" borderId="42" xfId="0" applyNumberFormat="1" applyFont="1" applyBorder="1" applyAlignment="1">
      <alignment horizontal="center" vertical="center"/>
    </xf>
    <xf numFmtId="9" fontId="11" fillId="0" borderId="42" xfId="1" applyFont="1" applyFill="1" applyBorder="1" applyAlignment="1">
      <alignment horizontal="center" vertical="center"/>
    </xf>
    <xf numFmtId="1" fontId="11" fillId="0" borderId="42" xfId="0" applyNumberFormat="1" applyFont="1" applyFill="1" applyBorder="1" applyAlignment="1">
      <alignment horizontal="center" vertical="center"/>
    </xf>
    <xf numFmtId="2" fontId="11" fillId="0" borderId="42" xfId="0" applyNumberFormat="1" applyFont="1" applyFill="1" applyBorder="1" applyAlignment="1">
      <alignment horizontal="center" vertical="center"/>
    </xf>
    <xf numFmtId="0" fontId="11" fillId="0" borderId="42" xfId="0" applyNumberFormat="1" applyFont="1" applyFill="1" applyBorder="1" applyAlignment="1">
      <alignment horizontal="center" vertical="center"/>
    </xf>
    <xf numFmtId="177" fontId="11" fillId="0" borderId="42" xfId="0" applyNumberFormat="1" applyFont="1" applyFill="1" applyBorder="1" applyAlignment="1">
      <alignment horizontal="center" vertical="center"/>
    </xf>
    <xf numFmtId="180" fontId="11" fillId="0" borderId="51" xfId="1" applyNumberFormat="1" applyFont="1" applyBorder="1" applyAlignment="1" applyProtection="1">
      <alignment horizontal="right"/>
      <protection locked="0" hidden="1"/>
    </xf>
    <xf numFmtId="180" fontId="12" fillId="0" borderId="51" xfId="1" applyNumberFormat="1" applyFont="1" applyFill="1" applyBorder="1" applyAlignment="1">
      <alignment horizontal="right"/>
    </xf>
    <xf numFmtId="181" fontId="12" fillId="0" borderId="51" xfId="0" applyNumberFormat="1" applyFont="1" applyFill="1" applyBorder="1" applyAlignment="1">
      <alignment horizontal="right"/>
    </xf>
    <xf numFmtId="180" fontId="11" fillId="0" borderId="51" xfId="1" applyNumberFormat="1" applyFont="1" applyFill="1" applyBorder="1" applyAlignment="1" applyProtection="1">
      <alignment horizontal="right"/>
      <protection locked="0" hidden="1"/>
    </xf>
    <xf numFmtId="2" fontId="11" fillId="0" borderId="51" xfId="0" applyNumberFormat="1" applyFont="1" applyFill="1" applyBorder="1" applyAlignment="1" applyProtection="1">
      <alignment horizontal="right"/>
      <protection locked="0" hidden="1"/>
    </xf>
    <xf numFmtId="180" fontId="11" fillId="0" borderId="53" xfId="1" applyNumberFormat="1" applyFont="1" applyBorder="1" applyAlignment="1" applyProtection="1">
      <alignment horizontal="right"/>
      <protection locked="0" hidden="1"/>
    </xf>
    <xf numFmtId="180" fontId="11" fillId="0" borderId="53" xfId="1" applyNumberFormat="1" applyFont="1" applyFill="1" applyBorder="1" applyAlignment="1" applyProtection="1">
      <alignment horizontal="right"/>
      <protection locked="0" hidden="1"/>
    </xf>
    <xf numFmtId="2" fontId="11" fillId="0" borderId="53" xfId="0" applyNumberFormat="1" applyFont="1" applyFill="1" applyBorder="1" applyAlignment="1" applyProtection="1">
      <alignment horizontal="right"/>
      <protection locked="0" hidden="1"/>
    </xf>
    <xf numFmtId="180" fontId="11" fillId="0" borderId="41" xfId="1" applyNumberFormat="1" applyFont="1" applyBorder="1" applyAlignment="1" applyProtection="1">
      <alignment horizontal="right"/>
      <protection locked="0" hidden="1"/>
    </xf>
    <xf numFmtId="180" fontId="12" fillId="0" borderId="41" xfId="1" applyNumberFormat="1" applyFont="1" applyFill="1" applyBorder="1" applyAlignment="1">
      <alignment horizontal="right"/>
    </xf>
    <xf numFmtId="181" fontId="12" fillId="0" borderId="41" xfId="0" applyNumberFormat="1" applyFont="1" applyFill="1" applyBorder="1" applyAlignment="1">
      <alignment horizontal="right"/>
    </xf>
    <xf numFmtId="180" fontId="11" fillId="0" borderId="41" xfId="1" applyNumberFormat="1" applyFont="1" applyFill="1" applyBorder="1" applyAlignment="1" applyProtection="1">
      <alignment horizontal="right"/>
      <protection locked="0" hidden="1"/>
    </xf>
    <xf numFmtId="2" fontId="11" fillId="0" borderId="41" xfId="0" applyNumberFormat="1" applyFont="1" applyFill="1" applyBorder="1" applyAlignment="1" applyProtection="1">
      <alignment horizontal="right"/>
      <protection locked="0" hidden="1"/>
    </xf>
    <xf numFmtId="2" fontId="11" fillId="0" borderId="58" xfId="0" applyNumberFormat="1" applyFont="1" applyFill="1" applyBorder="1" applyAlignment="1" applyProtection="1">
      <alignment horizontal="right"/>
      <protection locked="0" hidden="1"/>
    </xf>
    <xf numFmtId="38" fontId="11" fillId="0" borderId="6" xfId="2" applyFont="1" applyBorder="1" applyAlignment="1">
      <alignment horizontal="right" vertical="center"/>
    </xf>
    <xf numFmtId="0" fontId="12" fillId="0" borderId="54" xfId="0" applyFont="1" applyFill="1" applyBorder="1" applyAlignment="1">
      <alignment horizontal="left" vertical="center"/>
    </xf>
    <xf numFmtId="180" fontId="11" fillId="0" borderId="55" xfId="1" applyNumberFormat="1" applyFont="1" applyBorder="1" applyAlignment="1" applyProtection="1">
      <alignment horizontal="right"/>
      <protection locked="0" hidden="1"/>
    </xf>
    <xf numFmtId="180" fontId="11" fillId="0" borderId="56" xfId="1" applyNumberFormat="1" applyFont="1" applyBorder="1" applyAlignment="1" applyProtection="1">
      <alignment horizontal="right"/>
      <protection locked="0" hidden="1"/>
    </xf>
    <xf numFmtId="180" fontId="11" fillId="0" borderId="57" xfId="1" applyNumberFormat="1" applyFont="1" applyBorder="1" applyAlignment="1" applyProtection="1">
      <alignment horizontal="right"/>
      <protection locked="0"/>
    </xf>
    <xf numFmtId="180" fontId="12" fillId="0" borderId="59" xfId="1" applyNumberFormat="1" applyFont="1" applyFill="1" applyBorder="1" applyAlignment="1">
      <alignment horizontal="right"/>
    </xf>
    <xf numFmtId="180" fontId="12" fillId="0" borderId="60" xfId="1" applyNumberFormat="1" applyFont="1" applyFill="1" applyBorder="1" applyAlignment="1">
      <alignment horizontal="right"/>
    </xf>
    <xf numFmtId="180" fontId="12" fillId="0" borderId="61" xfId="1" applyNumberFormat="1" applyFont="1" applyFill="1" applyBorder="1" applyAlignment="1">
      <alignment horizontal="right"/>
    </xf>
    <xf numFmtId="181" fontId="12" fillId="0" borderId="59" xfId="0" applyNumberFormat="1" applyFont="1" applyFill="1" applyBorder="1" applyAlignment="1">
      <alignment horizontal="right"/>
    </xf>
    <xf numFmtId="181" fontId="12" fillId="0" borderId="60" xfId="0" applyNumberFormat="1" applyFont="1" applyFill="1" applyBorder="1" applyAlignment="1">
      <alignment horizontal="right"/>
    </xf>
    <xf numFmtId="181" fontId="12" fillId="0" borderId="61" xfId="0" applyNumberFormat="1" applyFont="1" applyFill="1" applyBorder="1" applyAlignment="1">
      <alignment horizontal="right"/>
    </xf>
    <xf numFmtId="180" fontId="11" fillId="0" borderId="55" xfId="1" applyNumberFormat="1" applyFont="1" applyFill="1" applyBorder="1" applyAlignment="1" applyProtection="1">
      <alignment horizontal="right"/>
      <protection locked="0" hidden="1"/>
    </xf>
    <xf numFmtId="180" fontId="11" fillId="0" borderId="56" xfId="1" applyNumberFormat="1" applyFont="1" applyFill="1" applyBorder="1" applyAlignment="1" applyProtection="1">
      <alignment horizontal="right"/>
      <protection locked="0" hidden="1"/>
    </xf>
    <xf numFmtId="180" fontId="11" fillId="0" borderId="57" xfId="1" applyNumberFormat="1" applyFont="1" applyFill="1" applyBorder="1" applyAlignment="1" applyProtection="1">
      <alignment horizontal="right"/>
      <protection locked="0" hidden="1"/>
    </xf>
    <xf numFmtId="2" fontId="11" fillId="0" borderId="55" xfId="0" applyNumberFormat="1" applyFont="1" applyFill="1" applyBorder="1" applyAlignment="1" applyProtection="1">
      <alignment horizontal="right"/>
      <protection locked="0" hidden="1"/>
    </xf>
    <xf numFmtId="2" fontId="11" fillId="0" borderId="56" xfId="0" applyNumberFormat="1" applyFont="1" applyFill="1" applyBorder="1" applyAlignment="1" applyProtection="1">
      <alignment horizontal="right"/>
      <protection locked="0" hidden="1"/>
    </xf>
    <xf numFmtId="2" fontId="11" fillId="0" borderId="57" xfId="0" applyNumberFormat="1" applyFont="1" applyFill="1" applyBorder="1" applyAlignment="1" applyProtection="1">
      <alignment horizontal="right"/>
      <protection locked="0" hidden="1"/>
    </xf>
    <xf numFmtId="0" fontId="12" fillId="0" borderId="43" xfId="0" applyFont="1" applyFill="1" applyBorder="1" applyAlignment="1">
      <alignment horizontal="left" vertical="center"/>
    </xf>
    <xf numFmtId="180" fontId="11" fillId="0" borderId="40" xfId="1" applyNumberFormat="1" applyFont="1" applyBorder="1" applyAlignment="1" applyProtection="1">
      <alignment horizontal="right"/>
      <protection locked="0" hidden="1"/>
    </xf>
    <xf numFmtId="180" fontId="11" fillId="0" borderId="38" xfId="1" applyNumberFormat="1" applyFont="1" applyBorder="1" applyAlignment="1" applyProtection="1">
      <alignment horizontal="right"/>
      <protection locked="0" hidden="1"/>
    </xf>
    <xf numFmtId="180" fontId="11" fillId="0" borderId="39" xfId="1" applyNumberFormat="1" applyFont="1" applyBorder="1" applyAlignment="1" applyProtection="1">
      <alignment horizontal="right"/>
      <protection locked="0"/>
    </xf>
    <xf numFmtId="180" fontId="12" fillId="0" borderId="40" xfId="1" applyNumberFormat="1" applyFont="1" applyFill="1" applyBorder="1" applyAlignment="1">
      <alignment horizontal="right"/>
    </xf>
    <xf numFmtId="180" fontId="12" fillId="0" borderId="38" xfId="1" applyNumberFormat="1" applyFont="1" applyFill="1" applyBorder="1" applyAlignment="1">
      <alignment horizontal="right"/>
    </xf>
    <xf numFmtId="180" fontId="12" fillId="0" borderId="39" xfId="1" applyNumberFormat="1" applyFont="1" applyFill="1" applyBorder="1" applyAlignment="1">
      <alignment horizontal="right"/>
    </xf>
    <xf numFmtId="181" fontId="12" fillId="0" borderId="40" xfId="0" applyNumberFormat="1" applyFont="1" applyFill="1" applyBorder="1" applyAlignment="1">
      <alignment horizontal="right"/>
    </xf>
    <xf numFmtId="181" fontId="12" fillId="0" borderId="38" xfId="0" applyNumberFormat="1" applyFont="1" applyFill="1" applyBorder="1" applyAlignment="1">
      <alignment horizontal="right"/>
    </xf>
    <xf numFmtId="181" fontId="12" fillId="0" borderId="39" xfId="0" applyNumberFormat="1" applyFont="1" applyFill="1" applyBorder="1" applyAlignment="1">
      <alignment horizontal="right"/>
    </xf>
    <xf numFmtId="180" fontId="11" fillId="0" borderId="40" xfId="1" applyNumberFormat="1" applyFont="1" applyFill="1" applyBorder="1" applyAlignment="1" applyProtection="1">
      <alignment horizontal="right"/>
      <protection locked="0" hidden="1"/>
    </xf>
    <xf numFmtId="180" fontId="11" fillId="0" borderId="38" xfId="1" applyNumberFormat="1" applyFont="1" applyFill="1" applyBorder="1" applyAlignment="1" applyProtection="1">
      <alignment horizontal="right"/>
      <protection locked="0" hidden="1"/>
    </xf>
    <xf numFmtId="180" fontId="11" fillId="0" borderId="39" xfId="1" applyNumberFormat="1" applyFont="1" applyFill="1" applyBorder="1" applyAlignment="1" applyProtection="1">
      <alignment horizontal="right"/>
      <protection locked="0" hidden="1"/>
    </xf>
    <xf numFmtId="2" fontId="11" fillId="0" borderId="40" xfId="0" applyNumberFormat="1" applyFont="1" applyFill="1" applyBorder="1" applyAlignment="1" applyProtection="1">
      <alignment horizontal="right"/>
      <protection locked="0" hidden="1"/>
    </xf>
    <xf numFmtId="2" fontId="11" fillId="0" borderId="38" xfId="0" applyNumberFormat="1" applyFont="1" applyFill="1" applyBorder="1" applyAlignment="1" applyProtection="1">
      <alignment horizontal="right"/>
      <protection locked="0" hidden="1"/>
    </xf>
    <xf numFmtId="2" fontId="11" fillId="0" borderId="39" xfId="0" applyNumberFormat="1" applyFont="1" applyFill="1" applyBorder="1" applyAlignment="1" applyProtection="1">
      <alignment horizontal="right"/>
      <protection locked="0" hidden="1"/>
    </xf>
    <xf numFmtId="0" fontId="11" fillId="0" borderId="45" xfId="0" applyFont="1" applyBorder="1" applyAlignment="1">
      <alignment horizontal="left" vertical="center"/>
    </xf>
    <xf numFmtId="180" fontId="11" fillId="0" borderId="46" xfId="1" applyNumberFormat="1" applyFont="1" applyBorder="1" applyAlignment="1" applyProtection="1">
      <alignment horizontal="right"/>
      <protection locked="0" hidden="1"/>
    </xf>
    <xf numFmtId="180" fontId="11" fillId="0" borderId="22" xfId="1" applyNumberFormat="1" applyFont="1" applyBorder="1" applyAlignment="1" applyProtection="1">
      <alignment horizontal="right"/>
      <protection locked="0" hidden="1"/>
    </xf>
    <xf numFmtId="180" fontId="11" fillId="0" borderId="47" xfId="1" applyNumberFormat="1" applyFont="1" applyBorder="1" applyAlignment="1" applyProtection="1">
      <alignment horizontal="right"/>
      <protection locked="0"/>
    </xf>
    <xf numFmtId="180" fontId="12" fillId="0" borderId="46" xfId="1" applyNumberFormat="1" applyFont="1" applyFill="1" applyBorder="1" applyAlignment="1">
      <alignment horizontal="right"/>
    </xf>
    <xf numFmtId="180" fontId="12" fillId="0" borderId="22" xfId="1" applyNumberFormat="1" applyFont="1" applyFill="1" applyBorder="1" applyAlignment="1">
      <alignment horizontal="right"/>
    </xf>
    <xf numFmtId="180" fontId="12" fillId="0" borderId="47" xfId="1" applyNumberFormat="1" applyFont="1" applyFill="1" applyBorder="1" applyAlignment="1">
      <alignment horizontal="right"/>
    </xf>
    <xf numFmtId="181" fontId="12" fillId="0" borderId="46" xfId="0" applyNumberFormat="1" applyFont="1" applyFill="1" applyBorder="1" applyAlignment="1">
      <alignment horizontal="right"/>
    </xf>
    <xf numFmtId="181" fontId="12" fillId="0" borderId="22" xfId="0" applyNumberFormat="1" applyFont="1" applyFill="1" applyBorder="1" applyAlignment="1">
      <alignment horizontal="right"/>
    </xf>
    <xf numFmtId="181" fontId="12" fillId="0" borderId="47" xfId="0" applyNumberFormat="1" applyFont="1" applyFill="1" applyBorder="1" applyAlignment="1">
      <alignment horizontal="right"/>
    </xf>
    <xf numFmtId="180" fontId="11" fillId="0" borderId="46" xfId="1" applyNumberFormat="1" applyFont="1" applyFill="1" applyBorder="1" applyAlignment="1" applyProtection="1">
      <alignment horizontal="right"/>
      <protection locked="0" hidden="1"/>
    </xf>
    <xf numFmtId="180" fontId="11" fillId="0" borderId="22" xfId="1" applyNumberFormat="1" applyFont="1" applyFill="1" applyBorder="1" applyAlignment="1" applyProtection="1">
      <alignment horizontal="right"/>
      <protection locked="0" hidden="1"/>
    </xf>
    <xf numFmtId="180" fontId="11" fillId="0" borderId="47" xfId="1" applyNumberFormat="1" applyFont="1" applyFill="1" applyBorder="1" applyAlignment="1" applyProtection="1">
      <alignment horizontal="right"/>
      <protection locked="0" hidden="1"/>
    </xf>
    <xf numFmtId="2" fontId="11" fillId="0" borderId="46" xfId="0" applyNumberFormat="1" applyFont="1" applyFill="1" applyBorder="1" applyAlignment="1" applyProtection="1">
      <alignment horizontal="right"/>
      <protection locked="0" hidden="1"/>
    </xf>
    <xf numFmtId="2" fontId="11" fillId="0" borderId="22" xfId="0" applyNumberFormat="1" applyFont="1" applyFill="1" applyBorder="1" applyAlignment="1" applyProtection="1">
      <alignment horizontal="right"/>
      <protection locked="0" hidden="1"/>
    </xf>
    <xf numFmtId="2" fontId="11" fillId="0" borderId="47" xfId="0" applyNumberFormat="1" applyFont="1" applyFill="1" applyBorder="1" applyAlignment="1" applyProtection="1">
      <alignment horizontal="right"/>
      <protection locked="0" hidden="1"/>
    </xf>
    <xf numFmtId="38" fontId="12" fillId="0" borderId="43" xfId="2" applyFont="1" applyFill="1" applyBorder="1" applyAlignment="1">
      <alignment horizontal="left" vertical="center"/>
    </xf>
    <xf numFmtId="0" fontId="11" fillId="0" borderId="6" xfId="0" applyFont="1" applyBorder="1" applyAlignment="1">
      <alignment horizontal="center" vertical="center"/>
    </xf>
    <xf numFmtId="38" fontId="12" fillId="0" borderId="51" xfId="6" applyFont="1" applyFill="1" applyBorder="1" applyAlignment="1">
      <alignment horizontal="right"/>
    </xf>
    <xf numFmtId="38" fontId="12" fillId="0" borderId="2" xfId="6" applyFont="1" applyFill="1" applyBorder="1" applyAlignment="1">
      <alignment horizontal="right"/>
    </xf>
    <xf numFmtId="38" fontId="11" fillId="0" borderId="9" xfId="6" applyFont="1" applyBorder="1" applyAlignment="1">
      <alignment horizontal="right"/>
    </xf>
    <xf numFmtId="38" fontId="12" fillId="0" borderId="53" xfId="6" applyFont="1" applyFill="1" applyBorder="1" applyAlignment="1">
      <alignment horizontal="right"/>
    </xf>
    <xf numFmtId="38" fontId="12" fillId="0" borderId="1" xfId="6" applyFont="1" applyFill="1" applyBorder="1" applyAlignment="1">
      <alignment horizontal="right"/>
    </xf>
    <xf numFmtId="38" fontId="11" fillId="0" borderId="7" xfId="6" applyFont="1" applyBorder="1" applyAlignment="1">
      <alignment horizontal="right"/>
    </xf>
    <xf numFmtId="38" fontId="12" fillId="0" borderId="55" xfId="6" applyFont="1" applyFill="1" applyBorder="1" applyAlignment="1">
      <alignment horizontal="right"/>
    </xf>
    <xf numFmtId="38" fontId="12" fillId="0" borderId="56" xfId="6" applyFont="1" applyFill="1" applyBorder="1" applyAlignment="1">
      <alignment horizontal="right"/>
    </xf>
    <xf numFmtId="38" fontId="11" fillId="0" borderId="57" xfId="6" applyFont="1" applyBorder="1" applyAlignment="1">
      <alignment horizontal="right"/>
    </xf>
    <xf numFmtId="38" fontId="12" fillId="0" borderId="40" xfId="6" applyFont="1" applyFill="1" applyBorder="1" applyAlignment="1">
      <alignment horizontal="right"/>
    </xf>
    <xf numFmtId="38" fontId="12" fillId="0" borderId="38" xfId="6" applyFont="1" applyFill="1" applyBorder="1" applyAlignment="1">
      <alignment horizontal="right"/>
    </xf>
    <xf numFmtId="38" fontId="11" fillId="0" borderId="39" xfId="6" applyFont="1" applyBorder="1" applyAlignment="1">
      <alignment horizontal="right"/>
    </xf>
    <xf numFmtId="38" fontId="11" fillId="0" borderId="46" xfId="6" applyFont="1" applyBorder="1" applyAlignment="1">
      <alignment horizontal="right"/>
    </xf>
    <xf numFmtId="38" fontId="11" fillId="0" borderId="22" xfId="6" applyFont="1" applyBorder="1" applyAlignment="1">
      <alignment horizontal="right"/>
    </xf>
    <xf numFmtId="38" fontId="11" fillId="0" borderId="47" xfId="6" applyFont="1" applyBorder="1" applyAlignment="1">
      <alignment horizontal="right"/>
    </xf>
    <xf numFmtId="38" fontId="11" fillId="0" borderId="41" xfId="6" applyFont="1" applyBorder="1" applyAlignment="1">
      <alignment horizontal="right"/>
    </xf>
    <xf numFmtId="38" fontId="11" fillId="0" borderId="4" xfId="6" applyFont="1" applyBorder="1" applyAlignment="1">
      <alignment horizontal="right"/>
    </xf>
    <xf numFmtId="38" fontId="11" fillId="0" borderId="3" xfId="6" applyFont="1" applyBorder="1" applyAlignment="1">
      <alignment horizontal="right"/>
    </xf>
    <xf numFmtId="38" fontId="11" fillId="0" borderId="46" xfId="6" applyFont="1" applyFill="1" applyBorder="1" applyAlignment="1">
      <alignment horizontal="right"/>
    </xf>
    <xf numFmtId="38" fontId="11" fillId="0" borderId="22" xfId="6" applyFont="1" applyFill="1" applyBorder="1" applyAlignment="1">
      <alignment horizontal="right"/>
    </xf>
    <xf numFmtId="38" fontId="11" fillId="0" borderId="41" xfId="6" applyFont="1" applyFill="1" applyBorder="1" applyAlignment="1">
      <alignment horizontal="right"/>
    </xf>
    <xf numFmtId="38" fontId="11" fillId="0" borderId="4" xfId="6" applyFont="1" applyFill="1" applyBorder="1" applyAlignment="1">
      <alignment horizontal="right"/>
    </xf>
    <xf numFmtId="38" fontId="11" fillId="0" borderId="5" xfId="6" applyFont="1" applyFill="1" applyBorder="1" applyAlignment="1">
      <alignment horizontal="right"/>
    </xf>
    <xf numFmtId="2" fontId="11" fillId="0" borderId="4" xfId="0" applyNumberFormat="1" applyFont="1" applyFill="1" applyBorder="1" applyAlignment="1">
      <alignment horizontal="right"/>
    </xf>
    <xf numFmtId="2" fontId="11" fillId="0" borderId="27" xfId="0" applyNumberFormat="1" applyFont="1" applyFill="1" applyBorder="1" applyAlignment="1">
      <alignment horizontal="right"/>
    </xf>
    <xf numFmtId="2" fontId="11" fillId="0" borderId="28" xfId="0" applyNumberFormat="1" applyFont="1" applyFill="1" applyBorder="1" applyAlignment="1">
      <alignment horizontal="right"/>
    </xf>
    <xf numFmtId="2" fontId="11" fillId="0" borderId="62" xfId="0" applyNumberFormat="1" applyFont="1" applyFill="1" applyBorder="1" applyAlignment="1">
      <alignment horizontal="right"/>
    </xf>
    <xf numFmtId="38" fontId="11" fillId="0" borderId="58" xfId="6" applyFont="1" applyBorder="1" applyAlignment="1">
      <alignment horizontal="right"/>
    </xf>
    <xf numFmtId="0" fontId="11" fillId="0" borderId="30" xfId="0" applyFont="1" applyBorder="1" applyAlignment="1">
      <alignment vertical="center"/>
    </xf>
    <xf numFmtId="1" fontId="15" fillId="0" borderId="0" xfId="0" applyNumberFormat="1" applyFont="1" applyAlignment="1">
      <alignment horizontal="left" vertical="center"/>
    </xf>
    <xf numFmtId="179" fontId="5" fillId="0" borderId="1" xfId="0" applyNumberFormat="1" applyFont="1" applyFill="1" applyBorder="1" applyAlignment="1">
      <alignment vertical="center"/>
    </xf>
    <xf numFmtId="178" fontId="5" fillId="0" borderId="1" xfId="0" applyNumberFormat="1" applyFont="1" applyFill="1" applyBorder="1" applyAlignment="1">
      <alignment vertical="center"/>
    </xf>
    <xf numFmtId="0" fontId="12" fillId="0" borderId="63" xfId="0" applyFont="1" applyFill="1" applyBorder="1" applyAlignment="1">
      <alignment horizontal="left" vertical="center"/>
    </xf>
    <xf numFmtId="179" fontId="12" fillId="0" borderId="27" xfId="0" applyNumberFormat="1" applyFont="1" applyFill="1" applyBorder="1" applyAlignment="1">
      <alignment horizontal="right"/>
    </xf>
    <xf numFmtId="179" fontId="12" fillId="0" borderId="28" xfId="0" applyNumberFormat="1" applyFont="1" applyFill="1" applyBorder="1" applyAlignment="1">
      <alignment horizontal="right"/>
    </xf>
    <xf numFmtId="178" fontId="11" fillId="0" borderId="29" xfId="0" applyNumberFormat="1" applyFont="1" applyBorder="1" applyAlignment="1">
      <alignment horizontal="right"/>
    </xf>
    <xf numFmtId="180" fontId="11" fillId="0" borderId="27" xfId="1" applyNumberFormat="1" applyFont="1" applyBorder="1" applyAlignment="1" applyProtection="1">
      <alignment horizontal="right"/>
      <protection locked="0" hidden="1"/>
    </xf>
    <xf numFmtId="180" fontId="11" fillId="0" borderId="28" xfId="1" applyNumberFormat="1" applyFont="1" applyBorder="1" applyAlignment="1" applyProtection="1">
      <alignment horizontal="right"/>
      <protection locked="0" hidden="1"/>
    </xf>
    <xf numFmtId="180" fontId="11" fillId="0" borderId="29" xfId="1" applyNumberFormat="1" applyFont="1" applyBorder="1" applyAlignment="1" applyProtection="1">
      <alignment horizontal="right"/>
      <protection locked="0"/>
    </xf>
    <xf numFmtId="180" fontId="12" fillId="0" borderId="27" xfId="1" applyNumberFormat="1" applyFont="1" applyFill="1" applyBorder="1" applyAlignment="1">
      <alignment horizontal="right"/>
    </xf>
    <xf numFmtId="180" fontId="12" fillId="0" borderId="28" xfId="1" applyNumberFormat="1" applyFont="1" applyFill="1" applyBorder="1" applyAlignment="1">
      <alignment horizontal="right"/>
    </xf>
    <xf numFmtId="180" fontId="12" fillId="0" borderId="29" xfId="1" applyNumberFormat="1" applyFont="1" applyFill="1" applyBorder="1" applyAlignment="1">
      <alignment horizontal="right"/>
    </xf>
    <xf numFmtId="181" fontId="12" fillId="0" borderId="27" xfId="0" applyNumberFormat="1" applyFont="1" applyFill="1" applyBorder="1" applyAlignment="1">
      <alignment horizontal="right"/>
    </xf>
    <xf numFmtId="181" fontId="12" fillId="0" borderId="28" xfId="0" applyNumberFormat="1" applyFont="1" applyFill="1" applyBorder="1" applyAlignment="1">
      <alignment horizontal="right"/>
    </xf>
    <xf numFmtId="181" fontId="12" fillId="0" borderId="29" xfId="0" applyNumberFormat="1" applyFont="1" applyFill="1" applyBorder="1" applyAlignment="1">
      <alignment horizontal="right"/>
    </xf>
    <xf numFmtId="180" fontId="11" fillId="0" borderId="27" xfId="1" applyNumberFormat="1" applyFont="1" applyFill="1" applyBorder="1" applyAlignment="1" applyProtection="1">
      <alignment horizontal="right"/>
      <protection locked="0" hidden="1"/>
    </xf>
    <xf numFmtId="180" fontId="11" fillId="0" borderId="28" xfId="1" applyNumberFormat="1" applyFont="1" applyFill="1" applyBorder="1" applyAlignment="1" applyProtection="1">
      <alignment horizontal="right"/>
      <protection locked="0" hidden="1"/>
    </xf>
    <xf numFmtId="180" fontId="11" fillId="0" borderId="29" xfId="1" applyNumberFormat="1" applyFont="1" applyFill="1" applyBorder="1" applyAlignment="1" applyProtection="1">
      <alignment horizontal="right"/>
      <protection locked="0" hidden="1"/>
    </xf>
    <xf numFmtId="2" fontId="11" fillId="0" borderId="27" xfId="0" applyNumberFormat="1" applyFont="1" applyFill="1" applyBorder="1" applyAlignment="1" applyProtection="1">
      <alignment horizontal="right"/>
      <protection locked="0" hidden="1"/>
    </xf>
    <xf numFmtId="2" fontId="11" fillId="0" borderId="28" xfId="0" applyNumberFormat="1" applyFont="1" applyFill="1" applyBorder="1" applyAlignment="1" applyProtection="1">
      <alignment horizontal="right"/>
      <protection locked="0" hidden="1"/>
    </xf>
    <xf numFmtId="2" fontId="11" fillId="0" borderId="29" xfId="0" applyNumberFormat="1" applyFont="1" applyFill="1" applyBorder="1" applyAlignment="1" applyProtection="1">
      <alignment horizontal="right"/>
      <protection locked="0" hidden="1"/>
    </xf>
    <xf numFmtId="0" fontId="16" fillId="0" borderId="64" xfId="0" applyFont="1" applyFill="1" applyBorder="1" applyAlignment="1">
      <alignment horizontal="left" vertical="center" wrapText="1"/>
    </xf>
    <xf numFmtId="179" fontId="12" fillId="0" borderId="65" xfId="0" applyNumberFormat="1" applyFont="1" applyFill="1" applyBorder="1" applyAlignment="1">
      <alignment horizontal="right"/>
    </xf>
    <xf numFmtId="179" fontId="12" fillId="0" borderId="66" xfId="0" applyNumberFormat="1" applyFont="1" applyFill="1" applyBorder="1" applyAlignment="1">
      <alignment horizontal="right"/>
    </xf>
    <xf numFmtId="178" fontId="11" fillId="0" borderId="67" xfId="0" applyNumberFormat="1" applyFont="1" applyBorder="1" applyAlignment="1">
      <alignment horizontal="right"/>
    </xf>
    <xf numFmtId="180" fontId="11" fillId="0" borderId="65" xfId="1" applyNumberFormat="1" applyFont="1" applyBorder="1" applyAlignment="1" applyProtection="1">
      <alignment horizontal="right"/>
      <protection locked="0" hidden="1"/>
    </xf>
    <xf numFmtId="180" fontId="11" fillId="0" borderId="66" xfId="1" applyNumberFormat="1" applyFont="1" applyBorder="1" applyAlignment="1" applyProtection="1">
      <alignment horizontal="right"/>
      <protection locked="0" hidden="1"/>
    </xf>
    <xf numFmtId="180" fontId="11" fillId="0" borderId="67" xfId="1" applyNumberFormat="1" applyFont="1" applyBorder="1" applyAlignment="1" applyProtection="1">
      <alignment horizontal="right"/>
      <protection locked="0"/>
    </xf>
    <xf numFmtId="180" fontId="12" fillId="0" borderId="65" xfId="1" applyNumberFormat="1" applyFont="1" applyFill="1" applyBorder="1" applyAlignment="1">
      <alignment horizontal="right"/>
    </xf>
    <xf numFmtId="180" fontId="12" fillId="0" borderId="66" xfId="1" applyNumberFormat="1" applyFont="1" applyFill="1" applyBorder="1" applyAlignment="1">
      <alignment horizontal="right"/>
    </xf>
    <xf numFmtId="180" fontId="12" fillId="0" borderId="67" xfId="1" applyNumberFormat="1" applyFont="1" applyFill="1" applyBorder="1" applyAlignment="1">
      <alignment horizontal="right"/>
    </xf>
    <xf numFmtId="181" fontId="12" fillId="0" borderId="65" xfId="0" applyNumberFormat="1" applyFont="1" applyFill="1" applyBorder="1" applyAlignment="1">
      <alignment horizontal="right"/>
    </xf>
    <xf numFmtId="181" fontId="12" fillId="0" borderId="66" xfId="0" applyNumberFormat="1" applyFont="1" applyFill="1" applyBorder="1" applyAlignment="1">
      <alignment horizontal="right"/>
    </xf>
    <xf numFmtId="181" fontId="12" fillId="0" borderId="67" xfId="0" applyNumberFormat="1" applyFont="1" applyFill="1" applyBorder="1" applyAlignment="1">
      <alignment horizontal="right"/>
    </xf>
    <xf numFmtId="180" fontId="11" fillId="0" borderId="65" xfId="1" applyNumberFormat="1" applyFont="1" applyFill="1" applyBorder="1" applyAlignment="1" applyProtection="1">
      <alignment horizontal="right"/>
      <protection locked="0" hidden="1"/>
    </xf>
    <xf numFmtId="180" fontId="11" fillId="0" borderId="66" xfId="1" applyNumberFormat="1" applyFont="1" applyFill="1" applyBorder="1" applyAlignment="1" applyProtection="1">
      <alignment horizontal="right"/>
      <protection locked="0" hidden="1"/>
    </xf>
    <xf numFmtId="180" fontId="11" fillId="0" borderId="67" xfId="1" applyNumberFormat="1" applyFont="1" applyFill="1" applyBorder="1" applyAlignment="1" applyProtection="1">
      <alignment horizontal="right"/>
      <protection locked="0" hidden="1"/>
    </xf>
    <xf numFmtId="2" fontId="11" fillId="0" borderId="65" xfId="0" applyNumberFormat="1" applyFont="1" applyFill="1" applyBorder="1" applyAlignment="1" applyProtection="1">
      <alignment horizontal="right"/>
      <protection locked="0" hidden="1"/>
    </xf>
    <xf numFmtId="2" fontId="11" fillId="0" borderId="66" xfId="0" applyNumberFormat="1" applyFont="1" applyFill="1" applyBorder="1" applyAlignment="1" applyProtection="1">
      <alignment horizontal="right"/>
      <protection locked="0" hidden="1"/>
    </xf>
    <xf numFmtId="2" fontId="11" fillId="0" borderId="67" xfId="0" applyNumberFormat="1" applyFont="1" applyFill="1" applyBorder="1" applyAlignment="1" applyProtection="1">
      <alignment horizontal="right"/>
      <protection locked="0" hidden="1"/>
    </xf>
    <xf numFmtId="2" fontId="11" fillId="0" borderId="65" xfId="0" applyNumberFormat="1" applyFont="1" applyFill="1" applyBorder="1" applyAlignment="1">
      <alignment horizontal="right"/>
    </xf>
    <xf numFmtId="2" fontId="11" fillId="0" borderId="66" xfId="0" applyNumberFormat="1" applyFont="1" applyFill="1" applyBorder="1" applyAlignment="1">
      <alignment horizontal="right"/>
    </xf>
    <xf numFmtId="2" fontId="11" fillId="0" borderId="68" xfId="0" applyNumberFormat="1" applyFont="1" applyFill="1" applyBorder="1" applyAlignment="1">
      <alignment horizontal="right"/>
    </xf>
    <xf numFmtId="0" fontId="11" fillId="0" borderId="5" xfId="0" applyNumberFormat="1" applyFont="1" applyFill="1" applyBorder="1" applyAlignment="1">
      <alignment horizontal="center" vertical="center"/>
    </xf>
    <xf numFmtId="0" fontId="11" fillId="0" borderId="4" xfId="0" applyNumberFormat="1" applyFont="1" applyFill="1" applyBorder="1" applyAlignment="1">
      <alignment horizontal="center" vertical="center"/>
    </xf>
    <xf numFmtId="0" fontId="11" fillId="0" borderId="3" xfId="0" applyNumberFormat="1" applyFont="1" applyFill="1" applyBorder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7" fillId="0" borderId="0" xfId="0" applyFont="1" applyFill="1">
      <alignment vertical="center"/>
    </xf>
    <xf numFmtId="0" fontId="18" fillId="0" borderId="0" xfId="0" applyFont="1" applyAlignment="1">
      <alignment vertical="center" wrapText="1"/>
    </xf>
    <xf numFmtId="0" fontId="19" fillId="0" borderId="0" xfId="0" applyFont="1" applyAlignment="1">
      <alignment vertical="center" wrapText="1"/>
    </xf>
    <xf numFmtId="180" fontId="0" fillId="0" borderId="0" xfId="1" applyNumberFormat="1" applyFont="1">
      <alignment vertical="center"/>
    </xf>
    <xf numFmtId="2" fontId="0" fillId="0" borderId="0" xfId="0" applyNumberFormat="1">
      <alignment vertical="center"/>
    </xf>
    <xf numFmtId="1" fontId="11" fillId="0" borderId="14" xfId="0" applyNumberFormat="1" applyFont="1" applyBorder="1" applyAlignment="1">
      <alignment horizontal="center" vertical="center" wrapText="1"/>
    </xf>
    <xf numFmtId="1" fontId="11" fillId="0" borderId="13" xfId="0" applyNumberFormat="1" applyFont="1" applyBorder="1" applyAlignment="1">
      <alignment horizontal="center" vertical="center" wrapText="1"/>
    </xf>
    <xf numFmtId="1" fontId="11" fillId="0" borderId="12" xfId="0" applyNumberFormat="1" applyFont="1" applyBorder="1" applyAlignment="1">
      <alignment horizontal="center" vertical="center" wrapText="1"/>
    </xf>
    <xf numFmtId="0" fontId="11" fillId="0" borderId="16" xfId="0" applyFont="1" applyFill="1" applyBorder="1" applyAlignment="1">
      <alignment horizontal="center" vertical="center" wrapText="1"/>
    </xf>
    <xf numFmtId="0" fontId="11" fillId="0" borderId="17" xfId="0" applyFont="1" applyFill="1" applyBorder="1" applyAlignment="1">
      <alignment horizontal="center" vertical="center"/>
    </xf>
    <xf numFmtId="0" fontId="11" fillId="0" borderId="18" xfId="0" applyFont="1" applyFill="1" applyBorder="1" applyAlignment="1">
      <alignment horizontal="center" vertical="center"/>
    </xf>
    <xf numFmtId="0" fontId="11" fillId="0" borderId="14" xfId="0" applyNumberFormat="1" applyFont="1" applyFill="1" applyBorder="1" applyAlignment="1">
      <alignment horizontal="center" vertical="center" wrapText="1"/>
    </xf>
    <xf numFmtId="0" fontId="11" fillId="0" borderId="13" xfId="0" applyNumberFormat="1" applyFont="1" applyFill="1" applyBorder="1" applyAlignment="1">
      <alignment horizontal="center" vertical="center" wrapText="1"/>
    </xf>
    <xf numFmtId="0" fontId="11" fillId="0" borderId="12" xfId="0" applyNumberFormat="1" applyFont="1" applyFill="1" applyBorder="1" applyAlignment="1">
      <alignment horizontal="center" vertical="center" wrapText="1"/>
    </xf>
    <xf numFmtId="2" fontId="11" fillId="0" borderId="14" xfId="0" applyNumberFormat="1" applyFont="1" applyFill="1" applyBorder="1" applyAlignment="1">
      <alignment horizontal="center" vertical="center" wrapText="1"/>
    </xf>
    <xf numFmtId="2" fontId="11" fillId="0" borderId="13" xfId="0" applyNumberFormat="1" applyFont="1" applyFill="1" applyBorder="1" applyAlignment="1">
      <alignment horizontal="center" vertical="center" wrapText="1"/>
    </xf>
    <xf numFmtId="2" fontId="11" fillId="0" borderId="12" xfId="0" applyNumberFormat="1" applyFont="1" applyFill="1" applyBorder="1" applyAlignment="1">
      <alignment horizontal="center" vertical="center" wrapText="1"/>
    </xf>
    <xf numFmtId="177" fontId="11" fillId="0" borderId="14" xfId="0" applyNumberFormat="1" applyFont="1" applyFill="1" applyBorder="1" applyAlignment="1">
      <alignment horizontal="center" vertical="center" wrapText="1"/>
    </xf>
    <xf numFmtId="177" fontId="11" fillId="0" borderId="13" xfId="0" applyNumberFormat="1" applyFont="1" applyFill="1" applyBorder="1" applyAlignment="1">
      <alignment horizontal="center" vertical="center" wrapText="1"/>
    </xf>
    <xf numFmtId="177" fontId="11" fillId="0" borderId="12" xfId="0" applyNumberFormat="1" applyFont="1" applyFill="1" applyBorder="1" applyAlignment="1">
      <alignment horizontal="center" vertical="center" wrapText="1"/>
    </xf>
    <xf numFmtId="9" fontId="11" fillId="0" borderId="14" xfId="1" applyFont="1" applyFill="1" applyBorder="1" applyAlignment="1">
      <alignment horizontal="center" vertical="center" wrapText="1"/>
    </xf>
    <xf numFmtId="9" fontId="11" fillId="0" borderId="13" xfId="1" applyFont="1" applyFill="1" applyBorder="1" applyAlignment="1">
      <alignment horizontal="center" vertical="center" wrapText="1"/>
    </xf>
    <xf numFmtId="9" fontId="11" fillId="0" borderId="12" xfId="1" applyFont="1" applyFill="1" applyBorder="1" applyAlignment="1">
      <alignment horizontal="center" vertical="center" wrapText="1"/>
    </xf>
    <xf numFmtId="1" fontId="11" fillId="0" borderId="14" xfId="0" applyNumberFormat="1" applyFont="1" applyFill="1" applyBorder="1" applyAlignment="1">
      <alignment horizontal="center" vertical="center" wrapText="1"/>
    </xf>
    <xf numFmtId="1" fontId="11" fillId="0" borderId="13" xfId="0" applyNumberFormat="1" applyFont="1" applyFill="1" applyBorder="1" applyAlignment="1">
      <alignment horizontal="center" vertical="center" wrapText="1"/>
    </xf>
    <xf numFmtId="1" fontId="11" fillId="0" borderId="12" xfId="0" applyNumberFormat="1" applyFont="1" applyFill="1" applyBorder="1" applyAlignment="1">
      <alignment horizontal="center" vertical="center" wrapText="1"/>
    </xf>
    <xf numFmtId="0" fontId="9" fillId="0" borderId="30" xfId="3" applyFont="1" applyFill="1" applyBorder="1" applyAlignment="1">
      <alignment horizontal="center" vertical="center"/>
    </xf>
    <xf numFmtId="0" fontId="9" fillId="0" borderId="6" xfId="3" applyFont="1" applyFill="1" applyBorder="1" applyAlignment="1">
      <alignment horizontal="center" vertical="center"/>
    </xf>
    <xf numFmtId="180" fontId="9" fillId="0" borderId="32" xfId="1" applyNumberFormat="1" applyFont="1" applyFill="1" applyBorder="1" applyAlignment="1">
      <alignment horizontal="center" vertical="center" wrapText="1"/>
    </xf>
    <xf numFmtId="180" fontId="9" fillId="0" borderId="33" xfId="1" applyNumberFormat="1" applyFont="1" applyFill="1" applyBorder="1" applyAlignment="1">
      <alignment horizontal="center" vertical="center" wrapText="1"/>
    </xf>
    <xf numFmtId="1" fontId="9" fillId="0" borderId="32" xfId="3" applyNumberFormat="1" applyFont="1" applyFill="1" applyBorder="1" applyAlignment="1">
      <alignment horizontal="center" vertical="center" wrapText="1"/>
    </xf>
    <xf numFmtId="1" fontId="9" fillId="0" borderId="33" xfId="3" applyNumberFormat="1" applyFont="1" applyFill="1" applyBorder="1" applyAlignment="1">
      <alignment horizontal="center" vertical="center" wrapText="1"/>
    </xf>
    <xf numFmtId="0" fontId="9" fillId="0" borderId="32" xfId="3" applyNumberFormat="1" applyFont="1" applyFill="1" applyBorder="1" applyAlignment="1">
      <alignment horizontal="center" vertical="center" wrapText="1"/>
    </xf>
    <xf numFmtId="0" fontId="9" fillId="0" borderId="33" xfId="3" applyNumberFormat="1" applyFont="1" applyFill="1" applyBorder="1" applyAlignment="1">
      <alignment horizontal="center" vertical="center" wrapText="1"/>
    </xf>
    <xf numFmtId="1" fontId="9" fillId="0" borderId="32" xfId="3" applyNumberFormat="1" applyFont="1" applyFill="1" applyBorder="1" applyAlignment="1">
      <alignment horizontal="center" vertical="center"/>
    </xf>
    <xf numFmtId="0" fontId="13" fillId="0" borderId="32" xfId="3" applyFont="1" applyFill="1" applyBorder="1" applyAlignment="1">
      <alignment horizontal="center" vertical="center"/>
    </xf>
    <xf numFmtId="0" fontId="13" fillId="0" borderId="33" xfId="3" applyFont="1" applyFill="1" applyBorder="1" applyAlignment="1">
      <alignment horizontal="center" vertical="center"/>
    </xf>
    <xf numFmtId="0" fontId="11" fillId="0" borderId="31" xfId="0" applyFont="1" applyFill="1" applyBorder="1" applyAlignment="1">
      <alignment horizontal="center" vertical="center" wrapText="1"/>
    </xf>
    <xf numFmtId="0" fontId="11" fillId="0" borderId="32" xfId="0" applyFont="1" applyFill="1" applyBorder="1" applyAlignment="1">
      <alignment horizontal="center" vertical="center"/>
    </xf>
    <xf numFmtId="0" fontId="11" fillId="0" borderId="33" xfId="0" applyFont="1" applyFill="1" applyBorder="1" applyAlignment="1">
      <alignment horizontal="center" vertical="center"/>
    </xf>
    <xf numFmtId="40" fontId="9" fillId="0" borderId="32" xfId="2" applyNumberFormat="1" applyFont="1" applyFill="1" applyBorder="1" applyAlignment="1">
      <alignment horizontal="center" vertical="center" wrapText="1"/>
    </xf>
    <xf numFmtId="40" fontId="9" fillId="0" borderId="33" xfId="2" applyNumberFormat="1" applyFont="1" applyFill="1" applyBorder="1" applyAlignment="1">
      <alignment horizontal="center" vertical="center" wrapText="1"/>
    </xf>
    <xf numFmtId="1" fontId="9" fillId="0" borderId="31" xfId="3" applyNumberFormat="1" applyFont="1" applyFill="1" applyBorder="1" applyAlignment="1">
      <alignment horizontal="center" vertical="center" wrapText="1"/>
    </xf>
    <xf numFmtId="0" fontId="13" fillId="0" borderId="32" xfId="3" applyFont="1" applyFill="1" applyBorder="1" applyAlignment="1">
      <alignment horizontal="center" vertical="center" wrapText="1"/>
    </xf>
    <xf numFmtId="0" fontId="13" fillId="0" borderId="33" xfId="3" applyFont="1" applyFill="1" applyBorder="1" applyAlignment="1">
      <alignment horizontal="center" vertical="center" wrapText="1"/>
    </xf>
    <xf numFmtId="38" fontId="9" fillId="0" borderId="32" xfId="2" applyFont="1" applyFill="1" applyBorder="1" applyAlignment="1">
      <alignment horizontal="center" vertical="center" wrapText="1"/>
    </xf>
    <xf numFmtId="38" fontId="9" fillId="0" borderId="33" xfId="2" applyFont="1" applyFill="1" applyBorder="1" applyAlignment="1">
      <alignment horizontal="center" vertical="center" wrapText="1"/>
    </xf>
    <xf numFmtId="0" fontId="11" fillId="0" borderId="52" xfId="0" applyNumberFormat="1" applyFont="1" applyFill="1" applyBorder="1" applyAlignment="1">
      <alignment horizontal="center" vertical="center" wrapText="1"/>
    </xf>
    <xf numFmtId="0" fontId="11" fillId="0" borderId="26" xfId="0" applyNumberFormat="1" applyFont="1" applyFill="1" applyBorder="1" applyAlignment="1">
      <alignment horizontal="center" vertical="center" wrapText="1"/>
    </xf>
    <xf numFmtId="2" fontId="11" fillId="0" borderId="52" xfId="0" applyNumberFormat="1" applyFont="1" applyFill="1" applyBorder="1" applyAlignment="1">
      <alignment horizontal="center" vertical="center" wrapText="1"/>
    </xf>
    <xf numFmtId="2" fontId="11" fillId="0" borderId="26" xfId="0" applyNumberFormat="1" applyFont="1" applyFill="1" applyBorder="1" applyAlignment="1">
      <alignment horizontal="center" vertical="center" wrapText="1"/>
    </xf>
    <xf numFmtId="0" fontId="11" fillId="0" borderId="30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177" fontId="11" fillId="0" borderId="52" xfId="0" applyNumberFormat="1" applyFont="1" applyFill="1" applyBorder="1" applyAlignment="1">
      <alignment horizontal="center" vertical="center" wrapText="1"/>
    </xf>
    <xf numFmtId="177" fontId="11" fillId="0" borderId="26" xfId="0" applyNumberFormat="1" applyFont="1" applyFill="1" applyBorder="1" applyAlignment="1">
      <alignment horizontal="center" vertical="center" wrapText="1"/>
    </xf>
    <xf numFmtId="1" fontId="11" fillId="0" borderId="52" xfId="0" applyNumberFormat="1" applyFont="1" applyBorder="1" applyAlignment="1">
      <alignment horizontal="center" vertical="center" wrapText="1"/>
    </xf>
    <xf numFmtId="1" fontId="11" fillId="0" borderId="26" xfId="0" applyNumberFormat="1" applyFont="1" applyBorder="1" applyAlignment="1">
      <alignment horizontal="center" vertical="center" wrapText="1"/>
    </xf>
    <xf numFmtId="9" fontId="11" fillId="0" borderId="52" xfId="1" applyFont="1" applyFill="1" applyBorder="1" applyAlignment="1">
      <alignment horizontal="center" vertical="center" wrapText="1"/>
    </xf>
    <xf numFmtId="9" fontId="11" fillId="0" borderId="26" xfId="1" applyFont="1" applyFill="1" applyBorder="1" applyAlignment="1">
      <alignment horizontal="center" vertical="center" wrapText="1"/>
    </xf>
    <xf numFmtId="1" fontId="11" fillId="0" borderId="52" xfId="0" applyNumberFormat="1" applyFont="1" applyFill="1" applyBorder="1" applyAlignment="1">
      <alignment horizontal="center" vertical="center" wrapText="1"/>
    </xf>
    <xf numFmtId="1" fontId="11" fillId="0" borderId="26" xfId="0" applyNumberFormat="1" applyFont="1" applyFill="1" applyBorder="1" applyAlignment="1">
      <alignment horizontal="center" vertical="center" wrapText="1"/>
    </xf>
  </cellXfs>
  <cellStyles count="7">
    <cellStyle name="パーセント" xfId="1" builtinId="5"/>
    <cellStyle name="桁区切り" xfId="6" builtinId="6"/>
    <cellStyle name="桁区切り 2" xfId="2"/>
    <cellStyle name="標準" xfId="0" builtinId="0"/>
    <cellStyle name="標準 2" xfId="3"/>
    <cellStyle name="標準 2 2" xfId="4"/>
    <cellStyle name="標準 3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ja-JP" altLang="en-US" sz="1200"/>
              <a:t>市町別　</a:t>
            </a:r>
            <a:r>
              <a:rPr lang="en-US" altLang="ja-JP" sz="1200"/>
              <a:t>5</a:t>
            </a:r>
            <a:r>
              <a:rPr lang="ja-JP" altLang="en-US" sz="1200"/>
              <a:t>歳児　むし歯のある人の割合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グラフ!$C$61</c:f>
              <c:strCache>
                <c:ptCount val="1"/>
                <c:pt idx="0">
                  <c:v>う蝕のある人の割合</c:v>
                </c:pt>
              </c:strCache>
            </c:strRef>
          </c:tx>
          <c:spPr>
            <a:solidFill>
              <a:schemeClr val="bg1"/>
            </a:solidFill>
            <a:ln>
              <a:solidFill>
                <a:schemeClr val="tx1"/>
              </a:solidFill>
            </a:ln>
          </c:spPr>
          <c:invertIfNegative val="0"/>
          <c:dPt>
            <c:idx val="6"/>
            <c:invertIfNegative val="0"/>
            <c:bubble3D val="0"/>
          </c:dPt>
          <c:dPt>
            <c:idx val="7"/>
            <c:invertIfNegative val="0"/>
            <c:bubble3D val="0"/>
            <c:spPr>
              <a:pattFill prst="ltUpDiag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</c:dPt>
          <c:dLbls>
            <c:dLbl>
              <c:idx val="0"/>
              <c:layout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9"/>
              <c:layout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chemeClr val="bg1"/>
              </a:solidFill>
            </c:spPr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グラフ!$B$62:$B$81</c:f>
              <c:strCache>
                <c:ptCount val="20"/>
                <c:pt idx="0">
                  <c:v>多賀町</c:v>
                </c:pt>
                <c:pt idx="1">
                  <c:v>栗東市</c:v>
                </c:pt>
                <c:pt idx="2">
                  <c:v>草津市</c:v>
                </c:pt>
                <c:pt idx="3">
                  <c:v>守山市</c:v>
                </c:pt>
                <c:pt idx="4">
                  <c:v>彦根市</c:v>
                </c:pt>
                <c:pt idx="5">
                  <c:v>野洲市</c:v>
                </c:pt>
                <c:pt idx="6">
                  <c:v>湖南市</c:v>
                </c:pt>
                <c:pt idx="7">
                  <c:v>大津市</c:v>
                </c:pt>
                <c:pt idx="8">
                  <c:v>甲賀市</c:v>
                </c:pt>
                <c:pt idx="9">
                  <c:v>滋賀県</c:v>
                </c:pt>
                <c:pt idx="10">
                  <c:v>米原市</c:v>
                </c:pt>
                <c:pt idx="11">
                  <c:v>東近江市</c:v>
                </c:pt>
                <c:pt idx="12">
                  <c:v>愛荘町</c:v>
                </c:pt>
                <c:pt idx="13">
                  <c:v>近江八幡市</c:v>
                </c:pt>
                <c:pt idx="14">
                  <c:v>豊郷町</c:v>
                </c:pt>
                <c:pt idx="15">
                  <c:v>竜王町</c:v>
                </c:pt>
                <c:pt idx="16">
                  <c:v>高島市</c:v>
                </c:pt>
                <c:pt idx="17">
                  <c:v>長浜市</c:v>
                </c:pt>
                <c:pt idx="18">
                  <c:v>日野町</c:v>
                </c:pt>
                <c:pt idx="19">
                  <c:v>甲良町</c:v>
                </c:pt>
              </c:strCache>
            </c:strRef>
          </c:cat>
          <c:val>
            <c:numRef>
              <c:f>グラフ!$C$62:$C$81</c:f>
              <c:numCache>
                <c:formatCode>0.0%</c:formatCode>
                <c:ptCount val="20"/>
                <c:pt idx="0">
                  <c:v>0.27868852459016391</c:v>
                </c:pt>
                <c:pt idx="1">
                  <c:v>0.27642276422764228</c:v>
                </c:pt>
                <c:pt idx="2">
                  <c:v>0.29209302325581393</c:v>
                </c:pt>
                <c:pt idx="3">
                  <c:v>0.29298642533936653</c:v>
                </c:pt>
                <c:pt idx="4">
                  <c:v>0.32182741116751268</c:v>
                </c:pt>
                <c:pt idx="5">
                  <c:v>0.34573304157549234</c:v>
                </c:pt>
                <c:pt idx="6">
                  <c:v>0.31478260869565217</c:v>
                </c:pt>
                <c:pt idx="7">
                  <c:v>0.31219512195121951</c:v>
                </c:pt>
                <c:pt idx="8">
                  <c:v>0.34334763948497854</c:v>
                </c:pt>
                <c:pt idx="9">
                  <c:v>0.33495691270138628</c:v>
                </c:pt>
                <c:pt idx="10">
                  <c:v>0.36056338028169016</c:v>
                </c:pt>
                <c:pt idx="11">
                  <c:v>0.37904015670910873</c:v>
                </c:pt>
                <c:pt idx="12">
                  <c:v>0.41841004184100417</c:v>
                </c:pt>
                <c:pt idx="13">
                  <c:v>0.35669586983729662</c:v>
                </c:pt>
                <c:pt idx="14">
                  <c:v>0.34375</c:v>
                </c:pt>
                <c:pt idx="15">
                  <c:v>0.37931034482758619</c:v>
                </c:pt>
                <c:pt idx="16">
                  <c:v>0.44516129032258067</c:v>
                </c:pt>
                <c:pt idx="17">
                  <c:v>0.42126379137412234</c:v>
                </c:pt>
                <c:pt idx="18">
                  <c:v>0.4631578947368421</c:v>
                </c:pt>
                <c:pt idx="19">
                  <c:v>0.68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7746816"/>
        <c:axId val="147832832"/>
      </c:barChart>
      <c:catAx>
        <c:axId val="14774681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wordArtVertRtl"/>
          <a:lstStyle/>
          <a:p>
            <a:pPr>
              <a:defRPr/>
            </a:pPr>
            <a:endParaRPr lang="ja-JP"/>
          </a:p>
        </c:txPr>
        <c:crossAx val="147832832"/>
        <c:crosses val="autoZero"/>
        <c:auto val="1"/>
        <c:lblAlgn val="ctr"/>
        <c:lblOffset val="100"/>
        <c:noMultiLvlLbl val="0"/>
      </c:catAx>
      <c:valAx>
        <c:axId val="147832832"/>
        <c:scaling>
          <c:orientation val="minMax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crossAx val="147746816"/>
        <c:crosses val="autoZero"/>
        <c:crossBetween val="between"/>
      </c:valAx>
      <c:spPr>
        <a:ln>
          <a:solidFill>
            <a:schemeClr val="tx1"/>
          </a:solidFill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altLang="ja-JP" sz="1200" b="1" i="0" baseline="0">
                <a:effectLst/>
              </a:rPr>
              <a:t>市町別　</a:t>
            </a:r>
            <a:r>
              <a:rPr lang="en-US" altLang="ja-JP" sz="1200" b="1" i="0" baseline="0">
                <a:effectLst/>
              </a:rPr>
              <a:t>5</a:t>
            </a:r>
            <a:r>
              <a:rPr lang="ja-JP" altLang="ja-JP" sz="1200" b="1" i="0" baseline="0">
                <a:effectLst/>
              </a:rPr>
              <a:t>歳児一人平均むし歯数（乳歯＋永久歯）</a:t>
            </a:r>
            <a:endParaRPr lang="ja-JP" altLang="ja-JP" sz="1000">
              <a:effectLst/>
            </a:endParaRP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グラフ!$D$61</c:f>
              <c:strCache>
                <c:ptCount val="1"/>
                <c:pt idx="0">
                  <c:v>一人平均むし歯数</c:v>
                </c:pt>
              </c:strCache>
            </c:strRef>
          </c:tx>
          <c:spPr>
            <a:solidFill>
              <a:schemeClr val="bg1"/>
            </a:solidFill>
            <a:ln>
              <a:solidFill>
                <a:schemeClr val="tx1"/>
              </a:solidFill>
            </a:ln>
          </c:spPr>
          <c:invertIfNegative val="0"/>
          <c:dPt>
            <c:idx val="6"/>
            <c:invertIfNegative val="0"/>
            <c:bubble3D val="0"/>
          </c:dPt>
          <c:dPt>
            <c:idx val="9"/>
            <c:invertIfNegative val="0"/>
            <c:bubble3D val="0"/>
            <c:spPr>
              <a:pattFill prst="ltUpDiag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</c:dPt>
          <c:dLbls>
            <c:dLbl>
              <c:idx val="0"/>
              <c:layout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0"/>
                  <c:y val="-1.14871831979594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9"/>
              <c:layout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chemeClr val="bg1"/>
              </a:solidFill>
            </c:spPr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グラフ!$B$62:$B$81</c:f>
              <c:strCache>
                <c:ptCount val="20"/>
                <c:pt idx="0">
                  <c:v>多賀町</c:v>
                </c:pt>
                <c:pt idx="1">
                  <c:v>栗東市</c:v>
                </c:pt>
                <c:pt idx="2">
                  <c:v>草津市</c:v>
                </c:pt>
                <c:pt idx="3">
                  <c:v>守山市</c:v>
                </c:pt>
                <c:pt idx="4">
                  <c:v>彦根市</c:v>
                </c:pt>
                <c:pt idx="5">
                  <c:v>野洲市</c:v>
                </c:pt>
                <c:pt idx="6">
                  <c:v>湖南市</c:v>
                </c:pt>
                <c:pt idx="7">
                  <c:v>大津市</c:v>
                </c:pt>
                <c:pt idx="8">
                  <c:v>甲賀市</c:v>
                </c:pt>
                <c:pt idx="9">
                  <c:v>滋賀県</c:v>
                </c:pt>
                <c:pt idx="10">
                  <c:v>米原市</c:v>
                </c:pt>
                <c:pt idx="11">
                  <c:v>東近江市</c:v>
                </c:pt>
                <c:pt idx="12">
                  <c:v>愛荘町</c:v>
                </c:pt>
                <c:pt idx="13">
                  <c:v>近江八幡市</c:v>
                </c:pt>
                <c:pt idx="14">
                  <c:v>豊郷町</c:v>
                </c:pt>
                <c:pt idx="15">
                  <c:v>竜王町</c:v>
                </c:pt>
                <c:pt idx="16">
                  <c:v>高島市</c:v>
                </c:pt>
                <c:pt idx="17">
                  <c:v>長浜市</c:v>
                </c:pt>
                <c:pt idx="18">
                  <c:v>日野町</c:v>
                </c:pt>
                <c:pt idx="19">
                  <c:v>甲良町</c:v>
                </c:pt>
              </c:strCache>
            </c:strRef>
          </c:cat>
          <c:val>
            <c:numRef>
              <c:f>グラフ!$D$62:$D$81</c:f>
              <c:numCache>
                <c:formatCode>0.00</c:formatCode>
                <c:ptCount val="20"/>
                <c:pt idx="0">
                  <c:v>0.95081967213114749</c:v>
                </c:pt>
                <c:pt idx="1">
                  <c:v>1.0069686411149825</c:v>
                </c:pt>
                <c:pt idx="2">
                  <c:v>1.0288372093023255</c:v>
                </c:pt>
                <c:pt idx="3">
                  <c:v>1.08710407239819</c:v>
                </c:pt>
                <c:pt idx="4">
                  <c:v>1.1482233502538071</c:v>
                </c:pt>
                <c:pt idx="5">
                  <c:v>1.2450765864332605</c:v>
                </c:pt>
                <c:pt idx="6">
                  <c:v>1.2504347826086957</c:v>
                </c:pt>
                <c:pt idx="7">
                  <c:v>1.2652908067542215</c:v>
                </c:pt>
                <c:pt idx="8">
                  <c:v>1.2675250357653791</c:v>
                </c:pt>
                <c:pt idx="9">
                  <c:v>1.2920194829524165</c:v>
                </c:pt>
                <c:pt idx="10">
                  <c:v>1.3014084507042254</c:v>
                </c:pt>
                <c:pt idx="11">
                  <c:v>1.4231145935357492</c:v>
                </c:pt>
                <c:pt idx="12">
                  <c:v>1.5523012552301256</c:v>
                </c:pt>
                <c:pt idx="13">
                  <c:v>1.5757196495619525</c:v>
                </c:pt>
                <c:pt idx="14">
                  <c:v>1.609375</c:v>
                </c:pt>
                <c:pt idx="15">
                  <c:v>1.6896551724137931</c:v>
                </c:pt>
                <c:pt idx="16">
                  <c:v>1.7741935483870968</c:v>
                </c:pt>
                <c:pt idx="17">
                  <c:v>1.7803410230692076</c:v>
                </c:pt>
                <c:pt idx="18">
                  <c:v>1.9578947368421054</c:v>
                </c:pt>
                <c:pt idx="19">
                  <c:v>2.4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8368000"/>
        <c:axId val="148601088"/>
      </c:barChart>
      <c:catAx>
        <c:axId val="148368000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wordArtVertRtl"/>
          <a:lstStyle/>
          <a:p>
            <a:pPr>
              <a:defRPr/>
            </a:pPr>
            <a:endParaRPr lang="ja-JP"/>
          </a:p>
        </c:txPr>
        <c:crossAx val="148601088"/>
        <c:crosses val="autoZero"/>
        <c:auto val="1"/>
        <c:lblAlgn val="ctr"/>
        <c:lblOffset val="100"/>
        <c:noMultiLvlLbl val="0"/>
      </c:catAx>
      <c:valAx>
        <c:axId val="148601088"/>
        <c:scaling>
          <c:orientation val="minMax"/>
        </c:scaling>
        <c:delete val="0"/>
        <c:axPos val="l"/>
        <c:majorGridlines/>
        <c:numFmt formatCode="#,##0.0_);[Red]\(#,##0.0\)" sourceLinked="0"/>
        <c:majorTickMark val="out"/>
        <c:minorTickMark val="none"/>
        <c:tickLblPos val="nextTo"/>
        <c:crossAx val="148368000"/>
        <c:crosses val="autoZero"/>
        <c:crossBetween val="between"/>
      </c:valAx>
      <c:spPr>
        <a:ln>
          <a:solidFill>
            <a:schemeClr val="tx1"/>
          </a:solidFill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emf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326572</xdr:colOff>
      <xdr:row>5</xdr:row>
      <xdr:rowOff>68035</xdr:rowOff>
    </xdr:from>
    <xdr:to>
      <xdr:col>7</xdr:col>
      <xdr:colOff>231321</xdr:colOff>
      <xdr:row>24</xdr:row>
      <xdr:rowOff>-1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258536</xdr:colOff>
      <xdr:row>33</xdr:row>
      <xdr:rowOff>13606</xdr:rowOff>
    </xdr:from>
    <xdr:to>
      <xdr:col>8</xdr:col>
      <xdr:colOff>95251</xdr:colOff>
      <xdr:row>53</xdr:row>
      <xdr:rowOff>163284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54428</xdr:colOff>
      <xdr:row>2</xdr:row>
      <xdr:rowOff>149678</xdr:rowOff>
    </xdr:from>
    <xdr:to>
      <xdr:col>8</xdr:col>
      <xdr:colOff>464003</xdr:colOff>
      <xdr:row>28</xdr:row>
      <xdr:rowOff>29935</xdr:rowOff>
    </xdr:to>
    <xdr:pic>
      <xdr:nvPicPr>
        <xdr:cNvPr id="10" name="図 9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428" y="503464"/>
          <a:ext cx="5852432" cy="44794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231322</xdr:colOff>
      <xdr:row>3</xdr:row>
      <xdr:rowOff>68034</xdr:rowOff>
    </xdr:from>
    <xdr:ext cx="492443" cy="292452"/>
    <xdr:sp macro="" textlink="">
      <xdr:nvSpPr>
        <xdr:cNvPr id="8" name="テキスト ボックス 7"/>
        <xdr:cNvSpPr txBox="1"/>
      </xdr:nvSpPr>
      <xdr:spPr>
        <a:xfrm>
          <a:off x="231322" y="598713"/>
          <a:ext cx="492443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200"/>
            <a:t>（％）</a:t>
          </a:r>
        </a:p>
      </xdr:txBody>
    </xdr:sp>
    <xdr:clientData/>
  </xdr:oneCellAnchor>
  <xdr:twoCellAnchor editAs="oneCell">
    <xdr:from>
      <xdr:col>0</xdr:col>
      <xdr:colOff>176894</xdr:colOff>
      <xdr:row>30</xdr:row>
      <xdr:rowOff>68036</xdr:rowOff>
    </xdr:from>
    <xdr:to>
      <xdr:col>8</xdr:col>
      <xdr:colOff>510269</xdr:colOff>
      <xdr:row>56</xdr:row>
      <xdr:rowOff>28576</xdr:rowOff>
    </xdr:to>
    <xdr:pic>
      <xdr:nvPicPr>
        <xdr:cNvPr id="13" name="図 12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894" y="5374822"/>
          <a:ext cx="5776232" cy="45597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342900</xdr:colOff>
      <xdr:row>31</xdr:row>
      <xdr:rowOff>57148</xdr:rowOff>
    </xdr:from>
    <xdr:ext cx="492443" cy="292452"/>
    <xdr:sp macro="" textlink="">
      <xdr:nvSpPr>
        <xdr:cNvPr id="9" name="テキスト ボックス 8"/>
        <xdr:cNvSpPr txBox="1"/>
      </xdr:nvSpPr>
      <xdr:spPr>
        <a:xfrm>
          <a:off x="342900" y="5540827"/>
          <a:ext cx="492443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200"/>
            <a:t>（本）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1:D81"/>
  <sheetViews>
    <sheetView tabSelected="1" view="pageBreakPreview" topLeftCell="A31" zoomScale="70" zoomScaleNormal="100" zoomScaleSheetLayoutView="70" workbookViewId="0">
      <selection activeCell="J66" sqref="J66"/>
    </sheetView>
  </sheetViews>
  <sheetFormatPr defaultRowHeight="13.5"/>
  <sheetData>
    <row r="61" spans="1:4" ht="22.5">
      <c r="A61" t="s">
        <v>86</v>
      </c>
      <c r="B61" t="s">
        <v>85</v>
      </c>
      <c r="C61" s="368" t="s">
        <v>82</v>
      </c>
      <c r="D61" s="369" t="s">
        <v>83</v>
      </c>
    </row>
    <row r="62" spans="1:4">
      <c r="A62">
        <v>19</v>
      </c>
      <c r="B62" t="s">
        <v>1</v>
      </c>
      <c r="C62" s="370">
        <v>0.27868852459016391</v>
      </c>
      <c r="D62" s="371">
        <v>0.95081967213114749</v>
      </c>
    </row>
    <row r="63" spans="1:4">
      <c r="A63">
        <v>7</v>
      </c>
      <c r="B63" t="s">
        <v>13</v>
      </c>
      <c r="C63" s="370">
        <v>0.27642276422764228</v>
      </c>
      <c r="D63" s="371">
        <v>1.0069686411149825</v>
      </c>
    </row>
    <row r="64" spans="1:4">
      <c r="A64">
        <v>5</v>
      </c>
      <c r="B64" t="s">
        <v>15</v>
      </c>
      <c r="C64" s="370">
        <v>0.29209302325581393</v>
      </c>
      <c r="D64" s="371">
        <v>1.0288372093023255</v>
      </c>
    </row>
    <row r="65" spans="1:4">
      <c r="A65">
        <v>6</v>
      </c>
      <c r="B65" t="s">
        <v>14</v>
      </c>
      <c r="C65" s="370">
        <v>0.29298642533936653</v>
      </c>
      <c r="D65" s="371">
        <v>1.08710407239819</v>
      </c>
    </row>
    <row r="66" spans="1:4">
      <c r="A66">
        <v>2</v>
      </c>
      <c r="B66" t="s">
        <v>18</v>
      </c>
      <c r="C66" s="370">
        <v>0.32182741116751268</v>
      </c>
      <c r="D66" s="371">
        <v>1.1482233502538071</v>
      </c>
    </row>
    <row r="67" spans="1:4">
      <c r="A67">
        <v>9</v>
      </c>
      <c r="B67" t="s">
        <v>11</v>
      </c>
      <c r="C67" s="370">
        <v>0.34573304157549234</v>
      </c>
      <c r="D67" s="371">
        <v>1.2450765864332605</v>
      </c>
    </row>
    <row r="68" spans="1:4">
      <c r="A68">
        <v>10</v>
      </c>
      <c r="B68" t="s">
        <v>10</v>
      </c>
      <c r="C68" s="370">
        <v>0.31478260869565217</v>
      </c>
      <c r="D68" s="371">
        <v>1.2504347826086957</v>
      </c>
    </row>
    <row r="69" spans="1:4">
      <c r="A69">
        <v>1</v>
      </c>
      <c r="B69" t="s">
        <v>19</v>
      </c>
      <c r="C69" s="370">
        <v>0.31219512195121951</v>
      </c>
      <c r="D69" s="371">
        <v>1.2652908067542215</v>
      </c>
    </row>
    <row r="70" spans="1:4">
      <c r="A70">
        <v>8</v>
      </c>
      <c r="B70" t="s">
        <v>12</v>
      </c>
      <c r="C70" s="370">
        <v>0.34334763948497854</v>
      </c>
      <c r="D70" s="371">
        <v>1.2675250357653791</v>
      </c>
    </row>
    <row r="71" spans="1:4">
      <c r="A71">
        <v>20</v>
      </c>
      <c r="B71" t="s">
        <v>84</v>
      </c>
      <c r="C71" s="370">
        <v>0.33495691270138628</v>
      </c>
      <c r="D71" s="371">
        <v>1.2920194829524165</v>
      </c>
    </row>
    <row r="72" spans="1:4">
      <c r="A72">
        <v>13</v>
      </c>
      <c r="B72" t="s">
        <v>7</v>
      </c>
      <c r="C72" s="370">
        <v>0.36056338028169016</v>
      </c>
      <c r="D72" s="371">
        <v>1.3014084507042254</v>
      </c>
    </row>
    <row r="73" spans="1:4">
      <c r="A73">
        <v>12</v>
      </c>
      <c r="B73" t="s">
        <v>8</v>
      </c>
      <c r="C73" s="370">
        <v>0.37904015670910873</v>
      </c>
      <c r="D73" s="371">
        <v>1.4231145935357492</v>
      </c>
    </row>
    <row r="74" spans="1:4">
      <c r="A74">
        <v>16</v>
      </c>
      <c r="B74" t="s">
        <v>4</v>
      </c>
      <c r="C74" s="370">
        <v>0.41841004184100417</v>
      </c>
      <c r="D74" s="371">
        <v>1.5523012552301256</v>
      </c>
    </row>
    <row r="75" spans="1:4">
      <c r="A75">
        <v>4</v>
      </c>
      <c r="B75" t="s">
        <v>16</v>
      </c>
      <c r="C75" s="370">
        <v>0.35669586983729662</v>
      </c>
      <c r="D75" s="371">
        <v>1.5757196495619525</v>
      </c>
    </row>
    <row r="76" spans="1:4">
      <c r="A76">
        <v>17</v>
      </c>
      <c r="B76" t="s">
        <v>3</v>
      </c>
      <c r="C76" s="370">
        <v>0.34375</v>
      </c>
      <c r="D76" s="371">
        <v>1.609375</v>
      </c>
    </row>
    <row r="77" spans="1:4">
      <c r="A77">
        <v>15</v>
      </c>
      <c r="B77" t="s">
        <v>5</v>
      </c>
      <c r="C77" s="370">
        <v>0.37931034482758619</v>
      </c>
      <c r="D77" s="371">
        <v>1.6896551724137931</v>
      </c>
    </row>
    <row r="78" spans="1:4">
      <c r="A78">
        <v>11</v>
      </c>
      <c r="B78" t="s">
        <v>9</v>
      </c>
      <c r="C78" s="370">
        <v>0.44516129032258067</v>
      </c>
      <c r="D78" s="371">
        <v>1.7741935483870968</v>
      </c>
    </row>
    <row r="79" spans="1:4">
      <c r="A79">
        <v>3</v>
      </c>
      <c r="B79" t="s">
        <v>17</v>
      </c>
      <c r="C79" s="370">
        <v>0.42126379137412234</v>
      </c>
      <c r="D79" s="371">
        <v>1.7803410230692076</v>
      </c>
    </row>
    <row r="80" spans="1:4">
      <c r="A80">
        <v>14</v>
      </c>
      <c r="B80" t="s">
        <v>6</v>
      </c>
      <c r="C80" s="370">
        <v>0.4631578947368421</v>
      </c>
      <c r="D80" s="371">
        <v>1.9578947368421054</v>
      </c>
    </row>
    <row r="81" spans="1:4">
      <c r="A81">
        <v>18</v>
      </c>
      <c r="B81" t="s">
        <v>2</v>
      </c>
      <c r="C81" s="370">
        <v>0.68</v>
      </c>
      <c r="D81" s="371">
        <v>2.4</v>
      </c>
    </row>
  </sheetData>
  <autoFilter ref="A61:D81">
    <sortState ref="A62:D81">
      <sortCondition ref="D61:D81"/>
    </sortState>
  </autoFilter>
  <phoneticPr fontId="3"/>
  <printOptions horizontalCentered="1" verticalCentered="1"/>
  <pageMargins left="1.0236220472440944" right="0.51181102362204722" top="0.74803149606299213" bottom="0.74803149606299213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O26"/>
  <sheetViews>
    <sheetView view="pageBreakPreview" zoomScaleNormal="130" zoomScaleSheetLayoutView="100" workbookViewId="0">
      <pane xSplit="2" ySplit="4" topLeftCell="C10" activePane="bottomRight" state="frozen"/>
      <selection pane="topRight" activeCell="C1" sqref="C1"/>
      <selection pane="bottomLeft" activeCell="A5" sqref="A5"/>
      <selection pane="bottomRight" activeCell="K22" sqref="K22"/>
    </sheetView>
  </sheetViews>
  <sheetFormatPr defaultColWidth="10.625" defaultRowHeight="9.75"/>
  <cols>
    <col min="1" max="1" width="3.25" style="1" customWidth="1"/>
    <col min="2" max="2" width="13.625" style="10" customWidth="1"/>
    <col min="3" max="4" width="4.75" style="7" customWidth="1"/>
    <col min="5" max="5" width="5.25" style="7" customWidth="1"/>
    <col min="6" max="8" width="4.75" style="7" customWidth="1"/>
    <col min="9" max="11" width="4.75" style="9" customWidth="1"/>
    <col min="12" max="17" width="4.75" style="8" customWidth="1"/>
    <col min="18" max="19" width="4.75" style="7" customWidth="1"/>
    <col min="20" max="20" width="5.25" style="7" customWidth="1"/>
    <col min="21" max="23" width="4.75" style="4" customWidth="1"/>
    <col min="24" max="29" width="4.75" style="3" customWidth="1"/>
    <col min="30" max="32" width="4.75" style="6" customWidth="1"/>
    <col min="33" max="37" width="4.75" style="3" customWidth="1"/>
    <col min="38" max="38" width="4.75" style="5" customWidth="1"/>
    <col min="39" max="41" width="4.75" style="3" customWidth="1"/>
    <col min="42" max="44" width="4.75" style="4" customWidth="1"/>
    <col min="45" max="47" width="4.75" style="3" customWidth="1"/>
    <col min="48" max="50" width="4.75" style="2" customWidth="1"/>
    <col min="51" max="55" width="10.625" style="2"/>
    <col min="56" max="16384" width="10.625" style="1"/>
  </cols>
  <sheetData>
    <row r="1" spans="1:93" ht="14.25">
      <c r="B1" s="1"/>
      <c r="C1" s="366" t="s">
        <v>81</v>
      </c>
      <c r="AA1" s="366" t="s">
        <v>81</v>
      </c>
    </row>
    <row r="3" spans="1:93" s="16" customFormat="1" ht="30" customHeight="1">
      <c r="B3" s="318"/>
      <c r="C3" s="372" t="s">
        <v>31</v>
      </c>
      <c r="D3" s="373"/>
      <c r="E3" s="374"/>
      <c r="F3" s="372" t="s">
        <v>30</v>
      </c>
      <c r="G3" s="373"/>
      <c r="H3" s="374"/>
      <c r="I3" s="387" t="s">
        <v>29</v>
      </c>
      <c r="J3" s="388"/>
      <c r="K3" s="389"/>
      <c r="L3" s="390" t="s">
        <v>28</v>
      </c>
      <c r="M3" s="391"/>
      <c r="N3" s="392"/>
      <c r="O3" s="390" t="s">
        <v>27</v>
      </c>
      <c r="P3" s="391"/>
      <c r="Q3" s="392"/>
      <c r="R3" s="372" t="s">
        <v>26</v>
      </c>
      <c r="S3" s="373"/>
      <c r="T3" s="374"/>
      <c r="U3" s="381" t="s">
        <v>33</v>
      </c>
      <c r="V3" s="382"/>
      <c r="W3" s="383"/>
      <c r="X3" s="378" t="s">
        <v>25</v>
      </c>
      <c r="Y3" s="379"/>
      <c r="Z3" s="380"/>
      <c r="AA3" s="378" t="s">
        <v>34</v>
      </c>
      <c r="AB3" s="379"/>
      <c r="AC3" s="380"/>
      <c r="AD3" s="384" t="s">
        <v>35</v>
      </c>
      <c r="AE3" s="385"/>
      <c r="AF3" s="386"/>
      <c r="AG3" s="378" t="s">
        <v>36</v>
      </c>
      <c r="AH3" s="379"/>
      <c r="AI3" s="380"/>
      <c r="AJ3" s="378" t="s">
        <v>37</v>
      </c>
      <c r="AK3" s="379"/>
      <c r="AL3" s="380"/>
      <c r="AM3" s="378" t="s">
        <v>38</v>
      </c>
      <c r="AN3" s="379"/>
      <c r="AO3" s="380"/>
      <c r="AP3" s="381" t="s">
        <v>39</v>
      </c>
      <c r="AQ3" s="382"/>
      <c r="AR3" s="383"/>
      <c r="AS3" s="378" t="s">
        <v>40</v>
      </c>
      <c r="AT3" s="379"/>
      <c r="AU3" s="380"/>
      <c r="AV3" s="375" t="s">
        <v>32</v>
      </c>
      <c r="AW3" s="376"/>
      <c r="AX3" s="377"/>
      <c r="AY3" s="17"/>
      <c r="AZ3" s="17"/>
      <c r="BA3" s="17"/>
      <c r="BB3" s="17"/>
      <c r="BC3" s="17"/>
    </row>
    <row r="4" spans="1:93" s="16" customFormat="1" ht="18.75" customHeight="1">
      <c r="A4" s="16" t="s">
        <v>24</v>
      </c>
      <c r="B4" s="289" t="s">
        <v>79</v>
      </c>
      <c r="C4" s="124" t="s">
        <v>22</v>
      </c>
      <c r="D4" s="125" t="s">
        <v>21</v>
      </c>
      <c r="E4" s="126" t="s">
        <v>20</v>
      </c>
      <c r="F4" s="124" t="s">
        <v>22</v>
      </c>
      <c r="G4" s="125" t="s">
        <v>21</v>
      </c>
      <c r="H4" s="126" t="s">
        <v>20</v>
      </c>
      <c r="I4" s="127" t="s">
        <v>22</v>
      </c>
      <c r="J4" s="128" t="s">
        <v>21</v>
      </c>
      <c r="K4" s="129" t="s">
        <v>20</v>
      </c>
      <c r="L4" s="130" t="s">
        <v>22</v>
      </c>
      <c r="M4" s="131" t="s">
        <v>21</v>
      </c>
      <c r="N4" s="132" t="s">
        <v>23</v>
      </c>
      <c r="O4" s="130" t="s">
        <v>22</v>
      </c>
      <c r="P4" s="131" t="s">
        <v>21</v>
      </c>
      <c r="Q4" s="132" t="s">
        <v>20</v>
      </c>
      <c r="R4" s="124" t="s">
        <v>22</v>
      </c>
      <c r="S4" s="125" t="s">
        <v>21</v>
      </c>
      <c r="T4" s="126" t="s">
        <v>20</v>
      </c>
      <c r="U4" s="133" t="s">
        <v>22</v>
      </c>
      <c r="V4" s="134" t="s">
        <v>21</v>
      </c>
      <c r="W4" s="135" t="s">
        <v>20</v>
      </c>
      <c r="X4" s="136" t="s">
        <v>22</v>
      </c>
      <c r="Y4" s="137" t="s">
        <v>21</v>
      </c>
      <c r="Z4" s="138" t="s">
        <v>20</v>
      </c>
      <c r="AA4" s="136" t="s">
        <v>22</v>
      </c>
      <c r="AB4" s="137" t="s">
        <v>21</v>
      </c>
      <c r="AC4" s="138" t="s">
        <v>20</v>
      </c>
      <c r="AD4" s="139" t="s">
        <v>22</v>
      </c>
      <c r="AE4" s="140" t="s">
        <v>21</v>
      </c>
      <c r="AF4" s="141" t="s">
        <v>20</v>
      </c>
      <c r="AG4" s="136" t="s">
        <v>22</v>
      </c>
      <c r="AH4" s="137" t="s">
        <v>21</v>
      </c>
      <c r="AI4" s="138" t="s">
        <v>20</v>
      </c>
      <c r="AJ4" s="136" t="s">
        <v>22</v>
      </c>
      <c r="AK4" s="137" t="s">
        <v>21</v>
      </c>
      <c r="AL4" s="142" t="s">
        <v>20</v>
      </c>
      <c r="AM4" s="136" t="s">
        <v>22</v>
      </c>
      <c r="AN4" s="137" t="s">
        <v>21</v>
      </c>
      <c r="AO4" s="138" t="s">
        <v>20</v>
      </c>
      <c r="AP4" s="133" t="s">
        <v>22</v>
      </c>
      <c r="AQ4" s="134" t="s">
        <v>21</v>
      </c>
      <c r="AR4" s="135" t="s">
        <v>20</v>
      </c>
      <c r="AS4" s="136" t="s">
        <v>22</v>
      </c>
      <c r="AT4" s="137" t="s">
        <v>21</v>
      </c>
      <c r="AU4" s="138" t="s">
        <v>20</v>
      </c>
      <c r="AV4" s="136" t="s">
        <v>22</v>
      </c>
      <c r="AW4" s="137" t="s">
        <v>21</v>
      </c>
      <c r="AX4" s="138" t="s">
        <v>20</v>
      </c>
      <c r="AY4" s="17"/>
      <c r="AZ4" s="17"/>
      <c r="BA4" s="17"/>
      <c r="BB4" s="17"/>
      <c r="BC4" s="17"/>
    </row>
    <row r="5" spans="1:93" s="15" customFormat="1" ht="18" customHeight="1">
      <c r="A5" s="15">
        <v>1</v>
      </c>
      <c r="B5" s="143" t="s">
        <v>19</v>
      </c>
      <c r="C5" s="144">
        <f>市町村別保育所・こども園!B5+市町村別幼稚園!B5</f>
        <v>1332</v>
      </c>
      <c r="D5" s="145">
        <f>市町村別保育所・こども園!C5+市町村別幼稚園!C5</f>
        <v>1333</v>
      </c>
      <c r="E5" s="146">
        <f t="shared" ref="E5:E25" si="0">C5+D5</f>
        <v>2665</v>
      </c>
      <c r="F5" s="144">
        <f>市町村別保育所・こども園!E5+市町村別幼稚園!E5</f>
        <v>438</v>
      </c>
      <c r="G5" s="145">
        <f>市町村別保育所・こども園!F5+市町村別幼稚園!F5</f>
        <v>394</v>
      </c>
      <c r="H5" s="146">
        <f t="shared" ref="H5:H25" si="1">F5+G5</f>
        <v>832</v>
      </c>
      <c r="I5" s="147">
        <f t="shared" ref="I5:I25" si="2">F5/C5</f>
        <v>0.32882882882882886</v>
      </c>
      <c r="J5" s="148">
        <f t="shared" ref="J5:J25" si="3">G5/D5</f>
        <v>0.29557389347336832</v>
      </c>
      <c r="K5" s="149">
        <f t="shared" ref="K5:K25" si="4">H5/E5</f>
        <v>0.31219512195121951</v>
      </c>
      <c r="L5" s="144">
        <f>市町村別保育所・こども園!K5+市町村別幼稚園!K5</f>
        <v>140</v>
      </c>
      <c r="M5" s="145">
        <f>市町村別保育所・こども園!L5+市町村別幼稚園!L5</f>
        <v>118</v>
      </c>
      <c r="N5" s="146">
        <f t="shared" ref="N5:N25" si="5">L5+M5</f>
        <v>258</v>
      </c>
      <c r="O5" s="150">
        <f t="shared" ref="O5:O25" si="6">L5/C5</f>
        <v>0.10510510510510511</v>
      </c>
      <c r="P5" s="151">
        <f t="shared" ref="P5:P25" si="7">M5/D5</f>
        <v>8.8522130532633164E-2</v>
      </c>
      <c r="Q5" s="152">
        <f t="shared" ref="Q5:Q25" si="8">N5/E5</f>
        <v>9.6810506566604129E-2</v>
      </c>
      <c r="R5" s="153">
        <f>市町村別保育所・こども園!Q5+市町村別幼稚園!Q5</f>
        <v>1740</v>
      </c>
      <c r="S5" s="154">
        <f>市町村別保育所・こども園!R5+市町村別幼稚園!R5</f>
        <v>1610</v>
      </c>
      <c r="T5" s="146">
        <f t="shared" ref="T5:T25" si="9">R5+S5</f>
        <v>3350</v>
      </c>
      <c r="U5" s="155">
        <f t="shared" ref="U5:U25" si="10">R5/C5</f>
        <v>1.3063063063063063</v>
      </c>
      <c r="V5" s="156">
        <f t="shared" ref="V5:V25" si="11">S5/D5</f>
        <v>1.2078019504876218</v>
      </c>
      <c r="W5" s="157">
        <f t="shared" ref="W5:W25" si="12">T5/E5</f>
        <v>1.2570356472795496</v>
      </c>
      <c r="X5" s="153">
        <f>市町村別保育所・こども園!W5+市町村別幼稚園!W5</f>
        <v>278</v>
      </c>
      <c r="Y5" s="154">
        <f>市町村別保育所・こども園!X5+市町村別幼稚園!X5</f>
        <v>229</v>
      </c>
      <c r="Z5" s="146">
        <f t="shared" ref="Z5:Z25" si="13">X5+Y5</f>
        <v>507</v>
      </c>
      <c r="AA5" s="144">
        <f>市町村別保育所・こども園!Z5+市町村別幼稚園!Z5</f>
        <v>10</v>
      </c>
      <c r="AB5" s="145">
        <f>市町村別保育所・こども園!AA5+市町村別幼稚園!AA5</f>
        <v>8</v>
      </c>
      <c r="AC5" s="146">
        <f t="shared" ref="AC5:AC25" si="14">AA5+AB5</f>
        <v>18</v>
      </c>
      <c r="AD5" s="158">
        <f t="shared" ref="AD5:AD25" si="15">AA5/C5</f>
        <v>7.5075075075075074E-3</v>
      </c>
      <c r="AE5" s="159">
        <f t="shared" ref="AE5:AE25" si="16">AB5/D5</f>
        <v>6.0015003750937736E-3</v>
      </c>
      <c r="AF5" s="160">
        <f t="shared" ref="AF5:AF25" si="17">AC5/E5</f>
        <v>6.7542213883677298E-3</v>
      </c>
      <c r="AG5" s="144">
        <f>市町村別保育所・こども園!AF5+市町村別幼稚園!AF5</f>
        <v>3</v>
      </c>
      <c r="AH5" s="145">
        <f>市町村別保育所・こども園!AG5+市町村別幼稚園!AG5</f>
        <v>3</v>
      </c>
      <c r="AI5" s="146">
        <f t="shared" ref="AI5:AI25" si="18">AG5+AH5</f>
        <v>6</v>
      </c>
      <c r="AJ5" s="158">
        <f t="shared" ref="AJ5:AJ25" si="19">AG5/C5</f>
        <v>2.2522522522522522E-3</v>
      </c>
      <c r="AK5" s="159">
        <f t="shared" ref="AK5:AK25" si="20">AH5/D5</f>
        <v>2.2505626406601649E-3</v>
      </c>
      <c r="AL5" s="160">
        <f t="shared" ref="AL5:AL25" si="21">AI5/E5</f>
        <v>2.2514071294559099E-3</v>
      </c>
      <c r="AM5" s="144">
        <f>市町村別保育所・こども園!AL5+市町村別幼稚園!AL5</f>
        <v>11</v>
      </c>
      <c r="AN5" s="145">
        <f>市町村別保育所・こども園!AM5+市町村別幼稚園!AM5</f>
        <v>11</v>
      </c>
      <c r="AO5" s="146">
        <f t="shared" ref="AO5:AO25" si="22">AM5+AN5</f>
        <v>22</v>
      </c>
      <c r="AP5" s="161">
        <f t="shared" ref="AP5:AP25" si="23">AM5/C5</f>
        <v>8.2582582582582578E-3</v>
      </c>
      <c r="AQ5" s="162">
        <f t="shared" ref="AQ5:AQ25" si="24">AN5/D5</f>
        <v>8.2520630157539385E-3</v>
      </c>
      <c r="AR5" s="163">
        <f t="shared" ref="AR5:AR25" si="25">AO5/E5</f>
        <v>8.2551594746716698E-3</v>
      </c>
      <c r="AS5" s="144">
        <f>市町村別保育所・こども園!AR5+市町村別幼稚園!AR5</f>
        <v>1</v>
      </c>
      <c r="AT5" s="145">
        <f>市町村別保育所・こども園!AS5+市町村別幼稚園!AS5</f>
        <v>5</v>
      </c>
      <c r="AU5" s="146">
        <f t="shared" ref="AU5:AU25" si="26">AS5+AT5</f>
        <v>6</v>
      </c>
      <c r="AV5" s="164">
        <f t="shared" ref="AV5:AV25" si="27">(R5+AM5)/C5</f>
        <v>1.3145645645645645</v>
      </c>
      <c r="AW5" s="165">
        <f t="shared" ref="AW5:AW25" si="28">(S5+AN5)/D5</f>
        <v>1.2160540135033759</v>
      </c>
      <c r="AX5" s="166">
        <f t="shared" ref="AX5:AX25" si="29">(T5+AO5)/E5</f>
        <v>1.2652908067542215</v>
      </c>
      <c r="AY5" s="2"/>
      <c r="AZ5" s="2"/>
      <c r="BA5" s="2"/>
      <c r="BB5" s="2"/>
      <c r="BC5" s="2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</row>
    <row r="6" spans="1:93" s="15" customFormat="1" ht="18" customHeight="1">
      <c r="A6" s="15">
        <v>2</v>
      </c>
      <c r="B6" s="167" t="s">
        <v>18</v>
      </c>
      <c r="C6" s="168">
        <f>市町村別保育所・こども園!B6+市町村別幼稚園!B6</f>
        <v>504</v>
      </c>
      <c r="D6" s="169">
        <f>市町村別保育所・こども園!C6+市町村別幼稚園!C6</f>
        <v>481</v>
      </c>
      <c r="E6" s="170">
        <f t="shared" si="0"/>
        <v>985</v>
      </c>
      <c r="F6" s="168">
        <f>市町村別保育所・こども園!E6+市町村別幼稚園!E6</f>
        <v>165</v>
      </c>
      <c r="G6" s="169">
        <f>市町村別保育所・こども園!F6+市町村別幼稚園!F6</f>
        <v>152</v>
      </c>
      <c r="H6" s="170">
        <f t="shared" si="1"/>
        <v>317</v>
      </c>
      <c r="I6" s="171">
        <f t="shared" si="2"/>
        <v>0.32738095238095238</v>
      </c>
      <c r="J6" s="172">
        <f t="shared" si="3"/>
        <v>0.31600831600831603</v>
      </c>
      <c r="K6" s="173">
        <f t="shared" si="4"/>
        <v>0.32182741116751268</v>
      </c>
      <c r="L6" s="174">
        <f>市町村別保育所・こども園!K6+市町村別幼稚園!K6</f>
        <v>52</v>
      </c>
      <c r="M6" s="175">
        <f>市町村別保育所・こども園!L6+市町村別幼稚園!L6</f>
        <v>61</v>
      </c>
      <c r="N6" s="170">
        <f t="shared" si="5"/>
        <v>113</v>
      </c>
      <c r="O6" s="150">
        <f t="shared" si="6"/>
        <v>0.10317460317460317</v>
      </c>
      <c r="P6" s="151">
        <f t="shared" si="7"/>
        <v>0.12681912681912683</v>
      </c>
      <c r="Q6" s="152">
        <f t="shared" si="8"/>
        <v>0.11472081218274112</v>
      </c>
      <c r="R6" s="168">
        <f>市町村別保育所・こども園!Q6+市町村別幼稚園!Q6</f>
        <v>547</v>
      </c>
      <c r="S6" s="169">
        <f>市町村別保育所・こども園!R6+市町村別幼稚園!R6</f>
        <v>529</v>
      </c>
      <c r="T6" s="170">
        <f t="shared" si="9"/>
        <v>1076</v>
      </c>
      <c r="U6" s="155">
        <f t="shared" si="10"/>
        <v>1.0853174603174602</v>
      </c>
      <c r="V6" s="156">
        <f t="shared" si="11"/>
        <v>1.0997920997920998</v>
      </c>
      <c r="W6" s="157">
        <f t="shared" si="12"/>
        <v>1.0923857868020304</v>
      </c>
      <c r="X6" s="174">
        <f>市町村別保育所・こども園!W6+市町村別幼稚園!W6</f>
        <v>50</v>
      </c>
      <c r="Y6" s="175">
        <f>市町村別保育所・こども園!X6+市町村別幼稚園!X6</f>
        <v>86</v>
      </c>
      <c r="Z6" s="170">
        <f t="shared" si="13"/>
        <v>136</v>
      </c>
      <c r="AA6" s="176">
        <f>市町村別保育所・こども園!Z6+市町村別幼稚園!Z6</f>
        <v>7</v>
      </c>
      <c r="AB6" s="177">
        <f>市町村別保育所・こども園!AA6+市町村別幼稚園!AA6</f>
        <v>1</v>
      </c>
      <c r="AC6" s="170">
        <f t="shared" si="14"/>
        <v>8</v>
      </c>
      <c r="AD6" s="178">
        <f t="shared" si="15"/>
        <v>1.3888888888888888E-2</v>
      </c>
      <c r="AE6" s="179">
        <f t="shared" si="16"/>
        <v>2.0790020790020791E-3</v>
      </c>
      <c r="AF6" s="180">
        <f t="shared" si="17"/>
        <v>8.1218274111675131E-3</v>
      </c>
      <c r="AG6" s="176">
        <f>市町村別保育所・こども園!AF6+市町村別幼稚園!AF6</f>
        <v>1</v>
      </c>
      <c r="AH6" s="177">
        <f>市町村別保育所・こども園!AG6+市町村別幼稚園!AG6</f>
        <v>2</v>
      </c>
      <c r="AI6" s="170">
        <f t="shared" si="18"/>
        <v>3</v>
      </c>
      <c r="AJ6" s="178">
        <f t="shared" si="19"/>
        <v>1.984126984126984E-3</v>
      </c>
      <c r="AK6" s="179">
        <f t="shared" si="20"/>
        <v>4.1580041580041582E-3</v>
      </c>
      <c r="AL6" s="180">
        <f t="shared" si="21"/>
        <v>3.0456852791878172E-3</v>
      </c>
      <c r="AM6" s="176">
        <f>市町村別保育所・こども園!AL6+市町村別幼稚園!AL6</f>
        <v>43</v>
      </c>
      <c r="AN6" s="177">
        <f>市町村別保育所・こども園!AM6+市町村別幼稚園!AM6</f>
        <v>12</v>
      </c>
      <c r="AO6" s="170">
        <f t="shared" si="22"/>
        <v>55</v>
      </c>
      <c r="AP6" s="181">
        <f t="shared" si="23"/>
        <v>8.531746031746032E-2</v>
      </c>
      <c r="AQ6" s="182">
        <f t="shared" si="24"/>
        <v>2.4948024948024949E-2</v>
      </c>
      <c r="AR6" s="183">
        <f t="shared" si="25"/>
        <v>5.5837563451776651E-2</v>
      </c>
      <c r="AS6" s="176">
        <f>市町村別保育所・こども園!AR6+市町村別幼稚園!AR6</f>
        <v>0</v>
      </c>
      <c r="AT6" s="177">
        <f>市町村別保育所・こども園!AS6+市町村別幼稚園!AS6</f>
        <v>2</v>
      </c>
      <c r="AU6" s="170">
        <f t="shared" si="26"/>
        <v>2</v>
      </c>
      <c r="AV6" s="184">
        <f t="shared" si="27"/>
        <v>1.1706349206349207</v>
      </c>
      <c r="AW6" s="185">
        <f t="shared" si="28"/>
        <v>1.1247401247401247</v>
      </c>
      <c r="AX6" s="186">
        <f t="shared" si="29"/>
        <v>1.1482233502538071</v>
      </c>
      <c r="AY6" s="2"/>
      <c r="AZ6" s="2"/>
      <c r="BA6" s="2"/>
      <c r="BB6" s="2"/>
      <c r="BC6" s="2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</row>
    <row r="7" spans="1:93" s="15" customFormat="1" ht="18" customHeight="1">
      <c r="A7" s="15">
        <v>3</v>
      </c>
      <c r="B7" s="167" t="s">
        <v>17</v>
      </c>
      <c r="C7" s="176">
        <f>市町村別保育所・こども園!B7+市町村別幼稚園!B7</f>
        <v>513</v>
      </c>
      <c r="D7" s="177">
        <f>市町村別保育所・こども園!C7+市町村別幼稚園!C7</f>
        <v>484</v>
      </c>
      <c r="E7" s="170">
        <f t="shared" si="0"/>
        <v>997</v>
      </c>
      <c r="F7" s="176">
        <f>市町村別保育所・こども園!E7+市町村別幼稚園!E7</f>
        <v>221</v>
      </c>
      <c r="G7" s="177">
        <f>市町村別保育所・こども園!F7+市町村別幼稚園!F7</f>
        <v>199</v>
      </c>
      <c r="H7" s="170">
        <f t="shared" si="1"/>
        <v>420</v>
      </c>
      <c r="I7" s="171">
        <f t="shared" si="2"/>
        <v>0.43079922027290446</v>
      </c>
      <c r="J7" s="172">
        <f t="shared" si="3"/>
        <v>0.41115702479338845</v>
      </c>
      <c r="K7" s="173">
        <f t="shared" si="4"/>
        <v>0.42126379137412234</v>
      </c>
      <c r="L7" s="176">
        <f>市町村別保育所・こども園!K7+市町村別幼稚園!K7</f>
        <v>93</v>
      </c>
      <c r="M7" s="177">
        <f>市町村別保育所・こども園!L7+市町村別幼稚園!L7</f>
        <v>67</v>
      </c>
      <c r="N7" s="170">
        <f t="shared" si="5"/>
        <v>160</v>
      </c>
      <c r="O7" s="150">
        <f t="shared" si="6"/>
        <v>0.18128654970760233</v>
      </c>
      <c r="P7" s="151">
        <f t="shared" si="7"/>
        <v>0.13842975206611571</v>
      </c>
      <c r="Q7" s="152">
        <f t="shared" si="8"/>
        <v>0.16048144433299899</v>
      </c>
      <c r="R7" s="176">
        <f>市町村別保育所・こども園!Q7+市町村別幼稚園!Q7</f>
        <v>907</v>
      </c>
      <c r="S7" s="177">
        <f>市町村別保育所・こども園!R7+市町村別幼稚園!R7</f>
        <v>819</v>
      </c>
      <c r="T7" s="170">
        <f t="shared" si="9"/>
        <v>1726</v>
      </c>
      <c r="U7" s="155">
        <f t="shared" si="10"/>
        <v>1.7680311890838207</v>
      </c>
      <c r="V7" s="156">
        <f t="shared" si="11"/>
        <v>1.6921487603305785</v>
      </c>
      <c r="W7" s="157">
        <f t="shared" si="12"/>
        <v>1.7311935807422267</v>
      </c>
      <c r="X7" s="176">
        <f>市町村別保育所・こども園!W7+市町村別幼稚園!W7</f>
        <v>163</v>
      </c>
      <c r="Y7" s="177">
        <f>市町村別保育所・こども園!X7+市町村別幼稚園!X7</f>
        <v>141</v>
      </c>
      <c r="Z7" s="170">
        <f t="shared" si="13"/>
        <v>304</v>
      </c>
      <c r="AA7" s="176">
        <f>市町村別保育所・こども園!Z7+市町村別幼稚園!Z7</f>
        <v>6</v>
      </c>
      <c r="AB7" s="177">
        <f>市町村別保育所・こども園!AA7+市町村別幼稚園!AA7</f>
        <v>13</v>
      </c>
      <c r="AC7" s="170">
        <f t="shared" si="14"/>
        <v>19</v>
      </c>
      <c r="AD7" s="178">
        <f t="shared" si="15"/>
        <v>1.1695906432748537E-2</v>
      </c>
      <c r="AE7" s="179">
        <f t="shared" si="16"/>
        <v>2.6859504132231406E-2</v>
      </c>
      <c r="AF7" s="180">
        <f t="shared" si="17"/>
        <v>1.9057171514543631E-2</v>
      </c>
      <c r="AG7" s="176">
        <f>市町村別保育所・こども園!AF7+市町村別幼稚園!AF7</f>
        <v>0</v>
      </c>
      <c r="AH7" s="177">
        <f>市町村別保育所・こども園!AG7+市町村別幼稚園!AG7</f>
        <v>2</v>
      </c>
      <c r="AI7" s="170">
        <f t="shared" si="18"/>
        <v>2</v>
      </c>
      <c r="AJ7" s="178">
        <f t="shared" si="19"/>
        <v>0</v>
      </c>
      <c r="AK7" s="179">
        <f t="shared" si="20"/>
        <v>4.1322314049586778E-3</v>
      </c>
      <c r="AL7" s="180">
        <f t="shared" si="21"/>
        <v>2.0060180541624875E-3</v>
      </c>
      <c r="AM7" s="176">
        <f>市町村別保育所・こども園!AL7+市町村別幼稚園!AL7</f>
        <v>16</v>
      </c>
      <c r="AN7" s="177">
        <f>市町村別保育所・こども園!AM7+市町村別幼稚園!AM7</f>
        <v>33</v>
      </c>
      <c r="AO7" s="170">
        <f t="shared" si="22"/>
        <v>49</v>
      </c>
      <c r="AP7" s="181">
        <f t="shared" si="23"/>
        <v>3.1189083820662766E-2</v>
      </c>
      <c r="AQ7" s="182">
        <f t="shared" si="24"/>
        <v>6.8181818181818177E-2</v>
      </c>
      <c r="AR7" s="183">
        <f t="shared" si="25"/>
        <v>4.9147442326980942E-2</v>
      </c>
      <c r="AS7" s="176">
        <f>市町村別保育所・こども園!AR7+市町村別幼稚園!AR7</f>
        <v>4</v>
      </c>
      <c r="AT7" s="177">
        <f>市町村別保育所・こども園!AS7+市町村別幼稚園!AS7</f>
        <v>2</v>
      </c>
      <c r="AU7" s="170">
        <f t="shared" si="26"/>
        <v>6</v>
      </c>
      <c r="AV7" s="184">
        <f t="shared" si="27"/>
        <v>1.7992202729044835</v>
      </c>
      <c r="AW7" s="185">
        <f t="shared" si="28"/>
        <v>1.7603305785123966</v>
      </c>
      <c r="AX7" s="186">
        <f t="shared" si="29"/>
        <v>1.7803410230692076</v>
      </c>
      <c r="AY7" s="2"/>
      <c r="AZ7" s="2"/>
      <c r="BA7" s="2"/>
      <c r="BB7" s="2"/>
      <c r="BC7" s="2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</row>
    <row r="8" spans="1:93" s="15" customFormat="1" ht="18" customHeight="1">
      <c r="A8" s="15">
        <v>4</v>
      </c>
      <c r="B8" s="167" t="s">
        <v>16</v>
      </c>
      <c r="C8" s="176">
        <f>市町村別保育所・こども園!B8+市町村別幼稚園!B8</f>
        <v>414</v>
      </c>
      <c r="D8" s="177">
        <f>市町村別保育所・こども園!C8+市町村別幼稚園!C8</f>
        <v>385</v>
      </c>
      <c r="E8" s="170">
        <f t="shared" si="0"/>
        <v>799</v>
      </c>
      <c r="F8" s="176">
        <f>市町村別保育所・こども園!E8+市町村別幼稚園!E8</f>
        <v>149</v>
      </c>
      <c r="G8" s="177">
        <f>市町村別保育所・こども園!F8+市町村別幼稚園!F8</f>
        <v>136</v>
      </c>
      <c r="H8" s="170">
        <f t="shared" si="1"/>
        <v>285</v>
      </c>
      <c r="I8" s="171">
        <f t="shared" si="2"/>
        <v>0.35990338164251207</v>
      </c>
      <c r="J8" s="172">
        <f t="shared" si="3"/>
        <v>0.35324675324675325</v>
      </c>
      <c r="K8" s="173">
        <f t="shared" si="4"/>
        <v>0.35669586983729662</v>
      </c>
      <c r="L8" s="176">
        <f>市町村別保育所・こども園!K8+市町村別幼稚園!K8</f>
        <v>32</v>
      </c>
      <c r="M8" s="177">
        <f>市町村別保育所・こども園!L8+市町村別幼稚園!L8</f>
        <v>38</v>
      </c>
      <c r="N8" s="170">
        <f t="shared" si="5"/>
        <v>70</v>
      </c>
      <c r="O8" s="150">
        <f t="shared" si="6"/>
        <v>7.7294685990338161E-2</v>
      </c>
      <c r="P8" s="151">
        <f t="shared" si="7"/>
        <v>9.8701298701298706E-2</v>
      </c>
      <c r="Q8" s="152">
        <f t="shared" si="8"/>
        <v>8.7609511889862324E-2</v>
      </c>
      <c r="R8" s="176">
        <f>市町村別保育所・こども園!Q8+市町村別幼稚園!Q8</f>
        <v>633</v>
      </c>
      <c r="S8" s="177">
        <f>市町村別保育所・こども園!R8+市町村別幼稚園!R8</f>
        <v>585</v>
      </c>
      <c r="T8" s="170">
        <f t="shared" si="9"/>
        <v>1218</v>
      </c>
      <c r="U8" s="155">
        <f t="shared" si="10"/>
        <v>1.5289855072463767</v>
      </c>
      <c r="V8" s="156">
        <f t="shared" si="11"/>
        <v>1.5194805194805194</v>
      </c>
      <c r="W8" s="157">
        <f t="shared" si="12"/>
        <v>1.5244055068836044</v>
      </c>
      <c r="X8" s="176">
        <f>市町村別保育所・こども園!W8+市町村別幼稚園!W8</f>
        <v>32</v>
      </c>
      <c r="Y8" s="177">
        <f>市町村別保育所・こども園!X8+市町村別幼稚園!X8</f>
        <v>74</v>
      </c>
      <c r="Z8" s="170">
        <f t="shared" si="13"/>
        <v>106</v>
      </c>
      <c r="AA8" s="176">
        <f>市町村別保育所・こども園!Z8+市町村別幼稚園!Z8</f>
        <v>4</v>
      </c>
      <c r="AB8" s="177">
        <f>市町村別保育所・こども園!AA8+市町村別幼稚園!AA8</f>
        <v>7</v>
      </c>
      <c r="AC8" s="170">
        <f t="shared" si="14"/>
        <v>11</v>
      </c>
      <c r="AD8" s="178">
        <f t="shared" si="15"/>
        <v>9.6618357487922701E-3</v>
      </c>
      <c r="AE8" s="179">
        <f t="shared" si="16"/>
        <v>1.8181818181818181E-2</v>
      </c>
      <c r="AF8" s="180">
        <f t="shared" si="17"/>
        <v>1.3767209011264081E-2</v>
      </c>
      <c r="AG8" s="176">
        <f>市町村別保育所・こども園!AF8+市町村別幼稚園!AF8</f>
        <v>0</v>
      </c>
      <c r="AH8" s="177">
        <f>市町村別保育所・こども園!AG8+市町村別幼稚園!AG8</f>
        <v>1</v>
      </c>
      <c r="AI8" s="170">
        <f t="shared" si="18"/>
        <v>1</v>
      </c>
      <c r="AJ8" s="178">
        <f t="shared" si="19"/>
        <v>0</v>
      </c>
      <c r="AK8" s="179">
        <f t="shared" si="20"/>
        <v>2.5974025974025974E-3</v>
      </c>
      <c r="AL8" s="180">
        <f t="shared" si="21"/>
        <v>1.2515644555694619E-3</v>
      </c>
      <c r="AM8" s="176">
        <f>市町村別保育所・こども園!AL8+市町村別幼稚園!AL8</f>
        <v>14</v>
      </c>
      <c r="AN8" s="177">
        <f>市町村別保育所・こども園!AM8+市町村別幼稚園!AM8</f>
        <v>27</v>
      </c>
      <c r="AO8" s="170">
        <f t="shared" si="22"/>
        <v>41</v>
      </c>
      <c r="AP8" s="181">
        <f t="shared" si="23"/>
        <v>3.3816425120772944E-2</v>
      </c>
      <c r="AQ8" s="182">
        <f t="shared" si="24"/>
        <v>7.0129870129870125E-2</v>
      </c>
      <c r="AR8" s="183">
        <f t="shared" si="25"/>
        <v>5.1314142678347933E-2</v>
      </c>
      <c r="AS8" s="176">
        <f>市町村別保育所・こども園!AR8+市町村別幼稚園!AR8</f>
        <v>2.7306736429038585</v>
      </c>
      <c r="AT8" s="177">
        <f>市町村別保育所・こども園!AS8+市町村別幼稚園!AS8</f>
        <v>2.46875</v>
      </c>
      <c r="AU8" s="170">
        <f t="shared" si="26"/>
        <v>5.1994236429038585</v>
      </c>
      <c r="AV8" s="184">
        <f t="shared" si="27"/>
        <v>1.5628019323671498</v>
      </c>
      <c r="AW8" s="185">
        <f t="shared" si="28"/>
        <v>1.5896103896103897</v>
      </c>
      <c r="AX8" s="186">
        <f t="shared" si="29"/>
        <v>1.5757196495619525</v>
      </c>
      <c r="AY8" s="2"/>
      <c r="AZ8" s="2"/>
      <c r="BA8" s="2"/>
      <c r="BB8" s="2"/>
      <c r="BC8" s="2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</row>
    <row r="9" spans="1:93" s="15" customFormat="1" ht="18" customHeight="1">
      <c r="A9" s="15">
        <v>5</v>
      </c>
      <c r="B9" s="167" t="s">
        <v>15</v>
      </c>
      <c r="C9" s="168">
        <f>市町村別保育所・こども園!B9+市町村別幼稚園!B9</f>
        <v>552</v>
      </c>
      <c r="D9" s="169">
        <f>市町村別保育所・こども園!C9+市町村別幼稚園!C9</f>
        <v>523</v>
      </c>
      <c r="E9" s="170">
        <f t="shared" si="0"/>
        <v>1075</v>
      </c>
      <c r="F9" s="168">
        <f>市町村別保育所・こども園!E9+市町村別幼稚園!E9</f>
        <v>172</v>
      </c>
      <c r="G9" s="169">
        <f>市町村別保育所・こども園!F9+市町村別幼稚園!F9</f>
        <v>142</v>
      </c>
      <c r="H9" s="170">
        <f t="shared" si="1"/>
        <v>314</v>
      </c>
      <c r="I9" s="171">
        <f t="shared" si="2"/>
        <v>0.31159420289855072</v>
      </c>
      <c r="J9" s="172">
        <f t="shared" si="3"/>
        <v>0.27151051625239003</v>
      </c>
      <c r="K9" s="173">
        <f t="shared" si="4"/>
        <v>0.29209302325581393</v>
      </c>
      <c r="L9" s="168">
        <f>市町村別保育所・こども園!K9+市町村別幼稚園!K9</f>
        <v>47</v>
      </c>
      <c r="M9" s="169">
        <f>市町村別保育所・こども園!L9+市町村別幼稚園!L9</f>
        <v>36</v>
      </c>
      <c r="N9" s="170">
        <f t="shared" si="5"/>
        <v>83</v>
      </c>
      <c r="O9" s="150">
        <f t="shared" si="6"/>
        <v>8.5144927536231887E-2</v>
      </c>
      <c r="P9" s="151">
        <f t="shared" si="7"/>
        <v>6.8833652007648183E-2</v>
      </c>
      <c r="Q9" s="152">
        <f t="shared" si="8"/>
        <v>7.7209302325581389E-2</v>
      </c>
      <c r="R9" s="168">
        <f>市町村別保育所・こども園!Q9+市町村別幼稚園!Q9</f>
        <v>572</v>
      </c>
      <c r="S9" s="169">
        <f>市町村別保育所・こども園!R9+市町村別幼稚園!R9</f>
        <v>471</v>
      </c>
      <c r="T9" s="170">
        <f t="shared" si="9"/>
        <v>1043</v>
      </c>
      <c r="U9" s="155">
        <f t="shared" si="10"/>
        <v>1.036231884057971</v>
      </c>
      <c r="V9" s="156">
        <f t="shared" si="11"/>
        <v>0.9005736137667304</v>
      </c>
      <c r="W9" s="157">
        <f t="shared" si="12"/>
        <v>0.97023255813953491</v>
      </c>
      <c r="X9" s="168">
        <f>市町村別保育所・こども園!W9+市町村別幼稚園!W9</f>
        <v>43</v>
      </c>
      <c r="Y9" s="169">
        <f>市町村別保育所・こども園!X9+市町村別幼稚園!X9</f>
        <v>69</v>
      </c>
      <c r="Z9" s="170">
        <f t="shared" si="13"/>
        <v>112</v>
      </c>
      <c r="AA9" s="176">
        <f>市町村別保育所・こども園!Z9+市町村別幼稚園!Z9</f>
        <v>19</v>
      </c>
      <c r="AB9" s="177">
        <f>市町村別保育所・こども園!AA9+市町村別幼稚園!AA9</f>
        <v>21</v>
      </c>
      <c r="AC9" s="170">
        <f t="shared" si="14"/>
        <v>40</v>
      </c>
      <c r="AD9" s="178">
        <f t="shared" si="15"/>
        <v>3.4420289855072464E-2</v>
      </c>
      <c r="AE9" s="179">
        <f t="shared" si="16"/>
        <v>4.0152963671128104E-2</v>
      </c>
      <c r="AF9" s="180">
        <f t="shared" si="17"/>
        <v>3.7209302325581395E-2</v>
      </c>
      <c r="AG9" s="176">
        <f>市町村別保育所・こども園!AF9+市町村別幼稚園!AF9</f>
        <v>8</v>
      </c>
      <c r="AH9" s="177">
        <f>市町村別保育所・こども園!AG9+市町村別幼稚園!AG9</f>
        <v>4</v>
      </c>
      <c r="AI9" s="170">
        <f t="shared" si="18"/>
        <v>12</v>
      </c>
      <c r="AJ9" s="178">
        <f t="shared" si="19"/>
        <v>1.4492753623188406E-2</v>
      </c>
      <c r="AK9" s="179">
        <f t="shared" si="20"/>
        <v>7.6481835564053535E-3</v>
      </c>
      <c r="AL9" s="180">
        <f t="shared" si="21"/>
        <v>1.1162790697674419E-2</v>
      </c>
      <c r="AM9" s="176">
        <f>市町村別保育所・こども園!AL9+市町村別幼稚園!AL9</f>
        <v>39</v>
      </c>
      <c r="AN9" s="177">
        <f>市町村別保育所・こども園!AM9+市町村別幼稚園!AM9</f>
        <v>24</v>
      </c>
      <c r="AO9" s="170">
        <f t="shared" si="22"/>
        <v>63</v>
      </c>
      <c r="AP9" s="181">
        <f t="shared" si="23"/>
        <v>7.0652173913043473E-2</v>
      </c>
      <c r="AQ9" s="182">
        <f t="shared" si="24"/>
        <v>4.5889101338432124E-2</v>
      </c>
      <c r="AR9" s="183">
        <f t="shared" si="25"/>
        <v>5.8604651162790698E-2</v>
      </c>
      <c r="AS9" s="176">
        <f>市町村別保育所・こども園!AR9+市町村別幼稚園!AR9</f>
        <v>1.4487528344671201</v>
      </c>
      <c r="AT9" s="177">
        <f>市町村別保育所・こども園!AS9+市町村別幼稚園!AS9</f>
        <v>1.6506102071005917</v>
      </c>
      <c r="AU9" s="170">
        <f t="shared" si="26"/>
        <v>3.0993630415677118</v>
      </c>
      <c r="AV9" s="184">
        <f t="shared" si="27"/>
        <v>1.1068840579710144</v>
      </c>
      <c r="AW9" s="185">
        <f t="shared" si="28"/>
        <v>0.94646271510516256</v>
      </c>
      <c r="AX9" s="186">
        <f t="shared" si="29"/>
        <v>1.0288372093023255</v>
      </c>
      <c r="AY9" s="2"/>
      <c r="AZ9" s="2"/>
      <c r="BA9" s="2"/>
      <c r="BB9" s="2"/>
      <c r="BC9" s="2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</row>
    <row r="10" spans="1:93" s="15" customFormat="1" ht="18" customHeight="1">
      <c r="A10" s="15">
        <v>6</v>
      </c>
      <c r="B10" s="167" t="s">
        <v>14</v>
      </c>
      <c r="C10" s="176">
        <f>市町村別保育所・こども園!B10+市町村別幼稚園!B10</f>
        <v>449</v>
      </c>
      <c r="D10" s="177">
        <f>市町村別保育所・こども園!C10+市町村別幼稚園!C10</f>
        <v>435</v>
      </c>
      <c r="E10" s="170">
        <f t="shared" si="0"/>
        <v>884</v>
      </c>
      <c r="F10" s="176">
        <f>市町村別保育所・こども園!E10+市町村別幼稚園!E10</f>
        <v>136</v>
      </c>
      <c r="G10" s="177">
        <f>市町村別保育所・こども園!F10+市町村別幼稚園!F10</f>
        <v>123</v>
      </c>
      <c r="H10" s="170">
        <f t="shared" si="1"/>
        <v>259</v>
      </c>
      <c r="I10" s="171">
        <f t="shared" si="2"/>
        <v>0.30289532293986637</v>
      </c>
      <c r="J10" s="172">
        <f t="shared" si="3"/>
        <v>0.28275862068965518</v>
      </c>
      <c r="K10" s="173">
        <f t="shared" si="4"/>
        <v>0.29298642533936653</v>
      </c>
      <c r="L10" s="176">
        <f>市町村別保育所・こども園!K10+市町村別幼稚園!K10</f>
        <v>48</v>
      </c>
      <c r="M10" s="177">
        <f>市町村別保育所・こども園!L10+市町村別幼稚園!L10</f>
        <v>47</v>
      </c>
      <c r="N10" s="170">
        <f t="shared" si="5"/>
        <v>95</v>
      </c>
      <c r="O10" s="150">
        <f t="shared" si="6"/>
        <v>0.10690423162583519</v>
      </c>
      <c r="P10" s="151">
        <f t="shared" si="7"/>
        <v>0.10804597701149425</v>
      </c>
      <c r="Q10" s="152">
        <f t="shared" si="8"/>
        <v>0.1074660633484163</v>
      </c>
      <c r="R10" s="176">
        <f>市町村別保育所・こども園!Q10+市町村別幼稚園!Q10</f>
        <v>501</v>
      </c>
      <c r="S10" s="177">
        <f>市町村別保育所・こども園!R10+市町村別幼稚園!R10</f>
        <v>453</v>
      </c>
      <c r="T10" s="170">
        <f t="shared" si="9"/>
        <v>954</v>
      </c>
      <c r="U10" s="155">
        <f t="shared" si="10"/>
        <v>1.1158129175946547</v>
      </c>
      <c r="V10" s="156">
        <f t="shared" si="11"/>
        <v>1.0413793103448277</v>
      </c>
      <c r="W10" s="157">
        <f t="shared" si="12"/>
        <v>1.0791855203619909</v>
      </c>
      <c r="X10" s="176">
        <f>市町村別保育所・こども園!W10+市町村別幼稚園!W10</f>
        <v>52</v>
      </c>
      <c r="Y10" s="177">
        <f>市町村別保育所・こども園!X10+市町村別幼稚園!X10</f>
        <v>64</v>
      </c>
      <c r="Z10" s="170">
        <f t="shared" si="13"/>
        <v>116</v>
      </c>
      <c r="AA10" s="176">
        <f>市町村別保育所・こども園!Z10+市町村別幼稚園!Z10</f>
        <v>1</v>
      </c>
      <c r="AB10" s="177">
        <f>市町村別保育所・こども園!AA10+市町村別幼稚園!AA10</f>
        <v>3</v>
      </c>
      <c r="AC10" s="170">
        <f t="shared" si="14"/>
        <v>4</v>
      </c>
      <c r="AD10" s="178">
        <f t="shared" si="15"/>
        <v>2.2271714922048997E-3</v>
      </c>
      <c r="AE10" s="179">
        <f t="shared" si="16"/>
        <v>6.8965517241379309E-3</v>
      </c>
      <c r="AF10" s="180">
        <f t="shared" si="17"/>
        <v>4.5248868778280547E-3</v>
      </c>
      <c r="AG10" s="176">
        <f>市町村別保育所・こども園!AF10+市町村別幼稚園!AF10</f>
        <v>1</v>
      </c>
      <c r="AH10" s="177">
        <f>市町村別保育所・こども園!AG10+市町村別幼稚園!AG10</f>
        <v>1</v>
      </c>
      <c r="AI10" s="170">
        <f t="shared" si="18"/>
        <v>2</v>
      </c>
      <c r="AJ10" s="178">
        <f t="shared" si="19"/>
        <v>2.2271714922048997E-3</v>
      </c>
      <c r="AK10" s="179">
        <f t="shared" si="20"/>
        <v>2.2988505747126436E-3</v>
      </c>
      <c r="AL10" s="180">
        <f t="shared" si="21"/>
        <v>2.2624434389140274E-3</v>
      </c>
      <c r="AM10" s="176">
        <f>市町村別保育所・こども園!AL10+市町村別幼稚園!AL10</f>
        <v>1</v>
      </c>
      <c r="AN10" s="177">
        <f>市町村別保育所・こども園!AM10+市町村別幼稚園!AM10</f>
        <v>6</v>
      </c>
      <c r="AO10" s="170">
        <f t="shared" si="22"/>
        <v>7</v>
      </c>
      <c r="AP10" s="181">
        <f t="shared" si="23"/>
        <v>2.2271714922048997E-3</v>
      </c>
      <c r="AQ10" s="182">
        <f t="shared" si="24"/>
        <v>1.3793103448275862E-2</v>
      </c>
      <c r="AR10" s="183">
        <f t="shared" si="25"/>
        <v>7.9185520361990946E-3</v>
      </c>
      <c r="AS10" s="176">
        <f>市町村別保育所・こども園!AR10+市町村別幼稚園!AR10</f>
        <v>5.9232786137710898</v>
      </c>
      <c r="AT10" s="177">
        <f>市町村別保育所・こども園!AS10+市町村別幼稚園!AS10</f>
        <v>7.0629174746821803</v>
      </c>
      <c r="AU10" s="170">
        <f t="shared" si="26"/>
        <v>12.986196088453269</v>
      </c>
      <c r="AV10" s="184">
        <f t="shared" si="27"/>
        <v>1.1180400890868596</v>
      </c>
      <c r="AW10" s="185">
        <f t="shared" si="28"/>
        <v>1.0551724137931036</v>
      </c>
      <c r="AX10" s="186">
        <f t="shared" si="29"/>
        <v>1.08710407239819</v>
      </c>
      <c r="AY10" s="2"/>
      <c r="AZ10" s="2"/>
      <c r="BA10" s="2"/>
      <c r="BB10" s="2"/>
      <c r="BC10" s="2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</row>
    <row r="11" spans="1:93" s="15" customFormat="1" ht="18" customHeight="1">
      <c r="A11" s="15">
        <v>7</v>
      </c>
      <c r="B11" s="167" t="s">
        <v>13</v>
      </c>
      <c r="C11" s="176">
        <f>市町村別保育所・こども園!B11+市町村別幼稚園!B11</f>
        <v>433</v>
      </c>
      <c r="D11" s="177">
        <f>市町村別保育所・こども園!C11+市町村別幼稚園!C11</f>
        <v>428</v>
      </c>
      <c r="E11" s="170">
        <f t="shared" si="0"/>
        <v>861</v>
      </c>
      <c r="F11" s="176">
        <f>市町村別保育所・こども園!E11+市町村別幼稚園!E11</f>
        <v>141</v>
      </c>
      <c r="G11" s="177">
        <f>市町村別保育所・こども園!F11+市町村別幼稚園!F11</f>
        <v>97</v>
      </c>
      <c r="H11" s="170">
        <f t="shared" si="1"/>
        <v>238</v>
      </c>
      <c r="I11" s="171">
        <f t="shared" si="2"/>
        <v>0.32563510392609701</v>
      </c>
      <c r="J11" s="172">
        <f t="shared" si="3"/>
        <v>0.22663551401869159</v>
      </c>
      <c r="K11" s="173">
        <f t="shared" si="4"/>
        <v>0.27642276422764228</v>
      </c>
      <c r="L11" s="176">
        <f>市町村別保育所・こども園!K11+市町村別幼稚園!K11</f>
        <v>39</v>
      </c>
      <c r="M11" s="177">
        <f>市町村別保育所・こども園!L11+市町村別幼稚園!L11</f>
        <v>27</v>
      </c>
      <c r="N11" s="170">
        <f t="shared" si="5"/>
        <v>66</v>
      </c>
      <c r="O11" s="150">
        <f t="shared" si="6"/>
        <v>9.0069284064665134E-2</v>
      </c>
      <c r="P11" s="151">
        <f t="shared" si="7"/>
        <v>6.3084112149532703E-2</v>
      </c>
      <c r="Q11" s="152">
        <f t="shared" si="8"/>
        <v>7.6655052264808357E-2</v>
      </c>
      <c r="R11" s="176">
        <f>市町村別保育所・こども園!Q11+市町村別幼稚園!Q11</f>
        <v>548</v>
      </c>
      <c r="S11" s="177">
        <f>市町村別保育所・こども園!R11+市町村別幼稚園!R11</f>
        <v>318</v>
      </c>
      <c r="T11" s="170">
        <f t="shared" si="9"/>
        <v>866</v>
      </c>
      <c r="U11" s="155">
        <f t="shared" si="10"/>
        <v>1.2655889145496535</v>
      </c>
      <c r="V11" s="156">
        <f t="shared" si="11"/>
        <v>0.7429906542056075</v>
      </c>
      <c r="W11" s="157">
        <f t="shared" si="12"/>
        <v>1.0058072009291521</v>
      </c>
      <c r="X11" s="176">
        <f>市町村別保育所・こども園!W11+市町村別幼稚園!W11</f>
        <v>50</v>
      </c>
      <c r="Y11" s="177">
        <f>市町村別保育所・こども園!X11+市町村別幼稚園!X11</f>
        <v>33</v>
      </c>
      <c r="Z11" s="170">
        <f t="shared" si="13"/>
        <v>83</v>
      </c>
      <c r="AA11" s="176">
        <f>市町村別保育所・こども園!Z11+市町村別幼稚園!Z11</f>
        <v>1</v>
      </c>
      <c r="AB11" s="177">
        <f>市町村別保育所・こども園!AA11+市町村別幼稚園!AA11</f>
        <v>0</v>
      </c>
      <c r="AC11" s="170">
        <f t="shared" si="14"/>
        <v>1</v>
      </c>
      <c r="AD11" s="178">
        <f t="shared" si="15"/>
        <v>2.3094688221709007E-3</v>
      </c>
      <c r="AE11" s="179">
        <f t="shared" si="16"/>
        <v>0</v>
      </c>
      <c r="AF11" s="180">
        <f t="shared" si="17"/>
        <v>1.1614401858304297E-3</v>
      </c>
      <c r="AG11" s="176">
        <f>市町村別保育所・こども園!AF11+市町村別幼稚園!AF11</f>
        <v>0</v>
      </c>
      <c r="AH11" s="177">
        <f>市町村別保育所・こども園!AG11+市町村別幼稚園!AG11</f>
        <v>1</v>
      </c>
      <c r="AI11" s="170">
        <f t="shared" si="18"/>
        <v>1</v>
      </c>
      <c r="AJ11" s="178">
        <f t="shared" si="19"/>
        <v>0</v>
      </c>
      <c r="AK11" s="179">
        <f t="shared" si="20"/>
        <v>2.3364485981308409E-3</v>
      </c>
      <c r="AL11" s="180">
        <f t="shared" si="21"/>
        <v>1.1614401858304297E-3</v>
      </c>
      <c r="AM11" s="176">
        <f>市町村別保育所・こども園!AL11+市町村別幼稚園!AL11</f>
        <v>1</v>
      </c>
      <c r="AN11" s="177">
        <f>市町村別保育所・こども園!AM11+市町村別幼稚園!AM11</f>
        <v>0</v>
      </c>
      <c r="AO11" s="170">
        <f t="shared" si="22"/>
        <v>1</v>
      </c>
      <c r="AP11" s="181">
        <f t="shared" si="23"/>
        <v>2.3094688221709007E-3</v>
      </c>
      <c r="AQ11" s="182">
        <f t="shared" si="24"/>
        <v>0</v>
      </c>
      <c r="AR11" s="183">
        <f t="shared" si="25"/>
        <v>1.1614401858304297E-3</v>
      </c>
      <c r="AS11" s="176">
        <f>市町村別保育所・こども園!AR11+市町村別幼稚園!AR11</f>
        <v>1.9869281045751632</v>
      </c>
      <c r="AT11" s="177">
        <f>市町村別保育所・こども園!AS11+市町村別幼稚園!AS11</f>
        <v>1.2093750000000001</v>
      </c>
      <c r="AU11" s="170">
        <f t="shared" si="26"/>
        <v>3.1963031045751631</v>
      </c>
      <c r="AV11" s="184">
        <f t="shared" si="27"/>
        <v>1.2678983833718245</v>
      </c>
      <c r="AW11" s="185">
        <f t="shared" si="28"/>
        <v>0.7429906542056075</v>
      </c>
      <c r="AX11" s="186">
        <f t="shared" si="29"/>
        <v>1.0069686411149825</v>
      </c>
      <c r="AY11" s="2"/>
      <c r="AZ11" s="2"/>
      <c r="BA11" s="2"/>
      <c r="BB11" s="2"/>
      <c r="BC11" s="2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</row>
    <row r="12" spans="1:93" s="15" customFormat="1" ht="18" customHeight="1">
      <c r="A12" s="15">
        <v>8</v>
      </c>
      <c r="B12" s="167" t="s">
        <v>12</v>
      </c>
      <c r="C12" s="168">
        <f>市町村別保育所・こども園!B12+市町村別幼稚園!B12</f>
        <v>351</v>
      </c>
      <c r="D12" s="169">
        <f>市町村別保育所・こども園!C12+市町村別幼稚園!C12</f>
        <v>348</v>
      </c>
      <c r="E12" s="170">
        <f t="shared" si="0"/>
        <v>699</v>
      </c>
      <c r="F12" s="168">
        <f>市町村別保育所・こども園!E12+市町村別幼稚園!E12</f>
        <v>126</v>
      </c>
      <c r="G12" s="169">
        <f>市町村別保育所・こども園!F12+市町村別幼稚園!F12</f>
        <v>114</v>
      </c>
      <c r="H12" s="170">
        <f t="shared" si="1"/>
        <v>240</v>
      </c>
      <c r="I12" s="171">
        <f t="shared" si="2"/>
        <v>0.35897435897435898</v>
      </c>
      <c r="J12" s="172">
        <f t="shared" si="3"/>
        <v>0.32758620689655171</v>
      </c>
      <c r="K12" s="173">
        <f t="shared" si="4"/>
        <v>0.34334763948497854</v>
      </c>
      <c r="L12" s="174">
        <f>市町村別保育所・こども園!K12+市町村別幼稚園!K12</f>
        <v>39</v>
      </c>
      <c r="M12" s="175">
        <f>市町村別保育所・こども園!L12+市町村別幼稚園!L12</f>
        <v>34</v>
      </c>
      <c r="N12" s="170">
        <f t="shared" si="5"/>
        <v>73</v>
      </c>
      <c r="O12" s="150">
        <f t="shared" si="6"/>
        <v>0.1111111111111111</v>
      </c>
      <c r="P12" s="151">
        <f t="shared" si="7"/>
        <v>9.7701149425287362E-2</v>
      </c>
      <c r="Q12" s="152">
        <f t="shared" si="8"/>
        <v>0.1044349070100143</v>
      </c>
      <c r="R12" s="168">
        <f>市町村別保育所・こども園!Q12+市町村別幼稚園!Q12</f>
        <v>491</v>
      </c>
      <c r="S12" s="169">
        <f>市町村別保育所・こども園!R12+市町村別幼稚園!R12</f>
        <v>387</v>
      </c>
      <c r="T12" s="170">
        <f t="shared" si="9"/>
        <v>878</v>
      </c>
      <c r="U12" s="155">
        <f t="shared" si="10"/>
        <v>1.3988603988603989</v>
      </c>
      <c r="V12" s="156">
        <f t="shared" si="11"/>
        <v>1.1120689655172413</v>
      </c>
      <c r="W12" s="157">
        <f t="shared" si="12"/>
        <v>1.2560801144492131</v>
      </c>
      <c r="X12" s="176">
        <f>市町村別保育所・こども園!W12+市町村別幼稚園!W12</f>
        <v>60</v>
      </c>
      <c r="Y12" s="177">
        <f>市町村別保育所・こども園!X12+市町村別幼稚園!X12</f>
        <v>51</v>
      </c>
      <c r="Z12" s="170">
        <f t="shared" si="13"/>
        <v>111</v>
      </c>
      <c r="AA12" s="176">
        <f>市町村別保育所・こども園!Z12+市町村別幼稚園!Z12</f>
        <v>2</v>
      </c>
      <c r="AB12" s="177">
        <f>市町村別保育所・こども園!AA12+市町村別幼稚園!AA12</f>
        <v>6</v>
      </c>
      <c r="AC12" s="170">
        <f t="shared" si="14"/>
        <v>8</v>
      </c>
      <c r="AD12" s="178">
        <f t="shared" si="15"/>
        <v>5.6980056980056983E-3</v>
      </c>
      <c r="AE12" s="179">
        <f t="shared" si="16"/>
        <v>1.7241379310344827E-2</v>
      </c>
      <c r="AF12" s="180">
        <f t="shared" si="17"/>
        <v>1.1444921316165951E-2</v>
      </c>
      <c r="AG12" s="176">
        <f>市町村別保育所・こども園!AF12+市町村別幼稚園!AF12</f>
        <v>0</v>
      </c>
      <c r="AH12" s="177">
        <f>市町村別保育所・こども園!AG12+市町村別幼稚園!AG12</f>
        <v>1</v>
      </c>
      <c r="AI12" s="170">
        <f t="shared" si="18"/>
        <v>1</v>
      </c>
      <c r="AJ12" s="178">
        <f t="shared" si="19"/>
        <v>0</v>
      </c>
      <c r="AK12" s="179">
        <f t="shared" si="20"/>
        <v>2.8735632183908046E-3</v>
      </c>
      <c r="AL12" s="180">
        <f t="shared" si="21"/>
        <v>1.4306151645207439E-3</v>
      </c>
      <c r="AM12" s="176">
        <f>市町村別保育所・こども園!AL12+市町村別幼稚園!AL12</f>
        <v>1</v>
      </c>
      <c r="AN12" s="177">
        <f>市町村別保育所・こども園!AM12+市町村別幼稚園!AM12</f>
        <v>7</v>
      </c>
      <c r="AO12" s="170">
        <f t="shared" si="22"/>
        <v>8</v>
      </c>
      <c r="AP12" s="181">
        <f t="shared" si="23"/>
        <v>2.8490028490028491E-3</v>
      </c>
      <c r="AQ12" s="182">
        <f t="shared" si="24"/>
        <v>2.0114942528735632E-2</v>
      </c>
      <c r="AR12" s="183">
        <f t="shared" si="25"/>
        <v>1.1444921316165951E-2</v>
      </c>
      <c r="AS12" s="176">
        <f>市町村別保育所・こども園!AR12+市町村別幼稚園!AR12</f>
        <v>1.8246783088235294</v>
      </c>
      <c r="AT12" s="177">
        <f>市町村別保育所・こども園!AS12+市町村別幼稚園!AS12</f>
        <v>3.384641442568272</v>
      </c>
      <c r="AU12" s="170">
        <f t="shared" si="26"/>
        <v>5.209319751391801</v>
      </c>
      <c r="AV12" s="184">
        <f t="shared" si="27"/>
        <v>1.4017094017094016</v>
      </c>
      <c r="AW12" s="185">
        <f t="shared" si="28"/>
        <v>1.132183908045977</v>
      </c>
      <c r="AX12" s="186">
        <f t="shared" si="29"/>
        <v>1.2675250357653791</v>
      </c>
      <c r="AY12" s="2"/>
      <c r="AZ12" s="2"/>
      <c r="BA12" s="2"/>
      <c r="BB12" s="2"/>
      <c r="BC12" s="2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</row>
    <row r="13" spans="1:93" s="15" customFormat="1" ht="18" customHeight="1">
      <c r="A13" s="15">
        <v>9</v>
      </c>
      <c r="B13" s="167" t="s">
        <v>11</v>
      </c>
      <c r="C13" s="176">
        <f>市町村別保育所・こども園!B13+市町村別幼稚園!B13</f>
        <v>251</v>
      </c>
      <c r="D13" s="177">
        <f>市町村別保育所・こども園!C13+市町村別幼稚園!C13</f>
        <v>206</v>
      </c>
      <c r="E13" s="170">
        <f t="shared" si="0"/>
        <v>457</v>
      </c>
      <c r="F13" s="176">
        <f>市町村別保育所・こども園!E13+市町村別幼稚園!E13</f>
        <v>87</v>
      </c>
      <c r="G13" s="177">
        <f>市町村別保育所・こども園!F13+市町村別幼稚園!F13</f>
        <v>71</v>
      </c>
      <c r="H13" s="170">
        <f t="shared" si="1"/>
        <v>158</v>
      </c>
      <c r="I13" s="171">
        <f t="shared" si="2"/>
        <v>0.34661354581673309</v>
      </c>
      <c r="J13" s="172">
        <f t="shared" si="3"/>
        <v>0.3446601941747573</v>
      </c>
      <c r="K13" s="173">
        <f t="shared" si="4"/>
        <v>0.34573304157549234</v>
      </c>
      <c r="L13" s="176">
        <f>市町村別保育所・こども園!K13+市町村別幼稚園!K13</f>
        <v>22</v>
      </c>
      <c r="M13" s="177">
        <f>市町村別保育所・こども園!L13+市町村別幼稚園!L13</f>
        <v>16</v>
      </c>
      <c r="N13" s="170">
        <f t="shared" si="5"/>
        <v>38</v>
      </c>
      <c r="O13" s="150">
        <f t="shared" si="6"/>
        <v>8.7649402390438252E-2</v>
      </c>
      <c r="P13" s="151">
        <f t="shared" si="7"/>
        <v>7.7669902912621352E-2</v>
      </c>
      <c r="Q13" s="152">
        <f t="shared" si="8"/>
        <v>8.3150984682713341E-2</v>
      </c>
      <c r="R13" s="176">
        <f>市町村別保育所・こども園!Q13+市町村別幼稚園!Q13</f>
        <v>286</v>
      </c>
      <c r="S13" s="177">
        <f>市町村別保育所・こども園!R13+市町村別幼稚園!R13</f>
        <v>282</v>
      </c>
      <c r="T13" s="170">
        <f t="shared" si="9"/>
        <v>568</v>
      </c>
      <c r="U13" s="155">
        <f t="shared" si="10"/>
        <v>1.1394422310756973</v>
      </c>
      <c r="V13" s="156">
        <f t="shared" si="11"/>
        <v>1.3689320388349515</v>
      </c>
      <c r="W13" s="157">
        <f t="shared" si="12"/>
        <v>1.2428884026258207</v>
      </c>
      <c r="X13" s="176">
        <f>市町村別保育所・こども園!W13+市町村別幼稚園!W13</f>
        <v>75</v>
      </c>
      <c r="Y13" s="177">
        <f>市町村別保育所・こども園!X13+市町村別幼稚園!X13</f>
        <v>103</v>
      </c>
      <c r="Z13" s="170">
        <f t="shared" si="13"/>
        <v>178</v>
      </c>
      <c r="AA13" s="176">
        <f>市町村別保育所・こども園!Z13+市町村別幼稚園!Z13</f>
        <v>1</v>
      </c>
      <c r="AB13" s="177">
        <f>市町村別保育所・こども園!AA13+市町村別幼稚園!AA13</f>
        <v>1</v>
      </c>
      <c r="AC13" s="170">
        <f t="shared" si="14"/>
        <v>2</v>
      </c>
      <c r="AD13" s="178">
        <f t="shared" si="15"/>
        <v>3.9840637450199202E-3</v>
      </c>
      <c r="AE13" s="179">
        <f t="shared" si="16"/>
        <v>4.8543689320388345E-3</v>
      </c>
      <c r="AF13" s="180">
        <f t="shared" si="17"/>
        <v>4.3763676148796497E-3</v>
      </c>
      <c r="AG13" s="176">
        <f>市町村別保育所・こども園!AF13+市町村別幼稚園!AF13</f>
        <v>0</v>
      </c>
      <c r="AH13" s="177">
        <f>市町村別保育所・こども園!AG13+市町村別幼稚園!AG13</f>
        <v>0</v>
      </c>
      <c r="AI13" s="170">
        <f t="shared" si="18"/>
        <v>0</v>
      </c>
      <c r="AJ13" s="178">
        <f t="shared" si="19"/>
        <v>0</v>
      </c>
      <c r="AK13" s="179">
        <f t="shared" si="20"/>
        <v>0</v>
      </c>
      <c r="AL13" s="180">
        <f t="shared" si="21"/>
        <v>0</v>
      </c>
      <c r="AM13" s="176">
        <f>市町村別保育所・こども園!AL13+市町村別幼稚園!AL13</f>
        <v>1</v>
      </c>
      <c r="AN13" s="177">
        <f>市町村別保育所・こども園!AM13+市町村別幼稚園!AM13</f>
        <v>0</v>
      </c>
      <c r="AO13" s="170">
        <f t="shared" si="22"/>
        <v>1</v>
      </c>
      <c r="AP13" s="181">
        <f t="shared" si="23"/>
        <v>3.9840637450199202E-3</v>
      </c>
      <c r="AQ13" s="182">
        <f t="shared" si="24"/>
        <v>0</v>
      </c>
      <c r="AR13" s="183">
        <f t="shared" si="25"/>
        <v>2.1881838074398249E-3</v>
      </c>
      <c r="AS13" s="176">
        <f>市町村別保育所・こども園!AR13+市町村別幼稚園!AR13</f>
        <v>1.6885245901639345</v>
      </c>
      <c r="AT13" s="177">
        <f>市町村別保育所・こども園!AS13+市町村別幼稚園!AS13</f>
        <v>1.2875000000000001</v>
      </c>
      <c r="AU13" s="170">
        <f t="shared" si="26"/>
        <v>2.9760245901639344</v>
      </c>
      <c r="AV13" s="184">
        <f t="shared" si="27"/>
        <v>1.1434262948207172</v>
      </c>
      <c r="AW13" s="185">
        <f t="shared" si="28"/>
        <v>1.3689320388349515</v>
      </c>
      <c r="AX13" s="186">
        <f t="shared" si="29"/>
        <v>1.2450765864332605</v>
      </c>
      <c r="AY13" s="2"/>
      <c r="AZ13" s="2"/>
      <c r="BA13" s="2"/>
      <c r="BB13" s="2"/>
      <c r="BC13" s="2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</row>
    <row r="14" spans="1:93" s="15" customFormat="1" ht="18" customHeight="1">
      <c r="A14" s="15">
        <v>10</v>
      </c>
      <c r="B14" s="167" t="s">
        <v>10</v>
      </c>
      <c r="C14" s="168">
        <f>市町村別保育所・こども園!B14+市町村別幼稚園!B14</f>
        <v>309</v>
      </c>
      <c r="D14" s="169">
        <f>市町村別保育所・こども園!C14+市町村別幼稚園!C14</f>
        <v>266</v>
      </c>
      <c r="E14" s="170">
        <f t="shared" si="0"/>
        <v>575</v>
      </c>
      <c r="F14" s="168">
        <f>市町村別保育所・こども園!E14+市町村別幼稚園!E14</f>
        <v>97</v>
      </c>
      <c r="G14" s="169">
        <f>市町村別保育所・こども園!F14+市町村別幼稚園!F14</f>
        <v>84</v>
      </c>
      <c r="H14" s="170">
        <f t="shared" si="1"/>
        <v>181</v>
      </c>
      <c r="I14" s="171">
        <f t="shared" si="2"/>
        <v>0.31391585760517798</v>
      </c>
      <c r="J14" s="172">
        <f t="shared" si="3"/>
        <v>0.31578947368421051</v>
      </c>
      <c r="K14" s="173">
        <f t="shared" si="4"/>
        <v>0.31478260869565217</v>
      </c>
      <c r="L14" s="168">
        <f>市町村別保育所・こども園!K14+市町村別幼稚園!K14</f>
        <v>33</v>
      </c>
      <c r="M14" s="169">
        <f>市町村別保育所・こども園!L14+市町村別幼稚園!L14</f>
        <v>34</v>
      </c>
      <c r="N14" s="170">
        <f t="shared" si="5"/>
        <v>67</v>
      </c>
      <c r="O14" s="150">
        <f t="shared" si="6"/>
        <v>0.10679611650485436</v>
      </c>
      <c r="P14" s="151">
        <f t="shared" si="7"/>
        <v>0.12781954887218044</v>
      </c>
      <c r="Q14" s="152">
        <f t="shared" si="8"/>
        <v>0.11652173913043479</v>
      </c>
      <c r="R14" s="168">
        <f>市町村別保育所・こども園!Q14+市町村別幼稚園!Q14</f>
        <v>342</v>
      </c>
      <c r="S14" s="169">
        <f>市町村別保育所・こども園!R14+市町村別幼稚園!R14</f>
        <v>345</v>
      </c>
      <c r="T14" s="170">
        <f t="shared" si="9"/>
        <v>687</v>
      </c>
      <c r="U14" s="155">
        <f t="shared" si="10"/>
        <v>1.1067961165048543</v>
      </c>
      <c r="V14" s="156">
        <f t="shared" si="11"/>
        <v>1.2969924812030076</v>
      </c>
      <c r="W14" s="157">
        <f t="shared" si="12"/>
        <v>1.1947826086956521</v>
      </c>
      <c r="X14" s="168">
        <f>市町村別保育所・こども園!W14+市町村別幼稚園!W14</f>
        <v>32</v>
      </c>
      <c r="Y14" s="169">
        <f>市町村別保育所・こども園!X14+市町村別幼稚園!X14</f>
        <v>38</v>
      </c>
      <c r="Z14" s="170">
        <f t="shared" si="13"/>
        <v>70</v>
      </c>
      <c r="AA14" s="176">
        <f>市町村別保育所・こども園!Z14+市町村別幼稚園!Z14</f>
        <v>5</v>
      </c>
      <c r="AB14" s="177">
        <f>市町村別保育所・こども園!AA14+市町村別幼稚園!AA14</f>
        <v>10</v>
      </c>
      <c r="AC14" s="170">
        <f t="shared" si="14"/>
        <v>15</v>
      </c>
      <c r="AD14" s="178">
        <f t="shared" si="15"/>
        <v>1.6181229773462782E-2</v>
      </c>
      <c r="AE14" s="179">
        <f t="shared" si="16"/>
        <v>3.7593984962406013E-2</v>
      </c>
      <c r="AF14" s="180">
        <f t="shared" si="17"/>
        <v>2.6086956521739129E-2</v>
      </c>
      <c r="AG14" s="176">
        <f>市町村別保育所・こども園!AF14+市町村別幼稚園!AF14</f>
        <v>1</v>
      </c>
      <c r="AH14" s="177">
        <f>市町村別保育所・こども園!AG14+市町村別幼稚園!AG14</f>
        <v>0</v>
      </c>
      <c r="AI14" s="170">
        <f t="shared" si="18"/>
        <v>1</v>
      </c>
      <c r="AJ14" s="178">
        <f t="shared" si="19"/>
        <v>3.2362459546925568E-3</v>
      </c>
      <c r="AK14" s="179">
        <f t="shared" si="20"/>
        <v>0</v>
      </c>
      <c r="AL14" s="180">
        <f t="shared" si="21"/>
        <v>1.7391304347826088E-3</v>
      </c>
      <c r="AM14" s="176">
        <f>市町村別保育所・こども園!AL14+市町村別幼稚園!AL14</f>
        <v>20</v>
      </c>
      <c r="AN14" s="177">
        <f>市町村別保育所・こども園!AM14+市町村別幼稚園!AM14</f>
        <v>12</v>
      </c>
      <c r="AO14" s="170">
        <f t="shared" si="22"/>
        <v>32</v>
      </c>
      <c r="AP14" s="181">
        <f t="shared" si="23"/>
        <v>6.4724919093851127E-2</v>
      </c>
      <c r="AQ14" s="182">
        <f t="shared" si="24"/>
        <v>4.5112781954887216E-2</v>
      </c>
      <c r="AR14" s="183">
        <f t="shared" si="25"/>
        <v>5.565217391304348E-2</v>
      </c>
      <c r="AS14" s="176">
        <f>市町村別保育所・こども園!AR14+市町村別幼稚園!AR14</f>
        <v>2.4098901098901102</v>
      </c>
      <c r="AT14" s="177">
        <f>市町村別保育所・こども園!AS14+市町村別幼稚園!AS14</f>
        <v>2.4217991787980591</v>
      </c>
      <c r="AU14" s="170">
        <f t="shared" si="26"/>
        <v>4.8316892886881693</v>
      </c>
      <c r="AV14" s="184">
        <f t="shared" si="27"/>
        <v>1.1715210355987056</v>
      </c>
      <c r="AW14" s="185">
        <f t="shared" si="28"/>
        <v>1.3421052631578947</v>
      </c>
      <c r="AX14" s="186">
        <f t="shared" si="29"/>
        <v>1.2504347826086957</v>
      </c>
      <c r="AY14" s="2"/>
      <c r="AZ14" s="2"/>
      <c r="BA14" s="2"/>
      <c r="BB14" s="2"/>
      <c r="BC14" s="2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</row>
    <row r="15" spans="1:93" s="15" customFormat="1" ht="18" customHeight="1">
      <c r="A15" s="15">
        <v>11</v>
      </c>
      <c r="B15" s="167" t="s">
        <v>9</v>
      </c>
      <c r="C15" s="168">
        <f>市町村別保育所・こども園!B15+市町村別幼稚園!B15</f>
        <v>143</v>
      </c>
      <c r="D15" s="169">
        <f>市町村別保育所・こども園!C15+市町村別幼稚園!C15</f>
        <v>167</v>
      </c>
      <c r="E15" s="170">
        <f t="shared" si="0"/>
        <v>310</v>
      </c>
      <c r="F15" s="168">
        <f>市町村別保育所・こども園!E15+市町村別幼稚園!E15</f>
        <v>69</v>
      </c>
      <c r="G15" s="169">
        <f>市町村別保育所・こども園!F15+市町村別幼稚園!F15</f>
        <v>69</v>
      </c>
      <c r="H15" s="170">
        <f t="shared" si="1"/>
        <v>138</v>
      </c>
      <c r="I15" s="171">
        <f t="shared" si="2"/>
        <v>0.4825174825174825</v>
      </c>
      <c r="J15" s="172">
        <f t="shared" si="3"/>
        <v>0.41317365269461076</v>
      </c>
      <c r="K15" s="173">
        <f t="shared" si="4"/>
        <v>0.44516129032258067</v>
      </c>
      <c r="L15" s="174">
        <f>市町村別保育所・こども園!K15+市町村別幼稚園!K15</f>
        <v>18</v>
      </c>
      <c r="M15" s="175">
        <f>市町村別保育所・こども園!L15+市町村別幼稚園!L15</f>
        <v>26</v>
      </c>
      <c r="N15" s="170">
        <f t="shared" si="5"/>
        <v>44</v>
      </c>
      <c r="O15" s="150">
        <f t="shared" si="6"/>
        <v>0.12587412587412589</v>
      </c>
      <c r="P15" s="151">
        <f t="shared" si="7"/>
        <v>0.15568862275449102</v>
      </c>
      <c r="Q15" s="152">
        <f t="shared" si="8"/>
        <v>0.14193548387096774</v>
      </c>
      <c r="R15" s="168">
        <f>市町村別保育所・こども園!Q15+市町村別幼稚園!Q15</f>
        <v>302</v>
      </c>
      <c r="S15" s="169">
        <f>市町村別保育所・こども園!R15+市町村別幼稚園!R15</f>
        <v>248</v>
      </c>
      <c r="T15" s="170">
        <f t="shared" si="9"/>
        <v>550</v>
      </c>
      <c r="U15" s="155">
        <f t="shared" si="10"/>
        <v>2.1118881118881121</v>
      </c>
      <c r="V15" s="156">
        <f t="shared" si="11"/>
        <v>1.4850299401197604</v>
      </c>
      <c r="W15" s="157">
        <f t="shared" si="12"/>
        <v>1.7741935483870968</v>
      </c>
      <c r="X15" s="174">
        <f>市町村別保育所・こども園!W15+市町村別幼稚園!W15</f>
        <v>53</v>
      </c>
      <c r="Y15" s="175">
        <f>市町村別保育所・こども園!X15+市町村別幼稚園!X15</f>
        <v>42</v>
      </c>
      <c r="Z15" s="170">
        <f t="shared" si="13"/>
        <v>95</v>
      </c>
      <c r="AA15" s="176">
        <f>市町村別保育所・こども園!Z15+市町村別幼稚園!Z15</f>
        <v>0</v>
      </c>
      <c r="AB15" s="177">
        <f>市町村別保育所・こども園!AA15+市町村別幼稚園!AA15</f>
        <v>0</v>
      </c>
      <c r="AC15" s="170">
        <f t="shared" si="14"/>
        <v>0</v>
      </c>
      <c r="AD15" s="178">
        <f t="shared" si="15"/>
        <v>0</v>
      </c>
      <c r="AE15" s="179">
        <f t="shared" si="16"/>
        <v>0</v>
      </c>
      <c r="AF15" s="180">
        <f t="shared" si="17"/>
        <v>0</v>
      </c>
      <c r="AG15" s="176">
        <f>市町村別保育所・こども園!AF15+市町村別幼稚園!AF15</f>
        <v>0</v>
      </c>
      <c r="AH15" s="177">
        <f>市町村別保育所・こども園!AG15+市町村別幼稚園!AG15</f>
        <v>0</v>
      </c>
      <c r="AI15" s="170">
        <f t="shared" si="18"/>
        <v>0</v>
      </c>
      <c r="AJ15" s="178">
        <f t="shared" si="19"/>
        <v>0</v>
      </c>
      <c r="AK15" s="179">
        <f t="shared" si="20"/>
        <v>0</v>
      </c>
      <c r="AL15" s="180">
        <f t="shared" si="21"/>
        <v>0</v>
      </c>
      <c r="AM15" s="176">
        <f>市町村別保育所・こども園!AL15+市町村別幼稚園!AL15</f>
        <v>0</v>
      </c>
      <c r="AN15" s="177">
        <f>市町村別保育所・こども園!AM15+市町村別幼稚園!AM15</f>
        <v>0</v>
      </c>
      <c r="AO15" s="170">
        <f t="shared" si="22"/>
        <v>0</v>
      </c>
      <c r="AP15" s="181">
        <f t="shared" si="23"/>
        <v>0</v>
      </c>
      <c r="AQ15" s="182">
        <f t="shared" si="24"/>
        <v>0</v>
      </c>
      <c r="AR15" s="183">
        <f t="shared" si="25"/>
        <v>0</v>
      </c>
      <c r="AS15" s="176">
        <f>市町村別保育所・こども園!AR15+市町村別幼稚園!AR15</f>
        <v>3.0507343124165551</v>
      </c>
      <c r="AT15" s="177">
        <f>市町村別保育所・こども園!AS15+市町村別幼稚園!AS15</f>
        <v>3.8727485380116962</v>
      </c>
      <c r="AU15" s="170">
        <f t="shared" si="26"/>
        <v>6.9234828504282513</v>
      </c>
      <c r="AV15" s="184">
        <f t="shared" si="27"/>
        <v>2.1118881118881121</v>
      </c>
      <c r="AW15" s="185">
        <f t="shared" si="28"/>
        <v>1.4850299401197604</v>
      </c>
      <c r="AX15" s="186">
        <f t="shared" si="29"/>
        <v>1.7741935483870968</v>
      </c>
      <c r="AY15" s="2"/>
      <c r="AZ15" s="2"/>
      <c r="BA15" s="2"/>
      <c r="BB15" s="2"/>
      <c r="BC15" s="2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</row>
    <row r="16" spans="1:93" s="15" customFormat="1" ht="18" customHeight="1">
      <c r="A16" s="15">
        <v>12</v>
      </c>
      <c r="B16" s="167" t="s">
        <v>8</v>
      </c>
      <c r="C16" s="176">
        <f>市町村別保育所・こども園!B16+市町村別幼稚園!B16</f>
        <v>512</v>
      </c>
      <c r="D16" s="177">
        <f>市町村別保育所・こども園!C16+市町村別幼稚園!C16</f>
        <v>509</v>
      </c>
      <c r="E16" s="170">
        <f t="shared" si="0"/>
        <v>1021</v>
      </c>
      <c r="F16" s="176">
        <f>市町村別保育所・こども園!E16+市町村別幼稚園!E16</f>
        <v>202</v>
      </c>
      <c r="G16" s="177">
        <f>市町村別保育所・こども園!F16+市町村別幼稚園!F16</f>
        <v>185</v>
      </c>
      <c r="H16" s="170">
        <f t="shared" si="1"/>
        <v>387</v>
      </c>
      <c r="I16" s="171">
        <f t="shared" si="2"/>
        <v>0.39453125</v>
      </c>
      <c r="J16" s="172">
        <f t="shared" si="3"/>
        <v>0.36345776031434185</v>
      </c>
      <c r="K16" s="173">
        <f t="shared" si="4"/>
        <v>0.37904015670910873</v>
      </c>
      <c r="L16" s="176">
        <f>市町村別保育所・こども園!K16+市町村別幼稚園!K16</f>
        <v>67</v>
      </c>
      <c r="M16" s="177">
        <f>市町村別保育所・こども園!L16+市町村別幼稚園!L16</f>
        <v>58</v>
      </c>
      <c r="N16" s="170">
        <f t="shared" si="5"/>
        <v>125</v>
      </c>
      <c r="O16" s="150">
        <f t="shared" si="6"/>
        <v>0.130859375</v>
      </c>
      <c r="P16" s="151">
        <f t="shared" si="7"/>
        <v>0.11394891944990176</v>
      </c>
      <c r="Q16" s="152">
        <f t="shared" si="8"/>
        <v>0.12242899118511263</v>
      </c>
      <c r="R16" s="176">
        <f>市町村別保育所・こども園!Q16+市町村別幼稚園!Q16</f>
        <v>725</v>
      </c>
      <c r="S16" s="177">
        <f>市町村別保育所・こども園!R16+市町村別幼稚園!R16</f>
        <v>681</v>
      </c>
      <c r="T16" s="170">
        <f t="shared" si="9"/>
        <v>1406</v>
      </c>
      <c r="U16" s="155">
        <f t="shared" si="10"/>
        <v>1.416015625</v>
      </c>
      <c r="V16" s="156">
        <f t="shared" si="11"/>
        <v>1.337917485265226</v>
      </c>
      <c r="W16" s="157">
        <f t="shared" si="12"/>
        <v>1.377081292850147</v>
      </c>
      <c r="X16" s="176">
        <f>市町村別保育所・こども園!W16+市町村別幼稚園!W16</f>
        <v>111</v>
      </c>
      <c r="Y16" s="177">
        <f>市町村別保育所・こども園!X16+市町村別幼稚園!X16</f>
        <v>99</v>
      </c>
      <c r="Z16" s="170">
        <f t="shared" si="13"/>
        <v>210</v>
      </c>
      <c r="AA16" s="176">
        <f>市町村別保育所・こども園!Z16+市町村別幼稚園!Z16</f>
        <v>5</v>
      </c>
      <c r="AB16" s="177">
        <f>市町村別保育所・こども園!AA16+市町村別幼稚園!AA16</f>
        <v>7</v>
      </c>
      <c r="AC16" s="170">
        <f t="shared" si="14"/>
        <v>12</v>
      </c>
      <c r="AD16" s="178">
        <f t="shared" si="15"/>
        <v>9.765625E-3</v>
      </c>
      <c r="AE16" s="179">
        <f t="shared" si="16"/>
        <v>1.37524557956778E-2</v>
      </c>
      <c r="AF16" s="180">
        <f t="shared" si="17"/>
        <v>1.1753183153770812E-2</v>
      </c>
      <c r="AG16" s="176">
        <f>市町村別保育所・こども園!AF16+市町村別幼稚園!AF16</f>
        <v>0</v>
      </c>
      <c r="AH16" s="177">
        <f>市町村別保育所・こども園!AG16+市町村別幼稚園!AG16</f>
        <v>2</v>
      </c>
      <c r="AI16" s="170">
        <f t="shared" si="18"/>
        <v>2</v>
      </c>
      <c r="AJ16" s="178">
        <f t="shared" si="19"/>
        <v>0</v>
      </c>
      <c r="AK16" s="179">
        <f t="shared" si="20"/>
        <v>3.929273084479371E-3</v>
      </c>
      <c r="AL16" s="180">
        <f t="shared" si="21"/>
        <v>1.9588638589618022E-3</v>
      </c>
      <c r="AM16" s="176">
        <f>市町村別保育所・こども園!AL16+市町村別幼稚園!AL16</f>
        <v>18</v>
      </c>
      <c r="AN16" s="177">
        <f>市町村別保育所・こども園!AM16+市町村別幼稚園!AM16</f>
        <v>29</v>
      </c>
      <c r="AO16" s="170">
        <f t="shared" si="22"/>
        <v>47</v>
      </c>
      <c r="AP16" s="181">
        <f t="shared" si="23"/>
        <v>3.515625E-2</v>
      </c>
      <c r="AQ16" s="182">
        <f t="shared" si="24"/>
        <v>5.6974459724950882E-2</v>
      </c>
      <c r="AR16" s="183">
        <f t="shared" si="25"/>
        <v>4.6033300685602352E-2</v>
      </c>
      <c r="AS16" s="176">
        <f>市町村別保育所・こども園!AR16+市町村別幼稚園!AR16</f>
        <v>2.6867982372101933</v>
      </c>
      <c r="AT16" s="177">
        <f>市町村別保育所・こども園!AS16+市町村別幼稚園!AS16</f>
        <v>2.7419494611462971</v>
      </c>
      <c r="AU16" s="170">
        <f t="shared" si="26"/>
        <v>5.4287476983564904</v>
      </c>
      <c r="AV16" s="184">
        <f t="shared" si="27"/>
        <v>1.451171875</v>
      </c>
      <c r="AW16" s="185">
        <f t="shared" si="28"/>
        <v>1.3948919449901769</v>
      </c>
      <c r="AX16" s="186">
        <f t="shared" si="29"/>
        <v>1.4231145935357492</v>
      </c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</row>
    <row r="17" spans="1:93" s="15" customFormat="1" ht="18" customHeight="1">
      <c r="A17" s="15">
        <v>13</v>
      </c>
      <c r="B17" s="167" t="s">
        <v>7</v>
      </c>
      <c r="C17" s="176">
        <f>市町村別保育所・こども園!B17+市町村別幼稚園!B17</f>
        <v>160</v>
      </c>
      <c r="D17" s="177">
        <f>市町村別保育所・こども園!C17+市町村別幼稚園!C17</f>
        <v>195</v>
      </c>
      <c r="E17" s="170">
        <f t="shared" si="0"/>
        <v>355</v>
      </c>
      <c r="F17" s="176">
        <f>市町村別保育所・こども園!E17+市町村別幼稚園!E17</f>
        <v>59</v>
      </c>
      <c r="G17" s="177">
        <f>市町村別保育所・こども園!F17+市町村別幼稚園!F17</f>
        <v>69</v>
      </c>
      <c r="H17" s="170">
        <f t="shared" si="1"/>
        <v>128</v>
      </c>
      <c r="I17" s="171">
        <f t="shared" si="2"/>
        <v>0.36875000000000002</v>
      </c>
      <c r="J17" s="172">
        <f t="shared" si="3"/>
        <v>0.35384615384615387</v>
      </c>
      <c r="K17" s="173">
        <f t="shared" si="4"/>
        <v>0.36056338028169016</v>
      </c>
      <c r="L17" s="176">
        <f>市町村別保育所・こども園!K17+市町村別幼稚園!K17</f>
        <v>22</v>
      </c>
      <c r="M17" s="177">
        <f>市町村別保育所・こども園!L17+市町村別幼稚園!L17</f>
        <v>23</v>
      </c>
      <c r="N17" s="170">
        <f t="shared" si="5"/>
        <v>45</v>
      </c>
      <c r="O17" s="150">
        <f t="shared" si="6"/>
        <v>0.13750000000000001</v>
      </c>
      <c r="P17" s="151">
        <f t="shared" si="7"/>
        <v>0.11794871794871795</v>
      </c>
      <c r="Q17" s="152">
        <f t="shared" si="8"/>
        <v>0.12676056338028169</v>
      </c>
      <c r="R17" s="176">
        <f>市町村別保育所・こども園!Q17+市町村別幼稚園!Q17</f>
        <v>210</v>
      </c>
      <c r="S17" s="177">
        <f>市町村別保育所・こども園!R17+市町村別幼稚園!R17</f>
        <v>247</v>
      </c>
      <c r="T17" s="170">
        <f t="shared" si="9"/>
        <v>457</v>
      </c>
      <c r="U17" s="155">
        <f t="shared" si="10"/>
        <v>1.3125</v>
      </c>
      <c r="V17" s="156">
        <f t="shared" si="11"/>
        <v>1.2666666666666666</v>
      </c>
      <c r="W17" s="157">
        <f t="shared" si="12"/>
        <v>1.2873239436619719</v>
      </c>
      <c r="X17" s="176">
        <f>市町村別保育所・こども園!W17+市町村別幼稚園!W17</f>
        <v>37</v>
      </c>
      <c r="Y17" s="177">
        <f>市町村別保育所・こども園!X17+市町村別幼稚園!X17</f>
        <v>63</v>
      </c>
      <c r="Z17" s="170">
        <f t="shared" si="13"/>
        <v>100</v>
      </c>
      <c r="AA17" s="176">
        <f>市町村別保育所・こども園!Z17+市町村別幼稚園!Z17</f>
        <v>1</v>
      </c>
      <c r="AB17" s="177">
        <f>市町村別保育所・こども園!AA17+市町村別幼稚園!AA17</f>
        <v>3</v>
      </c>
      <c r="AC17" s="170">
        <f t="shared" si="14"/>
        <v>4</v>
      </c>
      <c r="AD17" s="178">
        <f t="shared" si="15"/>
        <v>6.2500000000000003E-3</v>
      </c>
      <c r="AE17" s="179">
        <f t="shared" si="16"/>
        <v>1.5384615384615385E-2</v>
      </c>
      <c r="AF17" s="180">
        <f t="shared" si="17"/>
        <v>1.1267605633802818E-2</v>
      </c>
      <c r="AG17" s="176">
        <f>市町村別保育所・こども園!AF17+市町村別幼稚園!AF17</f>
        <v>0</v>
      </c>
      <c r="AH17" s="177">
        <f>市町村別保育所・こども園!AG17+市町村別幼稚園!AG17</f>
        <v>0</v>
      </c>
      <c r="AI17" s="170">
        <f t="shared" si="18"/>
        <v>0</v>
      </c>
      <c r="AJ17" s="178">
        <f t="shared" si="19"/>
        <v>0</v>
      </c>
      <c r="AK17" s="179">
        <f t="shared" si="20"/>
        <v>0</v>
      </c>
      <c r="AL17" s="180">
        <f t="shared" si="21"/>
        <v>0</v>
      </c>
      <c r="AM17" s="176">
        <f>市町村別保育所・こども園!AL17+市町村別幼稚園!AL17</f>
        <v>2</v>
      </c>
      <c r="AN17" s="177">
        <f>市町村別保育所・こども園!AM17+市町村別幼稚園!AM17</f>
        <v>3</v>
      </c>
      <c r="AO17" s="170">
        <f t="shared" si="22"/>
        <v>5</v>
      </c>
      <c r="AP17" s="181">
        <f t="shared" si="23"/>
        <v>1.2500000000000001E-2</v>
      </c>
      <c r="AQ17" s="182">
        <f t="shared" si="24"/>
        <v>1.5384615384615385E-2</v>
      </c>
      <c r="AR17" s="183">
        <f t="shared" si="25"/>
        <v>1.4084507042253521E-2</v>
      </c>
      <c r="AS17" s="176">
        <f>市町村別保育所・こども園!AR17+市町村別幼稚園!AR17</f>
        <v>2.5815581253804014</v>
      </c>
      <c r="AT17" s="177">
        <f>市町村別保育所・こども園!AS17+市町村別幼稚園!AS17</f>
        <v>4.608855933978468</v>
      </c>
      <c r="AU17" s="170">
        <f t="shared" si="26"/>
        <v>7.1904140593588695</v>
      </c>
      <c r="AV17" s="184">
        <f t="shared" si="27"/>
        <v>1.325</v>
      </c>
      <c r="AW17" s="185">
        <f t="shared" si="28"/>
        <v>1.2820512820512822</v>
      </c>
      <c r="AX17" s="186">
        <f t="shared" si="29"/>
        <v>1.3014084507042254</v>
      </c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</row>
    <row r="18" spans="1:93" s="15" customFormat="1" ht="18" customHeight="1">
      <c r="A18" s="15">
        <v>14</v>
      </c>
      <c r="B18" s="167" t="s">
        <v>6</v>
      </c>
      <c r="C18" s="176">
        <f>市町村別保育所・こども園!B18+市町村別幼稚園!B18</f>
        <v>101</v>
      </c>
      <c r="D18" s="177">
        <f>市町村別保育所・こども園!C18+市町村別幼稚園!C18</f>
        <v>89</v>
      </c>
      <c r="E18" s="170">
        <f t="shared" si="0"/>
        <v>190</v>
      </c>
      <c r="F18" s="176">
        <f>市町村別保育所・こども園!E18+市町村別幼稚園!E18</f>
        <v>52</v>
      </c>
      <c r="G18" s="177">
        <f>市町村別保育所・こども園!F18+市町村別幼稚園!F18</f>
        <v>36</v>
      </c>
      <c r="H18" s="170">
        <f t="shared" si="1"/>
        <v>88</v>
      </c>
      <c r="I18" s="171">
        <f t="shared" si="2"/>
        <v>0.51485148514851486</v>
      </c>
      <c r="J18" s="172">
        <f t="shared" si="3"/>
        <v>0.4044943820224719</v>
      </c>
      <c r="K18" s="173">
        <f t="shared" si="4"/>
        <v>0.4631578947368421</v>
      </c>
      <c r="L18" s="176">
        <f>市町村別保育所・こども園!K18+市町村別幼稚園!K18</f>
        <v>18</v>
      </c>
      <c r="M18" s="177">
        <f>市町村別保育所・こども園!L18+市町村別幼稚園!L18</f>
        <v>19</v>
      </c>
      <c r="N18" s="170">
        <f t="shared" si="5"/>
        <v>37</v>
      </c>
      <c r="O18" s="150">
        <f t="shared" si="6"/>
        <v>0.17821782178217821</v>
      </c>
      <c r="P18" s="151">
        <f t="shared" si="7"/>
        <v>0.21348314606741572</v>
      </c>
      <c r="Q18" s="152">
        <f t="shared" si="8"/>
        <v>0.19473684210526315</v>
      </c>
      <c r="R18" s="176">
        <f>市町村別保育所・こども園!Q18+市町村別幼稚園!Q18</f>
        <v>242</v>
      </c>
      <c r="S18" s="177">
        <f>市町村別保育所・こども園!R18+市町村別幼稚園!R18</f>
        <v>130</v>
      </c>
      <c r="T18" s="170">
        <f t="shared" si="9"/>
        <v>372</v>
      </c>
      <c r="U18" s="155">
        <f t="shared" si="10"/>
        <v>2.3960396039603959</v>
      </c>
      <c r="V18" s="156">
        <f t="shared" si="11"/>
        <v>1.4606741573033708</v>
      </c>
      <c r="W18" s="157">
        <f t="shared" si="12"/>
        <v>1.9578947368421054</v>
      </c>
      <c r="X18" s="176">
        <f>市町村別保育所・こども園!W18+市町村別幼稚園!W18</f>
        <v>27</v>
      </c>
      <c r="Y18" s="177">
        <f>市町村別保育所・こども園!X18+市町村別幼稚園!X18</f>
        <v>11</v>
      </c>
      <c r="Z18" s="170">
        <f t="shared" si="13"/>
        <v>38</v>
      </c>
      <c r="AA18" s="176">
        <f>市町村別保育所・こども園!Z18+市町村別幼稚園!Z18</f>
        <v>0</v>
      </c>
      <c r="AB18" s="177">
        <f>市町村別保育所・こども園!AA18+市町村別幼稚園!AA18</f>
        <v>0</v>
      </c>
      <c r="AC18" s="170">
        <f t="shared" si="14"/>
        <v>0</v>
      </c>
      <c r="AD18" s="178">
        <f t="shared" si="15"/>
        <v>0</v>
      </c>
      <c r="AE18" s="179">
        <f t="shared" si="16"/>
        <v>0</v>
      </c>
      <c r="AF18" s="180">
        <f t="shared" si="17"/>
        <v>0</v>
      </c>
      <c r="AG18" s="176">
        <f>市町村別保育所・こども園!AF18+市町村別幼稚園!AF18</f>
        <v>0</v>
      </c>
      <c r="AH18" s="177">
        <f>市町村別保育所・こども園!AG18+市町村別幼稚園!AG18</f>
        <v>0</v>
      </c>
      <c r="AI18" s="170">
        <f t="shared" si="18"/>
        <v>0</v>
      </c>
      <c r="AJ18" s="178">
        <f t="shared" si="19"/>
        <v>0</v>
      </c>
      <c r="AK18" s="179">
        <f t="shared" si="20"/>
        <v>0</v>
      </c>
      <c r="AL18" s="180">
        <f t="shared" si="21"/>
        <v>0</v>
      </c>
      <c r="AM18" s="176">
        <f>市町村別保育所・こども園!AL18+市町村別幼稚園!AL18</f>
        <v>0</v>
      </c>
      <c r="AN18" s="177">
        <f>市町村別保育所・こども園!AM18+市町村別幼稚園!AM18</f>
        <v>0</v>
      </c>
      <c r="AO18" s="170">
        <f t="shared" si="22"/>
        <v>0</v>
      </c>
      <c r="AP18" s="181">
        <f t="shared" si="23"/>
        <v>0</v>
      </c>
      <c r="AQ18" s="182">
        <f t="shared" si="24"/>
        <v>0</v>
      </c>
      <c r="AR18" s="183">
        <f t="shared" si="25"/>
        <v>0</v>
      </c>
      <c r="AS18" s="176">
        <f>市町村別保育所・こども園!AR18+市町村別幼稚園!AR18</f>
        <v>1.8378378378378379</v>
      </c>
      <c r="AT18" s="177">
        <f>市町村別保育所・こども園!AS18+市町村別幼稚園!AS18</f>
        <v>3.7048192771084336</v>
      </c>
      <c r="AU18" s="170">
        <f t="shared" si="26"/>
        <v>5.5426571149462713</v>
      </c>
      <c r="AV18" s="184">
        <f t="shared" si="27"/>
        <v>2.3960396039603959</v>
      </c>
      <c r="AW18" s="185">
        <f t="shared" si="28"/>
        <v>1.4606741573033708</v>
      </c>
      <c r="AX18" s="186">
        <f t="shared" si="29"/>
        <v>1.9578947368421054</v>
      </c>
      <c r="AY18" s="2"/>
      <c r="AZ18" s="2"/>
      <c r="BA18" s="2"/>
      <c r="BB18" s="2"/>
      <c r="BC18" s="2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</row>
    <row r="19" spans="1:93" s="15" customFormat="1" ht="18" customHeight="1">
      <c r="A19" s="15">
        <v>15</v>
      </c>
      <c r="B19" s="167" t="s">
        <v>5</v>
      </c>
      <c r="C19" s="176">
        <f>市町村別保育所・こども園!B19+市町村別幼稚園!B19</f>
        <v>55</v>
      </c>
      <c r="D19" s="177">
        <f>市町村別保育所・こども園!C19+市町村別幼稚園!C19</f>
        <v>61</v>
      </c>
      <c r="E19" s="170">
        <f t="shared" si="0"/>
        <v>116</v>
      </c>
      <c r="F19" s="176">
        <f>市町村別保育所・こども園!E19+市町村別幼稚園!E19</f>
        <v>22</v>
      </c>
      <c r="G19" s="177">
        <f>市町村別保育所・こども園!F19+市町村別幼稚園!F19</f>
        <v>22</v>
      </c>
      <c r="H19" s="170">
        <f t="shared" si="1"/>
        <v>44</v>
      </c>
      <c r="I19" s="171">
        <f t="shared" si="2"/>
        <v>0.4</v>
      </c>
      <c r="J19" s="172">
        <f t="shared" si="3"/>
        <v>0.36065573770491804</v>
      </c>
      <c r="K19" s="173">
        <f t="shared" si="4"/>
        <v>0.37931034482758619</v>
      </c>
      <c r="L19" s="176">
        <f>市町村別保育所・こども園!K19+市町村別幼稚園!K19</f>
        <v>9</v>
      </c>
      <c r="M19" s="177">
        <f>市町村別保育所・こども園!L19+市町村別幼稚園!L19</f>
        <v>7</v>
      </c>
      <c r="N19" s="170">
        <f t="shared" si="5"/>
        <v>16</v>
      </c>
      <c r="O19" s="150">
        <f t="shared" si="6"/>
        <v>0.16363636363636364</v>
      </c>
      <c r="P19" s="151">
        <f t="shared" si="7"/>
        <v>0.11475409836065574</v>
      </c>
      <c r="Q19" s="152">
        <f t="shared" si="8"/>
        <v>0.13793103448275862</v>
      </c>
      <c r="R19" s="176">
        <f>市町村別保育所・こども園!Q19+市町村別幼稚園!Q19</f>
        <v>102</v>
      </c>
      <c r="S19" s="177">
        <f>市町村別保育所・こども園!R19+市町村別幼稚園!R19</f>
        <v>94</v>
      </c>
      <c r="T19" s="170">
        <f t="shared" si="9"/>
        <v>196</v>
      </c>
      <c r="U19" s="155">
        <f t="shared" si="10"/>
        <v>1.8545454545454545</v>
      </c>
      <c r="V19" s="156">
        <f t="shared" si="11"/>
        <v>1.540983606557377</v>
      </c>
      <c r="W19" s="157">
        <f t="shared" si="12"/>
        <v>1.6896551724137931</v>
      </c>
      <c r="X19" s="176">
        <f>市町村別保育所・こども園!W19+市町村別幼稚園!W19</f>
        <v>21</v>
      </c>
      <c r="Y19" s="177">
        <f>市町村別保育所・こども園!X19+市町村別幼稚園!X19</f>
        <v>8</v>
      </c>
      <c r="Z19" s="170">
        <f t="shared" si="13"/>
        <v>29</v>
      </c>
      <c r="AA19" s="176">
        <f>市町村別保育所・こども園!Z19+市町村別幼稚園!Z19</f>
        <v>0</v>
      </c>
      <c r="AB19" s="177">
        <f>市町村別保育所・こども園!AA19+市町村別幼稚園!AA19</f>
        <v>0</v>
      </c>
      <c r="AC19" s="170">
        <f t="shared" si="14"/>
        <v>0</v>
      </c>
      <c r="AD19" s="178">
        <f t="shared" si="15"/>
        <v>0</v>
      </c>
      <c r="AE19" s="179">
        <f t="shared" si="16"/>
        <v>0</v>
      </c>
      <c r="AF19" s="180">
        <f t="shared" si="17"/>
        <v>0</v>
      </c>
      <c r="AG19" s="176">
        <f>市町村別保育所・こども園!AF19+市町村別幼稚園!AF19</f>
        <v>0</v>
      </c>
      <c r="AH19" s="177">
        <f>市町村別保育所・こども園!AG19+市町村別幼稚園!AG19</f>
        <v>0</v>
      </c>
      <c r="AI19" s="170">
        <f t="shared" si="18"/>
        <v>0</v>
      </c>
      <c r="AJ19" s="178">
        <f t="shared" si="19"/>
        <v>0</v>
      </c>
      <c r="AK19" s="179">
        <f t="shared" si="20"/>
        <v>0</v>
      </c>
      <c r="AL19" s="180">
        <f t="shared" si="21"/>
        <v>0</v>
      </c>
      <c r="AM19" s="176">
        <f>市町村別保育所・こども園!AL19+市町村別幼稚園!AL19</f>
        <v>0</v>
      </c>
      <c r="AN19" s="177">
        <f>市町村別保育所・こども園!AM19+市町村別幼稚園!AM19</f>
        <v>0</v>
      </c>
      <c r="AO19" s="170">
        <f t="shared" si="22"/>
        <v>0</v>
      </c>
      <c r="AP19" s="181">
        <f t="shared" si="23"/>
        <v>0</v>
      </c>
      <c r="AQ19" s="182">
        <f t="shared" si="24"/>
        <v>0</v>
      </c>
      <c r="AR19" s="183">
        <f t="shared" si="25"/>
        <v>0</v>
      </c>
      <c r="AS19" s="176">
        <f>市町村別保育所・こども園!AR19+市町村別幼稚園!AR19</f>
        <v>1.4838709677419355</v>
      </c>
      <c r="AT19" s="177">
        <f>市町村別保育所・こども園!AS19+市町村別幼稚園!AS19</f>
        <v>1.509090909090909</v>
      </c>
      <c r="AU19" s="170">
        <f t="shared" si="26"/>
        <v>2.9929618768328448</v>
      </c>
      <c r="AV19" s="184">
        <f t="shared" si="27"/>
        <v>1.8545454545454545</v>
      </c>
      <c r="AW19" s="185">
        <f t="shared" si="28"/>
        <v>1.540983606557377</v>
      </c>
      <c r="AX19" s="186">
        <f t="shared" si="29"/>
        <v>1.6896551724137931</v>
      </c>
      <c r="AY19" s="2"/>
      <c r="AZ19" s="2"/>
      <c r="BA19" s="2"/>
      <c r="BB19" s="2"/>
      <c r="BC19" s="2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</row>
    <row r="20" spans="1:93" s="15" customFormat="1" ht="18" customHeight="1">
      <c r="A20" s="15">
        <v>16</v>
      </c>
      <c r="B20" s="167" t="s">
        <v>4</v>
      </c>
      <c r="C20" s="176">
        <f>市町村別保育所・こども園!B20+市町村別幼稚園!B20</f>
        <v>126</v>
      </c>
      <c r="D20" s="177">
        <f>市町村別保育所・こども園!C20+市町村別幼稚園!C20</f>
        <v>113</v>
      </c>
      <c r="E20" s="170">
        <f t="shared" si="0"/>
        <v>239</v>
      </c>
      <c r="F20" s="176">
        <f>市町村別保育所・こども園!E20+市町村別幼稚園!E20</f>
        <v>53</v>
      </c>
      <c r="G20" s="177">
        <f>市町村別保育所・こども園!F20+市町村別幼稚園!F20</f>
        <v>47</v>
      </c>
      <c r="H20" s="170">
        <f t="shared" si="1"/>
        <v>100</v>
      </c>
      <c r="I20" s="171">
        <f t="shared" si="2"/>
        <v>0.42063492063492064</v>
      </c>
      <c r="J20" s="172">
        <f t="shared" si="3"/>
        <v>0.41592920353982299</v>
      </c>
      <c r="K20" s="173">
        <f t="shared" si="4"/>
        <v>0.41841004184100417</v>
      </c>
      <c r="L20" s="176">
        <f>市町村別保育所・こども園!K20+市町村別幼稚園!K20</f>
        <v>18</v>
      </c>
      <c r="M20" s="177">
        <f>市町村別保育所・こども園!L20+市町村別幼稚園!L20</f>
        <v>13</v>
      </c>
      <c r="N20" s="170">
        <f t="shared" si="5"/>
        <v>31</v>
      </c>
      <c r="O20" s="150">
        <f t="shared" si="6"/>
        <v>0.14285714285714285</v>
      </c>
      <c r="P20" s="151">
        <f t="shared" si="7"/>
        <v>0.11504424778761062</v>
      </c>
      <c r="Q20" s="152">
        <f t="shared" si="8"/>
        <v>0.1297071129707113</v>
      </c>
      <c r="R20" s="176">
        <f>市町村別保育所・こども園!Q20+市町村別幼稚園!Q20</f>
        <v>218</v>
      </c>
      <c r="S20" s="177">
        <f>市町村別保育所・こども園!R20+市町村別幼稚園!R20</f>
        <v>153</v>
      </c>
      <c r="T20" s="170">
        <f t="shared" si="9"/>
        <v>371</v>
      </c>
      <c r="U20" s="155">
        <f t="shared" si="10"/>
        <v>1.7301587301587302</v>
      </c>
      <c r="V20" s="156">
        <f t="shared" si="11"/>
        <v>1.3539823008849559</v>
      </c>
      <c r="W20" s="157">
        <f t="shared" si="12"/>
        <v>1.5523012552301256</v>
      </c>
      <c r="X20" s="176">
        <f>市町村別保育所・こども園!W20+市町村別幼稚園!W20</f>
        <v>32</v>
      </c>
      <c r="Y20" s="177">
        <f>市町村別保育所・こども園!X20+市町村別幼稚園!X20</f>
        <v>22</v>
      </c>
      <c r="Z20" s="170">
        <f t="shared" si="13"/>
        <v>54</v>
      </c>
      <c r="AA20" s="176">
        <f>市町村別保育所・こども園!Z20+市町村別幼稚園!Z20</f>
        <v>0</v>
      </c>
      <c r="AB20" s="177">
        <f>市町村別保育所・こども園!AA20+市町村別幼稚園!AA20</f>
        <v>0</v>
      </c>
      <c r="AC20" s="170">
        <f t="shared" si="14"/>
        <v>0</v>
      </c>
      <c r="AD20" s="178">
        <f t="shared" si="15"/>
        <v>0</v>
      </c>
      <c r="AE20" s="179">
        <f t="shared" si="16"/>
        <v>0</v>
      </c>
      <c r="AF20" s="180">
        <f t="shared" si="17"/>
        <v>0</v>
      </c>
      <c r="AG20" s="176">
        <f>市町村別保育所・こども園!AF20+市町村別幼稚園!AF20</f>
        <v>0</v>
      </c>
      <c r="AH20" s="177">
        <f>市町村別保育所・こども園!AG20+市町村別幼稚園!AG20</f>
        <v>0</v>
      </c>
      <c r="AI20" s="170">
        <f t="shared" si="18"/>
        <v>0</v>
      </c>
      <c r="AJ20" s="178">
        <f t="shared" si="19"/>
        <v>0</v>
      </c>
      <c r="AK20" s="179">
        <f t="shared" si="20"/>
        <v>0</v>
      </c>
      <c r="AL20" s="180">
        <f t="shared" si="21"/>
        <v>0</v>
      </c>
      <c r="AM20" s="176">
        <f>市町村別保育所・こども園!AL20+市町村別幼稚園!AL20</f>
        <v>0</v>
      </c>
      <c r="AN20" s="177">
        <f>市町村別保育所・こども園!AM20+市町村別幼稚園!AM20</f>
        <v>0</v>
      </c>
      <c r="AO20" s="170">
        <f t="shared" si="22"/>
        <v>0</v>
      </c>
      <c r="AP20" s="181">
        <f t="shared" si="23"/>
        <v>0</v>
      </c>
      <c r="AQ20" s="182">
        <f t="shared" si="24"/>
        <v>0</v>
      </c>
      <c r="AR20" s="183">
        <f t="shared" si="25"/>
        <v>0</v>
      </c>
      <c r="AS20" s="176">
        <f>市町村別保育所・こども園!AR20+市町村別幼稚園!AR20</f>
        <v>0.86</v>
      </c>
      <c r="AT20" s="177">
        <f>市町村別保育所・こども園!AS20+市町村別幼稚園!AS20</f>
        <v>1.3302752293577982</v>
      </c>
      <c r="AU20" s="170">
        <f t="shared" si="26"/>
        <v>2.1902752293577983</v>
      </c>
      <c r="AV20" s="184">
        <f t="shared" si="27"/>
        <v>1.7301587301587302</v>
      </c>
      <c r="AW20" s="185">
        <f t="shared" si="28"/>
        <v>1.3539823008849559</v>
      </c>
      <c r="AX20" s="186">
        <f t="shared" si="29"/>
        <v>1.5523012552301256</v>
      </c>
      <c r="AY20" s="2"/>
      <c r="AZ20" s="2"/>
      <c r="BA20" s="2"/>
      <c r="BB20" s="2"/>
      <c r="BC20" s="2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</row>
    <row r="21" spans="1:93" s="15" customFormat="1" ht="18" customHeight="1">
      <c r="A21" s="15">
        <v>17</v>
      </c>
      <c r="B21" s="167" t="s">
        <v>3</v>
      </c>
      <c r="C21" s="176">
        <f>市町村別保育所・こども園!B21+市町村別幼稚園!B21</f>
        <v>38</v>
      </c>
      <c r="D21" s="177">
        <f>市町村別保育所・こども園!C21+市町村別幼稚園!C21</f>
        <v>26</v>
      </c>
      <c r="E21" s="170">
        <f t="shared" si="0"/>
        <v>64</v>
      </c>
      <c r="F21" s="176">
        <f>市町村別保育所・こども園!E21+市町村別幼稚園!E21</f>
        <v>14</v>
      </c>
      <c r="G21" s="177">
        <f>市町村別保育所・こども園!F21+市町村別幼稚園!F21</f>
        <v>8</v>
      </c>
      <c r="H21" s="170">
        <f t="shared" si="1"/>
        <v>22</v>
      </c>
      <c r="I21" s="171">
        <f t="shared" si="2"/>
        <v>0.36842105263157893</v>
      </c>
      <c r="J21" s="172">
        <f t="shared" si="3"/>
        <v>0.30769230769230771</v>
      </c>
      <c r="K21" s="173">
        <f t="shared" si="4"/>
        <v>0.34375</v>
      </c>
      <c r="L21" s="176">
        <f>市町村別保育所・こども園!K21+市町村別幼稚園!K21</f>
        <v>1</v>
      </c>
      <c r="M21" s="177">
        <f>市町村別保育所・こども園!L21+市町村別幼稚園!L21</f>
        <v>2</v>
      </c>
      <c r="N21" s="170">
        <f t="shared" si="5"/>
        <v>3</v>
      </c>
      <c r="O21" s="150">
        <f t="shared" si="6"/>
        <v>2.6315789473684209E-2</v>
      </c>
      <c r="P21" s="151">
        <f t="shared" si="7"/>
        <v>7.6923076923076927E-2</v>
      </c>
      <c r="Q21" s="152">
        <f t="shared" si="8"/>
        <v>4.6875E-2</v>
      </c>
      <c r="R21" s="176">
        <f>市町村別保育所・こども園!Q21+市町村別幼稚園!Q21</f>
        <v>70</v>
      </c>
      <c r="S21" s="177">
        <f>市町村別保育所・こども園!R21+市町村別幼稚園!R21</f>
        <v>33</v>
      </c>
      <c r="T21" s="170">
        <f t="shared" si="9"/>
        <v>103</v>
      </c>
      <c r="U21" s="155">
        <f t="shared" si="10"/>
        <v>1.8421052631578947</v>
      </c>
      <c r="V21" s="156">
        <f t="shared" si="11"/>
        <v>1.2692307692307692</v>
      </c>
      <c r="W21" s="157">
        <f t="shared" si="12"/>
        <v>1.609375</v>
      </c>
      <c r="X21" s="176">
        <f>市町村別保育所・こども園!W21+市町村別幼稚園!W21</f>
        <v>0</v>
      </c>
      <c r="Y21" s="177">
        <f>市町村別保育所・こども園!X21+市町村別幼稚園!X21</f>
        <v>2</v>
      </c>
      <c r="Z21" s="170">
        <f t="shared" si="13"/>
        <v>2</v>
      </c>
      <c r="AA21" s="176">
        <f>市町村別保育所・こども園!Z21+市町村別幼稚園!Z21</f>
        <v>0</v>
      </c>
      <c r="AB21" s="177">
        <f>市町村別保育所・こども園!AA21+市町村別幼稚園!AA21</f>
        <v>0</v>
      </c>
      <c r="AC21" s="170">
        <f t="shared" si="14"/>
        <v>0</v>
      </c>
      <c r="AD21" s="178">
        <f t="shared" si="15"/>
        <v>0</v>
      </c>
      <c r="AE21" s="179">
        <f t="shared" si="16"/>
        <v>0</v>
      </c>
      <c r="AF21" s="180">
        <f t="shared" si="17"/>
        <v>0</v>
      </c>
      <c r="AG21" s="176">
        <f>市町村別保育所・こども園!AF21+市町村別幼稚園!AF21</f>
        <v>0</v>
      </c>
      <c r="AH21" s="177">
        <f>市町村別保育所・こども園!AG21+市町村別幼稚園!AG21</f>
        <v>0</v>
      </c>
      <c r="AI21" s="170">
        <f t="shared" si="18"/>
        <v>0</v>
      </c>
      <c r="AJ21" s="178">
        <f t="shared" si="19"/>
        <v>0</v>
      </c>
      <c r="AK21" s="179">
        <f t="shared" si="20"/>
        <v>0</v>
      </c>
      <c r="AL21" s="180">
        <f t="shared" si="21"/>
        <v>0</v>
      </c>
      <c r="AM21" s="176">
        <f>市町村別保育所・こども園!AL21+市町村別幼稚園!AL21</f>
        <v>0</v>
      </c>
      <c r="AN21" s="177">
        <f>市町村別保育所・こども園!AM21+市町村別幼稚園!AM21</f>
        <v>0</v>
      </c>
      <c r="AO21" s="170">
        <f t="shared" si="22"/>
        <v>0</v>
      </c>
      <c r="AP21" s="181">
        <f t="shared" si="23"/>
        <v>0</v>
      </c>
      <c r="AQ21" s="182">
        <f t="shared" si="24"/>
        <v>0</v>
      </c>
      <c r="AR21" s="183">
        <f t="shared" si="25"/>
        <v>0</v>
      </c>
      <c r="AS21" s="176">
        <f>市町村別保育所・こども園!AR21+市町村別幼稚園!AR21</f>
        <v>0.83333333333333315</v>
      </c>
      <c r="AT21" s="177">
        <f>市町村別保育所・こども園!AS21+市町村別幼稚園!AS21</f>
        <v>1.5945945945945945</v>
      </c>
      <c r="AU21" s="170">
        <f t="shared" si="26"/>
        <v>2.4279279279279278</v>
      </c>
      <c r="AV21" s="184">
        <f t="shared" si="27"/>
        <v>1.8421052631578947</v>
      </c>
      <c r="AW21" s="185">
        <f t="shared" si="28"/>
        <v>1.2692307692307692</v>
      </c>
      <c r="AX21" s="186">
        <f t="shared" si="29"/>
        <v>1.609375</v>
      </c>
      <c r="AY21" s="2"/>
      <c r="AZ21" s="2"/>
      <c r="BA21" s="2"/>
      <c r="BB21" s="2"/>
      <c r="BC21" s="2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</row>
    <row r="22" spans="1:93" s="15" customFormat="1" ht="18" customHeight="1">
      <c r="A22" s="15">
        <v>18</v>
      </c>
      <c r="B22" s="167" t="s">
        <v>2</v>
      </c>
      <c r="C22" s="176">
        <f>市町村別保育所・こども園!B22+市町村別幼稚園!B22</f>
        <v>45</v>
      </c>
      <c r="D22" s="177">
        <f>市町村別保育所・こども園!C22+市町村別幼稚園!C22</f>
        <v>30</v>
      </c>
      <c r="E22" s="170">
        <f t="shared" si="0"/>
        <v>75</v>
      </c>
      <c r="F22" s="176">
        <f>市町村別保育所・こども園!E22+市町村別幼稚園!E22</f>
        <v>26</v>
      </c>
      <c r="G22" s="177">
        <f>市町村別保育所・こども園!F22+市町村別幼稚園!F22</f>
        <v>25</v>
      </c>
      <c r="H22" s="170">
        <f t="shared" si="1"/>
        <v>51</v>
      </c>
      <c r="I22" s="171">
        <f t="shared" si="2"/>
        <v>0.57777777777777772</v>
      </c>
      <c r="J22" s="172">
        <f t="shared" si="3"/>
        <v>0.83333333333333337</v>
      </c>
      <c r="K22" s="173">
        <f t="shared" si="4"/>
        <v>0.68</v>
      </c>
      <c r="L22" s="176">
        <f>市町村別保育所・こども園!K22+市町村別幼稚園!K22</f>
        <v>8</v>
      </c>
      <c r="M22" s="177">
        <f>市町村別保育所・こども園!L22+市町村別幼稚園!L22</f>
        <v>1</v>
      </c>
      <c r="N22" s="170">
        <f t="shared" si="5"/>
        <v>9</v>
      </c>
      <c r="O22" s="150">
        <f t="shared" si="6"/>
        <v>0.17777777777777778</v>
      </c>
      <c r="P22" s="151">
        <f t="shared" si="7"/>
        <v>3.3333333333333333E-2</v>
      </c>
      <c r="Q22" s="152">
        <f t="shared" si="8"/>
        <v>0.12</v>
      </c>
      <c r="R22" s="176">
        <f>市町村別保育所・こども園!Q22+市町村別幼稚園!Q22</f>
        <v>115</v>
      </c>
      <c r="S22" s="177">
        <f>市町村別保育所・こども園!R22+市町村別幼稚園!R22</f>
        <v>63</v>
      </c>
      <c r="T22" s="170">
        <f t="shared" si="9"/>
        <v>178</v>
      </c>
      <c r="U22" s="155">
        <f t="shared" si="10"/>
        <v>2.5555555555555554</v>
      </c>
      <c r="V22" s="156">
        <f t="shared" si="11"/>
        <v>2.1</v>
      </c>
      <c r="W22" s="157">
        <f t="shared" si="12"/>
        <v>2.3733333333333335</v>
      </c>
      <c r="X22" s="176">
        <f>市町村別保育所・こども園!W22+市町村別幼稚園!W22</f>
        <v>3</v>
      </c>
      <c r="Y22" s="177">
        <f>市町村別保育所・こども園!X22+市町村別幼稚園!X22</f>
        <v>9</v>
      </c>
      <c r="Z22" s="170">
        <f t="shared" si="13"/>
        <v>12</v>
      </c>
      <c r="AA22" s="176">
        <f>市町村別保育所・こども園!Z22+市町村別幼稚園!Z22</f>
        <v>1</v>
      </c>
      <c r="AB22" s="177">
        <f>市町村別保育所・こども園!AA22+市町村別幼稚園!AA22</f>
        <v>1</v>
      </c>
      <c r="AC22" s="170">
        <f t="shared" si="14"/>
        <v>2</v>
      </c>
      <c r="AD22" s="178">
        <f t="shared" si="15"/>
        <v>2.2222222222222223E-2</v>
      </c>
      <c r="AE22" s="179">
        <f t="shared" si="16"/>
        <v>3.3333333333333333E-2</v>
      </c>
      <c r="AF22" s="180">
        <f t="shared" si="17"/>
        <v>2.6666666666666668E-2</v>
      </c>
      <c r="AG22" s="176">
        <f>市町村別保育所・こども園!AF22+市町村別幼稚園!AF22</f>
        <v>2</v>
      </c>
      <c r="AH22" s="177">
        <f>市町村別保育所・こども園!AG22+市町村別幼稚園!AG22</f>
        <v>3</v>
      </c>
      <c r="AI22" s="170">
        <f t="shared" si="18"/>
        <v>5</v>
      </c>
      <c r="AJ22" s="178">
        <f t="shared" si="19"/>
        <v>4.4444444444444446E-2</v>
      </c>
      <c r="AK22" s="179">
        <f t="shared" si="20"/>
        <v>0.1</v>
      </c>
      <c r="AL22" s="180">
        <f t="shared" si="21"/>
        <v>6.6666666666666666E-2</v>
      </c>
      <c r="AM22" s="176">
        <f>市町村別保育所・こども園!AL22+市町村別幼稚園!AL22</f>
        <v>1</v>
      </c>
      <c r="AN22" s="177">
        <f>市町村別保育所・こども園!AM22+市町村別幼稚園!AM22</f>
        <v>1</v>
      </c>
      <c r="AO22" s="170">
        <f t="shared" si="22"/>
        <v>2</v>
      </c>
      <c r="AP22" s="181">
        <f t="shared" si="23"/>
        <v>2.2222222222222223E-2</v>
      </c>
      <c r="AQ22" s="182">
        <f t="shared" si="24"/>
        <v>3.3333333333333333E-2</v>
      </c>
      <c r="AR22" s="183">
        <f t="shared" si="25"/>
        <v>2.6666666666666668E-2</v>
      </c>
      <c r="AS22" s="176">
        <f>市町村別保育所・こども園!AR22+市町村別幼稚園!AR22</f>
        <v>2.0476190476190474</v>
      </c>
      <c r="AT22" s="177">
        <f>市町村別保育所・こども園!AS22+市町村別幼稚園!AS22</f>
        <v>2.4642857142857144</v>
      </c>
      <c r="AU22" s="170">
        <f t="shared" si="26"/>
        <v>4.5119047619047619</v>
      </c>
      <c r="AV22" s="184">
        <f t="shared" si="27"/>
        <v>2.5777777777777779</v>
      </c>
      <c r="AW22" s="185">
        <f t="shared" si="28"/>
        <v>2.1333333333333333</v>
      </c>
      <c r="AX22" s="186">
        <f t="shared" si="29"/>
        <v>2.4</v>
      </c>
      <c r="AY22" s="2"/>
      <c r="AZ22" s="2"/>
      <c r="BA22" s="2"/>
      <c r="BB22" s="2"/>
      <c r="BC22" s="2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</row>
    <row r="23" spans="1:93" s="15" customFormat="1" ht="18" customHeight="1">
      <c r="A23" s="15">
        <v>19</v>
      </c>
      <c r="B23" s="322" t="s">
        <v>1</v>
      </c>
      <c r="C23" s="323">
        <f>市町村別保育所・こども園!B23+市町村別幼稚園!B23</f>
        <v>27</v>
      </c>
      <c r="D23" s="324">
        <f>市町村別保育所・こども園!C23+市町村別幼稚園!C23</f>
        <v>34</v>
      </c>
      <c r="E23" s="325">
        <f t="shared" si="0"/>
        <v>61</v>
      </c>
      <c r="F23" s="323">
        <f>市町村別保育所・こども園!E23+市町村別幼稚園!E23</f>
        <v>10</v>
      </c>
      <c r="G23" s="324">
        <f>市町村別保育所・こども園!F23+市町村別幼稚園!F23</f>
        <v>7</v>
      </c>
      <c r="H23" s="325">
        <f t="shared" si="1"/>
        <v>17</v>
      </c>
      <c r="I23" s="326">
        <f t="shared" si="2"/>
        <v>0.37037037037037035</v>
      </c>
      <c r="J23" s="327">
        <f t="shared" si="3"/>
        <v>0.20588235294117646</v>
      </c>
      <c r="K23" s="328">
        <f t="shared" si="4"/>
        <v>0.27868852459016391</v>
      </c>
      <c r="L23" s="323">
        <f>市町村別保育所・こども園!K23+市町村別幼稚園!K23</f>
        <v>8</v>
      </c>
      <c r="M23" s="324">
        <f>市町村別保育所・こども園!L23+市町村別幼稚園!L23</f>
        <v>5</v>
      </c>
      <c r="N23" s="325">
        <f t="shared" si="5"/>
        <v>13</v>
      </c>
      <c r="O23" s="329">
        <f t="shared" si="6"/>
        <v>0.29629629629629628</v>
      </c>
      <c r="P23" s="330">
        <f t="shared" si="7"/>
        <v>0.14705882352941177</v>
      </c>
      <c r="Q23" s="331">
        <f t="shared" si="8"/>
        <v>0.21311475409836064</v>
      </c>
      <c r="R23" s="323">
        <f>市町村別保育所・こども園!Q23+市町村別幼稚園!Q23</f>
        <v>32</v>
      </c>
      <c r="S23" s="324">
        <f>市町村別保育所・こども園!R23+市町村別幼稚園!R23</f>
        <v>25</v>
      </c>
      <c r="T23" s="325">
        <f t="shared" si="9"/>
        <v>57</v>
      </c>
      <c r="U23" s="332">
        <f t="shared" si="10"/>
        <v>1.1851851851851851</v>
      </c>
      <c r="V23" s="333">
        <f t="shared" si="11"/>
        <v>0.73529411764705888</v>
      </c>
      <c r="W23" s="334">
        <f t="shared" si="12"/>
        <v>0.93442622950819676</v>
      </c>
      <c r="X23" s="323">
        <f>市町村別保育所・こども園!W23+市町村別幼稚園!W23</f>
        <v>6</v>
      </c>
      <c r="Y23" s="324">
        <f>市町村別保育所・こども園!X23+市町村別幼稚園!X23</f>
        <v>3</v>
      </c>
      <c r="Z23" s="325">
        <f t="shared" si="13"/>
        <v>9</v>
      </c>
      <c r="AA23" s="323">
        <f>市町村別保育所・こども園!Z23+市町村別幼稚園!Z23</f>
        <v>0</v>
      </c>
      <c r="AB23" s="324">
        <f>市町村別保育所・こども園!AA23+市町村別幼稚園!AA23</f>
        <v>0</v>
      </c>
      <c r="AC23" s="325">
        <f t="shared" si="14"/>
        <v>0</v>
      </c>
      <c r="AD23" s="335">
        <f t="shared" si="15"/>
        <v>0</v>
      </c>
      <c r="AE23" s="336">
        <f t="shared" si="16"/>
        <v>0</v>
      </c>
      <c r="AF23" s="337">
        <f t="shared" si="17"/>
        <v>0</v>
      </c>
      <c r="AG23" s="323">
        <f>市町村別保育所・こども園!AF23+市町村別幼稚園!AF23</f>
        <v>0</v>
      </c>
      <c r="AH23" s="324">
        <f>市町村別保育所・こども園!AG23+市町村別幼稚園!AG23</f>
        <v>0</v>
      </c>
      <c r="AI23" s="325">
        <f t="shared" si="18"/>
        <v>0</v>
      </c>
      <c r="AJ23" s="335">
        <f t="shared" si="19"/>
        <v>0</v>
      </c>
      <c r="AK23" s="336">
        <f t="shared" si="20"/>
        <v>0</v>
      </c>
      <c r="AL23" s="337">
        <f t="shared" si="21"/>
        <v>0</v>
      </c>
      <c r="AM23" s="323">
        <f>市町村別保育所・こども園!AL23+市町村別幼稚園!AL23</f>
        <v>0</v>
      </c>
      <c r="AN23" s="324">
        <f>市町村別保育所・こども園!AM23+市町村別幼稚園!AM23</f>
        <v>1</v>
      </c>
      <c r="AO23" s="325">
        <f t="shared" si="22"/>
        <v>1</v>
      </c>
      <c r="AP23" s="338">
        <f t="shared" si="23"/>
        <v>0</v>
      </c>
      <c r="AQ23" s="339">
        <f t="shared" si="24"/>
        <v>2.9411764705882353E-2</v>
      </c>
      <c r="AR23" s="340">
        <f t="shared" si="25"/>
        <v>1.6393442622950821E-2</v>
      </c>
      <c r="AS23" s="323">
        <f>市町村別保育所・こども園!AR23+市町村別幼稚園!AR23</f>
        <v>2.75</v>
      </c>
      <c r="AT23" s="324">
        <f>市町村別保育所・こども園!AS23+市町村別幼稚園!AS23</f>
        <v>8.2624999999999993</v>
      </c>
      <c r="AU23" s="325">
        <f t="shared" si="26"/>
        <v>11.012499999999999</v>
      </c>
      <c r="AV23" s="314">
        <f t="shared" si="27"/>
        <v>1.1851851851851851</v>
      </c>
      <c r="AW23" s="315">
        <f t="shared" si="28"/>
        <v>0.76470588235294112</v>
      </c>
      <c r="AX23" s="316">
        <f t="shared" si="29"/>
        <v>0.95081967213114749</v>
      </c>
      <c r="AY23" s="2"/>
      <c r="AZ23" s="2"/>
      <c r="BA23" s="2"/>
      <c r="BB23" s="2"/>
      <c r="BC23" s="2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</row>
    <row r="24" spans="1:93" s="15" customFormat="1" ht="18.75" thickBot="1">
      <c r="B24" s="341" t="s">
        <v>80</v>
      </c>
      <c r="C24" s="342">
        <f>SUM(市町村別幼稚園!B25:B27)</f>
        <v>466</v>
      </c>
      <c r="D24" s="343">
        <f>SUM(市町村別幼稚園!C25:C27)</f>
        <v>451</v>
      </c>
      <c r="E24" s="344">
        <f t="shared" si="0"/>
        <v>917</v>
      </c>
      <c r="F24" s="342">
        <f>SUM(市町村別幼稚園!E25:E27)</f>
        <v>137</v>
      </c>
      <c r="G24" s="343">
        <f>SUM(市町村別幼稚園!F25:F27)</f>
        <v>114</v>
      </c>
      <c r="H24" s="344">
        <f t="shared" si="1"/>
        <v>251</v>
      </c>
      <c r="I24" s="345">
        <f t="shared" ref="I24" si="30">F24/C24</f>
        <v>0.29399141630901288</v>
      </c>
      <c r="J24" s="346">
        <f t="shared" ref="J24" si="31">G24/D24</f>
        <v>0.25277161862527714</v>
      </c>
      <c r="K24" s="347">
        <f t="shared" ref="K24" si="32">H24/E24</f>
        <v>0.27371864776444932</v>
      </c>
      <c r="L24" s="342">
        <f>SUM(市町村別幼稚園!K25:K27)</f>
        <v>71</v>
      </c>
      <c r="M24" s="343">
        <f>SUM(市町村別幼稚園!L25:L27)</f>
        <v>48</v>
      </c>
      <c r="N24" s="344">
        <f>SUM(市町村別幼稚園!M25:M27)</f>
        <v>119</v>
      </c>
      <c r="O24" s="348">
        <f t="shared" ref="O24" si="33">L24/C24</f>
        <v>0.15236051502145923</v>
      </c>
      <c r="P24" s="349">
        <f t="shared" ref="P24" si="34">M24/D24</f>
        <v>0.10643015521064302</v>
      </c>
      <c r="Q24" s="350">
        <f t="shared" ref="Q24" si="35">N24/E24</f>
        <v>0.12977099236641221</v>
      </c>
      <c r="R24" s="342">
        <f>SUM(市町村別幼稚園!Q25:Q27)</f>
        <v>491</v>
      </c>
      <c r="S24" s="343">
        <f>SUM(市町村別幼稚園!R25:R27)</f>
        <v>361</v>
      </c>
      <c r="T24" s="344">
        <f>SUM(市町村別幼稚園!S25:S27)</f>
        <v>852</v>
      </c>
      <c r="U24" s="351">
        <f t="shared" ref="U24" si="36">R24/C24</f>
        <v>1.053648068669528</v>
      </c>
      <c r="V24" s="352">
        <f t="shared" ref="V24" si="37">S24/D24</f>
        <v>0.80044345898004432</v>
      </c>
      <c r="W24" s="353">
        <f t="shared" ref="W24" si="38">T24/E24</f>
        <v>0.92911668484187571</v>
      </c>
      <c r="X24" s="342">
        <f>SUM(市町村別幼稚園!W25:W27)</f>
        <v>139</v>
      </c>
      <c r="Y24" s="343">
        <f>SUM(市町村別幼稚園!X25:X27)</f>
        <v>141</v>
      </c>
      <c r="Z24" s="344">
        <f>SUM(市町村別幼稚園!Y25:Y27)</f>
        <v>280</v>
      </c>
      <c r="AA24" s="342">
        <f>SUM(市町村別幼稚園!Z25:Z27)</f>
        <v>0</v>
      </c>
      <c r="AB24" s="343">
        <f>SUM(市町村別幼稚園!AA25:AA27)</f>
        <v>0</v>
      </c>
      <c r="AC24" s="344">
        <f>SUM(市町村別幼稚園!AB25:AB27)</f>
        <v>0</v>
      </c>
      <c r="AD24" s="354">
        <f t="shared" ref="AD24" si="39">AA24/C24</f>
        <v>0</v>
      </c>
      <c r="AE24" s="355">
        <f t="shared" ref="AE24" si="40">AB24/D24</f>
        <v>0</v>
      </c>
      <c r="AF24" s="356">
        <f t="shared" ref="AF24" si="41">AC24/E24</f>
        <v>0</v>
      </c>
      <c r="AG24" s="342">
        <f>SUM(市町村別幼稚園!AF25:AF27)</f>
        <v>0</v>
      </c>
      <c r="AH24" s="343">
        <f>SUM(市町村別幼稚園!AG25:AG27)</f>
        <v>0</v>
      </c>
      <c r="AI24" s="344">
        <f>SUM(市町村別幼稚園!AH25:AH27)</f>
        <v>0</v>
      </c>
      <c r="AJ24" s="354">
        <f t="shared" ref="AJ24" si="42">AG24/C24</f>
        <v>0</v>
      </c>
      <c r="AK24" s="355">
        <f t="shared" ref="AK24" si="43">AH24/D24</f>
        <v>0</v>
      </c>
      <c r="AL24" s="356">
        <f t="shared" ref="AL24" si="44">AI24/E24</f>
        <v>0</v>
      </c>
      <c r="AM24" s="342">
        <f>SUM(市町村別幼稚園!AL25:AL27)</f>
        <v>0</v>
      </c>
      <c r="AN24" s="343">
        <f>SUM(市町村別幼稚園!AM25:AM27)</f>
        <v>0</v>
      </c>
      <c r="AO24" s="344">
        <f>SUM(市町村別幼稚園!AN25:AN27)</f>
        <v>0</v>
      </c>
      <c r="AP24" s="357">
        <f t="shared" ref="AP24" si="45">AM24/C24</f>
        <v>0</v>
      </c>
      <c r="AQ24" s="358">
        <f t="shared" ref="AQ24" si="46">AN24/D24</f>
        <v>0</v>
      </c>
      <c r="AR24" s="359">
        <f t="shared" ref="AR24" si="47">AO24/E24</f>
        <v>0</v>
      </c>
      <c r="AS24" s="342">
        <f>SUM(市町村別幼稚園!AR25:AR27)</f>
        <v>0</v>
      </c>
      <c r="AT24" s="343">
        <f>SUM(市町村別幼稚園!AS25:AS27)</f>
        <v>0</v>
      </c>
      <c r="AU24" s="344">
        <f>SUM(市町村別幼稚園!AT25:AT27)</f>
        <v>0</v>
      </c>
      <c r="AV24" s="360">
        <f t="shared" ref="AV24" si="48">(R24+AM24)/C24</f>
        <v>1.053648068669528</v>
      </c>
      <c r="AW24" s="361">
        <f t="shared" ref="AW24" si="49">(S24+AN24)/D24</f>
        <v>0.80044345898004432</v>
      </c>
      <c r="AX24" s="362">
        <f t="shared" ref="AX24" si="50">(T24+AO24)/E24</f>
        <v>0.92911668484187571</v>
      </c>
      <c r="AY24" s="2"/>
      <c r="AZ24" s="2"/>
      <c r="BA24" s="2"/>
      <c r="BB24" s="2"/>
      <c r="BC24" s="2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</row>
    <row r="25" spans="1:93" s="13" customFormat="1" ht="18" customHeight="1" thickTop="1">
      <c r="A25" s="13">
        <v>20</v>
      </c>
      <c r="B25" s="190" t="s">
        <v>0</v>
      </c>
      <c r="C25" s="191">
        <f>SUM(C5:C24)</f>
        <v>6781</v>
      </c>
      <c r="D25" s="192">
        <f>SUM(D5:D24)</f>
        <v>6564</v>
      </c>
      <c r="E25" s="193">
        <f t="shared" si="0"/>
        <v>13345</v>
      </c>
      <c r="F25" s="191">
        <f>SUM(F5:F24)</f>
        <v>2376</v>
      </c>
      <c r="G25" s="192">
        <f>SUM(G5:G24)</f>
        <v>2094</v>
      </c>
      <c r="H25" s="194">
        <f t="shared" si="1"/>
        <v>4470</v>
      </c>
      <c r="I25" s="195">
        <f t="shared" si="2"/>
        <v>0.35039079781743104</v>
      </c>
      <c r="J25" s="196">
        <f t="shared" si="3"/>
        <v>0.31901279707495428</v>
      </c>
      <c r="K25" s="197">
        <f t="shared" si="4"/>
        <v>0.33495691270138628</v>
      </c>
      <c r="L25" s="191">
        <f>SUM(L5:L24)</f>
        <v>785</v>
      </c>
      <c r="M25" s="192">
        <f>SUM(M5:M24)</f>
        <v>680</v>
      </c>
      <c r="N25" s="198">
        <f t="shared" si="5"/>
        <v>1465</v>
      </c>
      <c r="O25" s="199">
        <f t="shared" si="6"/>
        <v>0.11576463648429436</v>
      </c>
      <c r="P25" s="200">
        <f t="shared" si="7"/>
        <v>0.10359536867763559</v>
      </c>
      <c r="Q25" s="201">
        <f t="shared" si="8"/>
        <v>0.10977894342450356</v>
      </c>
      <c r="R25" s="191">
        <f>SUM(R5:R24)</f>
        <v>9074</v>
      </c>
      <c r="S25" s="192">
        <f>SUM(S5:S24)</f>
        <v>7834</v>
      </c>
      <c r="T25" s="194">
        <f t="shared" si="9"/>
        <v>16908</v>
      </c>
      <c r="U25" s="202">
        <f t="shared" si="10"/>
        <v>1.3381507152337413</v>
      </c>
      <c r="V25" s="203">
        <f t="shared" si="11"/>
        <v>1.1934795856185252</v>
      </c>
      <c r="W25" s="204">
        <f t="shared" si="12"/>
        <v>1.2669913825402772</v>
      </c>
      <c r="X25" s="191">
        <f>SUM(X5:X24)</f>
        <v>1264</v>
      </c>
      <c r="Y25" s="192">
        <f>SUM(Y5:Y24)</f>
        <v>1288</v>
      </c>
      <c r="Z25" s="198">
        <f t="shared" si="13"/>
        <v>2552</v>
      </c>
      <c r="AA25" s="191">
        <f>SUM(AA5:AA24)</f>
        <v>63</v>
      </c>
      <c r="AB25" s="192">
        <f>SUM(AB5:AB24)</f>
        <v>81</v>
      </c>
      <c r="AC25" s="198">
        <f t="shared" si="14"/>
        <v>144</v>
      </c>
      <c r="AD25" s="205">
        <f t="shared" si="15"/>
        <v>9.2906650936440058E-3</v>
      </c>
      <c r="AE25" s="206">
        <f t="shared" si="16"/>
        <v>1.2340036563071298E-2</v>
      </c>
      <c r="AF25" s="207">
        <f t="shared" si="17"/>
        <v>1.079055826152117E-2</v>
      </c>
      <c r="AG25" s="191">
        <f>SUM(AG5:AG24)</f>
        <v>16</v>
      </c>
      <c r="AH25" s="192">
        <f>SUM(AH5:AH24)</f>
        <v>20</v>
      </c>
      <c r="AI25" s="198">
        <f t="shared" si="18"/>
        <v>36</v>
      </c>
      <c r="AJ25" s="205">
        <f t="shared" si="19"/>
        <v>2.3595339920365727E-3</v>
      </c>
      <c r="AK25" s="206">
        <f t="shared" si="20"/>
        <v>3.0469226081657527E-3</v>
      </c>
      <c r="AL25" s="207">
        <f t="shared" si="21"/>
        <v>2.6976395653802924E-3</v>
      </c>
      <c r="AM25" s="191">
        <f>SUM(AM5:AM24)</f>
        <v>168</v>
      </c>
      <c r="AN25" s="192">
        <f>SUM(AN5:AN24)</f>
        <v>166</v>
      </c>
      <c r="AO25" s="198">
        <f t="shared" si="22"/>
        <v>334</v>
      </c>
      <c r="AP25" s="208">
        <f t="shared" si="23"/>
        <v>2.4775106916384015E-2</v>
      </c>
      <c r="AQ25" s="209">
        <f t="shared" si="24"/>
        <v>2.5289457647775748E-2</v>
      </c>
      <c r="AR25" s="210">
        <f t="shared" si="25"/>
        <v>2.5028100412139379E-2</v>
      </c>
      <c r="AS25" s="191">
        <f>SUM(AS5:AS24)</f>
        <v>41.144478066134113</v>
      </c>
      <c r="AT25" s="192">
        <f>SUM(AT5:AT24)</f>
        <v>58.574712960723019</v>
      </c>
      <c r="AU25" s="198">
        <f t="shared" si="26"/>
        <v>99.719191026857132</v>
      </c>
      <c r="AV25" s="211">
        <f t="shared" si="27"/>
        <v>1.3629258221501253</v>
      </c>
      <c r="AW25" s="313">
        <f t="shared" si="28"/>
        <v>1.218769043266301</v>
      </c>
      <c r="AX25" s="213">
        <f t="shared" si="29"/>
        <v>1.2920194829524165</v>
      </c>
      <c r="AY25" s="14"/>
      <c r="AZ25" s="14"/>
      <c r="BA25" s="14"/>
      <c r="BB25" s="14"/>
      <c r="BC25" s="14"/>
    </row>
    <row r="26" spans="1:93" ht="6.75" customHeight="1"/>
  </sheetData>
  <autoFilter ref="A4:AX25">
    <sortState ref="A5:AX24">
      <sortCondition ref="A4:A24"/>
    </sortState>
  </autoFilter>
  <mergeCells count="16">
    <mergeCell ref="C3:E3"/>
    <mergeCell ref="F3:H3"/>
    <mergeCell ref="I3:K3"/>
    <mergeCell ref="L3:N3"/>
    <mergeCell ref="O3:Q3"/>
    <mergeCell ref="R3:T3"/>
    <mergeCell ref="AV3:AX3"/>
    <mergeCell ref="AM3:AO3"/>
    <mergeCell ref="AP3:AR3"/>
    <mergeCell ref="AS3:AU3"/>
    <mergeCell ref="U3:W3"/>
    <mergeCell ref="X3:Z3"/>
    <mergeCell ref="AA3:AC3"/>
    <mergeCell ref="AD3:AF3"/>
    <mergeCell ref="AG3:AI3"/>
    <mergeCell ref="AJ3:AL3"/>
  </mergeCells>
  <phoneticPr fontId="3"/>
  <printOptions horizontalCentered="1" verticalCentered="1"/>
  <pageMargins left="0.70866141732283472" right="0.70866141732283472" top="0.98425196850393704" bottom="0.74803149606299213" header="0.31496062992125984" footer="0.31496062992125984"/>
  <pageSetup paperSize="9" orientation="landscape" r:id="rId1"/>
  <colBreaks count="1" manualBreakCount="1">
    <brk id="26" max="23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26"/>
  <sheetViews>
    <sheetView view="pageBreakPreview" zoomScale="85" zoomScaleNormal="100" zoomScaleSheetLayoutView="85" workbookViewId="0">
      <selection activeCell="F22" sqref="F22"/>
    </sheetView>
  </sheetViews>
  <sheetFormatPr defaultRowHeight="13.5"/>
  <cols>
    <col min="1" max="1" width="12.125" style="37" customWidth="1"/>
    <col min="2" max="7" width="4.625" style="19" customWidth="1"/>
    <col min="8" max="10" width="5.25" style="36" customWidth="1"/>
    <col min="11" max="13" width="4.625" style="19" customWidth="1"/>
    <col min="14" max="16" width="5.25" style="36" customWidth="1"/>
    <col min="17" max="19" width="5.125" style="19" customWidth="1"/>
    <col min="20" max="22" width="5.25" style="19" customWidth="1"/>
    <col min="23" max="25" width="4.625" style="19" customWidth="1"/>
    <col min="26" max="28" width="4.875" style="19" customWidth="1"/>
    <col min="29" max="31" width="5.375" style="36" customWidth="1"/>
    <col min="32" max="34" width="4.75" style="19" customWidth="1"/>
    <col min="35" max="37" width="5.25" style="36" customWidth="1"/>
    <col min="38" max="40" width="4.5" style="19" customWidth="1"/>
    <col min="41" max="43" width="5.25" style="19" customWidth="1"/>
    <col min="44" max="46" width="4.375" style="19" customWidth="1"/>
    <col min="47" max="49" width="5.25" style="2" customWidth="1"/>
    <col min="50" max="16384" width="9" style="19"/>
  </cols>
  <sheetData>
    <row r="1" spans="1:51" ht="14.25">
      <c r="B1" s="367" t="s">
        <v>64</v>
      </c>
      <c r="Z1" s="367" t="s">
        <v>64</v>
      </c>
    </row>
    <row r="2" spans="1:51" ht="9" customHeight="1">
      <c r="B2" s="115"/>
      <c r="Z2" s="115"/>
    </row>
    <row r="3" spans="1:51" ht="30" customHeight="1">
      <c r="A3" s="393" t="s">
        <v>51</v>
      </c>
      <c r="B3" s="401" t="s">
        <v>52</v>
      </c>
      <c r="C3" s="402"/>
      <c r="D3" s="403"/>
      <c r="E3" s="397" t="s">
        <v>53</v>
      </c>
      <c r="F3" s="397"/>
      <c r="G3" s="398"/>
      <c r="H3" s="395" t="s">
        <v>54</v>
      </c>
      <c r="I3" s="395"/>
      <c r="J3" s="396"/>
      <c r="K3" s="397" t="s">
        <v>55</v>
      </c>
      <c r="L3" s="397"/>
      <c r="M3" s="398"/>
      <c r="N3" s="395" t="s">
        <v>27</v>
      </c>
      <c r="O3" s="395"/>
      <c r="P3" s="396"/>
      <c r="Q3" s="397" t="s">
        <v>56</v>
      </c>
      <c r="R3" s="397"/>
      <c r="S3" s="398"/>
      <c r="T3" s="407" t="s">
        <v>33</v>
      </c>
      <c r="U3" s="407"/>
      <c r="V3" s="408"/>
      <c r="W3" s="409" t="s">
        <v>57</v>
      </c>
      <c r="X3" s="410"/>
      <c r="Y3" s="411"/>
      <c r="Z3" s="412" t="s">
        <v>58</v>
      </c>
      <c r="AA3" s="412"/>
      <c r="AB3" s="413"/>
      <c r="AC3" s="395" t="s">
        <v>59</v>
      </c>
      <c r="AD3" s="395"/>
      <c r="AE3" s="396"/>
      <c r="AF3" s="397" t="s">
        <v>60</v>
      </c>
      <c r="AG3" s="397"/>
      <c r="AH3" s="398"/>
      <c r="AI3" s="395" t="s">
        <v>41</v>
      </c>
      <c r="AJ3" s="395"/>
      <c r="AK3" s="396"/>
      <c r="AL3" s="399" t="s">
        <v>38</v>
      </c>
      <c r="AM3" s="399"/>
      <c r="AN3" s="400"/>
      <c r="AO3" s="407" t="s">
        <v>61</v>
      </c>
      <c r="AP3" s="407"/>
      <c r="AQ3" s="408"/>
      <c r="AR3" s="399" t="s">
        <v>62</v>
      </c>
      <c r="AS3" s="399"/>
      <c r="AT3" s="400"/>
      <c r="AU3" s="404" t="s">
        <v>32</v>
      </c>
      <c r="AV3" s="405"/>
      <c r="AW3" s="406"/>
      <c r="AX3" s="18"/>
      <c r="AY3" s="18"/>
    </row>
    <row r="4" spans="1:51" ht="18.75" customHeight="1">
      <c r="A4" s="394"/>
      <c r="B4" s="23" t="s">
        <v>22</v>
      </c>
      <c r="C4" s="21" t="s">
        <v>21</v>
      </c>
      <c r="D4" s="22" t="s">
        <v>20</v>
      </c>
      <c r="E4" s="23" t="s">
        <v>22</v>
      </c>
      <c r="F4" s="21" t="s">
        <v>21</v>
      </c>
      <c r="G4" s="22" t="s">
        <v>20</v>
      </c>
      <c r="H4" s="24" t="s">
        <v>22</v>
      </c>
      <c r="I4" s="25" t="s">
        <v>21</v>
      </c>
      <c r="J4" s="26" t="s">
        <v>20</v>
      </c>
      <c r="K4" s="23" t="s">
        <v>22</v>
      </c>
      <c r="L4" s="21" t="s">
        <v>21</v>
      </c>
      <c r="M4" s="22" t="s">
        <v>20</v>
      </c>
      <c r="N4" s="24" t="s">
        <v>22</v>
      </c>
      <c r="O4" s="25" t="s">
        <v>21</v>
      </c>
      <c r="P4" s="26" t="s">
        <v>20</v>
      </c>
      <c r="Q4" s="23" t="s">
        <v>22</v>
      </c>
      <c r="R4" s="21" t="s">
        <v>21</v>
      </c>
      <c r="S4" s="22" t="s">
        <v>20</v>
      </c>
      <c r="T4" s="27" t="s">
        <v>22</v>
      </c>
      <c r="U4" s="28" t="s">
        <v>21</v>
      </c>
      <c r="V4" s="29" t="s">
        <v>20</v>
      </c>
      <c r="W4" s="20" t="s">
        <v>22</v>
      </c>
      <c r="X4" s="21" t="s">
        <v>21</v>
      </c>
      <c r="Y4" s="22" t="s">
        <v>20</v>
      </c>
      <c r="Z4" s="32" t="s">
        <v>22</v>
      </c>
      <c r="AA4" s="30" t="s">
        <v>21</v>
      </c>
      <c r="AB4" s="31" t="s">
        <v>20</v>
      </c>
      <c r="AC4" s="24" t="s">
        <v>22</v>
      </c>
      <c r="AD4" s="25" t="s">
        <v>21</v>
      </c>
      <c r="AE4" s="26" t="s">
        <v>20</v>
      </c>
      <c r="AF4" s="23" t="s">
        <v>22</v>
      </c>
      <c r="AG4" s="21" t="s">
        <v>21</v>
      </c>
      <c r="AH4" s="22" t="s">
        <v>20</v>
      </c>
      <c r="AI4" s="24" t="s">
        <v>22</v>
      </c>
      <c r="AJ4" s="25" t="s">
        <v>21</v>
      </c>
      <c r="AK4" s="26" t="s">
        <v>20</v>
      </c>
      <c r="AL4" s="33" t="s">
        <v>22</v>
      </c>
      <c r="AM4" s="34" t="s">
        <v>21</v>
      </c>
      <c r="AN4" s="35" t="s">
        <v>20</v>
      </c>
      <c r="AO4" s="27" t="s">
        <v>22</v>
      </c>
      <c r="AP4" s="28" t="s">
        <v>21</v>
      </c>
      <c r="AQ4" s="29" t="s">
        <v>20</v>
      </c>
      <c r="AR4" s="33" t="s">
        <v>22</v>
      </c>
      <c r="AS4" s="34" t="s">
        <v>21</v>
      </c>
      <c r="AT4" s="35" t="s">
        <v>20</v>
      </c>
      <c r="AU4" s="363" t="s">
        <v>22</v>
      </c>
      <c r="AV4" s="364" t="s">
        <v>21</v>
      </c>
      <c r="AW4" s="365" t="s">
        <v>20</v>
      </c>
      <c r="AX4" s="18"/>
      <c r="AY4" s="18"/>
    </row>
    <row r="5" spans="1:51" ht="18" customHeight="1">
      <c r="A5" s="214" t="s">
        <v>19</v>
      </c>
      <c r="B5" s="100">
        <v>868</v>
      </c>
      <c r="C5" s="101">
        <v>864</v>
      </c>
      <c r="D5" s="102">
        <v>1732</v>
      </c>
      <c r="E5" s="101">
        <v>282</v>
      </c>
      <c r="F5" s="101">
        <v>254</v>
      </c>
      <c r="G5" s="102">
        <v>536</v>
      </c>
      <c r="H5" s="43">
        <f t="shared" ref="H5:H23" si="0">E5/B5</f>
        <v>0.32488479262672809</v>
      </c>
      <c r="I5" s="44">
        <f t="shared" ref="I5:I23" si="1">F5/C5</f>
        <v>0.29398148148148145</v>
      </c>
      <c r="J5" s="45">
        <f t="shared" ref="J5:J23" si="2">G5/D5</f>
        <v>0.30946882217090071</v>
      </c>
      <c r="K5" s="101">
        <v>89</v>
      </c>
      <c r="L5" s="101">
        <v>80</v>
      </c>
      <c r="M5" s="102">
        <v>169</v>
      </c>
      <c r="N5" s="43">
        <f t="shared" ref="N5:N23" si="3">K5/E5</f>
        <v>0.31560283687943264</v>
      </c>
      <c r="O5" s="46">
        <f t="shared" ref="O5:O23" si="4">L5/F5</f>
        <v>0.31496062992125984</v>
      </c>
      <c r="P5" s="45">
        <f t="shared" ref="P5:P23" si="5">M5/G5</f>
        <v>0.31529850746268656</v>
      </c>
      <c r="Q5" s="100">
        <v>1115</v>
      </c>
      <c r="R5" s="101">
        <v>1013</v>
      </c>
      <c r="S5" s="102">
        <v>2128</v>
      </c>
      <c r="T5" s="47">
        <f t="shared" ref="T5:T23" si="6">Q5/B5</f>
        <v>1.2845622119815667</v>
      </c>
      <c r="U5" s="48">
        <f t="shared" ref="U5:U23" si="7">R5/C5</f>
        <v>1.1724537037037037</v>
      </c>
      <c r="V5" s="49">
        <f t="shared" ref="V5:V23" si="8">S5/D5</f>
        <v>1.2286374133949192</v>
      </c>
      <c r="W5" s="38">
        <v>178</v>
      </c>
      <c r="X5" s="38">
        <v>146</v>
      </c>
      <c r="Y5" s="39">
        <v>324</v>
      </c>
      <c r="Z5" s="100">
        <v>9</v>
      </c>
      <c r="AA5" s="101">
        <v>7</v>
      </c>
      <c r="AB5" s="102">
        <v>16</v>
      </c>
      <c r="AC5" s="43">
        <f t="shared" ref="AC5:AC23" si="9">Z5/B5</f>
        <v>1.0368663594470046E-2</v>
      </c>
      <c r="AD5" s="44">
        <f t="shared" ref="AD5:AD23" si="10">AA5/C5</f>
        <v>8.1018518518518514E-3</v>
      </c>
      <c r="AE5" s="45">
        <f t="shared" ref="AE5:AE23" si="11">AB5/D5</f>
        <v>9.2378752886836026E-3</v>
      </c>
      <c r="AF5" s="101">
        <v>2</v>
      </c>
      <c r="AG5" s="101">
        <v>3</v>
      </c>
      <c r="AH5" s="102">
        <v>5</v>
      </c>
      <c r="AI5" s="40">
        <f t="shared" ref="AI5:AI23" si="12">IF(Z5=0,0,AF5/Z5)</f>
        <v>0.22222222222222221</v>
      </c>
      <c r="AJ5" s="41">
        <f t="shared" ref="AJ5:AJ23" si="13">IF(AA5=0,0,AG5/AA5)</f>
        <v>0.42857142857142855</v>
      </c>
      <c r="AK5" s="42">
        <f t="shared" ref="AK5:AK23" si="14">IF(AB5=0,0,AH5/AB5)</f>
        <v>0.3125</v>
      </c>
      <c r="AL5" s="101">
        <v>9</v>
      </c>
      <c r="AM5" s="101">
        <v>10</v>
      </c>
      <c r="AN5" s="102">
        <v>19</v>
      </c>
      <c r="AO5" s="47">
        <f t="shared" ref="AO5:AO23" si="15">AL5/B5</f>
        <v>1.0368663594470046E-2</v>
      </c>
      <c r="AP5" s="48">
        <f t="shared" ref="AP5:AP23" si="16">AM5/C5</f>
        <v>1.1574074074074073E-2</v>
      </c>
      <c r="AQ5" s="49">
        <f t="shared" ref="AQ5:AQ23" si="17">AN5/D5</f>
        <v>1.0969976905311778E-2</v>
      </c>
      <c r="AR5" s="101">
        <v>0</v>
      </c>
      <c r="AS5" s="101">
        <v>4</v>
      </c>
      <c r="AT5" s="102">
        <v>4</v>
      </c>
      <c r="AU5" s="164">
        <f t="shared" ref="AU5:AU23" si="18">(Q5+AL5)/B5</f>
        <v>1.2949308755760369</v>
      </c>
      <c r="AV5" s="165">
        <f t="shared" ref="AV5:AV23" si="19">(R5+AM5)/C5</f>
        <v>1.1840277777777777</v>
      </c>
      <c r="AW5" s="166">
        <f t="shared" ref="AW5:AW23" si="20">(S5+AN5)/D5</f>
        <v>1.2396073903002309</v>
      </c>
    </row>
    <row r="6" spans="1:51" ht="18" customHeight="1">
      <c r="A6" s="215" t="s">
        <v>18</v>
      </c>
      <c r="B6" s="103">
        <v>329</v>
      </c>
      <c r="C6" s="104">
        <v>315</v>
      </c>
      <c r="D6" s="105">
        <v>644</v>
      </c>
      <c r="E6" s="104">
        <v>108</v>
      </c>
      <c r="F6" s="104">
        <v>113</v>
      </c>
      <c r="G6" s="105">
        <v>221</v>
      </c>
      <c r="H6" s="55">
        <f t="shared" si="0"/>
        <v>0.32826747720364741</v>
      </c>
      <c r="I6" s="56">
        <f t="shared" si="1"/>
        <v>0.35873015873015873</v>
      </c>
      <c r="J6" s="57">
        <f t="shared" si="2"/>
        <v>0.34316770186335405</v>
      </c>
      <c r="K6" s="104">
        <v>35</v>
      </c>
      <c r="L6" s="104">
        <v>41</v>
      </c>
      <c r="M6" s="105">
        <v>76</v>
      </c>
      <c r="N6" s="55">
        <f t="shared" si="3"/>
        <v>0.32407407407407407</v>
      </c>
      <c r="O6" s="58">
        <f t="shared" si="4"/>
        <v>0.36283185840707965</v>
      </c>
      <c r="P6" s="57">
        <f t="shared" si="5"/>
        <v>0.34389140271493213</v>
      </c>
      <c r="Q6" s="103">
        <v>367</v>
      </c>
      <c r="R6" s="104">
        <v>382</v>
      </c>
      <c r="S6" s="105">
        <v>749</v>
      </c>
      <c r="T6" s="59">
        <f t="shared" si="6"/>
        <v>1.115501519756839</v>
      </c>
      <c r="U6" s="60">
        <f t="shared" si="7"/>
        <v>1.2126984126984126</v>
      </c>
      <c r="V6" s="61">
        <f t="shared" si="8"/>
        <v>1.1630434782608696</v>
      </c>
      <c r="W6" s="50">
        <v>21</v>
      </c>
      <c r="X6" s="50">
        <v>63</v>
      </c>
      <c r="Y6" s="51">
        <v>84</v>
      </c>
      <c r="Z6" s="103">
        <v>6</v>
      </c>
      <c r="AA6" s="104">
        <v>1</v>
      </c>
      <c r="AB6" s="105">
        <v>7</v>
      </c>
      <c r="AC6" s="55">
        <f t="shared" si="9"/>
        <v>1.82370820668693E-2</v>
      </c>
      <c r="AD6" s="56">
        <f t="shared" si="10"/>
        <v>3.1746031746031746E-3</v>
      </c>
      <c r="AE6" s="57">
        <f t="shared" si="11"/>
        <v>1.0869565217391304E-2</v>
      </c>
      <c r="AF6" s="104">
        <v>1</v>
      </c>
      <c r="AG6" s="104">
        <v>2</v>
      </c>
      <c r="AH6" s="105">
        <v>3</v>
      </c>
      <c r="AI6" s="52">
        <f t="shared" si="12"/>
        <v>0.16666666666666666</v>
      </c>
      <c r="AJ6" s="53">
        <f t="shared" si="13"/>
        <v>2</v>
      </c>
      <c r="AK6" s="54">
        <f t="shared" si="14"/>
        <v>0.42857142857142855</v>
      </c>
      <c r="AL6" s="104">
        <v>41</v>
      </c>
      <c r="AM6" s="104">
        <v>12</v>
      </c>
      <c r="AN6" s="105">
        <v>53</v>
      </c>
      <c r="AO6" s="59">
        <f t="shared" si="15"/>
        <v>0.12462006079027356</v>
      </c>
      <c r="AP6" s="60">
        <f t="shared" si="16"/>
        <v>3.8095238095238099E-2</v>
      </c>
      <c r="AQ6" s="61">
        <f t="shared" si="17"/>
        <v>8.2298136645962736E-2</v>
      </c>
      <c r="AR6" s="104">
        <v>0</v>
      </c>
      <c r="AS6" s="104">
        <v>2</v>
      </c>
      <c r="AT6" s="105">
        <v>2</v>
      </c>
      <c r="AU6" s="184">
        <f t="shared" si="18"/>
        <v>1.2401215805471124</v>
      </c>
      <c r="AV6" s="185">
        <f t="shared" si="19"/>
        <v>1.2507936507936508</v>
      </c>
      <c r="AW6" s="186">
        <f t="shared" si="20"/>
        <v>1.2453416149068324</v>
      </c>
    </row>
    <row r="7" spans="1:51" ht="18" customHeight="1">
      <c r="A7" s="216" t="s">
        <v>17</v>
      </c>
      <c r="B7" s="106">
        <v>404</v>
      </c>
      <c r="C7" s="107">
        <v>378</v>
      </c>
      <c r="D7" s="108">
        <v>782</v>
      </c>
      <c r="E7" s="107">
        <v>183</v>
      </c>
      <c r="F7" s="107">
        <v>159</v>
      </c>
      <c r="G7" s="108">
        <v>342</v>
      </c>
      <c r="H7" s="78">
        <f t="shared" si="0"/>
        <v>0.45297029702970298</v>
      </c>
      <c r="I7" s="79">
        <f t="shared" si="1"/>
        <v>0.42063492063492064</v>
      </c>
      <c r="J7" s="80">
        <f t="shared" si="2"/>
        <v>0.4373401534526854</v>
      </c>
      <c r="K7" s="107">
        <v>73</v>
      </c>
      <c r="L7" s="107">
        <v>49</v>
      </c>
      <c r="M7" s="108">
        <v>122</v>
      </c>
      <c r="N7" s="78">
        <f t="shared" si="3"/>
        <v>0.39890710382513661</v>
      </c>
      <c r="O7" s="81">
        <f t="shared" si="4"/>
        <v>0.3081761006289308</v>
      </c>
      <c r="P7" s="80">
        <f t="shared" si="5"/>
        <v>0.35672514619883039</v>
      </c>
      <c r="Q7" s="106">
        <v>769</v>
      </c>
      <c r="R7" s="107">
        <v>685</v>
      </c>
      <c r="S7" s="108">
        <v>1454</v>
      </c>
      <c r="T7" s="82">
        <f t="shared" si="6"/>
        <v>1.9034653465346534</v>
      </c>
      <c r="U7" s="83">
        <f t="shared" si="7"/>
        <v>1.8121693121693121</v>
      </c>
      <c r="V7" s="84">
        <f t="shared" si="8"/>
        <v>1.8593350383631713</v>
      </c>
      <c r="W7" s="73">
        <v>137</v>
      </c>
      <c r="X7" s="73">
        <v>111</v>
      </c>
      <c r="Y7" s="74">
        <v>248</v>
      </c>
      <c r="Z7" s="106">
        <v>6</v>
      </c>
      <c r="AA7" s="107">
        <v>13</v>
      </c>
      <c r="AB7" s="108">
        <v>19</v>
      </c>
      <c r="AC7" s="78">
        <f t="shared" si="9"/>
        <v>1.4851485148514851E-2</v>
      </c>
      <c r="AD7" s="79">
        <f t="shared" si="10"/>
        <v>3.439153439153439E-2</v>
      </c>
      <c r="AE7" s="80">
        <f t="shared" si="11"/>
        <v>2.4296675191815855E-2</v>
      </c>
      <c r="AF7" s="107">
        <v>0</v>
      </c>
      <c r="AG7" s="107">
        <v>2</v>
      </c>
      <c r="AH7" s="108">
        <v>2</v>
      </c>
      <c r="AI7" s="75">
        <f t="shared" si="12"/>
        <v>0</v>
      </c>
      <c r="AJ7" s="76">
        <f t="shared" si="13"/>
        <v>0.15384615384615385</v>
      </c>
      <c r="AK7" s="77">
        <f t="shared" si="14"/>
        <v>0.10526315789473684</v>
      </c>
      <c r="AL7" s="107">
        <v>16</v>
      </c>
      <c r="AM7" s="107">
        <v>33</v>
      </c>
      <c r="AN7" s="108">
        <v>49</v>
      </c>
      <c r="AO7" s="82">
        <f t="shared" si="15"/>
        <v>3.9603960396039604E-2</v>
      </c>
      <c r="AP7" s="83">
        <f t="shared" si="16"/>
        <v>8.7301587301587297E-2</v>
      </c>
      <c r="AQ7" s="84">
        <f t="shared" si="17"/>
        <v>6.2659846547314574E-2</v>
      </c>
      <c r="AR7" s="107">
        <v>4</v>
      </c>
      <c r="AS7" s="107">
        <v>2</v>
      </c>
      <c r="AT7" s="108">
        <v>6</v>
      </c>
      <c r="AU7" s="184">
        <f t="shared" si="18"/>
        <v>1.943069306930693</v>
      </c>
      <c r="AV7" s="185">
        <f t="shared" si="19"/>
        <v>1.8994708994708995</v>
      </c>
      <c r="AW7" s="186">
        <f t="shared" si="20"/>
        <v>1.921994884910486</v>
      </c>
    </row>
    <row r="8" spans="1:51" ht="18" customHeight="1">
      <c r="A8" s="216" t="s">
        <v>16</v>
      </c>
      <c r="B8" s="106">
        <v>222</v>
      </c>
      <c r="C8" s="107">
        <v>194</v>
      </c>
      <c r="D8" s="108">
        <v>416</v>
      </c>
      <c r="E8" s="107">
        <v>73</v>
      </c>
      <c r="F8" s="107">
        <v>61</v>
      </c>
      <c r="G8" s="108">
        <v>134</v>
      </c>
      <c r="H8" s="78">
        <f t="shared" si="0"/>
        <v>0.32882882882882886</v>
      </c>
      <c r="I8" s="79">
        <f t="shared" si="1"/>
        <v>0.31443298969072164</v>
      </c>
      <c r="J8" s="80">
        <f t="shared" si="2"/>
        <v>0.32211538461538464</v>
      </c>
      <c r="K8" s="107">
        <v>14</v>
      </c>
      <c r="L8" s="107">
        <v>21</v>
      </c>
      <c r="M8" s="108">
        <v>35</v>
      </c>
      <c r="N8" s="78">
        <f t="shared" si="3"/>
        <v>0.19178082191780821</v>
      </c>
      <c r="O8" s="81">
        <f t="shared" si="4"/>
        <v>0.34426229508196721</v>
      </c>
      <c r="P8" s="80">
        <f t="shared" si="5"/>
        <v>0.26119402985074625</v>
      </c>
      <c r="Q8" s="106">
        <v>280</v>
      </c>
      <c r="R8" s="107">
        <v>236</v>
      </c>
      <c r="S8" s="108">
        <v>516</v>
      </c>
      <c r="T8" s="82">
        <f t="shared" si="6"/>
        <v>1.2612612612612613</v>
      </c>
      <c r="U8" s="83">
        <f t="shared" si="7"/>
        <v>1.2164948453608246</v>
      </c>
      <c r="V8" s="84">
        <f t="shared" si="8"/>
        <v>1.2403846153846154</v>
      </c>
      <c r="W8" s="73">
        <v>17</v>
      </c>
      <c r="X8" s="73">
        <v>32</v>
      </c>
      <c r="Y8" s="74">
        <v>49</v>
      </c>
      <c r="Z8" s="106">
        <v>1</v>
      </c>
      <c r="AA8" s="107">
        <v>4</v>
      </c>
      <c r="AB8" s="108">
        <v>5</v>
      </c>
      <c r="AC8" s="78">
        <f t="shared" si="9"/>
        <v>4.5045045045045045E-3</v>
      </c>
      <c r="AD8" s="79">
        <f t="shared" si="10"/>
        <v>2.0618556701030927E-2</v>
      </c>
      <c r="AE8" s="80">
        <f t="shared" si="11"/>
        <v>1.201923076923077E-2</v>
      </c>
      <c r="AF8" s="107">
        <v>0</v>
      </c>
      <c r="AG8" s="107">
        <v>1</v>
      </c>
      <c r="AH8" s="108">
        <v>1</v>
      </c>
      <c r="AI8" s="75">
        <f t="shared" si="12"/>
        <v>0</v>
      </c>
      <c r="AJ8" s="76">
        <f t="shared" si="13"/>
        <v>0.25</v>
      </c>
      <c r="AK8" s="77">
        <f t="shared" si="14"/>
        <v>0.2</v>
      </c>
      <c r="AL8" s="107">
        <v>8</v>
      </c>
      <c r="AM8" s="107">
        <v>14</v>
      </c>
      <c r="AN8" s="108">
        <v>22</v>
      </c>
      <c r="AO8" s="82">
        <f t="shared" si="15"/>
        <v>3.6036036036036036E-2</v>
      </c>
      <c r="AP8" s="83">
        <f t="shared" si="16"/>
        <v>7.2164948453608241E-2</v>
      </c>
      <c r="AQ8" s="84">
        <f t="shared" si="17"/>
        <v>5.2884615384615384E-2</v>
      </c>
      <c r="AR8" s="107">
        <v>2.7306736429038585</v>
      </c>
      <c r="AS8" s="107">
        <v>2.46875</v>
      </c>
      <c r="AT8" s="108">
        <v>5.1994236429038585</v>
      </c>
      <c r="AU8" s="184">
        <f t="shared" si="18"/>
        <v>1.2972972972972974</v>
      </c>
      <c r="AV8" s="185">
        <f t="shared" si="19"/>
        <v>1.2886597938144331</v>
      </c>
      <c r="AW8" s="186">
        <f t="shared" si="20"/>
        <v>1.2932692307692308</v>
      </c>
    </row>
    <row r="9" spans="1:51" ht="18" customHeight="1">
      <c r="A9" s="216" t="s">
        <v>15</v>
      </c>
      <c r="B9" s="106">
        <v>420</v>
      </c>
      <c r="C9" s="107">
        <v>407</v>
      </c>
      <c r="D9" s="108">
        <v>827</v>
      </c>
      <c r="E9" s="107">
        <v>134</v>
      </c>
      <c r="F9" s="107">
        <v>105</v>
      </c>
      <c r="G9" s="108">
        <v>239</v>
      </c>
      <c r="H9" s="78">
        <f t="shared" si="0"/>
        <v>0.31904761904761902</v>
      </c>
      <c r="I9" s="79">
        <f t="shared" si="1"/>
        <v>0.25798525798525801</v>
      </c>
      <c r="J9" s="80">
        <f t="shared" si="2"/>
        <v>0.2889963724304716</v>
      </c>
      <c r="K9" s="107">
        <v>35</v>
      </c>
      <c r="L9" s="107">
        <v>29</v>
      </c>
      <c r="M9" s="108">
        <v>64</v>
      </c>
      <c r="N9" s="78">
        <f t="shared" si="3"/>
        <v>0.26119402985074625</v>
      </c>
      <c r="O9" s="81">
        <f t="shared" si="4"/>
        <v>0.27619047619047621</v>
      </c>
      <c r="P9" s="80">
        <f t="shared" si="5"/>
        <v>0.26778242677824265</v>
      </c>
      <c r="Q9" s="106">
        <v>387</v>
      </c>
      <c r="R9" s="107">
        <v>295</v>
      </c>
      <c r="S9" s="108">
        <v>682</v>
      </c>
      <c r="T9" s="82">
        <f t="shared" si="6"/>
        <v>0.92142857142857137</v>
      </c>
      <c r="U9" s="83">
        <f t="shared" si="7"/>
        <v>0.72481572481572487</v>
      </c>
      <c r="V9" s="84">
        <f t="shared" si="8"/>
        <v>0.8246674727932285</v>
      </c>
      <c r="W9" s="73">
        <v>36</v>
      </c>
      <c r="X9" s="73">
        <v>56</v>
      </c>
      <c r="Y9" s="74">
        <v>92</v>
      </c>
      <c r="Z9" s="106">
        <v>19</v>
      </c>
      <c r="AA9" s="107">
        <v>21</v>
      </c>
      <c r="AB9" s="108">
        <v>40</v>
      </c>
      <c r="AC9" s="78">
        <f t="shared" si="9"/>
        <v>4.5238095238095237E-2</v>
      </c>
      <c r="AD9" s="79">
        <f t="shared" si="10"/>
        <v>5.1597051597051594E-2</v>
      </c>
      <c r="AE9" s="80">
        <f t="shared" si="11"/>
        <v>4.8367593712212817E-2</v>
      </c>
      <c r="AF9" s="107">
        <v>8</v>
      </c>
      <c r="AG9" s="107">
        <v>4</v>
      </c>
      <c r="AH9" s="108">
        <v>12</v>
      </c>
      <c r="AI9" s="75">
        <f t="shared" si="12"/>
        <v>0.42105263157894735</v>
      </c>
      <c r="AJ9" s="76">
        <f t="shared" si="13"/>
        <v>0.19047619047619047</v>
      </c>
      <c r="AK9" s="77">
        <f t="shared" si="14"/>
        <v>0.3</v>
      </c>
      <c r="AL9" s="107">
        <v>39</v>
      </c>
      <c r="AM9" s="107">
        <v>24</v>
      </c>
      <c r="AN9" s="108">
        <v>63</v>
      </c>
      <c r="AO9" s="82">
        <f t="shared" si="15"/>
        <v>9.285714285714286E-2</v>
      </c>
      <c r="AP9" s="83">
        <f t="shared" si="16"/>
        <v>5.896805896805897E-2</v>
      </c>
      <c r="AQ9" s="84">
        <f t="shared" si="17"/>
        <v>7.6178960096735193E-2</v>
      </c>
      <c r="AR9" s="107">
        <v>1.4487528344671201</v>
      </c>
      <c r="AS9" s="107">
        <v>1.6506102071005917</v>
      </c>
      <c r="AT9" s="108">
        <v>3.0993630415677118</v>
      </c>
      <c r="AU9" s="184">
        <f t="shared" si="18"/>
        <v>1.0142857142857142</v>
      </c>
      <c r="AV9" s="185">
        <f t="shared" si="19"/>
        <v>0.78378378378378377</v>
      </c>
      <c r="AW9" s="186">
        <f t="shared" si="20"/>
        <v>0.90084643288996369</v>
      </c>
    </row>
    <row r="10" spans="1:51" ht="18" customHeight="1">
      <c r="A10" s="216" t="s">
        <v>14</v>
      </c>
      <c r="B10" s="106">
        <v>304</v>
      </c>
      <c r="C10" s="107">
        <v>274</v>
      </c>
      <c r="D10" s="108">
        <v>578</v>
      </c>
      <c r="E10" s="107">
        <v>94</v>
      </c>
      <c r="F10" s="107">
        <v>80</v>
      </c>
      <c r="G10" s="108">
        <v>174</v>
      </c>
      <c r="H10" s="78">
        <f t="shared" si="0"/>
        <v>0.30921052631578949</v>
      </c>
      <c r="I10" s="79">
        <f t="shared" si="1"/>
        <v>0.29197080291970801</v>
      </c>
      <c r="J10" s="80">
        <f t="shared" si="2"/>
        <v>0.30103806228373703</v>
      </c>
      <c r="K10" s="107">
        <v>32</v>
      </c>
      <c r="L10" s="107">
        <v>32</v>
      </c>
      <c r="M10" s="108">
        <v>64</v>
      </c>
      <c r="N10" s="78">
        <f t="shared" si="3"/>
        <v>0.34042553191489361</v>
      </c>
      <c r="O10" s="81">
        <f t="shared" si="4"/>
        <v>0.4</v>
      </c>
      <c r="P10" s="80">
        <f t="shared" si="5"/>
        <v>0.36781609195402298</v>
      </c>
      <c r="Q10" s="106">
        <v>355</v>
      </c>
      <c r="R10" s="107">
        <v>291</v>
      </c>
      <c r="S10" s="108">
        <v>646</v>
      </c>
      <c r="T10" s="82">
        <f t="shared" si="6"/>
        <v>1.1677631578947369</v>
      </c>
      <c r="U10" s="83">
        <f t="shared" si="7"/>
        <v>1.062043795620438</v>
      </c>
      <c r="V10" s="84">
        <f t="shared" si="8"/>
        <v>1.1176470588235294</v>
      </c>
      <c r="W10" s="73">
        <v>31</v>
      </c>
      <c r="X10" s="73">
        <v>44</v>
      </c>
      <c r="Y10" s="74">
        <v>75</v>
      </c>
      <c r="Z10" s="106">
        <v>1</v>
      </c>
      <c r="AA10" s="107">
        <v>3</v>
      </c>
      <c r="AB10" s="108">
        <v>4</v>
      </c>
      <c r="AC10" s="78">
        <f t="shared" si="9"/>
        <v>3.2894736842105261E-3</v>
      </c>
      <c r="AD10" s="79">
        <f t="shared" si="10"/>
        <v>1.0948905109489052E-2</v>
      </c>
      <c r="AE10" s="80">
        <f t="shared" si="11"/>
        <v>6.920415224913495E-3</v>
      </c>
      <c r="AF10" s="107">
        <v>1</v>
      </c>
      <c r="AG10" s="107">
        <v>1</v>
      </c>
      <c r="AH10" s="108">
        <v>2</v>
      </c>
      <c r="AI10" s="75">
        <f t="shared" si="12"/>
        <v>1</v>
      </c>
      <c r="AJ10" s="76">
        <f t="shared" si="13"/>
        <v>0.33333333333333331</v>
      </c>
      <c r="AK10" s="77">
        <f t="shared" si="14"/>
        <v>0.5</v>
      </c>
      <c r="AL10" s="107">
        <v>1</v>
      </c>
      <c r="AM10" s="107">
        <v>6</v>
      </c>
      <c r="AN10" s="108">
        <v>7</v>
      </c>
      <c r="AO10" s="82">
        <f t="shared" si="15"/>
        <v>3.2894736842105261E-3</v>
      </c>
      <c r="AP10" s="83">
        <f t="shared" si="16"/>
        <v>2.1897810218978103E-2</v>
      </c>
      <c r="AQ10" s="84">
        <f t="shared" si="17"/>
        <v>1.2110726643598616E-2</v>
      </c>
      <c r="AR10" s="107">
        <v>1.9232786137710898</v>
      </c>
      <c r="AS10" s="107">
        <v>2.0629174746821803</v>
      </c>
      <c r="AT10" s="108">
        <v>3.9861960884532701</v>
      </c>
      <c r="AU10" s="184">
        <f t="shared" si="18"/>
        <v>1.1710526315789473</v>
      </c>
      <c r="AV10" s="185">
        <f t="shared" si="19"/>
        <v>1.083941605839416</v>
      </c>
      <c r="AW10" s="186">
        <f t="shared" si="20"/>
        <v>1.1297577854671281</v>
      </c>
    </row>
    <row r="11" spans="1:51" ht="18" customHeight="1">
      <c r="A11" s="216" t="s">
        <v>43</v>
      </c>
      <c r="B11" s="106">
        <v>167</v>
      </c>
      <c r="C11" s="107">
        <v>153</v>
      </c>
      <c r="D11" s="108">
        <v>320</v>
      </c>
      <c r="E11" s="107">
        <v>64</v>
      </c>
      <c r="F11" s="107">
        <v>44</v>
      </c>
      <c r="G11" s="108">
        <v>108</v>
      </c>
      <c r="H11" s="78">
        <f t="shared" si="0"/>
        <v>0.38323353293413176</v>
      </c>
      <c r="I11" s="79">
        <f t="shared" si="1"/>
        <v>0.28758169934640521</v>
      </c>
      <c r="J11" s="80">
        <f t="shared" si="2"/>
        <v>0.33750000000000002</v>
      </c>
      <c r="K11" s="107">
        <v>17</v>
      </c>
      <c r="L11" s="107">
        <v>9</v>
      </c>
      <c r="M11" s="108">
        <v>26</v>
      </c>
      <c r="N11" s="78">
        <f t="shared" si="3"/>
        <v>0.265625</v>
      </c>
      <c r="O11" s="81">
        <f t="shared" si="4"/>
        <v>0.20454545454545456</v>
      </c>
      <c r="P11" s="80">
        <f t="shared" si="5"/>
        <v>0.24074074074074073</v>
      </c>
      <c r="Q11" s="106">
        <v>236</v>
      </c>
      <c r="R11" s="107">
        <v>151</v>
      </c>
      <c r="S11" s="108">
        <v>387</v>
      </c>
      <c r="T11" s="82">
        <f t="shared" si="6"/>
        <v>1.4131736526946108</v>
      </c>
      <c r="U11" s="83">
        <f t="shared" si="7"/>
        <v>0.98692810457516345</v>
      </c>
      <c r="V11" s="84">
        <f t="shared" si="8"/>
        <v>1.2093750000000001</v>
      </c>
      <c r="W11" s="73">
        <v>25</v>
      </c>
      <c r="X11" s="73">
        <v>6</v>
      </c>
      <c r="Y11" s="74">
        <v>31</v>
      </c>
      <c r="Z11" s="106">
        <v>0</v>
      </c>
      <c r="AA11" s="107">
        <v>0</v>
      </c>
      <c r="AB11" s="108">
        <v>0</v>
      </c>
      <c r="AC11" s="78">
        <f t="shared" si="9"/>
        <v>0</v>
      </c>
      <c r="AD11" s="79">
        <f t="shared" si="10"/>
        <v>0</v>
      </c>
      <c r="AE11" s="80">
        <f t="shared" si="11"/>
        <v>0</v>
      </c>
      <c r="AF11" s="107">
        <v>0</v>
      </c>
      <c r="AG11" s="107">
        <v>0</v>
      </c>
      <c r="AH11" s="108">
        <v>0</v>
      </c>
      <c r="AI11" s="75">
        <f t="shared" si="12"/>
        <v>0</v>
      </c>
      <c r="AJ11" s="76">
        <f t="shared" si="13"/>
        <v>0</v>
      </c>
      <c r="AK11" s="77">
        <f t="shared" si="14"/>
        <v>0</v>
      </c>
      <c r="AL11" s="107">
        <v>0</v>
      </c>
      <c r="AM11" s="107">
        <v>0</v>
      </c>
      <c r="AN11" s="108">
        <v>0</v>
      </c>
      <c r="AO11" s="82">
        <f t="shared" si="15"/>
        <v>0</v>
      </c>
      <c r="AP11" s="83">
        <f t="shared" si="16"/>
        <v>0</v>
      </c>
      <c r="AQ11" s="84">
        <f t="shared" si="17"/>
        <v>0</v>
      </c>
      <c r="AR11" s="107">
        <v>0.98692810457516322</v>
      </c>
      <c r="AS11" s="107">
        <v>1.2093750000000001</v>
      </c>
      <c r="AT11" s="108">
        <v>2.1963031045751631</v>
      </c>
      <c r="AU11" s="184">
        <f t="shared" si="18"/>
        <v>1.4131736526946108</v>
      </c>
      <c r="AV11" s="185">
        <f t="shared" si="19"/>
        <v>0.98692810457516345</v>
      </c>
      <c r="AW11" s="186">
        <f t="shared" si="20"/>
        <v>1.2093750000000001</v>
      </c>
    </row>
    <row r="12" spans="1:51" ht="18" customHeight="1">
      <c r="A12" s="216" t="s">
        <v>44</v>
      </c>
      <c r="B12" s="106">
        <v>315</v>
      </c>
      <c r="C12" s="107">
        <v>290</v>
      </c>
      <c r="D12" s="108">
        <v>605</v>
      </c>
      <c r="E12" s="107">
        <v>116</v>
      </c>
      <c r="F12" s="107">
        <v>99</v>
      </c>
      <c r="G12" s="108">
        <v>215</v>
      </c>
      <c r="H12" s="78">
        <f t="shared" si="0"/>
        <v>0.36825396825396828</v>
      </c>
      <c r="I12" s="79">
        <f t="shared" si="1"/>
        <v>0.3413793103448276</v>
      </c>
      <c r="J12" s="80">
        <f t="shared" si="2"/>
        <v>0.35537190082644626</v>
      </c>
      <c r="K12" s="107">
        <v>33</v>
      </c>
      <c r="L12" s="107">
        <v>26</v>
      </c>
      <c r="M12" s="108">
        <v>59</v>
      </c>
      <c r="N12" s="78">
        <f t="shared" si="3"/>
        <v>0.28448275862068967</v>
      </c>
      <c r="O12" s="81">
        <f t="shared" si="4"/>
        <v>0.26262626262626265</v>
      </c>
      <c r="P12" s="80">
        <f t="shared" si="5"/>
        <v>0.2744186046511628</v>
      </c>
      <c r="Q12" s="106">
        <v>448</v>
      </c>
      <c r="R12" s="107">
        <v>330</v>
      </c>
      <c r="S12" s="108">
        <v>778</v>
      </c>
      <c r="T12" s="82">
        <f t="shared" si="6"/>
        <v>1.4222222222222223</v>
      </c>
      <c r="U12" s="83">
        <f t="shared" si="7"/>
        <v>1.1379310344827587</v>
      </c>
      <c r="V12" s="84">
        <f t="shared" si="8"/>
        <v>1.2859504132231405</v>
      </c>
      <c r="W12" s="73">
        <v>49</v>
      </c>
      <c r="X12" s="73">
        <v>27</v>
      </c>
      <c r="Y12" s="74">
        <v>76</v>
      </c>
      <c r="Z12" s="106">
        <v>2</v>
      </c>
      <c r="AA12" s="107">
        <v>6</v>
      </c>
      <c r="AB12" s="108">
        <v>8</v>
      </c>
      <c r="AC12" s="78">
        <f t="shared" si="9"/>
        <v>6.3492063492063492E-3</v>
      </c>
      <c r="AD12" s="79">
        <f t="shared" si="10"/>
        <v>2.0689655172413793E-2</v>
      </c>
      <c r="AE12" s="80">
        <f t="shared" si="11"/>
        <v>1.3223140495867768E-2</v>
      </c>
      <c r="AF12" s="107">
        <v>0</v>
      </c>
      <c r="AG12" s="107">
        <v>1</v>
      </c>
      <c r="AH12" s="108">
        <v>1</v>
      </c>
      <c r="AI12" s="75">
        <f t="shared" si="12"/>
        <v>0</v>
      </c>
      <c r="AJ12" s="76">
        <f t="shared" si="13"/>
        <v>0.16666666666666666</v>
      </c>
      <c r="AK12" s="77">
        <f t="shared" si="14"/>
        <v>0.125</v>
      </c>
      <c r="AL12" s="107">
        <v>1</v>
      </c>
      <c r="AM12" s="107">
        <v>7</v>
      </c>
      <c r="AN12" s="108">
        <v>8</v>
      </c>
      <c r="AO12" s="82">
        <f t="shared" si="15"/>
        <v>3.1746031746031746E-3</v>
      </c>
      <c r="AP12" s="83">
        <f t="shared" si="16"/>
        <v>2.4137931034482758E-2</v>
      </c>
      <c r="AQ12" s="84">
        <f t="shared" si="17"/>
        <v>1.3223140495867768E-2</v>
      </c>
      <c r="AR12" s="107">
        <v>1.8246783088235294</v>
      </c>
      <c r="AS12" s="107">
        <v>2.384641442568272</v>
      </c>
      <c r="AT12" s="108">
        <v>4.209319751391801</v>
      </c>
      <c r="AU12" s="184">
        <f t="shared" si="18"/>
        <v>1.4253968253968254</v>
      </c>
      <c r="AV12" s="185">
        <f t="shared" si="19"/>
        <v>1.1620689655172414</v>
      </c>
      <c r="AW12" s="186">
        <f t="shared" si="20"/>
        <v>1.2991735537190083</v>
      </c>
    </row>
    <row r="13" spans="1:51" ht="18" customHeight="1">
      <c r="A13" s="216" t="s">
        <v>45</v>
      </c>
      <c r="B13" s="106">
        <v>99</v>
      </c>
      <c r="C13" s="107">
        <v>61</v>
      </c>
      <c r="D13" s="108">
        <v>160</v>
      </c>
      <c r="E13" s="107">
        <v>29</v>
      </c>
      <c r="F13" s="107">
        <v>27</v>
      </c>
      <c r="G13" s="108">
        <v>56</v>
      </c>
      <c r="H13" s="78">
        <f t="shared" si="0"/>
        <v>0.29292929292929293</v>
      </c>
      <c r="I13" s="79">
        <f t="shared" si="1"/>
        <v>0.44262295081967212</v>
      </c>
      <c r="J13" s="80">
        <f t="shared" si="2"/>
        <v>0.35</v>
      </c>
      <c r="K13" s="107">
        <v>6</v>
      </c>
      <c r="L13" s="107">
        <v>4</v>
      </c>
      <c r="M13" s="108">
        <v>10</v>
      </c>
      <c r="N13" s="78">
        <f t="shared" si="3"/>
        <v>0.20689655172413793</v>
      </c>
      <c r="O13" s="81">
        <f t="shared" si="4"/>
        <v>0.14814814814814814</v>
      </c>
      <c r="P13" s="80">
        <f t="shared" si="5"/>
        <v>0.17857142857142858</v>
      </c>
      <c r="Q13" s="106">
        <v>103</v>
      </c>
      <c r="R13" s="107">
        <v>103</v>
      </c>
      <c r="S13" s="108">
        <v>206</v>
      </c>
      <c r="T13" s="82">
        <f t="shared" si="6"/>
        <v>1.0404040404040404</v>
      </c>
      <c r="U13" s="83">
        <f t="shared" si="7"/>
        <v>1.6885245901639345</v>
      </c>
      <c r="V13" s="84">
        <f t="shared" si="8"/>
        <v>1.2875000000000001</v>
      </c>
      <c r="W13" s="73">
        <v>34</v>
      </c>
      <c r="X13" s="73">
        <v>56</v>
      </c>
      <c r="Y13" s="74">
        <v>90</v>
      </c>
      <c r="Z13" s="106">
        <v>1</v>
      </c>
      <c r="AA13" s="107">
        <v>1</v>
      </c>
      <c r="AB13" s="108">
        <v>2</v>
      </c>
      <c r="AC13" s="78">
        <f t="shared" si="9"/>
        <v>1.0101010101010102E-2</v>
      </c>
      <c r="AD13" s="79">
        <f t="shared" si="10"/>
        <v>1.6393442622950821E-2</v>
      </c>
      <c r="AE13" s="80">
        <f t="shared" si="11"/>
        <v>1.2500000000000001E-2</v>
      </c>
      <c r="AF13" s="107">
        <v>0</v>
      </c>
      <c r="AG13" s="107">
        <v>0</v>
      </c>
      <c r="AH13" s="108">
        <v>0</v>
      </c>
      <c r="AI13" s="75">
        <f t="shared" si="12"/>
        <v>0</v>
      </c>
      <c r="AJ13" s="76">
        <f t="shared" si="13"/>
        <v>0</v>
      </c>
      <c r="AK13" s="77">
        <f t="shared" si="14"/>
        <v>0</v>
      </c>
      <c r="AL13" s="107">
        <v>1</v>
      </c>
      <c r="AM13" s="107">
        <v>0</v>
      </c>
      <c r="AN13" s="108">
        <v>1</v>
      </c>
      <c r="AO13" s="82">
        <f t="shared" si="15"/>
        <v>1.0101010101010102E-2</v>
      </c>
      <c r="AP13" s="83">
        <f t="shared" si="16"/>
        <v>0</v>
      </c>
      <c r="AQ13" s="84">
        <f t="shared" si="17"/>
        <v>6.2500000000000003E-3</v>
      </c>
      <c r="AR13" s="107">
        <v>1.6885245901639345</v>
      </c>
      <c r="AS13" s="107">
        <v>1.2875000000000001</v>
      </c>
      <c r="AT13" s="108">
        <v>2.9760245901639344</v>
      </c>
      <c r="AU13" s="184">
        <f t="shared" si="18"/>
        <v>1.0505050505050506</v>
      </c>
      <c r="AV13" s="185">
        <f t="shared" si="19"/>
        <v>1.6885245901639345</v>
      </c>
      <c r="AW13" s="186">
        <f t="shared" si="20"/>
        <v>1.29375</v>
      </c>
    </row>
    <row r="14" spans="1:51" ht="18" customHeight="1">
      <c r="A14" s="216" t="s">
        <v>46</v>
      </c>
      <c r="B14" s="106">
        <v>215</v>
      </c>
      <c r="C14" s="107">
        <v>201</v>
      </c>
      <c r="D14" s="108">
        <v>416</v>
      </c>
      <c r="E14" s="107">
        <v>74</v>
      </c>
      <c r="F14" s="107">
        <v>64</v>
      </c>
      <c r="G14" s="108">
        <v>138</v>
      </c>
      <c r="H14" s="78">
        <f t="shared" si="0"/>
        <v>0.34418604651162793</v>
      </c>
      <c r="I14" s="79">
        <f t="shared" si="1"/>
        <v>0.31840796019900497</v>
      </c>
      <c r="J14" s="80">
        <f t="shared" si="2"/>
        <v>0.33173076923076922</v>
      </c>
      <c r="K14" s="107">
        <v>22</v>
      </c>
      <c r="L14" s="107">
        <v>22</v>
      </c>
      <c r="M14" s="108">
        <v>44</v>
      </c>
      <c r="N14" s="78">
        <f t="shared" si="3"/>
        <v>0.29729729729729731</v>
      </c>
      <c r="O14" s="81">
        <f t="shared" si="4"/>
        <v>0.34375</v>
      </c>
      <c r="P14" s="80">
        <f t="shared" si="5"/>
        <v>0.3188405797101449</v>
      </c>
      <c r="Q14" s="106">
        <v>262</v>
      </c>
      <c r="R14" s="107">
        <v>244</v>
      </c>
      <c r="S14" s="108">
        <v>506</v>
      </c>
      <c r="T14" s="82">
        <f t="shared" si="6"/>
        <v>1.2186046511627906</v>
      </c>
      <c r="U14" s="83">
        <f t="shared" si="7"/>
        <v>1.2139303482587065</v>
      </c>
      <c r="V14" s="84">
        <f t="shared" si="8"/>
        <v>1.2163461538461537</v>
      </c>
      <c r="W14" s="73">
        <v>29</v>
      </c>
      <c r="X14" s="73">
        <v>34</v>
      </c>
      <c r="Y14" s="74">
        <v>63</v>
      </c>
      <c r="Z14" s="106">
        <v>5</v>
      </c>
      <c r="AA14" s="107">
        <v>10</v>
      </c>
      <c r="AB14" s="108">
        <v>15</v>
      </c>
      <c r="AC14" s="78">
        <f t="shared" si="9"/>
        <v>2.3255813953488372E-2</v>
      </c>
      <c r="AD14" s="79">
        <f t="shared" si="10"/>
        <v>4.975124378109453E-2</v>
      </c>
      <c r="AE14" s="80">
        <f t="shared" si="11"/>
        <v>3.6057692307692304E-2</v>
      </c>
      <c r="AF14" s="107">
        <v>1</v>
      </c>
      <c r="AG14" s="107">
        <v>0</v>
      </c>
      <c r="AH14" s="108">
        <v>1</v>
      </c>
      <c r="AI14" s="75">
        <f t="shared" si="12"/>
        <v>0.2</v>
      </c>
      <c r="AJ14" s="76">
        <f t="shared" si="13"/>
        <v>0</v>
      </c>
      <c r="AK14" s="77">
        <f t="shared" si="14"/>
        <v>6.6666666666666666E-2</v>
      </c>
      <c r="AL14" s="107">
        <v>11</v>
      </c>
      <c r="AM14" s="107">
        <v>0</v>
      </c>
      <c r="AN14" s="108">
        <v>11</v>
      </c>
      <c r="AO14" s="82">
        <f t="shared" si="15"/>
        <v>5.1162790697674418E-2</v>
      </c>
      <c r="AP14" s="83">
        <f t="shared" si="16"/>
        <v>0</v>
      </c>
      <c r="AQ14" s="84">
        <f t="shared" si="17"/>
        <v>2.6442307692307692E-2</v>
      </c>
      <c r="AR14" s="107">
        <v>2.4098901098901102</v>
      </c>
      <c r="AS14" s="107">
        <v>2.4217991787980591</v>
      </c>
      <c r="AT14" s="108">
        <v>4.8316892886881693</v>
      </c>
      <c r="AU14" s="184">
        <f t="shared" si="18"/>
        <v>1.2697674418604652</v>
      </c>
      <c r="AV14" s="185">
        <f t="shared" si="19"/>
        <v>1.2139303482587065</v>
      </c>
      <c r="AW14" s="186">
        <f t="shared" si="20"/>
        <v>1.2427884615384615</v>
      </c>
    </row>
    <row r="15" spans="1:51" ht="18" customHeight="1">
      <c r="A15" s="216" t="s">
        <v>47</v>
      </c>
      <c r="B15" s="106">
        <v>133</v>
      </c>
      <c r="C15" s="107">
        <v>149</v>
      </c>
      <c r="D15" s="108">
        <v>282</v>
      </c>
      <c r="E15" s="107">
        <v>66</v>
      </c>
      <c r="F15" s="107">
        <v>61</v>
      </c>
      <c r="G15" s="108">
        <v>127</v>
      </c>
      <c r="H15" s="78">
        <f t="shared" si="0"/>
        <v>0.49624060150375937</v>
      </c>
      <c r="I15" s="79">
        <f t="shared" si="1"/>
        <v>0.40939597315436244</v>
      </c>
      <c r="J15" s="80">
        <f t="shared" si="2"/>
        <v>0.450354609929078</v>
      </c>
      <c r="K15" s="107">
        <v>16</v>
      </c>
      <c r="L15" s="107">
        <v>23</v>
      </c>
      <c r="M15" s="108">
        <v>39</v>
      </c>
      <c r="N15" s="78">
        <f t="shared" si="3"/>
        <v>0.24242424242424243</v>
      </c>
      <c r="O15" s="81">
        <f t="shared" si="4"/>
        <v>0.37704918032786883</v>
      </c>
      <c r="P15" s="80">
        <f t="shared" si="5"/>
        <v>0.30708661417322836</v>
      </c>
      <c r="Q15" s="106">
        <v>285</v>
      </c>
      <c r="R15" s="107">
        <v>215</v>
      </c>
      <c r="S15" s="108">
        <v>500</v>
      </c>
      <c r="T15" s="82">
        <f t="shared" si="6"/>
        <v>2.1428571428571428</v>
      </c>
      <c r="U15" s="83">
        <f t="shared" si="7"/>
        <v>1.4429530201342282</v>
      </c>
      <c r="V15" s="84">
        <f t="shared" si="8"/>
        <v>1.7730496453900708</v>
      </c>
      <c r="W15" s="73">
        <v>52</v>
      </c>
      <c r="X15" s="73">
        <v>34</v>
      </c>
      <c r="Y15" s="74">
        <v>86</v>
      </c>
      <c r="Z15" s="106">
        <v>0</v>
      </c>
      <c r="AA15" s="107">
        <v>0</v>
      </c>
      <c r="AB15" s="108">
        <v>0</v>
      </c>
      <c r="AC15" s="78">
        <f t="shared" si="9"/>
        <v>0</v>
      </c>
      <c r="AD15" s="79">
        <f t="shared" si="10"/>
        <v>0</v>
      </c>
      <c r="AE15" s="80">
        <f t="shared" si="11"/>
        <v>0</v>
      </c>
      <c r="AF15" s="107">
        <v>0</v>
      </c>
      <c r="AG15" s="107">
        <v>0</v>
      </c>
      <c r="AH15" s="108">
        <v>0</v>
      </c>
      <c r="AI15" s="75">
        <f t="shared" si="12"/>
        <v>0</v>
      </c>
      <c r="AJ15" s="76">
        <f t="shared" si="13"/>
        <v>0</v>
      </c>
      <c r="AK15" s="77">
        <f t="shared" si="14"/>
        <v>0</v>
      </c>
      <c r="AL15" s="107">
        <v>0</v>
      </c>
      <c r="AM15" s="107">
        <v>0</v>
      </c>
      <c r="AN15" s="108">
        <v>0</v>
      </c>
      <c r="AO15" s="82">
        <f t="shared" si="15"/>
        <v>0</v>
      </c>
      <c r="AP15" s="83">
        <f t="shared" si="16"/>
        <v>0</v>
      </c>
      <c r="AQ15" s="84">
        <f t="shared" si="17"/>
        <v>0</v>
      </c>
      <c r="AR15" s="107">
        <v>3.0507343124165551</v>
      </c>
      <c r="AS15" s="107">
        <v>3.8727485380116962</v>
      </c>
      <c r="AT15" s="108">
        <v>6.9234828504282513</v>
      </c>
      <c r="AU15" s="184">
        <f t="shared" si="18"/>
        <v>2.1428571428571428</v>
      </c>
      <c r="AV15" s="185">
        <f t="shared" si="19"/>
        <v>1.4429530201342282</v>
      </c>
      <c r="AW15" s="186">
        <f t="shared" si="20"/>
        <v>1.7730496453900708</v>
      </c>
    </row>
    <row r="16" spans="1:51" ht="18" customHeight="1">
      <c r="A16" s="216" t="s">
        <v>48</v>
      </c>
      <c r="B16" s="106">
        <v>408</v>
      </c>
      <c r="C16" s="107">
        <v>392</v>
      </c>
      <c r="D16" s="108">
        <v>800</v>
      </c>
      <c r="E16" s="107">
        <v>160</v>
      </c>
      <c r="F16" s="107">
        <v>147</v>
      </c>
      <c r="G16" s="108">
        <v>307</v>
      </c>
      <c r="H16" s="78">
        <f t="shared" si="0"/>
        <v>0.39215686274509803</v>
      </c>
      <c r="I16" s="79">
        <f t="shared" si="1"/>
        <v>0.375</v>
      </c>
      <c r="J16" s="80">
        <f t="shared" si="2"/>
        <v>0.38374999999999998</v>
      </c>
      <c r="K16" s="107">
        <v>57</v>
      </c>
      <c r="L16" s="107">
        <v>54</v>
      </c>
      <c r="M16" s="108">
        <v>111</v>
      </c>
      <c r="N16" s="78">
        <f t="shared" si="3"/>
        <v>0.35625000000000001</v>
      </c>
      <c r="O16" s="81">
        <f t="shared" si="4"/>
        <v>0.36734693877551022</v>
      </c>
      <c r="P16" s="80">
        <f t="shared" si="5"/>
        <v>0.36156351791530944</v>
      </c>
      <c r="Q16" s="106">
        <v>544</v>
      </c>
      <c r="R16" s="107">
        <v>548</v>
      </c>
      <c r="S16" s="108">
        <v>1092</v>
      </c>
      <c r="T16" s="82">
        <f t="shared" si="6"/>
        <v>1.3333333333333333</v>
      </c>
      <c r="U16" s="83">
        <f t="shared" si="7"/>
        <v>1.3979591836734695</v>
      </c>
      <c r="V16" s="84">
        <f t="shared" si="8"/>
        <v>1.365</v>
      </c>
      <c r="W16" s="73">
        <v>103</v>
      </c>
      <c r="X16" s="73">
        <v>93</v>
      </c>
      <c r="Y16" s="74">
        <v>196</v>
      </c>
      <c r="Z16" s="106">
        <v>5</v>
      </c>
      <c r="AA16" s="107">
        <v>7</v>
      </c>
      <c r="AB16" s="108">
        <v>12</v>
      </c>
      <c r="AC16" s="78">
        <f t="shared" si="9"/>
        <v>1.2254901960784314E-2</v>
      </c>
      <c r="AD16" s="79">
        <f t="shared" si="10"/>
        <v>1.7857142857142856E-2</v>
      </c>
      <c r="AE16" s="80">
        <f t="shared" si="11"/>
        <v>1.4999999999999999E-2</v>
      </c>
      <c r="AF16" s="107">
        <v>0</v>
      </c>
      <c r="AG16" s="107">
        <v>2</v>
      </c>
      <c r="AH16" s="108">
        <v>2</v>
      </c>
      <c r="AI16" s="75">
        <f t="shared" si="12"/>
        <v>0</v>
      </c>
      <c r="AJ16" s="76">
        <f t="shared" si="13"/>
        <v>0.2857142857142857</v>
      </c>
      <c r="AK16" s="77">
        <f t="shared" si="14"/>
        <v>0.16666666666666666</v>
      </c>
      <c r="AL16" s="107">
        <v>18</v>
      </c>
      <c r="AM16" s="107">
        <v>29</v>
      </c>
      <c r="AN16" s="108">
        <v>47</v>
      </c>
      <c r="AO16" s="82">
        <f t="shared" si="15"/>
        <v>4.4117647058823532E-2</v>
      </c>
      <c r="AP16" s="83">
        <f t="shared" si="16"/>
        <v>7.3979591836734693E-2</v>
      </c>
      <c r="AQ16" s="84">
        <f t="shared" si="17"/>
        <v>5.8749999999999997E-2</v>
      </c>
      <c r="AR16" s="107">
        <v>2.6867982372101933</v>
      </c>
      <c r="AS16" s="107">
        <v>2.7419494611462971</v>
      </c>
      <c r="AT16" s="108">
        <v>5.4287476983564904</v>
      </c>
      <c r="AU16" s="184">
        <f t="shared" si="18"/>
        <v>1.3774509803921569</v>
      </c>
      <c r="AV16" s="185">
        <f t="shared" si="19"/>
        <v>1.471938775510204</v>
      </c>
      <c r="AW16" s="186">
        <f t="shared" si="20"/>
        <v>1.4237500000000001</v>
      </c>
    </row>
    <row r="17" spans="1:49" ht="18" customHeight="1">
      <c r="A17" s="216" t="s">
        <v>49</v>
      </c>
      <c r="B17" s="106">
        <v>151</v>
      </c>
      <c r="C17" s="107">
        <v>177</v>
      </c>
      <c r="D17" s="108">
        <v>328</v>
      </c>
      <c r="E17" s="107">
        <v>53</v>
      </c>
      <c r="F17" s="107">
        <v>63</v>
      </c>
      <c r="G17" s="108">
        <v>116</v>
      </c>
      <c r="H17" s="78">
        <f t="shared" si="0"/>
        <v>0.35099337748344372</v>
      </c>
      <c r="I17" s="79">
        <f t="shared" si="1"/>
        <v>0.3559322033898305</v>
      </c>
      <c r="J17" s="80">
        <f t="shared" si="2"/>
        <v>0.35365853658536583</v>
      </c>
      <c r="K17" s="107">
        <v>20</v>
      </c>
      <c r="L17" s="107">
        <v>20</v>
      </c>
      <c r="M17" s="108">
        <v>40</v>
      </c>
      <c r="N17" s="78">
        <f t="shared" si="3"/>
        <v>0.37735849056603776</v>
      </c>
      <c r="O17" s="81">
        <f t="shared" si="4"/>
        <v>0.31746031746031744</v>
      </c>
      <c r="P17" s="80">
        <f t="shared" si="5"/>
        <v>0.34482758620689657</v>
      </c>
      <c r="Q17" s="106">
        <v>199</v>
      </c>
      <c r="R17" s="107">
        <v>225</v>
      </c>
      <c r="S17" s="108">
        <v>424</v>
      </c>
      <c r="T17" s="82">
        <f t="shared" si="6"/>
        <v>1.3178807947019868</v>
      </c>
      <c r="U17" s="83">
        <f t="shared" si="7"/>
        <v>1.271186440677966</v>
      </c>
      <c r="V17" s="84">
        <f t="shared" si="8"/>
        <v>1.2926829268292683</v>
      </c>
      <c r="W17" s="73">
        <v>37</v>
      </c>
      <c r="X17" s="73">
        <v>61</v>
      </c>
      <c r="Y17" s="74">
        <v>98</v>
      </c>
      <c r="Z17" s="106">
        <v>1</v>
      </c>
      <c r="AA17" s="107">
        <v>3</v>
      </c>
      <c r="AB17" s="108">
        <v>4</v>
      </c>
      <c r="AC17" s="78">
        <f t="shared" si="9"/>
        <v>6.6225165562913907E-3</v>
      </c>
      <c r="AD17" s="79">
        <f t="shared" si="10"/>
        <v>1.6949152542372881E-2</v>
      </c>
      <c r="AE17" s="80">
        <f t="shared" si="11"/>
        <v>1.2195121951219513E-2</v>
      </c>
      <c r="AF17" s="107">
        <v>0</v>
      </c>
      <c r="AG17" s="107">
        <v>0</v>
      </c>
      <c r="AH17" s="108">
        <v>0</v>
      </c>
      <c r="AI17" s="75">
        <f t="shared" si="12"/>
        <v>0</v>
      </c>
      <c r="AJ17" s="76">
        <f t="shared" si="13"/>
        <v>0</v>
      </c>
      <c r="AK17" s="77">
        <f t="shared" si="14"/>
        <v>0</v>
      </c>
      <c r="AL17" s="107">
        <v>2</v>
      </c>
      <c r="AM17" s="107">
        <v>3</v>
      </c>
      <c r="AN17" s="108">
        <v>5</v>
      </c>
      <c r="AO17" s="82">
        <f t="shared" si="15"/>
        <v>1.3245033112582781E-2</v>
      </c>
      <c r="AP17" s="83">
        <f t="shared" si="16"/>
        <v>1.6949152542372881E-2</v>
      </c>
      <c r="AQ17" s="84">
        <f t="shared" si="17"/>
        <v>1.524390243902439E-2</v>
      </c>
      <c r="AR17" s="107">
        <v>2.5815581253804014</v>
      </c>
      <c r="AS17" s="107">
        <v>2.6088559339784676</v>
      </c>
      <c r="AT17" s="108">
        <v>5.1904140593588686</v>
      </c>
      <c r="AU17" s="184">
        <f t="shared" si="18"/>
        <v>1.3311258278145695</v>
      </c>
      <c r="AV17" s="185">
        <f t="shared" si="19"/>
        <v>1.2881355932203389</v>
      </c>
      <c r="AW17" s="186">
        <f t="shared" si="20"/>
        <v>1.3079268292682926</v>
      </c>
    </row>
    <row r="18" spans="1:49" ht="18" customHeight="1">
      <c r="A18" s="216" t="s">
        <v>6</v>
      </c>
      <c r="B18" s="106">
        <v>56</v>
      </c>
      <c r="C18" s="107">
        <v>41</v>
      </c>
      <c r="D18" s="108">
        <v>97</v>
      </c>
      <c r="E18" s="106">
        <v>28</v>
      </c>
      <c r="F18" s="107">
        <v>17</v>
      </c>
      <c r="G18" s="108">
        <v>45</v>
      </c>
      <c r="H18" s="78">
        <f t="shared" si="0"/>
        <v>0.5</v>
      </c>
      <c r="I18" s="79">
        <f t="shared" si="1"/>
        <v>0.41463414634146339</v>
      </c>
      <c r="J18" s="80">
        <f t="shared" si="2"/>
        <v>0.46391752577319589</v>
      </c>
      <c r="K18" s="106">
        <v>6</v>
      </c>
      <c r="L18" s="107">
        <v>8</v>
      </c>
      <c r="M18" s="108">
        <v>14</v>
      </c>
      <c r="N18" s="78">
        <f t="shared" si="3"/>
        <v>0.21428571428571427</v>
      </c>
      <c r="O18" s="81">
        <f t="shared" si="4"/>
        <v>0.47058823529411764</v>
      </c>
      <c r="P18" s="80">
        <f t="shared" si="5"/>
        <v>0.31111111111111112</v>
      </c>
      <c r="Q18" s="106">
        <v>136</v>
      </c>
      <c r="R18" s="107">
        <v>68</v>
      </c>
      <c r="S18" s="108">
        <v>204</v>
      </c>
      <c r="T18" s="82">
        <f t="shared" si="6"/>
        <v>2.4285714285714284</v>
      </c>
      <c r="U18" s="83">
        <f t="shared" si="7"/>
        <v>1.6585365853658536</v>
      </c>
      <c r="V18" s="84">
        <f t="shared" si="8"/>
        <v>2.1030927835051547</v>
      </c>
      <c r="W18" s="85">
        <v>15</v>
      </c>
      <c r="X18" s="73">
        <v>4</v>
      </c>
      <c r="Y18" s="74">
        <v>19</v>
      </c>
      <c r="Z18" s="106">
        <v>0</v>
      </c>
      <c r="AA18" s="107">
        <v>0</v>
      </c>
      <c r="AB18" s="108">
        <v>0</v>
      </c>
      <c r="AC18" s="78">
        <f t="shared" si="9"/>
        <v>0</v>
      </c>
      <c r="AD18" s="79">
        <f t="shared" si="10"/>
        <v>0</v>
      </c>
      <c r="AE18" s="80">
        <f t="shared" si="11"/>
        <v>0</v>
      </c>
      <c r="AF18" s="106">
        <v>0</v>
      </c>
      <c r="AG18" s="107">
        <v>0</v>
      </c>
      <c r="AH18" s="108">
        <v>0</v>
      </c>
      <c r="AI18" s="75">
        <f t="shared" si="12"/>
        <v>0</v>
      </c>
      <c r="AJ18" s="76">
        <f t="shared" si="13"/>
        <v>0</v>
      </c>
      <c r="AK18" s="77">
        <f t="shared" si="14"/>
        <v>0</v>
      </c>
      <c r="AL18" s="106">
        <v>0</v>
      </c>
      <c r="AM18" s="107">
        <v>0</v>
      </c>
      <c r="AN18" s="108">
        <v>0</v>
      </c>
      <c r="AO18" s="82">
        <f t="shared" si="15"/>
        <v>0</v>
      </c>
      <c r="AP18" s="83">
        <f t="shared" si="16"/>
        <v>0</v>
      </c>
      <c r="AQ18" s="84">
        <f t="shared" si="17"/>
        <v>0</v>
      </c>
      <c r="AR18" s="106">
        <v>1.8378378378378379</v>
      </c>
      <c r="AS18" s="107">
        <v>3.7048192771084336</v>
      </c>
      <c r="AT18" s="108">
        <v>5.5426571149462713</v>
      </c>
      <c r="AU18" s="184">
        <f t="shared" si="18"/>
        <v>2.4285714285714284</v>
      </c>
      <c r="AV18" s="185">
        <f t="shared" si="19"/>
        <v>1.6585365853658536</v>
      </c>
      <c r="AW18" s="186">
        <f t="shared" si="20"/>
        <v>2.1030927835051547</v>
      </c>
    </row>
    <row r="19" spans="1:49" ht="18" customHeight="1">
      <c r="A19" s="216" t="s">
        <v>5</v>
      </c>
      <c r="B19" s="106">
        <v>24</v>
      </c>
      <c r="C19" s="107">
        <v>31</v>
      </c>
      <c r="D19" s="108">
        <v>55</v>
      </c>
      <c r="E19" s="106">
        <v>8</v>
      </c>
      <c r="F19" s="107">
        <v>10</v>
      </c>
      <c r="G19" s="108">
        <v>18</v>
      </c>
      <c r="H19" s="78">
        <f t="shared" si="0"/>
        <v>0.33333333333333331</v>
      </c>
      <c r="I19" s="79">
        <f t="shared" si="1"/>
        <v>0.32258064516129031</v>
      </c>
      <c r="J19" s="80">
        <f t="shared" si="2"/>
        <v>0.32727272727272727</v>
      </c>
      <c r="K19" s="106">
        <v>2</v>
      </c>
      <c r="L19" s="107">
        <v>0</v>
      </c>
      <c r="M19" s="108">
        <v>2</v>
      </c>
      <c r="N19" s="78">
        <f t="shared" si="3"/>
        <v>0.25</v>
      </c>
      <c r="O19" s="81">
        <f t="shared" si="4"/>
        <v>0</v>
      </c>
      <c r="P19" s="80">
        <f t="shared" si="5"/>
        <v>0.1111111111111111</v>
      </c>
      <c r="Q19" s="106">
        <v>37</v>
      </c>
      <c r="R19" s="107">
        <v>46</v>
      </c>
      <c r="S19" s="108">
        <v>83</v>
      </c>
      <c r="T19" s="82">
        <f t="shared" si="6"/>
        <v>1.5416666666666667</v>
      </c>
      <c r="U19" s="83">
        <f t="shared" si="7"/>
        <v>1.4838709677419355</v>
      </c>
      <c r="V19" s="84">
        <f t="shared" si="8"/>
        <v>1.509090909090909</v>
      </c>
      <c r="W19" s="85">
        <v>0</v>
      </c>
      <c r="X19" s="73">
        <v>0</v>
      </c>
      <c r="Y19" s="74">
        <v>0</v>
      </c>
      <c r="Z19" s="106">
        <v>0</v>
      </c>
      <c r="AA19" s="107">
        <v>0</v>
      </c>
      <c r="AB19" s="108">
        <v>0</v>
      </c>
      <c r="AC19" s="78">
        <f t="shared" si="9"/>
        <v>0</v>
      </c>
      <c r="AD19" s="79">
        <f t="shared" si="10"/>
        <v>0</v>
      </c>
      <c r="AE19" s="80">
        <f t="shared" si="11"/>
        <v>0</v>
      </c>
      <c r="AF19" s="106">
        <v>0</v>
      </c>
      <c r="AG19" s="107">
        <v>0</v>
      </c>
      <c r="AH19" s="108">
        <v>0</v>
      </c>
      <c r="AI19" s="75">
        <f t="shared" si="12"/>
        <v>0</v>
      </c>
      <c r="AJ19" s="76">
        <f t="shared" si="13"/>
        <v>0</v>
      </c>
      <c r="AK19" s="77">
        <f t="shared" si="14"/>
        <v>0</v>
      </c>
      <c r="AL19" s="106">
        <v>0</v>
      </c>
      <c r="AM19" s="107">
        <v>0</v>
      </c>
      <c r="AN19" s="108">
        <v>0</v>
      </c>
      <c r="AO19" s="82">
        <f t="shared" si="15"/>
        <v>0</v>
      </c>
      <c r="AP19" s="83">
        <f t="shared" si="16"/>
        <v>0</v>
      </c>
      <c r="AQ19" s="84">
        <f t="shared" si="17"/>
        <v>0</v>
      </c>
      <c r="AR19" s="106">
        <v>1.4838709677419355</v>
      </c>
      <c r="AS19" s="107">
        <v>1.509090909090909</v>
      </c>
      <c r="AT19" s="108">
        <v>2.9929618768328448</v>
      </c>
      <c r="AU19" s="184">
        <f t="shared" si="18"/>
        <v>1.5416666666666667</v>
      </c>
      <c r="AV19" s="185">
        <f t="shared" si="19"/>
        <v>1.4838709677419355</v>
      </c>
      <c r="AW19" s="186">
        <f t="shared" si="20"/>
        <v>1.509090909090909</v>
      </c>
    </row>
    <row r="20" spans="1:49" ht="18" customHeight="1">
      <c r="A20" s="216" t="s">
        <v>50</v>
      </c>
      <c r="B20" s="106">
        <v>59</v>
      </c>
      <c r="C20" s="107">
        <v>50</v>
      </c>
      <c r="D20" s="108">
        <v>109</v>
      </c>
      <c r="E20" s="106">
        <v>24</v>
      </c>
      <c r="F20" s="107">
        <v>17</v>
      </c>
      <c r="G20" s="108">
        <v>41</v>
      </c>
      <c r="H20" s="78">
        <f t="shared" si="0"/>
        <v>0.40677966101694918</v>
      </c>
      <c r="I20" s="79">
        <f t="shared" si="1"/>
        <v>0.34</v>
      </c>
      <c r="J20" s="80">
        <f t="shared" si="2"/>
        <v>0.37614678899082571</v>
      </c>
      <c r="K20" s="106">
        <v>6</v>
      </c>
      <c r="L20" s="107">
        <v>4</v>
      </c>
      <c r="M20" s="108">
        <v>10</v>
      </c>
      <c r="N20" s="78">
        <f t="shared" si="3"/>
        <v>0.25</v>
      </c>
      <c r="O20" s="81">
        <f t="shared" si="4"/>
        <v>0.23529411764705882</v>
      </c>
      <c r="P20" s="80">
        <f t="shared" si="5"/>
        <v>0.24390243902439024</v>
      </c>
      <c r="Q20" s="106">
        <v>102</v>
      </c>
      <c r="R20" s="107">
        <v>43</v>
      </c>
      <c r="S20" s="108">
        <v>145</v>
      </c>
      <c r="T20" s="82">
        <f t="shared" si="6"/>
        <v>1.728813559322034</v>
      </c>
      <c r="U20" s="83">
        <f t="shared" si="7"/>
        <v>0.86</v>
      </c>
      <c r="V20" s="84">
        <f t="shared" si="8"/>
        <v>1.3302752293577982</v>
      </c>
      <c r="W20" s="85">
        <v>11</v>
      </c>
      <c r="X20" s="73">
        <v>6</v>
      </c>
      <c r="Y20" s="74">
        <v>17</v>
      </c>
      <c r="Z20" s="106">
        <v>0</v>
      </c>
      <c r="AA20" s="107">
        <v>0</v>
      </c>
      <c r="AB20" s="108">
        <v>0</v>
      </c>
      <c r="AC20" s="78">
        <f t="shared" si="9"/>
        <v>0</v>
      </c>
      <c r="AD20" s="79">
        <f t="shared" si="10"/>
        <v>0</v>
      </c>
      <c r="AE20" s="80">
        <f t="shared" si="11"/>
        <v>0</v>
      </c>
      <c r="AF20" s="106">
        <v>0</v>
      </c>
      <c r="AG20" s="107">
        <v>0</v>
      </c>
      <c r="AH20" s="108">
        <v>0</v>
      </c>
      <c r="AI20" s="75">
        <f t="shared" si="12"/>
        <v>0</v>
      </c>
      <c r="AJ20" s="76">
        <f t="shared" si="13"/>
        <v>0</v>
      </c>
      <c r="AK20" s="77">
        <f t="shared" si="14"/>
        <v>0</v>
      </c>
      <c r="AL20" s="106">
        <v>0</v>
      </c>
      <c r="AM20" s="107">
        <v>0</v>
      </c>
      <c r="AN20" s="108">
        <v>0</v>
      </c>
      <c r="AO20" s="82">
        <f t="shared" si="15"/>
        <v>0</v>
      </c>
      <c r="AP20" s="83">
        <f t="shared" si="16"/>
        <v>0</v>
      </c>
      <c r="AQ20" s="84">
        <f t="shared" si="17"/>
        <v>0</v>
      </c>
      <c r="AR20" s="106">
        <v>0.86</v>
      </c>
      <c r="AS20" s="107">
        <v>1.3302752293577982</v>
      </c>
      <c r="AT20" s="108">
        <v>2.1902752293577983</v>
      </c>
      <c r="AU20" s="184">
        <f t="shared" si="18"/>
        <v>1.728813559322034</v>
      </c>
      <c r="AV20" s="185">
        <f t="shared" si="19"/>
        <v>0.86</v>
      </c>
      <c r="AW20" s="186">
        <f t="shared" si="20"/>
        <v>1.3302752293577982</v>
      </c>
    </row>
    <row r="21" spans="1:49" ht="18" customHeight="1">
      <c r="A21" s="216" t="s">
        <v>3</v>
      </c>
      <c r="B21" s="106">
        <v>25</v>
      </c>
      <c r="C21" s="107">
        <v>12</v>
      </c>
      <c r="D21" s="108">
        <v>37</v>
      </c>
      <c r="E21" s="106">
        <v>10</v>
      </c>
      <c r="F21" s="107">
        <v>5</v>
      </c>
      <c r="G21" s="108">
        <v>15</v>
      </c>
      <c r="H21" s="78">
        <f t="shared" si="0"/>
        <v>0.4</v>
      </c>
      <c r="I21" s="79">
        <f t="shared" si="1"/>
        <v>0.41666666666666669</v>
      </c>
      <c r="J21" s="80">
        <f t="shared" si="2"/>
        <v>0.40540540540540543</v>
      </c>
      <c r="K21" s="106">
        <v>0</v>
      </c>
      <c r="L21" s="107">
        <v>2</v>
      </c>
      <c r="M21" s="108">
        <v>2</v>
      </c>
      <c r="N21" s="78">
        <f t="shared" si="3"/>
        <v>0</v>
      </c>
      <c r="O21" s="81">
        <f t="shared" si="4"/>
        <v>0.4</v>
      </c>
      <c r="P21" s="80">
        <f t="shared" si="5"/>
        <v>0.13333333333333333</v>
      </c>
      <c r="Q21" s="106">
        <v>49</v>
      </c>
      <c r="R21" s="107">
        <v>10</v>
      </c>
      <c r="S21" s="108">
        <v>59</v>
      </c>
      <c r="T21" s="82">
        <f t="shared" si="6"/>
        <v>1.96</v>
      </c>
      <c r="U21" s="83">
        <f t="shared" si="7"/>
        <v>0.83333333333333337</v>
      </c>
      <c r="V21" s="84">
        <f t="shared" si="8"/>
        <v>1.5945945945945945</v>
      </c>
      <c r="W21" s="85">
        <v>0</v>
      </c>
      <c r="X21" s="73">
        <v>2</v>
      </c>
      <c r="Y21" s="74">
        <v>2</v>
      </c>
      <c r="Z21" s="106">
        <v>0</v>
      </c>
      <c r="AA21" s="107">
        <v>0</v>
      </c>
      <c r="AB21" s="108">
        <v>0</v>
      </c>
      <c r="AC21" s="78">
        <f t="shared" si="9"/>
        <v>0</v>
      </c>
      <c r="AD21" s="79">
        <f t="shared" si="10"/>
        <v>0</v>
      </c>
      <c r="AE21" s="80">
        <f t="shared" si="11"/>
        <v>0</v>
      </c>
      <c r="AF21" s="106">
        <v>0</v>
      </c>
      <c r="AG21" s="107">
        <v>0</v>
      </c>
      <c r="AH21" s="108">
        <v>0</v>
      </c>
      <c r="AI21" s="75">
        <f t="shared" si="12"/>
        <v>0</v>
      </c>
      <c r="AJ21" s="76">
        <f t="shared" si="13"/>
        <v>0</v>
      </c>
      <c r="AK21" s="77">
        <f t="shared" si="14"/>
        <v>0</v>
      </c>
      <c r="AL21" s="106">
        <v>0</v>
      </c>
      <c r="AM21" s="107">
        <v>0</v>
      </c>
      <c r="AN21" s="108">
        <v>0</v>
      </c>
      <c r="AO21" s="82">
        <f t="shared" si="15"/>
        <v>0</v>
      </c>
      <c r="AP21" s="83">
        <f t="shared" si="16"/>
        <v>0</v>
      </c>
      <c r="AQ21" s="84">
        <f t="shared" si="17"/>
        <v>0</v>
      </c>
      <c r="AR21" s="106">
        <v>0.83333333333333315</v>
      </c>
      <c r="AS21" s="107">
        <v>1.5945945945945945</v>
      </c>
      <c r="AT21" s="108">
        <v>2.4279279279279278</v>
      </c>
      <c r="AU21" s="184">
        <f t="shared" si="18"/>
        <v>1.96</v>
      </c>
      <c r="AV21" s="185">
        <f t="shared" si="19"/>
        <v>0.83333333333333337</v>
      </c>
      <c r="AW21" s="186">
        <f t="shared" si="20"/>
        <v>1.5945945945945945</v>
      </c>
    </row>
    <row r="22" spans="1:49" ht="18" customHeight="1">
      <c r="A22" s="216" t="s">
        <v>2</v>
      </c>
      <c r="B22" s="106">
        <v>35</v>
      </c>
      <c r="C22" s="107">
        <v>21</v>
      </c>
      <c r="D22" s="108">
        <v>56</v>
      </c>
      <c r="E22" s="106">
        <v>21</v>
      </c>
      <c r="F22" s="107">
        <v>21</v>
      </c>
      <c r="G22" s="108">
        <v>42</v>
      </c>
      <c r="H22" s="78">
        <f t="shared" si="0"/>
        <v>0.6</v>
      </c>
      <c r="I22" s="79">
        <f t="shared" si="1"/>
        <v>1</v>
      </c>
      <c r="J22" s="80">
        <f t="shared" si="2"/>
        <v>0.75</v>
      </c>
      <c r="K22" s="106">
        <v>4</v>
      </c>
      <c r="L22" s="107">
        <v>1</v>
      </c>
      <c r="M22" s="108">
        <v>5</v>
      </c>
      <c r="N22" s="78">
        <f t="shared" si="3"/>
        <v>0.19047619047619047</v>
      </c>
      <c r="O22" s="81">
        <f t="shared" si="4"/>
        <v>4.7619047619047616E-2</v>
      </c>
      <c r="P22" s="80">
        <f t="shared" si="5"/>
        <v>0.11904761904761904</v>
      </c>
      <c r="Q22" s="106">
        <v>95</v>
      </c>
      <c r="R22" s="107">
        <v>43</v>
      </c>
      <c r="S22" s="108">
        <v>138</v>
      </c>
      <c r="T22" s="82">
        <f t="shared" si="6"/>
        <v>2.7142857142857144</v>
      </c>
      <c r="U22" s="83">
        <f t="shared" si="7"/>
        <v>2.0476190476190474</v>
      </c>
      <c r="V22" s="84">
        <f t="shared" si="8"/>
        <v>2.4642857142857144</v>
      </c>
      <c r="W22" s="85">
        <v>2</v>
      </c>
      <c r="X22" s="73">
        <v>7</v>
      </c>
      <c r="Y22" s="74">
        <v>9</v>
      </c>
      <c r="Z22" s="106">
        <v>1</v>
      </c>
      <c r="AA22" s="107">
        <v>1</v>
      </c>
      <c r="AB22" s="108">
        <v>2</v>
      </c>
      <c r="AC22" s="78">
        <f t="shared" si="9"/>
        <v>2.8571428571428571E-2</v>
      </c>
      <c r="AD22" s="79">
        <f t="shared" si="10"/>
        <v>4.7619047619047616E-2</v>
      </c>
      <c r="AE22" s="80">
        <f t="shared" si="11"/>
        <v>3.5714285714285712E-2</v>
      </c>
      <c r="AF22" s="106">
        <v>2</v>
      </c>
      <c r="AG22" s="107">
        <v>3</v>
      </c>
      <c r="AH22" s="108">
        <v>5</v>
      </c>
      <c r="AI22" s="75">
        <f t="shared" si="12"/>
        <v>2</v>
      </c>
      <c r="AJ22" s="76">
        <f t="shared" si="13"/>
        <v>3</v>
      </c>
      <c r="AK22" s="77">
        <f t="shared" si="14"/>
        <v>2.5</v>
      </c>
      <c r="AL22" s="106">
        <v>1</v>
      </c>
      <c r="AM22" s="107">
        <v>1</v>
      </c>
      <c r="AN22" s="108">
        <v>2</v>
      </c>
      <c r="AO22" s="82">
        <f t="shared" si="15"/>
        <v>2.8571428571428571E-2</v>
      </c>
      <c r="AP22" s="83">
        <f t="shared" si="16"/>
        <v>4.7619047619047616E-2</v>
      </c>
      <c r="AQ22" s="84">
        <f t="shared" si="17"/>
        <v>3.5714285714285712E-2</v>
      </c>
      <c r="AR22" s="106">
        <v>2.0476190476190474</v>
      </c>
      <c r="AS22" s="107">
        <v>2.4642857142857144</v>
      </c>
      <c r="AT22" s="108">
        <v>4.5119047619047619</v>
      </c>
      <c r="AU22" s="184">
        <f t="shared" si="18"/>
        <v>2.7428571428571429</v>
      </c>
      <c r="AV22" s="185">
        <f t="shared" si="19"/>
        <v>2.0952380952380953</v>
      </c>
      <c r="AW22" s="186">
        <f t="shared" si="20"/>
        <v>2.5</v>
      </c>
    </row>
    <row r="23" spans="1:49" ht="18" customHeight="1" thickBot="1">
      <c r="A23" s="217" t="s">
        <v>1</v>
      </c>
      <c r="B23" s="109">
        <v>17</v>
      </c>
      <c r="C23" s="110">
        <v>25</v>
      </c>
      <c r="D23" s="111">
        <v>42</v>
      </c>
      <c r="E23" s="109">
        <v>7</v>
      </c>
      <c r="F23" s="110">
        <v>6</v>
      </c>
      <c r="G23" s="111">
        <v>13</v>
      </c>
      <c r="H23" s="89">
        <f t="shared" si="0"/>
        <v>0.41176470588235292</v>
      </c>
      <c r="I23" s="90">
        <f t="shared" si="1"/>
        <v>0.24</v>
      </c>
      <c r="J23" s="91">
        <f t="shared" si="2"/>
        <v>0.30952380952380953</v>
      </c>
      <c r="K23" s="109">
        <v>5</v>
      </c>
      <c r="L23" s="110">
        <v>4</v>
      </c>
      <c r="M23" s="111">
        <v>9</v>
      </c>
      <c r="N23" s="89">
        <f t="shared" si="3"/>
        <v>0.7142857142857143</v>
      </c>
      <c r="O23" s="92">
        <f t="shared" si="4"/>
        <v>0.66666666666666663</v>
      </c>
      <c r="P23" s="91">
        <f t="shared" si="5"/>
        <v>0.69230769230769229</v>
      </c>
      <c r="Q23" s="109">
        <v>31</v>
      </c>
      <c r="R23" s="110">
        <v>25</v>
      </c>
      <c r="S23" s="111">
        <v>56</v>
      </c>
      <c r="T23" s="93">
        <f t="shared" si="6"/>
        <v>1.8235294117647058</v>
      </c>
      <c r="U23" s="94">
        <f t="shared" si="7"/>
        <v>1</v>
      </c>
      <c r="V23" s="95">
        <f t="shared" si="8"/>
        <v>1.3333333333333333</v>
      </c>
      <c r="W23" s="96">
        <v>5</v>
      </c>
      <c r="X23" s="68">
        <v>3</v>
      </c>
      <c r="Y23" s="69">
        <v>8</v>
      </c>
      <c r="Z23" s="109">
        <v>0</v>
      </c>
      <c r="AA23" s="110">
        <v>0</v>
      </c>
      <c r="AB23" s="111">
        <v>0</v>
      </c>
      <c r="AC23" s="89">
        <f t="shared" si="9"/>
        <v>0</v>
      </c>
      <c r="AD23" s="90">
        <f t="shared" si="10"/>
        <v>0</v>
      </c>
      <c r="AE23" s="91">
        <f t="shared" si="11"/>
        <v>0</v>
      </c>
      <c r="AF23" s="109">
        <v>0</v>
      </c>
      <c r="AG23" s="110">
        <v>0</v>
      </c>
      <c r="AH23" s="111">
        <v>0</v>
      </c>
      <c r="AI23" s="86">
        <f t="shared" si="12"/>
        <v>0</v>
      </c>
      <c r="AJ23" s="87">
        <f t="shared" si="13"/>
        <v>0</v>
      </c>
      <c r="AK23" s="88">
        <f t="shared" si="14"/>
        <v>0</v>
      </c>
      <c r="AL23" s="109">
        <v>0</v>
      </c>
      <c r="AM23" s="110">
        <v>1</v>
      </c>
      <c r="AN23" s="111">
        <v>1</v>
      </c>
      <c r="AO23" s="93">
        <f t="shared" si="15"/>
        <v>0</v>
      </c>
      <c r="AP23" s="94">
        <f t="shared" si="16"/>
        <v>0.04</v>
      </c>
      <c r="AQ23" s="95">
        <f t="shared" si="17"/>
        <v>2.3809523809523808E-2</v>
      </c>
      <c r="AR23" s="109">
        <v>2.75</v>
      </c>
      <c r="AS23" s="110">
        <v>3.2625000000000002</v>
      </c>
      <c r="AT23" s="111">
        <v>6.0125000000000002</v>
      </c>
      <c r="AU23" s="187">
        <f t="shared" si="18"/>
        <v>1.8235294117647058</v>
      </c>
      <c r="AV23" s="188">
        <f t="shared" si="19"/>
        <v>1.04</v>
      </c>
      <c r="AW23" s="189">
        <f t="shared" si="20"/>
        <v>1.3571428571428572</v>
      </c>
    </row>
    <row r="24" spans="1:49" ht="18" customHeight="1" thickTop="1">
      <c r="A24" s="218" t="s">
        <v>42</v>
      </c>
      <c r="B24" s="112">
        <f>B5+B6+B7+B8+B9+B10+B11+B12+B13+B14+B15+B16+B17+B18+B19+B20+B21+B22+B23</f>
        <v>4251</v>
      </c>
      <c r="C24" s="113">
        <f>C5+C6+C7+C8+C9+C10+C11+C12+C13+C14+C15+C16+C17+C18+C19+C20+C21+C22+C23</f>
        <v>4035</v>
      </c>
      <c r="D24" s="114">
        <f t="shared" ref="D24" si="21">B24+C24</f>
        <v>8286</v>
      </c>
      <c r="E24" s="112">
        <f>E5+E6+E7+E8+E9+E10+E11+E12+E13+E14+E15+E16+E17+E18+E19+E20+E21+E22+E23</f>
        <v>1534</v>
      </c>
      <c r="F24" s="113">
        <f>F5+F6+F7+F8+F9+F10+F11+F12+F13+F14+F15+F16+F17+F18+F19+F20+F21+F22+F23</f>
        <v>1353</v>
      </c>
      <c r="G24" s="114">
        <f t="shared" ref="G24" si="22">E24+F24</f>
        <v>2887</v>
      </c>
      <c r="H24" s="62">
        <f t="shared" ref="H24" si="23">E24/B24</f>
        <v>0.36085626911314983</v>
      </c>
      <c r="I24" s="63">
        <f t="shared" ref="I24" si="24">F24/C24</f>
        <v>0.33531598513011152</v>
      </c>
      <c r="J24" s="64">
        <f t="shared" ref="J24" si="25">G24/D24</f>
        <v>0.34841902003379194</v>
      </c>
      <c r="K24" s="112">
        <f>K5+K6+K7+K8+K9+K10+K11+K12+K13+K14+K15+K16+K17+K18+K19+K20+K21+K22+K23</f>
        <v>472</v>
      </c>
      <c r="L24" s="113">
        <f>L5+L6+L7+L8+L9+L10+L11+L12+L13+L14+L15+L16+L17+L18+L19+L20+L21+L22+L23</f>
        <v>429</v>
      </c>
      <c r="M24" s="114">
        <f t="shared" ref="M24" si="26">K24+L24</f>
        <v>901</v>
      </c>
      <c r="N24" s="62">
        <f t="shared" ref="N24" si="27">K24/E24</f>
        <v>0.30769230769230771</v>
      </c>
      <c r="O24" s="63">
        <f t="shared" ref="O24" si="28">L24/F24</f>
        <v>0.31707317073170732</v>
      </c>
      <c r="P24" s="64">
        <f t="shared" ref="P24" si="29">M24/G24</f>
        <v>0.31208867336335294</v>
      </c>
      <c r="Q24" s="112">
        <f>Q5+Q6+Q7+Q8+Q9+Q10+Q11+Q12+Q13+Q14+Q15+Q16+Q17+Q18+Q19+Q20+Q21+Q22+Q23</f>
        <v>5800</v>
      </c>
      <c r="R24" s="113">
        <f>R5+R6+R7+R8+R9+R10+R11+R12+R13+R14+R15+R16+R17+R18+R19+R20+R21+R22+R23</f>
        <v>4953</v>
      </c>
      <c r="S24" s="114">
        <f t="shared" ref="S24" si="30">Q24+R24</f>
        <v>10753</v>
      </c>
      <c r="T24" s="65">
        <f t="shared" ref="T24" si="31">Q24/B24</f>
        <v>1.3643848506233827</v>
      </c>
      <c r="U24" s="66">
        <f t="shared" ref="U24" si="32">R24/C24</f>
        <v>1.2275092936802974</v>
      </c>
      <c r="V24" s="67">
        <f t="shared" ref="V24" si="33">S24/D24</f>
        <v>1.2977311127202511</v>
      </c>
      <c r="W24" s="72">
        <f>W5+W6+W7+W8+W9+W10+W11+W12+W13+W14+W15+W16+W17+W18+W19+W20+W21+W22+W23</f>
        <v>782</v>
      </c>
      <c r="X24" s="70">
        <f>X5+X6+X7+X8+X9+X10+X11+X12+X13+X14+X15+X16+X17+X18+X19+X20+X21+X22+X23</f>
        <v>785</v>
      </c>
      <c r="Y24" s="71">
        <f t="shared" ref="Y24" si="34">W24+X24</f>
        <v>1567</v>
      </c>
      <c r="Z24" s="112">
        <f>Z5+Z6+Z7+Z8+Z9+Z10+Z11+Z12+Z13+Z14+Z15+Z16+Z17+Z18+Z19+Z20+Z21+Z22+Z23</f>
        <v>57</v>
      </c>
      <c r="AA24" s="113">
        <f>AA5+AA6+AA7+AA8+AA9+AA10+AA11+AA12+AA13+AA14+AA15+AA16+AA17+AA18+AA19+AA20+AA21+AA22+AA23</f>
        <v>77</v>
      </c>
      <c r="AB24" s="114">
        <f t="shared" ref="AB24" si="35">Z24+AA24</f>
        <v>134</v>
      </c>
      <c r="AC24" s="62">
        <f t="shared" ref="AC24" si="36">Z24/B24</f>
        <v>1.3408609738884969E-2</v>
      </c>
      <c r="AD24" s="63">
        <f t="shared" ref="AD24" si="37">AA24/C24</f>
        <v>1.9083023543990087E-2</v>
      </c>
      <c r="AE24" s="64">
        <f t="shared" ref="AE24" si="38">AB24/D24</f>
        <v>1.6171856142891624E-2</v>
      </c>
      <c r="AF24" s="112">
        <f>AF5+AF6+AF7+AF8+AF9+AF10+AF11+AF12+AF13+AF14+AF15+AF16+AF17+AF18+AF19+AF20+AF21+AF22+AF23</f>
        <v>15</v>
      </c>
      <c r="AG24" s="113">
        <f>AG5+AG6+AG7+AG8+AG9+AG10+AG11+AG12+AG13+AG14+AG15+AG16+AG17+AG18+AG19+AG20+AG21+AG22+AG23</f>
        <v>19</v>
      </c>
      <c r="AH24" s="114">
        <f t="shared" ref="AH24" si="39">AF24+AG24</f>
        <v>34</v>
      </c>
      <c r="AI24" s="62">
        <f t="shared" ref="AI24" si="40">IF(Z24=0,0,AF24/Z24)</f>
        <v>0.26315789473684209</v>
      </c>
      <c r="AJ24" s="63">
        <f t="shared" ref="AJ24" si="41">IF(AA24=0,0,AG24/AA24)</f>
        <v>0.24675324675324675</v>
      </c>
      <c r="AK24" s="64">
        <f t="shared" ref="AK24" si="42">IF(AB24=0,0,AH24/AB24)</f>
        <v>0.2537313432835821</v>
      </c>
      <c r="AL24" s="112">
        <f>AL5+AL6+AL7+AL8+AL9+AL10+AL11+AL12+AL13+AL14+AL15+AL16+AL17+AL18+AL19+AL20+AL21+AL22+AL23</f>
        <v>148</v>
      </c>
      <c r="AM24" s="113">
        <f>AM5+AM6+AM7+AM8+AM9+AM10+AM11+AM12+AM13+AM14+AM15+AM16+AM17+AM18+AM19+AM20+AM21+AM22+AM23</f>
        <v>140</v>
      </c>
      <c r="AN24" s="114">
        <f t="shared" ref="AN24" si="43">AL24+AM24</f>
        <v>288</v>
      </c>
      <c r="AO24" s="65">
        <f t="shared" ref="AO24" si="44">AL24/B24</f>
        <v>3.4815337567631145E-2</v>
      </c>
      <c r="AP24" s="66">
        <f t="shared" ref="AP24" si="45">AM24/C24</f>
        <v>3.4696406443618343E-2</v>
      </c>
      <c r="AQ24" s="67">
        <f t="shared" ref="AQ24" si="46">AN24/D24</f>
        <v>3.4757422157856627E-2</v>
      </c>
      <c r="AR24" s="112">
        <f>AR5+AR6+AR7+AR8+AR9+AR10+AR11+AR12+AR13+AR14+AR15+AR16+AR17+AR18+AR19+AR20+AR21+AR22+AR23</f>
        <v>35.144478066134113</v>
      </c>
      <c r="AS24" s="113">
        <f>AS5+AS6+AS7+AS8+AS9+AS10+AS11+AS12+AS13+AS14+AS15+AS16+AS17+AS18+AS19+AS20+AS21+AS22+AS23</f>
        <v>44.574712960723012</v>
      </c>
      <c r="AT24" s="114">
        <f t="shared" ref="AT24" si="47">AR24+AS24</f>
        <v>79.719191026857118</v>
      </c>
      <c r="AU24" s="211">
        <f t="shared" ref="AU24" si="48">(Q24+AL24)/B24</f>
        <v>1.3992001881910139</v>
      </c>
      <c r="AV24" s="212">
        <f t="shared" ref="AV24" si="49">(R24+AM24)/C24</f>
        <v>1.2622057001239158</v>
      </c>
      <c r="AW24" s="213">
        <f t="shared" ref="AW24" si="50">(S24+AN24)/D24</f>
        <v>1.3324885348781077</v>
      </c>
    </row>
    <row r="26" spans="1:49">
      <c r="AU26" s="12"/>
      <c r="AV26" s="12"/>
      <c r="AW26" s="12"/>
    </row>
  </sheetData>
  <mergeCells count="17">
    <mergeCell ref="AU3:AW3"/>
    <mergeCell ref="AO3:AQ3"/>
    <mergeCell ref="AR3:AT3"/>
    <mergeCell ref="Q3:S3"/>
    <mergeCell ref="N3:P3"/>
    <mergeCell ref="T3:V3"/>
    <mergeCell ref="W3:Y3"/>
    <mergeCell ref="Z3:AB3"/>
    <mergeCell ref="A3:A4"/>
    <mergeCell ref="AC3:AE3"/>
    <mergeCell ref="AF3:AH3"/>
    <mergeCell ref="AI3:AK3"/>
    <mergeCell ref="AL3:AN3"/>
    <mergeCell ref="B3:D3"/>
    <mergeCell ref="E3:G3"/>
    <mergeCell ref="H3:J3"/>
    <mergeCell ref="K3:M3"/>
  </mergeCells>
  <phoneticPr fontId="3"/>
  <printOptions horizontalCentered="1" verticalCentered="1"/>
  <pageMargins left="0.70866141732283472" right="0.70866141732283472" top="1.2204724409448819" bottom="0.74803149606299213" header="0.31496062992125984" footer="0.31496062992125984"/>
  <pageSetup paperSize="9" fitToWidth="0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T28"/>
  <sheetViews>
    <sheetView view="pageBreakPreview" zoomScaleNormal="115" zoomScaleSheetLayoutView="100" workbookViewId="0">
      <pane xSplit="1" ySplit="4" topLeftCell="B15" activePane="bottomRight" state="frozen"/>
      <selection pane="topRight" activeCell="B1" sqref="B1"/>
      <selection pane="bottomLeft" activeCell="A5" sqref="A5"/>
      <selection pane="bottomRight" activeCell="B27" sqref="B27"/>
    </sheetView>
  </sheetViews>
  <sheetFormatPr defaultColWidth="10.625" defaultRowHeight="9.75"/>
  <cols>
    <col min="1" max="1" width="15.625" style="10" customWidth="1"/>
    <col min="2" max="7" width="4.75" style="7" customWidth="1"/>
    <col min="8" max="10" width="4.75" style="9" customWidth="1"/>
    <col min="11" max="16" width="4.75" style="8" customWidth="1"/>
    <col min="17" max="19" width="4.75" style="7" customWidth="1"/>
    <col min="20" max="22" width="4.75" style="4" customWidth="1"/>
    <col min="23" max="28" width="4.75" style="3" customWidth="1"/>
    <col min="29" max="31" width="4.75" style="6" customWidth="1"/>
    <col min="32" max="36" width="4.75" style="3" customWidth="1"/>
    <col min="37" max="37" width="4.75" style="5" customWidth="1"/>
    <col min="38" max="40" width="4.75" style="3" customWidth="1"/>
    <col min="41" max="43" width="4.75" style="4" customWidth="1"/>
    <col min="44" max="46" width="4.75" style="3" customWidth="1"/>
    <col min="47" max="49" width="4.75" style="2" customWidth="1"/>
    <col min="50" max="52" width="2.875" style="2" customWidth="1"/>
    <col min="53" max="60" width="10.625" style="2"/>
    <col min="61" max="16384" width="10.625" style="1"/>
  </cols>
  <sheetData>
    <row r="1" spans="1:98" ht="14.25">
      <c r="B1" s="319" t="s">
        <v>65</v>
      </c>
      <c r="Z1" s="319" t="s">
        <v>65</v>
      </c>
    </row>
    <row r="2" spans="1:98">
      <c r="A2" s="116"/>
      <c r="B2" s="117"/>
      <c r="C2" s="117"/>
      <c r="D2" s="117"/>
      <c r="E2" s="117"/>
      <c r="F2" s="117"/>
      <c r="G2" s="117"/>
      <c r="H2" s="118"/>
      <c r="I2" s="118"/>
      <c r="J2" s="118"/>
      <c r="K2" s="119"/>
      <c r="L2" s="119"/>
      <c r="M2" s="119"/>
      <c r="N2" s="119"/>
      <c r="O2" s="119"/>
      <c r="P2" s="119"/>
      <c r="Q2" s="117"/>
      <c r="R2" s="117"/>
      <c r="S2" s="117"/>
      <c r="T2" s="120"/>
      <c r="U2" s="120"/>
      <c r="V2" s="120"/>
      <c r="W2" s="121"/>
      <c r="X2" s="121"/>
      <c r="Y2" s="121"/>
      <c r="Z2" s="121"/>
      <c r="AA2" s="121"/>
      <c r="AB2" s="121"/>
      <c r="AC2" s="122"/>
      <c r="AD2" s="122"/>
      <c r="AE2" s="122"/>
      <c r="AF2" s="121"/>
      <c r="AG2" s="121"/>
      <c r="AH2" s="121"/>
      <c r="AI2" s="121"/>
      <c r="AJ2" s="121"/>
      <c r="AK2" s="123"/>
      <c r="AL2" s="121"/>
      <c r="AM2" s="121"/>
      <c r="AN2" s="121"/>
      <c r="AO2" s="120"/>
      <c r="AP2" s="120"/>
      <c r="AQ2" s="120"/>
      <c r="AR2" s="121"/>
      <c r="AS2" s="121"/>
      <c r="AT2" s="121"/>
    </row>
    <row r="3" spans="1:98" s="16" customFormat="1" ht="30" customHeight="1">
      <c r="A3" s="418" t="s">
        <v>63</v>
      </c>
      <c r="B3" s="422" t="s">
        <v>31</v>
      </c>
      <c r="C3" s="422"/>
      <c r="D3" s="423"/>
      <c r="E3" s="422" t="s">
        <v>30</v>
      </c>
      <c r="F3" s="422"/>
      <c r="G3" s="423"/>
      <c r="H3" s="424" t="s">
        <v>29</v>
      </c>
      <c r="I3" s="424"/>
      <c r="J3" s="425"/>
      <c r="K3" s="426" t="s">
        <v>28</v>
      </c>
      <c r="L3" s="426"/>
      <c r="M3" s="427"/>
      <c r="N3" s="426" t="s">
        <v>27</v>
      </c>
      <c r="O3" s="426"/>
      <c r="P3" s="427"/>
      <c r="Q3" s="422" t="s">
        <v>26</v>
      </c>
      <c r="R3" s="422"/>
      <c r="S3" s="423"/>
      <c r="T3" s="416" t="s">
        <v>70</v>
      </c>
      <c r="U3" s="416"/>
      <c r="V3" s="417"/>
      <c r="W3" s="414" t="s">
        <v>25</v>
      </c>
      <c r="X3" s="414"/>
      <c r="Y3" s="415"/>
      <c r="Z3" s="414" t="s">
        <v>71</v>
      </c>
      <c r="AA3" s="414"/>
      <c r="AB3" s="415"/>
      <c r="AC3" s="420" t="s">
        <v>72</v>
      </c>
      <c r="AD3" s="420"/>
      <c r="AE3" s="421"/>
      <c r="AF3" s="414" t="s">
        <v>73</v>
      </c>
      <c r="AG3" s="414"/>
      <c r="AH3" s="415"/>
      <c r="AI3" s="414" t="s">
        <v>74</v>
      </c>
      <c r="AJ3" s="414"/>
      <c r="AK3" s="415"/>
      <c r="AL3" s="414" t="s">
        <v>75</v>
      </c>
      <c r="AM3" s="414"/>
      <c r="AN3" s="415"/>
      <c r="AO3" s="416" t="s">
        <v>76</v>
      </c>
      <c r="AP3" s="416"/>
      <c r="AQ3" s="417"/>
      <c r="AR3" s="414" t="s">
        <v>77</v>
      </c>
      <c r="AS3" s="414"/>
      <c r="AT3" s="415"/>
      <c r="AU3" s="375" t="s">
        <v>32</v>
      </c>
      <c r="AV3" s="376"/>
      <c r="AW3" s="37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</row>
    <row r="4" spans="1:98" s="16" customFormat="1" ht="18.75" customHeight="1">
      <c r="A4" s="419"/>
      <c r="B4" s="124" t="s">
        <v>22</v>
      </c>
      <c r="C4" s="125" t="s">
        <v>21</v>
      </c>
      <c r="D4" s="126" t="s">
        <v>20</v>
      </c>
      <c r="E4" s="219" t="s">
        <v>22</v>
      </c>
      <c r="F4" s="125" t="s">
        <v>21</v>
      </c>
      <c r="G4" s="126" t="s">
        <v>20</v>
      </c>
      <c r="H4" s="220" t="s">
        <v>22</v>
      </c>
      <c r="I4" s="128" t="s">
        <v>21</v>
      </c>
      <c r="J4" s="129" t="s">
        <v>20</v>
      </c>
      <c r="K4" s="221" t="s">
        <v>22</v>
      </c>
      <c r="L4" s="131" t="s">
        <v>21</v>
      </c>
      <c r="M4" s="132" t="s">
        <v>23</v>
      </c>
      <c r="N4" s="221" t="s">
        <v>22</v>
      </c>
      <c r="O4" s="131" t="s">
        <v>21</v>
      </c>
      <c r="P4" s="132" t="s">
        <v>20</v>
      </c>
      <c r="Q4" s="219" t="s">
        <v>22</v>
      </c>
      <c r="R4" s="125" t="s">
        <v>21</v>
      </c>
      <c r="S4" s="126" t="s">
        <v>20</v>
      </c>
      <c r="T4" s="222" t="s">
        <v>22</v>
      </c>
      <c r="U4" s="134" t="s">
        <v>21</v>
      </c>
      <c r="V4" s="135" t="s">
        <v>20</v>
      </c>
      <c r="W4" s="223" t="s">
        <v>22</v>
      </c>
      <c r="X4" s="137" t="s">
        <v>21</v>
      </c>
      <c r="Y4" s="138" t="s">
        <v>20</v>
      </c>
      <c r="Z4" s="223" t="s">
        <v>22</v>
      </c>
      <c r="AA4" s="137" t="s">
        <v>21</v>
      </c>
      <c r="AB4" s="138" t="s">
        <v>20</v>
      </c>
      <c r="AC4" s="224" t="s">
        <v>22</v>
      </c>
      <c r="AD4" s="140" t="s">
        <v>21</v>
      </c>
      <c r="AE4" s="141" t="s">
        <v>20</v>
      </c>
      <c r="AF4" s="223" t="s">
        <v>22</v>
      </c>
      <c r="AG4" s="137" t="s">
        <v>21</v>
      </c>
      <c r="AH4" s="138" t="s">
        <v>20</v>
      </c>
      <c r="AI4" s="223" t="s">
        <v>22</v>
      </c>
      <c r="AJ4" s="137" t="s">
        <v>21</v>
      </c>
      <c r="AK4" s="142" t="s">
        <v>20</v>
      </c>
      <c r="AL4" s="223" t="s">
        <v>22</v>
      </c>
      <c r="AM4" s="137" t="s">
        <v>21</v>
      </c>
      <c r="AN4" s="138" t="s">
        <v>20</v>
      </c>
      <c r="AO4" s="222" t="s">
        <v>22</v>
      </c>
      <c r="AP4" s="134" t="s">
        <v>21</v>
      </c>
      <c r="AQ4" s="135" t="s">
        <v>20</v>
      </c>
      <c r="AR4" s="223" t="s">
        <v>22</v>
      </c>
      <c r="AS4" s="137" t="s">
        <v>21</v>
      </c>
      <c r="AT4" s="138" t="s">
        <v>20</v>
      </c>
      <c r="AU4" s="136" t="s">
        <v>22</v>
      </c>
      <c r="AV4" s="137" t="s">
        <v>21</v>
      </c>
      <c r="AW4" s="138" t="s">
        <v>20</v>
      </c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</row>
    <row r="5" spans="1:98" s="15" customFormat="1" ht="18" customHeight="1">
      <c r="A5" s="143" t="s">
        <v>19</v>
      </c>
      <c r="B5" s="290">
        <v>464</v>
      </c>
      <c r="C5" s="291">
        <v>469</v>
      </c>
      <c r="D5" s="292">
        <v>933</v>
      </c>
      <c r="E5" s="290">
        <v>156</v>
      </c>
      <c r="F5" s="291">
        <v>140</v>
      </c>
      <c r="G5" s="292">
        <v>296</v>
      </c>
      <c r="H5" s="225">
        <f t="shared" ref="H5:H26" si="0">E5/B5</f>
        <v>0.33620689655172414</v>
      </c>
      <c r="I5" s="148">
        <f t="shared" ref="I5:I26" si="1">F5/C5</f>
        <v>0.29850746268656714</v>
      </c>
      <c r="J5" s="149">
        <f t="shared" ref="J5:J26" si="2">G5/D5</f>
        <v>0.31725616291532688</v>
      </c>
      <c r="K5" s="290">
        <v>51</v>
      </c>
      <c r="L5" s="291">
        <v>38</v>
      </c>
      <c r="M5" s="292">
        <v>89</v>
      </c>
      <c r="N5" s="226">
        <f t="shared" ref="N5:N26" si="3">K5/B5</f>
        <v>0.10991379310344827</v>
      </c>
      <c r="O5" s="151">
        <f t="shared" ref="O5:O26" si="4">L5/C5</f>
        <v>8.1023454157782518E-2</v>
      </c>
      <c r="P5" s="152">
        <f t="shared" ref="P5:P26" si="5">M5/D5</f>
        <v>9.5391211146838156E-2</v>
      </c>
      <c r="Q5" s="290">
        <v>625</v>
      </c>
      <c r="R5" s="291">
        <v>597</v>
      </c>
      <c r="S5" s="292">
        <v>1222</v>
      </c>
      <c r="T5" s="227">
        <f t="shared" ref="T5:T26" si="6">Q5/B5</f>
        <v>1.3469827586206897</v>
      </c>
      <c r="U5" s="156">
        <f t="shared" ref="U5:U26" si="7">R5/C5</f>
        <v>1.2729211087420043</v>
      </c>
      <c r="V5" s="157">
        <f t="shared" ref="V5:V26" si="8">S5/D5</f>
        <v>1.309753483386924</v>
      </c>
      <c r="W5" s="320">
        <v>100</v>
      </c>
      <c r="X5" s="320">
        <v>83</v>
      </c>
      <c r="Y5" s="292">
        <v>183</v>
      </c>
      <c r="Z5" s="290">
        <v>1</v>
      </c>
      <c r="AA5" s="291">
        <v>1</v>
      </c>
      <c r="AB5" s="292">
        <v>2</v>
      </c>
      <c r="AC5" s="228">
        <f t="shared" ref="AC5:AC26" si="9">Z5/B5</f>
        <v>2.1551724137931034E-3</v>
      </c>
      <c r="AD5" s="159">
        <f t="shared" ref="AD5:AD26" si="10">AA5/C5</f>
        <v>2.1321961620469083E-3</v>
      </c>
      <c r="AE5" s="160">
        <f t="shared" ref="AE5:AE26" si="11">AB5/D5</f>
        <v>2.1436227224008574E-3</v>
      </c>
      <c r="AF5" s="290">
        <v>1</v>
      </c>
      <c r="AG5" s="291">
        <v>0</v>
      </c>
      <c r="AH5" s="292">
        <v>1</v>
      </c>
      <c r="AI5" s="228">
        <f t="shared" ref="AI5:AI26" si="12">AF5/B5</f>
        <v>2.1551724137931034E-3</v>
      </c>
      <c r="AJ5" s="159">
        <f t="shared" ref="AJ5:AJ26" si="13">AG5/C5</f>
        <v>0</v>
      </c>
      <c r="AK5" s="160">
        <f t="shared" ref="AK5:AK26" si="14">AH5/D5</f>
        <v>1.0718113612004287E-3</v>
      </c>
      <c r="AL5" s="290">
        <v>2</v>
      </c>
      <c r="AM5" s="291">
        <v>1</v>
      </c>
      <c r="AN5" s="292">
        <v>3</v>
      </c>
      <c r="AO5" s="229">
        <f t="shared" ref="AO5:AO26" si="15">AL5/B5</f>
        <v>4.3103448275862068E-3</v>
      </c>
      <c r="AP5" s="162">
        <f t="shared" ref="AP5:AP26" si="16">AM5/C5</f>
        <v>2.1321961620469083E-3</v>
      </c>
      <c r="AQ5" s="163">
        <f t="shared" ref="AQ5:AQ26" si="17">AN5/D5</f>
        <v>3.2154340836012861E-3</v>
      </c>
      <c r="AR5" s="290">
        <v>1</v>
      </c>
      <c r="AS5" s="291">
        <v>1</v>
      </c>
      <c r="AT5" s="292">
        <v>2</v>
      </c>
      <c r="AU5" s="164">
        <f>(Q5+AL5)/B5</f>
        <v>1.3512931034482758</v>
      </c>
      <c r="AV5" s="165">
        <f t="shared" ref="AV5:AV28" si="18">(R5+AM5)/C5</f>
        <v>1.2750533049040511</v>
      </c>
      <c r="AW5" s="166">
        <f t="shared" ref="AW5:AW28" si="19">(S5+AN5)/D5</f>
        <v>1.3129689174705252</v>
      </c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</row>
    <row r="6" spans="1:98" s="15" customFormat="1" ht="18" customHeight="1">
      <c r="A6" s="167" t="s">
        <v>18</v>
      </c>
      <c r="B6" s="293">
        <v>175</v>
      </c>
      <c r="C6" s="294">
        <v>166</v>
      </c>
      <c r="D6" s="295">
        <v>341</v>
      </c>
      <c r="E6" s="293">
        <v>57</v>
      </c>
      <c r="F6" s="294">
        <v>39</v>
      </c>
      <c r="G6" s="295">
        <v>96</v>
      </c>
      <c r="H6" s="230">
        <f t="shared" si="0"/>
        <v>0.32571428571428573</v>
      </c>
      <c r="I6" s="172">
        <f t="shared" si="1"/>
        <v>0.23493975903614459</v>
      </c>
      <c r="J6" s="173">
        <f t="shared" si="2"/>
        <v>0.28152492668621704</v>
      </c>
      <c r="K6" s="293">
        <v>17</v>
      </c>
      <c r="L6" s="294">
        <v>20</v>
      </c>
      <c r="M6" s="295">
        <v>37</v>
      </c>
      <c r="N6" s="226">
        <f t="shared" si="3"/>
        <v>9.7142857142857142E-2</v>
      </c>
      <c r="O6" s="151">
        <f t="shared" si="4"/>
        <v>0.12048192771084337</v>
      </c>
      <c r="P6" s="152">
        <f t="shared" si="5"/>
        <v>0.10850439882697947</v>
      </c>
      <c r="Q6" s="293">
        <v>180</v>
      </c>
      <c r="R6" s="294">
        <v>147</v>
      </c>
      <c r="S6" s="295">
        <v>327</v>
      </c>
      <c r="T6" s="227">
        <f t="shared" si="6"/>
        <v>1.0285714285714285</v>
      </c>
      <c r="U6" s="156">
        <f t="shared" si="7"/>
        <v>0.88554216867469882</v>
      </c>
      <c r="V6" s="157">
        <f t="shared" si="8"/>
        <v>0.95894428152492672</v>
      </c>
      <c r="W6" s="321">
        <v>29</v>
      </c>
      <c r="X6" s="321">
        <v>23</v>
      </c>
      <c r="Y6" s="295">
        <v>52</v>
      </c>
      <c r="Z6" s="293">
        <v>1</v>
      </c>
      <c r="AA6" s="294">
        <v>0</v>
      </c>
      <c r="AB6" s="295">
        <v>1</v>
      </c>
      <c r="AC6" s="231">
        <f t="shared" si="9"/>
        <v>5.7142857142857143E-3</v>
      </c>
      <c r="AD6" s="179">
        <f t="shared" si="10"/>
        <v>0</v>
      </c>
      <c r="AE6" s="180">
        <f t="shared" si="11"/>
        <v>2.9325513196480938E-3</v>
      </c>
      <c r="AF6" s="293">
        <v>0</v>
      </c>
      <c r="AG6" s="294">
        <v>0</v>
      </c>
      <c r="AH6" s="295">
        <v>0</v>
      </c>
      <c r="AI6" s="231">
        <f t="shared" si="12"/>
        <v>0</v>
      </c>
      <c r="AJ6" s="179">
        <f t="shared" si="13"/>
        <v>0</v>
      </c>
      <c r="AK6" s="180">
        <f t="shared" si="14"/>
        <v>0</v>
      </c>
      <c r="AL6" s="293">
        <v>2</v>
      </c>
      <c r="AM6" s="294">
        <v>0</v>
      </c>
      <c r="AN6" s="295">
        <v>2</v>
      </c>
      <c r="AO6" s="232">
        <f t="shared" si="15"/>
        <v>1.1428571428571429E-2</v>
      </c>
      <c r="AP6" s="182">
        <f t="shared" si="16"/>
        <v>0</v>
      </c>
      <c r="AQ6" s="183">
        <f t="shared" si="17"/>
        <v>5.8651026392961877E-3</v>
      </c>
      <c r="AR6" s="293">
        <v>0</v>
      </c>
      <c r="AS6" s="294">
        <v>0</v>
      </c>
      <c r="AT6" s="295">
        <v>0</v>
      </c>
      <c r="AU6" s="184">
        <f t="shared" ref="AU6:AU28" si="20">(Q6+AL6)/B6</f>
        <v>1.04</v>
      </c>
      <c r="AV6" s="185">
        <f t="shared" si="18"/>
        <v>0.88554216867469882</v>
      </c>
      <c r="AW6" s="186">
        <f t="shared" si="19"/>
        <v>0.96480938416422291</v>
      </c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</row>
    <row r="7" spans="1:98" s="15" customFormat="1" ht="18" customHeight="1">
      <c r="A7" s="167" t="s">
        <v>17</v>
      </c>
      <c r="B7" s="293">
        <v>109</v>
      </c>
      <c r="C7" s="294">
        <v>106</v>
      </c>
      <c r="D7" s="295">
        <v>215</v>
      </c>
      <c r="E7" s="293">
        <v>38</v>
      </c>
      <c r="F7" s="294">
        <v>40</v>
      </c>
      <c r="G7" s="295">
        <v>78</v>
      </c>
      <c r="H7" s="230">
        <f t="shared" si="0"/>
        <v>0.34862385321100919</v>
      </c>
      <c r="I7" s="172">
        <f t="shared" si="1"/>
        <v>0.37735849056603776</v>
      </c>
      <c r="J7" s="173">
        <f t="shared" si="2"/>
        <v>0.36279069767441863</v>
      </c>
      <c r="K7" s="293">
        <v>20</v>
      </c>
      <c r="L7" s="294">
        <v>18</v>
      </c>
      <c r="M7" s="295">
        <v>38</v>
      </c>
      <c r="N7" s="226">
        <f t="shared" si="3"/>
        <v>0.1834862385321101</v>
      </c>
      <c r="O7" s="151">
        <f t="shared" si="4"/>
        <v>0.16981132075471697</v>
      </c>
      <c r="P7" s="152">
        <f t="shared" si="5"/>
        <v>0.17674418604651163</v>
      </c>
      <c r="Q7" s="293">
        <v>138</v>
      </c>
      <c r="R7" s="294">
        <v>134</v>
      </c>
      <c r="S7" s="295">
        <v>272</v>
      </c>
      <c r="T7" s="227">
        <f t="shared" si="6"/>
        <v>1.2660550458715596</v>
      </c>
      <c r="U7" s="156">
        <f t="shared" si="7"/>
        <v>1.2641509433962264</v>
      </c>
      <c r="V7" s="157">
        <f t="shared" si="8"/>
        <v>1.2651162790697674</v>
      </c>
      <c r="W7" s="320">
        <v>26</v>
      </c>
      <c r="X7" s="320">
        <v>30</v>
      </c>
      <c r="Y7" s="295">
        <v>56</v>
      </c>
      <c r="Z7" s="293">
        <v>0</v>
      </c>
      <c r="AA7" s="294">
        <v>0</v>
      </c>
      <c r="AB7" s="295">
        <v>0</v>
      </c>
      <c r="AC7" s="231">
        <f t="shared" si="9"/>
        <v>0</v>
      </c>
      <c r="AD7" s="179">
        <f t="shared" si="10"/>
        <v>0</v>
      </c>
      <c r="AE7" s="180">
        <f t="shared" si="11"/>
        <v>0</v>
      </c>
      <c r="AF7" s="293">
        <v>0</v>
      </c>
      <c r="AG7" s="294">
        <v>0</v>
      </c>
      <c r="AH7" s="295">
        <v>0</v>
      </c>
      <c r="AI7" s="231">
        <f t="shared" si="12"/>
        <v>0</v>
      </c>
      <c r="AJ7" s="179">
        <f t="shared" si="13"/>
        <v>0</v>
      </c>
      <c r="AK7" s="180">
        <f t="shared" si="14"/>
        <v>0</v>
      </c>
      <c r="AL7" s="293">
        <v>0</v>
      </c>
      <c r="AM7" s="294">
        <v>0</v>
      </c>
      <c r="AN7" s="295">
        <v>0</v>
      </c>
      <c r="AO7" s="232">
        <f t="shared" si="15"/>
        <v>0</v>
      </c>
      <c r="AP7" s="182">
        <f t="shared" si="16"/>
        <v>0</v>
      </c>
      <c r="AQ7" s="183">
        <f t="shared" si="17"/>
        <v>0</v>
      </c>
      <c r="AR7" s="293">
        <v>0</v>
      </c>
      <c r="AS7" s="294">
        <v>0</v>
      </c>
      <c r="AT7" s="295">
        <v>0</v>
      </c>
      <c r="AU7" s="184">
        <f t="shared" si="20"/>
        <v>1.2660550458715596</v>
      </c>
      <c r="AV7" s="185">
        <f t="shared" si="18"/>
        <v>1.2641509433962264</v>
      </c>
      <c r="AW7" s="186">
        <f t="shared" si="19"/>
        <v>1.2651162790697674</v>
      </c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</row>
    <row r="8" spans="1:98" s="15" customFormat="1" ht="18" customHeight="1">
      <c r="A8" s="167" t="s">
        <v>16</v>
      </c>
      <c r="B8" s="293">
        <v>192</v>
      </c>
      <c r="C8" s="294">
        <v>191</v>
      </c>
      <c r="D8" s="295">
        <v>383</v>
      </c>
      <c r="E8" s="293">
        <v>76</v>
      </c>
      <c r="F8" s="294">
        <v>75</v>
      </c>
      <c r="G8" s="295">
        <v>151</v>
      </c>
      <c r="H8" s="230">
        <f t="shared" si="0"/>
        <v>0.39583333333333331</v>
      </c>
      <c r="I8" s="172">
        <f t="shared" si="1"/>
        <v>0.39267015706806285</v>
      </c>
      <c r="J8" s="173">
        <f t="shared" si="2"/>
        <v>0.39425587467362927</v>
      </c>
      <c r="K8" s="293">
        <v>18</v>
      </c>
      <c r="L8" s="294">
        <v>17</v>
      </c>
      <c r="M8" s="295">
        <v>35</v>
      </c>
      <c r="N8" s="226">
        <f t="shared" si="3"/>
        <v>9.375E-2</v>
      </c>
      <c r="O8" s="151">
        <f t="shared" si="4"/>
        <v>8.9005235602094238E-2</v>
      </c>
      <c r="P8" s="152">
        <f t="shared" si="5"/>
        <v>9.1383812010443863E-2</v>
      </c>
      <c r="Q8" s="293">
        <v>353</v>
      </c>
      <c r="R8" s="294">
        <v>349</v>
      </c>
      <c r="S8" s="295">
        <v>702</v>
      </c>
      <c r="T8" s="227">
        <f t="shared" si="6"/>
        <v>1.8385416666666667</v>
      </c>
      <c r="U8" s="156">
        <f t="shared" si="7"/>
        <v>1.8272251308900525</v>
      </c>
      <c r="V8" s="157">
        <f t="shared" si="8"/>
        <v>1.8328981723237598</v>
      </c>
      <c r="W8" s="320">
        <v>15</v>
      </c>
      <c r="X8" s="320">
        <v>42</v>
      </c>
      <c r="Y8" s="295">
        <v>57</v>
      </c>
      <c r="Z8" s="293">
        <v>3</v>
      </c>
      <c r="AA8" s="294">
        <v>3</v>
      </c>
      <c r="AB8" s="295">
        <v>6</v>
      </c>
      <c r="AC8" s="231">
        <f t="shared" si="9"/>
        <v>1.5625E-2</v>
      </c>
      <c r="AD8" s="179">
        <f t="shared" si="10"/>
        <v>1.5706806282722512E-2</v>
      </c>
      <c r="AE8" s="180">
        <f t="shared" si="11"/>
        <v>1.5665796344647518E-2</v>
      </c>
      <c r="AF8" s="293">
        <v>0</v>
      </c>
      <c r="AG8" s="294">
        <v>0</v>
      </c>
      <c r="AH8" s="295">
        <v>0</v>
      </c>
      <c r="AI8" s="231">
        <f t="shared" si="12"/>
        <v>0</v>
      </c>
      <c r="AJ8" s="179">
        <f t="shared" si="13"/>
        <v>0</v>
      </c>
      <c r="AK8" s="180">
        <f t="shared" si="14"/>
        <v>0</v>
      </c>
      <c r="AL8" s="293">
        <v>6</v>
      </c>
      <c r="AM8" s="294">
        <v>13</v>
      </c>
      <c r="AN8" s="295">
        <v>19</v>
      </c>
      <c r="AO8" s="232">
        <f t="shared" si="15"/>
        <v>3.125E-2</v>
      </c>
      <c r="AP8" s="182">
        <f t="shared" si="16"/>
        <v>6.8062827225130892E-2</v>
      </c>
      <c r="AQ8" s="183">
        <f t="shared" si="17"/>
        <v>4.960835509138381E-2</v>
      </c>
      <c r="AR8" s="293">
        <v>0</v>
      </c>
      <c r="AS8" s="294">
        <v>0</v>
      </c>
      <c r="AT8" s="295">
        <v>0</v>
      </c>
      <c r="AU8" s="184">
        <f t="shared" si="20"/>
        <v>1.8697916666666667</v>
      </c>
      <c r="AV8" s="185">
        <f t="shared" si="18"/>
        <v>1.8952879581151831</v>
      </c>
      <c r="AW8" s="186">
        <f t="shared" si="19"/>
        <v>1.8825065274151436</v>
      </c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</row>
    <row r="9" spans="1:98" s="15" customFormat="1" ht="18" customHeight="1">
      <c r="A9" s="167" t="s">
        <v>15</v>
      </c>
      <c r="B9" s="293">
        <v>132</v>
      </c>
      <c r="C9" s="294">
        <v>116</v>
      </c>
      <c r="D9" s="295">
        <v>248</v>
      </c>
      <c r="E9" s="293">
        <v>38</v>
      </c>
      <c r="F9" s="294">
        <v>37</v>
      </c>
      <c r="G9" s="295">
        <v>75</v>
      </c>
      <c r="H9" s="230">
        <f t="shared" si="0"/>
        <v>0.2878787878787879</v>
      </c>
      <c r="I9" s="172">
        <f t="shared" si="1"/>
        <v>0.31896551724137934</v>
      </c>
      <c r="J9" s="173">
        <f t="shared" si="2"/>
        <v>0.30241935483870969</v>
      </c>
      <c r="K9" s="293">
        <v>12</v>
      </c>
      <c r="L9" s="294">
        <v>7</v>
      </c>
      <c r="M9" s="295">
        <v>19</v>
      </c>
      <c r="N9" s="226">
        <f t="shared" si="3"/>
        <v>9.0909090909090912E-2</v>
      </c>
      <c r="O9" s="151">
        <f t="shared" si="4"/>
        <v>6.0344827586206899E-2</v>
      </c>
      <c r="P9" s="152">
        <f t="shared" si="5"/>
        <v>7.6612903225806453E-2</v>
      </c>
      <c r="Q9" s="293">
        <v>185</v>
      </c>
      <c r="R9" s="294">
        <v>176</v>
      </c>
      <c r="S9" s="295">
        <v>361</v>
      </c>
      <c r="T9" s="227">
        <f t="shared" si="6"/>
        <v>1.4015151515151516</v>
      </c>
      <c r="U9" s="156">
        <f t="shared" si="7"/>
        <v>1.5172413793103448</v>
      </c>
      <c r="V9" s="157">
        <f t="shared" si="8"/>
        <v>1.4556451612903225</v>
      </c>
      <c r="W9" s="320">
        <v>7</v>
      </c>
      <c r="X9" s="320">
        <v>13</v>
      </c>
      <c r="Y9" s="295">
        <v>20</v>
      </c>
      <c r="Z9" s="293">
        <v>0</v>
      </c>
      <c r="AA9" s="294">
        <v>0</v>
      </c>
      <c r="AB9" s="295">
        <v>0</v>
      </c>
      <c r="AC9" s="231">
        <f t="shared" si="9"/>
        <v>0</v>
      </c>
      <c r="AD9" s="179">
        <f t="shared" si="10"/>
        <v>0</v>
      </c>
      <c r="AE9" s="180">
        <f t="shared" si="11"/>
        <v>0</v>
      </c>
      <c r="AF9" s="293">
        <v>0</v>
      </c>
      <c r="AG9" s="294">
        <v>0</v>
      </c>
      <c r="AH9" s="295">
        <v>0</v>
      </c>
      <c r="AI9" s="231">
        <f t="shared" si="12"/>
        <v>0</v>
      </c>
      <c r="AJ9" s="179">
        <f t="shared" si="13"/>
        <v>0</v>
      </c>
      <c r="AK9" s="180">
        <f t="shared" si="14"/>
        <v>0</v>
      </c>
      <c r="AL9" s="293">
        <v>0</v>
      </c>
      <c r="AM9" s="294">
        <v>0</v>
      </c>
      <c r="AN9" s="295">
        <v>0</v>
      </c>
      <c r="AO9" s="232">
        <f t="shared" si="15"/>
        <v>0</v>
      </c>
      <c r="AP9" s="182">
        <f t="shared" si="16"/>
        <v>0</v>
      </c>
      <c r="AQ9" s="183">
        <f t="shared" si="17"/>
        <v>0</v>
      </c>
      <c r="AR9" s="293">
        <v>0</v>
      </c>
      <c r="AS9" s="294">
        <v>0</v>
      </c>
      <c r="AT9" s="295">
        <v>0</v>
      </c>
      <c r="AU9" s="184">
        <f t="shared" si="20"/>
        <v>1.4015151515151516</v>
      </c>
      <c r="AV9" s="185">
        <f t="shared" si="18"/>
        <v>1.5172413793103448</v>
      </c>
      <c r="AW9" s="186">
        <f t="shared" si="19"/>
        <v>1.4556451612903225</v>
      </c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</row>
    <row r="10" spans="1:98" s="15" customFormat="1" ht="18" customHeight="1">
      <c r="A10" s="167" t="s">
        <v>14</v>
      </c>
      <c r="B10" s="293">
        <v>145</v>
      </c>
      <c r="C10" s="294">
        <v>161</v>
      </c>
      <c r="D10" s="295">
        <v>306</v>
      </c>
      <c r="E10" s="293">
        <v>42</v>
      </c>
      <c r="F10" s="294">
        <v>43</v>
      </c>
      <c r="G10" s="295">
        <v>85</v>
      </c>
      <c r="H10" s="230">
        <f t="shared" si="0"/>
        <v>0.28965517241379313</v>
      </c>
      <c r="I10" s="172">
        <f t="shared" si="1"/>
        <v>0.26708074534161491</v>
      </c>
      <c r="J10" s="173">
        <f t="shared" si="2"/>
        <v>0.27777777777777779</v>
      </c>
      <c r="K10" s="293">
        <v>16</v>
      </c>
      <c r="L10" s="294">
        <v>15</v>
      </c>
      <c r="M10" s="295">
        <v>31</v>
      </c>
      <c r="N10" s="226">
        <f t="shared" si="3"/>
        <v>0.1103448275862069</v>
      </c>
      <c r="O10" s="151">
        <f t="shared" si="4"/>
        <v>9.3167701863354033E-2</v>
      </c>
      <c r="P10" s="152">
        <f t="shared" si="5"/>
        <v>0.10130718954248366</v>
      </c>
      <c r="Q10" s="293">
        <v>146</v>
      </c>
      <c r="R10" s="294">
        <v>162</v>
      </c>
      <c r="S10" s="295">
        <v>308</v>
      </c>
      <c r="T10" s="227">
        <f t="shared" si="6"/>
        <v>1.0068965517241379</v>
      </c>
      <c r="U10" s="156">
        <f t="shared" si="7"/>
        <v>1.0062111801242235</v>
      </c>
      <c r="V10" s="157">
        <f t="shared" si="8"/>
        <v>1.0065359477124183</v>
      </c>
      <c r="W10" s="320">
        <v>21</v>
      </c>
      <c r="X10" s="320">
        <v>20</v>
      </c>
      <c r="Y10" s="295">
        <v>41</v>
      </c>
      <c r="Z10" s="293">
        <v>0</v>
      </c>
      <c r="AA10" s="294">
        <v>0</v>
      </c>
      <c r="AB10" s="295">
        <v>0</v>
      </c>
      <c r="AC10" s="231">
        <f t="shared" si="9"/>
        <v>0</v>
      </c>
      <c r="AD10" s="179">
        <f t="shared" si="10"/>
        <v>0</v>
      </c>
      <c r="AE10" s="180">
        <f t="shared" si="11"/>
        <v>0</v>
      </c>
      <c r="AF10" s="293">
        <v>0</v>
      </c>
      <c r="AG10" s="294">
        <v>0</v>
      </c>
      <c r="AH10" s="295">
        <v>0</v>
      </c>
      <c r="AI10" s="231">
        <f t="shared" si="12"/>
        <v>0</v>
      </c>
      <c r="AJ10" s="179">
        <f t="shared" si="13"/>
        <v>0</v>
      </c>
      <c r="AK10" s="180">
        <f t="shared" si="14"/>
        <v>0</v>
      </c>
      <c r="AL10" s="293">
        <v>0</v>
      </c>
      <c r="AM10" s="294">
        <v>0</v>
      </c>
      <c r="AN10" s="295">
        <v>0</v>
      </c>
      <c r="AO10" s="232">
        <f t="shared" si="15"/>
        <v>0</v>
      </c>
      <c r="AP10" s="182">
        <f t="shared" si="16"/>
        <v>0</v>
      </c>
      <c r="AQ10" s="183">
        <f t="shared" si="17"/>
        <v>0</v>
      </c>
      <c r="AR10" s="293">
        <v>4</v>
      </c>
      <c r="AS10" s="294">
        <v>5</v>
      </c>
      <c r="AT10" s="295">
        <v>9</v>
      </c>
      <c r="AU10" s="184">
        <f t="shared" si="20"/>
        <v>1.0068965517241379</v>
      </c>
      <c r="AV10" s="185">
        <f t="shared" si="18"/>
        <v>1.0062111801242235</v>
      </c>
      <c r="AW10" s="186">
        <f t="shared" si="19"/>
        <v>1.0065359477124183</v>
      </c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</row>
    <row r="11" spans="1:98" s="15" customFormat="1" ht="18" customHeight="1">
      <c r="A11" s="167" t="s">
        <v>13</v>
      </c>
      <c r="B11" s="293">
        <v>266</v>
      </c>
      <c r="C11" s="294">
        <v>275</v>
      </c>
      <c r="D11" s="295">
        <v>541</v>
      </c>
      <c r="E11" s="293">
        <v>77</v>
      </c>
      <c r="F11" s="294">
        <v>53</v>
      </c>
      <c r="G11" s="295">
        <v>130</v>
      </c>
      <c r="H11" s="230">
        <f t="shared" si="0"/>
        <v>0.28947368421052633</v>
      </c>
      <c r="I11" s="172">
        <f t="shared" si="1"/>
        <v>0.19272727272727272</v>
      </c>
      <c r="J11" s="173">
        <f t="shared" si="2"/>
        <v>0.24029574861367836</v>
      </c>
      <c r="K11" s="293">
        <v>22</v>
      </c>
      <c r="L11" s="294">
        <v>18</v>
      </c>
      <c r="M11" s="295">
        <v>40</v>
      </c>
      <c r="N11" s="226">
        <f t="shared" si="3"/>
        <v>8.2706766917293228E-2</v>
      </c>
      <c r="O11" s="151">
        <f t="shared" si="4"/>
        <v>6.545454545454546E-2</v>
      </c>
      <c r="P11" s="152">
        <f t="shared" si="5"/>
        <v>7.3937153419593352E-2</v>
      </c>
      <c r="Q11" s="293">
        <v>312</v>
      </c>
      <c r="R11" s="294">
        <v>167</v>
      </c>
      <c r="S11" s="295">
        <v>479</v>
      </c>
      <c r="T11" s="227">
        <f t="shared" si="6"/>
        <v>1.1729323308270676</v>
      </c>
      <c r="U11" s="156">
        <f t="shared" si="7"/>
        <v>0.6072727272727273</v>
      </c>
      <c r="V11" s="157">
        <f t="shared" si="8"/>
        <v>0.88539741219963031</v>
      </c>
      <c r="W11" s="320">
        <v>25</v>
      </c>
      <c r="X11" s="320">
        <v>27</v>
      </c>
      <c r="Y11" s="295">
        <v>52</v>
      </c>
      <c r="Z11" s="293">
        <v>1</v>
      </c>
      <c r="AA11" s="294">
        <v>0</v>
      </c>
      <c r="AB11" s="295">
        <v>1</v>
      </c>
      <c r="AC11" s="231">
        <f t="shared" si="9"/>
        <v>3.7593984962406013E-3</v>
      </c>
      <c r="AD11" s="179">
        <f t="shared" si="10"/>
        <v>0</v>
      </c>
      <c r="AE11" s="180">
        <f t="shared" si="11"/>
        <v>1.8484288354898336E-3</v>
      </c>
      <c r="AF11" s="293">
        <v>0</v>
      </c>
      <c r="AG11" s="294">
        <v>1</v>
      </c>
      <c r="AH11" s="295">
        <v>1</v>
      </c>
      <c r="AI11" s="231">
        <f t="shared" si="12"/>
        <v>0</v>
      </c>
      <c r="AJ11" s="179">
        <f t="shared" si="13"/>
        <v>3.6363636363636364E-3</v>
      </c>
      <c r="AK11" s="180">
        <f t="shared" si="14"/>
        <v>1.8484288354898336E-3</v>
      </c>
      <c r="AL11" s="293">
        <v>1</v>
      </c>
      <c r="AM11" s="294">
        <v>0</v>
      </c>
      <c r="AN11" s="295">
        <v>1</v>
      </c>
      <c r="AO11" s="232">
        <f t="shared" si="15"/>
        <v>3.7593984962406013E-3</v>
      </c>
      <c r="AP11" s="182">
        <f t="shared" si="16"/>
        <v>0</v>
      </c>
      <c r="AQ11" s="183">
        <f t="shared" si="17"/>
        <v>1.8484288354898336E-3</v>
      </c>
      <c r="AR11" s="293">
        <v>1</v>
      </c>
      <c r="AS11" s="294">
        <v>0</v>
      </c>
      <c r="AT11" s="295">
        <v>1</v>
      </c>
      <c r="AU11" s="184">
        <f t="shared" si="20"/>
        <v>1.1766917293233083</v>
      </c>
      <c r="AV11" s="185">
        <f t="shared" si="18"/>
        <v>0.6072727272727273</v>
      </c>
      <c r="AW11" s="186">
        <f t="shared" si="19"/>
        <v>0.88724584103512016</v>
      </c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</row>
    <row r="12" spans="1:98" s="15" customFormat="1" ht="18" customHeight="1">
      <c r="A12" s="167" t="s">
        <v>12</v>
      </c>
      <c r="B12" s="293">
        <v>36</v>
      </c>
      <c r="C12" s="294">
        <v>58</v>
      </c>
      <c r="D12" s="295">
        <v>94</v>
      </c>
      <c r="E12" s="293">
        <v>10</v>
      </c>
      <c r="F12" s="294">
        <v>15</v>
      </c>
      <c r="G12" s="295">
        <v>25</v>
      </c>
      <c r="H12" s="230">
        <f t="shared" si="0"/>
        <v>0.27777777777777779</v>
      </c>
      <c r="I12" s="172">
        <f t="shared" si="1"/>
        <v>0.25862068965517243</v>
      </c>
      <c r="J12" s="173">
        <f t="shared" si="2"/>
        <v>0.26595744680851063</v>
      </c>
      <c r="K12" s="293">
        <v>6</v>
      </c>
      <c r="L12" s="294">
        <v>8</v>
      </c>
      <c r="M12" s="295">
        <v>14</v>
      </c>
      <c r="N12" s="226">
        <f t="shared" si="3"/>
        <v>0.16666666666666666</v>
      </c>
      <c r="O12" s="151">
        <f t="shared" si="4"/>
        <v>0.13793103448275862</v>
      </c>
      <c r="P12" s="152">
        <f t="shared" si="5"/>
        <v>0.14893617021276595</v>
      </c>
      <c r="Q12" s="293">
        <v>43</v>
      </c>
      <c r="R12" s="294">
        <v>57</v>
      </c>
      <c r="S12" s="295">
        <v>100</v>
      </c>
      <c r="T12" s="227">
        <f t="shared" si="6"/>
        <v>1.1944444444444444</v>
      </c>
      <c r="U12" s="156">
        <f t="shared" si="7"/>
        <v>0.98275862068965514</v>
      </c>
      <c r="V12" s="157">
        <f t="shared" si="8"/>
        <v>1.0638297872340425</v>
      </c>
      <c r="W12" s="320">
        <v>11</v>
      </c>
      <c r="X12" s="320">
        <v>24</v>
      </c>
      <c r="Y12" s="295">
        <v>35</v>
      </c>
      <c r="Z12" s="293">
        <v>0</v>
      </c>
      <c r="AA12" s="294">
        <v>0</v>
      </c>
      <c r="AB12" s="295">
        <v>0</v>
      </c>
      <c r="AC12" s="231">
        <f t="shared" si="9"/>
        <v>0</v>
      </c>
      <c r="AD12" s="179">
        <f t="shared" si="10"/>
        <v>0</v>
      </c>
      <c r="AE12" s="180">
        <f t="shared" si="11"/>
        <v>0</v>
      </c>
      <c r="AF12" s="293">
        <v>0</v>
      </c>
      <c r="AG12" s="294">
        <v>0</v>
      </c>
      <c r="AH12" s="295">
        <v>0</v>
      </c>
      <c r="AI12" s="231">
        <f t="shared" si="12"/>
        <v>0</v>
      </c>
      <c r="AJ12" s="179">
        <f t="shared" si="13"/>
        <v>0</v>
      </c>
      <c r="AK12" s="180">
        <f t="shared" si="14"/>
        <v>0</v>
      </c>
      <c r="AL12" s="293">
        <v>0</v>
      </c>
      <c r="AM12" s="294">
        <v>0</v>
      </c>
      <c r="AN12" s="295">
        <v>0</v>
      </c>
      <c r="AO12" s="232">
        <f t="shared" si="15"/>
        <v>0</v>
      </c>
      <c r="AP12" s="182">
        <f t="shared" si="16"/>
        <v>0</v>
      </c>
      <c r="AQ12" s="183">
        <f t="shared" si="17"/>
        <v>0</v>
      </c>
      <c r="AR12" s="293">
        <v>0</v>
      </c>
      <c r="AS12" s="294">
        <v>1</v>
      </c>
      <c r="AT12" s="295">
        <v>1</v>
      </c>
      <c r="AU12" s="184">
        <f t="shared" si="20"/>
        <v>1.1944444444444444</v>
      </c>
      <c r="AV12" s="185">
        <f t="shared" si="18"/>
        <v>0.98275862068965514</v>
      </c>
      <c r="AW12" s="186">
        <f t="shared" si="19"/>
        <v>1.0638297872340425</v>
      </c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</row>
    <row r="13" spans="1:98" s="15" customFormat="1" ht="18" customHeight="1">
      <c r="A13" s="167" t="s">
        <v>11</v>
      </c>
      <c r="B13" s="293">
        <v>152</v>
      </c>
      <c r="C13" s="294">
        <v>145</v>
      </c>
      <c r="D13" s="295">
        <v>297</v>
      </c>
      <c r="E13" s="293">
        <v>58</v>
      </c>
      <c r="F13" s="294">
        <v>44</v>
      </c>
      <c r="G13" s="295">
        <v>102</v>
      </c>
      <c r="H13" s="230">
        <f t="shared" si="0"/>
        <v>0.38157894736842107</v>
      </c>
      <c r="I13" s="172">
        <f t="shared" si="1"/>
        <v>0.30344827586206896</v>
      </c>
      <c r="J13" s="173">
        <f t="shared" si="2"/>
        <v>0.34343434343434343</v>
      </c>
      <c r="K13" s="293">
        <v>16</v>
      </c>
      <c r="L13" s="294">
        <v>12</v>
      </c>
      <c r="M13" s="295">
        <v>28</v>
      </c>
      <c r="N13" s="226">
        <f t="shared" si="3"/>
        <v>0.10526315789473684</v>
      </c>
      <c r="O13" s="151">
        <f t="shared" si="4"/>
        <v>8.2758620689655171E-2</v>
      </c>
      <c r="P13" s="152">
        <f t="shared" si="5"/>
        <v>9.4276094276094277E-2</v>
      </c>
      <c r="Q13" s="293">
        <v>183</v>
      </c>
      <c r="R13" s="294">
        <v>179</v>
      </c>
      <c r="S13" s="295">
        <v>362</v>
      </c>
      <c r="T13" s="227">
        <f t="shared" si="6"/>
        <v>1.2039473684210527</v>
      </c>
      <c r="U13" s="156">
        <f t="shared" si="7"/>
        <v>1.2344827586206897</v>
      </c>
      <c r="V13" s="157">
        <f t="shared" si="8"/>
        <v>1.2188552188552189</v>
      </c>
      <c r="W13" s="320">
        <v>41</v>
      </c>
      <c r="X13" s="320">
        <v>47</v>
      </c>
      <c r="Y13" s="295">
        <v>88</v>
      </c>
      <c r="Z13" s="293">
        <v>0</v>
      </c>
      <c r="AA13" s="294">
        <v>0</v>
      </c>
      <c r="AB13" s="295">
        <v>0</v>
      </c>
      <c r="AC13" s="231">
        <f t="shared" si="9"/>
        <v>0</v>
      </c>
      <c r="AD13" s="179">
        <f t="shared" si="10"/>
        <v>0</v>
      </c>
      <c r="AE13" s="180">
        <f t="shared" si="11"/>
        <v>0</v>
      </c>
      <c r="AF13" s="293">
        <v>0</v>
      </c>
      <c r="AG13" s="294">
        <v>0</v>
      </c>
      <c r="AH13" s="295">
        <v>0</v>
      </c>
      <c r="AI13" s="231">
        <f t="shared" si="12"/>
        <v>0</v>
      </c>
      <c r="AJ13" s="179">
        <f t="shared" si="13"/>
        <v>0</v>
      </c>
      <c r="AK13" s="180">
        <f t="shared" si="14"/>
        <v>0</v>
      </c>
      <c r="AL13" s="293">
        <v>0</v>
      </c>
      <c r="AM13" s="294">
        <v>0</v>
      </c>
      <c r="AN13" s="295">
        <v>0</v>
      </c>
      <c r="AO13" s="232">
        <f t="shared" si="15"/>
        <v>0</v>
      </c>
      <c r="AP13" s="182">
        <f t="shared" si="16"/>
        <v>0</v>
      </c>
      <c r="AQ13" s="183">
        <f t="shared" si="17"/>
        <v>0</v>
      </c>
      <c r="AR13" s="293">
        <v>0</v>
      </c>
      <c r="AS13" s="294">
        <v>0</v>
      </c>
      <c r="AT13" s="295">
        <v>0</v>
      </c>
      <c r="AU13" s="184">
        <f t="shared" si="20"/>
        <v>1.2039473684210527</v>
      </c>
      <c r="AV13" s="185">
        <f t="shared" si="18"/>
        <v>1.2344827586206897</v>
      </c>
      <c r="AW13" s="186">
        <f t="shared" si="19"/>
        <v>1.2188552188552189</v>
      </c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</row>
    <row r="14" spans="1:98" s="15" customFormat="1" ht="18" customHeight="1">
      <c r="A14" s="167" t="s">
        <v>10</v>
      </c>
      <c r="B14" s="293">
        <v>94</v>
      </c>
      <c r="C14" s="294">
        <v>65</v>
      </c>
      <c r="D14" s="295">
        <v>159</v>
      </c>
      <c r="E14" s="293">
        <v>23</v>
      </c>
      <c r="F14" s="294">
        <v>20</v>
      </c>
      <c r="G14" s="295">
        <v>43</v>
      </c>
      <c r="H14" s="230">
        <f t="shared" si="0"/>
        <v>0.24468085106382978</v>
      </c>
      <c r="I14" s="172">
        <f t="shared" si="1"/>
        <v>0.30769230769230771</v>
      </c>
      <c r="J14" s="173">
        <f t="shared" si="2"/>
        <v>0.27044025157232704</v>
      </c>
      <c r="K14" s="293">
        <v>11</v>
      </c>
      <c r="L14" s="294">
        <v>12</v>
      </c>
      <c r="M14" s="295">
        <v>23</v>
      </c>
      <c r="N14" s="226">
        <f t="shared" si="3"/>
        <v>0.11702127659574468</v>
      </c>
      <c r="O14" s="151">
        <f t="shared" si="4"/>
        <v>0.18461538461538463</v>
      </c>
      <c r="P14" s="152">
        <f t="shared" si="5"/>
        <v>0.14465408805031446</v>
      </c>
      <c r="Q14" s="293">
        <v>80</v>
      </c>
      <c r="R14" s="294">
        <v>101</v>
      </c>
      <c r="S14" s="295">
        <v>181</v>
      </c>
      <c r="T14" s="227">
        <f t="shared" si="6"/>
        <v>0.85106382978723405</v>
      </c>
      <c r="U14" s="156">
        <f t="shared" si="7"/>
        <v>1.5538461538461539</v>
      </c>
      <c r="V14" s="157">
        <f t="shared" si="8"/>
        <v>1.1383647798742138</v>
      </c>
      <c r="W14" s="320">
        <v>3</v>
      </c>
      <c r="X14" s="320">
        <v>4</v>
      </c>
      <c r="Y14" s="295">
        <v>7</v>
      </c>
      <c r="Z14" s="293">
        <v>0</v>
      </c>
      <c r="AA14" s="294">
        <v>0</v>
      </c>
      <c r="AB14" s="295">
        <v>0</v>
      </c>
      <c r="AC14" s="231">
        <f t="shared" si="9"/>
        <v>0</v>
      </c>
      <c r="AD14" s="179">
        <f t="shared" si="10"/>
        <v>0</v>
      </c>
      <c r="AE14" s="180">
        <f t="shared" si="11"/>
        <v>0</v>
      </c>
      <c r="AF14" s="293">
        <v>0</v>
      </c>
      <c r="AG14" s="294">
        <v>0</v>
      </c>
      <c r="AH14" s="295">
        <v>0</v>
      </c>
      <c r="AI14" s="231">
        <f t="shared" si="12"/>
        <v>0</v>
      </c>
      <c r="AJ14" s="179">
        <f t="shared" si="13"/>
        <v>0</v>
      </c>
      <c r="AK14" s="180">
        <f t="shared" si="14"/>
        <v>0</v>
      </c>
      <c r="AL14" s="293">
        <v>9</v>
      </c>
      <c r="AM14" s="294">
        <v>12</v>
      </c>
      <c r="AN14" s="295">
        <v>21</v>
      </c>
      <c r="AO14" s="232">
        <f t="shared" si="15"/>
        <v>9.5744680851063829E-2</v>
      </c>
      <c r="AP14" s="182">
        <f t="shared" si="16"/>
        <v>0.18461538461538463</v>
      </c>
      <c r="AQ14" s="183">
        <f t="shared" si="17"/>
        <v>0.13207547169811321</v>
      </c>
      <c r="AR14" s="293">
        <v>0</v>
      </c>
      <c r="AS14" s="294">
        <v>0</v>
      </c>
      <c r="AT14" s="295">
        <v>0</v>
      </c>
      <c r="AU14" s="184">
        <f t="shared" si="20"/>
        <v>0.94680851063829785</v>
      </c>
      <c r="AV14" s="185">
        <f t="shared" si="18"/>
        <v>1.7384615384615385</v>
      </c>
      <c r="AW14" s="186">
        <f t="shared" si="19"/>
        <v>1.270440251572327</v>
      </c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</row>
    <row r="15" spans="1:98" s="15" customFormat="1" ht="18" customHeight="1">
      <c r="A15" s="167" t="s">
        <v>9</v>
      </c>
      <c r="B15" s="293">
        <v>10</v>
      </c>
      <c r="C15" s="294">
        <v>18</v>
      </c>
      <c r="D15" s="295">
        <v>28</v>
      </c>
      <c r="E15" s="293">
        <v>3</v>
      </c>
      <c r="F15" s="294">
        <v>8</v>
      </c>
      <c r="G15" s="295">
        <v>11</v>
      </c>
      <c r="H15" s="230">
        <f t="shared" si="0"/>
        <v>0.3</v>
      </c>
      <c r="I15" s="172">
        <f t="shared" si="1"/>
        <v>0.44444444444444442</v>
      </c>
      <c r="J15" s="173">
        <f t="shared" si="2"/>
        <v>0.39285714285714285</v>
      </c>
      <c r="K15" s="293">
        <v>2</v>
      </c>
      <c r="L15" s="294">
        <v>3</v>
      </c>
      <c r="M15" s="295">
        <v>5</v>
      </c>
      <c r="N15" s="226">
        <f t="shared" si="3"/>
        <v>0.2</v>
      </c>
      <c r="O15" s="151">
        <f t="shared" si="4"/>
        <v>0.16666666666666666</v>
      </c>
      <c r="P15" s="152">
        <f t="shared" si="5"/>
        <v>0.17857142857142858</v>
      </c>
      <c r="Q15" s="293">
        <v>17</v>
      </c>
      <c r="R15" s="294">
        <v>33</v>
      </c>
      <c r="S15" s="295">
        <v>50</v>
      </c>
      <c r="T15" s="227">
        <f t="shared" si="6"/>
        <v>1.7</v>
      </c>
      <c r="U15" s="156">
        <f t="shared" si="7"/>
        <v>1.8333333333333333</v>
      </c>
      <c r="V15" s="157">
        <f t="shared" si="8"/>
        <v>1.7857142857142858</v>
      </c>
      <c r="W15" s="320">
        <v>1</v>
      </c>
      <c r="X15" s="320">
        <v>8</v>
      </c>
      <c r="Y15" s="295">
        <v>9</v>
      </c>
      <c r="Z15" s="293">
        <v>0</v>
      </c>
      <c r="AA15" s="294">
        <v>0</v>
      </c>
      <c r="AB15" s="295">
        <v>0</v>
      </c>
      <c r="AC15" s="231">
        <f t="shared" si="9"/>
        <v>0</v>
      </c>
      <c r="AD15" s="179">
        <f t="shared" si="10"/>
        <v>0</v>
      </c>
      <c r="AE15" s="180">
        <f t="shared" si="11"/>
        <v>0</v>
      </c>
      <c r="AF15" s="293">
        <v>0</v>
      </c>
      <c r="AG15" s="294">
        <v>0</v>
      </c>
      <c r="AH15" s="295">
        <v>0</v>
      </c>
      <c r="AI15" s="231">
        <f t="shared" si="12"/>
        <v>0</v>
      </c>
      <c r="AJ15" s="179">
        <f t="shared" si="13"/>
        <v>0</v>
      </c>
      <c r="AK15" s="180">
        <f t="shared" si="14"/>
        <v>0</v>
      </c>
      <c r="AL15" s="293">
        <v>0</v>
      </c>
      <c r="AM15" s="294">
        <v>0</v>
      </c>
      <c r="AN15" s="295">
        <v>0</v>
      </c>
      <c r="AO15" s="232">
        <f t="shared" si="15"/>
        <v>0</v>
      </c>
      <c r="AP15" s="182">
        <f t="shared" si="16"/>
        <v>0</v>
      </c>
      <c r="AQ15" s="183">
        <f t="shared" si="17"/>
        <v>0</v>
      </c>
      <c r="AR15" s="293">
        <v>0</v>
      </c>
      <c r="AS15" s="294">
        <v>0</v>
      </c>
      <c r="AT15" s="295">
        <v>0</v>
      </c>
      <c r="AU15" s="184">
        <f t="shared" si="20"/>
        <v>1.7</v>
      </c>
      <c r="AV15" s="185">
        <f t="shared" si="18"/>
        <v>1.8333333333333333</v>
      </c>
      <c r="AW15" s="186">
        <f t="shared" si="19"/>
        <v>1.7857142857142858</v>
      </c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</row>
    <row r="16" spans="1:98" s="15" customFormat="1" ht="18" customHeight="1">
      <c r="A16" s="167" t="s">
        <v>8</v>
      </c>
      <c r="B16" s="293">
        <v>104</v>
      </c>
      <c r="C16" s="294">
        <v>117</v>
      </c>
      <c r="D16" s="295">
        <v>221</v>
      </c>
      <c r="E16" s="293">
        <v>42</v>
      </c>
      <c r="F16" s="294">
        <v>38</v>
      </c>
      <c r="G16" s="295">
        <v>80</v>
      </c>
      <c r="H16" s="230">
        <f t="shared" si="0"/>
        <v>0.40384615384615385</v>
      </c>
      <c r="I16" s="172">
        <f t="shared" si="1"/>
        <v>0.3247863247863248</v>
      </c>
      <c r="J16" s="173">
        <f t="shared" si="2"/>
        <v>0.36199095022624433</v>
      </c>
      <c r="K16" s="293">
        <v>10</v>
      </c>
      <c r="L16" s="294">
        <v>4</v>
      </c>
      <c r="M16" s="295">
        <v>14</v>
      </c>
      <c r="N16" s="226">
        <f t="shared" si="3"/>
        <v>9.6153846153846159E-2</v>
      </c>
      <c r="O16" s="151">
        <f t="shared" si="4"/>
        <v>3.4188034188034191E-2</v>
      </c>
      <c r="P16" s="152">
        <f t="shared" si="5"/>
        <v>6.3348416289592757E-2</v>
      </c>
      <c r="Q16" s="293">
        <v>181</v>
      </c>
      <c r="R16" s="294">
        <v>133</v>
      </c>
      <c r="S16" s="295">
        <v>314</v>
      </c>
      <c r="T16" s="227">
        <f t="shared" si="6"/>
        <v>1.7403846153846154</v>
      </c>
      <c r="U16" s="156">
        <f t="shared" si="7"/>
        <v>1.1367521367521367</v>
      </c>
      <c r="V16" s="157">
        <f t="shared" si="8"/>
        <v>1.4208144796380091</v>
      </c>
      <c r="W16" s="320">
        <v>8</v>
      </c>
      <c r="X16" s="320">
        <v>6</v>
      </c>
      <c r="Y16" s="295">
        <v>14</v>
      </c>
      <c r="Z16" s="293">
        <v>0</v>
      </c>
      <c r="AA16" s="294">
        <v>0</v>
      </c>
      <c r="AB16" s="295">
        <v>0</v>
      </c>
      <c r="AC16" s="231">
        <f t="shared" si="9"/>
        <v>0</v>
      </c>
      <c r="AD16" s="179">
        <f t="shared" si="10"/>
        <v>0</v>
      </c>
      <c r="AE16" s="180">
        <f t="shared" si="11"/>
        <v>0</v>
      </c>
      <c r="AF16" s="293">
        <v>0</v>
      </c>
      <c r="AG16" s="294">
        <v>0</v>
      </c>
      <c r="AH16" s="295">
        <v>0</v>
      </c>
      <c r="AI16" s="231">
        <f t="shared" si="12"/>
        <v>0</v>
      </c>
      <c r="AJ16" s="179">
        <f t="shared" si="13"/>
        <v>0</v>
      </c>
      <c r="AK16" s="180">
        <f t="shared" si="14"/>
        <v>0</v>
      </c>
      <c r="AL16" s="293">
        <v>0</v>
      </c>
      <c r="AM16" s="294">
        <v>0</v>
      </c>
      <c r="AN16" s="295">
        <v>0</v>
      </c>
      <c r="AO16" s="232">
        <f t="shared" si="15"/>
        <v>0</v>
      </c>
      <c r="AP16" s="182">
        <f t="shared" si="16"/>
        <v>0</v>
      </c>
      <c r="AQ16" s="183">
        <f t="shared" si="17"/>
        <v>0</v>
      </c>
      <c r="AR16" s="293">
        <v>0</v>
      </c>
      <c r="AS16" s="294">
        <v>0</v>
      </c>
      <c r="AT16" s="295">
        <v>0</v>
      </c>
      <c r="AU16" s="184">
        <f t="shared" si="20"/>
        <v>1.7403846153846154</v>
      </c>
      <c r="AV16" s="185">
        <f t="shared" si="18"/>
        <v>1.1367521367521367</v>
      </c>
      <c r="AW16" s="186">
        <f t="shared" si="19"/>
        <v>1.4208144796380091</v>
      </c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</row>
    <row r="17" spans="1:98" s="15" customFormat="1" ht="18" customHeight="1">
      <c r="A17" s="167" t="s">
        <v>7</v>
      </c>
      <c r="B17" s="293">
        <v>9</v>
      </c>
      <c r="C17" s="294">
        <v>18</v>
      </c>
      <c r="D17" s="295">
        <v>27</v>
      </c>
      <c r="E17" s="293">
        <v>6</v>
      </c>
      <c r="F17" s="294">
        <v>6</v>
      </c>
      <c r="G17" s="295">
        <v>12</v>
      </c>
      <c r="H17" s="230">
        <f t="shared" si="0"/>
        <v>0.66666666666666663</v>
      </c>
      <c r="I17" s="172">
        <f t="shared" si="1"/>
        <v>0.33333333333333331</v>
      </c>
      <c r="J17" s="173">
        <f t="shared" si="2"/>
        <v>0.44444444444444442</v>
      </c>
      <c r="K17" s="293">
        <v>2</v>
      </c>
      <c r="L17" s="294">
        <v>3</v>
      </c>
      <c r="M17" s="295">
        <v>5</v>
      </c>
      <c r="N17" s="226">
        <f t="shared" si="3"/>
        <v>0.22222222222222221</v>
      </c>
      <c r="O17" s="151">
        <f t="shared" si="4"/>
        <v>0.16666666666666666</v>
      </c>
      <c r="P17" s="152">
        <f t="shared" si="5"/>
        <v>0.18518518518518517</v>
      </c>
      <c r="Q17" s="293">
        <v>11</v>
      </c>
      <c r="R17" s="294">
        <v>22</v>
      </c>
      <c r="S17" s="295">
        <v>33</v>
      </c>
      <c r="T17" s="227">
        <f t="shared" si="6"/>
        <v>1.2222222222222223</v>
      </c>
      <c r="U17" s="156">
        <f t="shared" si="7"/>
        <v>1.2222222222222223</v>
      </c>
      <c r="V17" s="157">
        <f t="shared" si="8"/>
        <v>1.2222222222222223</v>
      </c>
      <c r="W17" s="320">
        <v>0</v>
      </c>
      <c r="X17" s="320">
        <v>2</v>
      </c>
      <c r="Y17" s="295">
        <v>2</v>
      </c>
      <c r="Z17" s="293">
        <v>0</v>
      </c>
      <c r="AA17" s="294">
        <v>0</v>
      </c>
      <c r="AB17" s="295">
        <v>0</v>
      </c>
      <c r="AC17" s="231">
        <f t="shared" si="9"/>
        <v>0</v>
      </c>
      <c r="AD17" s="179">
        <f t="shared" si="10"/>
        <v>0</v>
      </c>
      <c r="AE17" s="180">
        <f t="shared" si="11"/>
        <v>0</v>
      </c>
      <c r="AF17" s="293">
        <v>0</v>
      </c>
      <c r="AG17" s="294">
        <v>0</v>
      </c>
      <c r="AH17" s="295">
        <v>0</v>
      </c>
      <c r="AI17" s="231">
        <f t="shared" si="12"/>
        <v>0</v>
      </c>
      <c r="AJ17" s="179">
        <f t="shared" si="13"/>
        <v>0</v>
      </c>
      <c r="AK17" s="180">
        <f t="shared" si="14"/>
        <v>0</v>
      </c>
      <c r="AL17" s="293">
        <v>0</v>
      </c>
      <c r="AM17" s="294">
        <v>0</v>
      </c>
      <c r="AN17" s="295">
        <v>0</v>
      </c>
      <c r="AO17" s="232">
        <f t="shared" si="15"/>
        <v>0</v>
      </c>
      <c r="AP17" s="182">
        <f t="shared" si="16"/>
        <v>0</v>
      </c>
      <c r="AQ17" s="183">
        <f t="shared" si="17"/>
        <v>0</v>
      </c>
      <c r="AR17" s="293">
        <v>0</v>
      </c>
      <c r="AS17" s="294">
        <v>2</v>
      </c>
      <c r="AT17" s="295">
        <v>2</v>
      </c>
      <c r="AU17" s="184">
        <f t="shared" si="20"/>
        <v>1.2222222222222223</v>
      </c>
      <c r="AV17" s="185">
        <f t="shared" si="18"/>
        <v>1.2222222222222223</v>
      </c>
      <c r="AW17" s="186">
        <f t="shared" si="19"/>
        <v>1.2222222222222223</v>
      </c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</row>
    <row r="18" spans="1:98" s="15" customFormat="1" ht="18" customHeight="1">
      <c r="A18" s="167" t="s">
        <v>6</v>
      </c>
      <c r="B18" s="293">
        <v>45</v>
      </c>
      <c r="C18" s="294">
        <v>48</v>
      </c>
      <c r="D18" s="295">
        <v>93</v>
      </c>
      <c r="E18" s="293">
        <v>24</v>
      </c>
      <c r="F18" s="294">
        <v>19</v>
      </c>
      <c r="G18" s="295">
        <v>43</v>
      </c>
      <c r="H18" s="230">
        <f t="shared" si="0"/>
        <v>0.53333333333333333</v>
      </c>
      <c r="I18" s="172">
        <f t="shared" si="1"/>
        <v>0.39583333333333331</v>
      </c>
      <c r="J18" s="173">
        <f t="shared" si="2"/>
        <v>0.46236559139784944</v>
      </c>
      <c r="K18" s="293">
        <v>12</v>
      </c>
      <c r="L18" s="294">
        <v>11</v>
      </c>
      <c r="M18" s="295">
        <v>23</v>
      </c>
      <c r="N18" s="226">
        <f t="shared" si="3"/>
        <v>0.26666666666666666</v>
      </c>
      <c r="O18" s="151">
        <f t="shared" si="4"/>
        <v>0.22916666666666666</v>
      </c>
      <c r="P18" s="152">
        <f t="shared" si="5"/>
        <v>0.24731182795698925</v>
      </c>
      <c r="Q18" s="293">
        <v>106</v>
      </c>
      <c r="R18" s="294">
        <v>62</v>
      </c>
      <c r="S18" s="295">
        <v>168</v>
      </c>
      <c r="T18" s="227">
        <f t="shared" si="6"/>
        <v>2.3555555555555556</v>
      </c>
      <c r="U18" s="156">
        <f t="shared" si="7"/>
        <v>1.2916666666666667</v>
      </c>
      <c r="V18" s="157">
        <f t="shared" si="8"/>
        <v>1.8064516129032258</v>
      </c>
      <c r="W18" s="321">
        <v>12</v>
      </c>
      <c r="X18" s="321">
        <v>7</v>
      </c>
      <c r="Y18" s="295">
        <v>19</v>
      </c>
      <c r="Z18" s="293">
        <v>0</v>
      </c>
      <c r="AA18" s="294">
        <v>0</v>
      </c>
      <c r="AB18" s="295">
        <v>0</v>
      </c>
      <c r="AC18" s="231">
        <f t="shared" si="9"/>
        <v>0</v>
      </c>
      <c r="AD18" s="179">
        <f t="shared" si="10"/>
        <v>0</v>
      </c>
      <c r="AE18" s="180">
        <f t="shared" si="11"/>
        <v>0</v>
      </c>
      <c r="AF18" s="293">
        <v>0</v>
      </c>
      <c r="AG18" s="294">
        <v>0</v>
      </c>
      <c r="AH18" s="295">
        <v>0</v>
      </c>
      <c r="AI18" s="231">
        <f t="shared" si="12"/>
        <v>0</v>
      </c>
      <c r="AJ18" s="179">
        <f t="shared" si="13"/>
        <v>0</v>
      </c>
      <c r="AK18" s="180">
        <f t="shared" si="14"/>
        <v>0</v>
      </c>
      <c r="AL18" s="293">
        <v>0</v>
      </c>
      <c r="AM18" s="294">
        <v>0</v>
      </c>
      <c r="AN18" s="295">
        <v>0</v>
      </c>
      <c r="AO18" s="232">
        <f t="shared" si="15"/>
        <v>0</v>
      </c>
      <c r="AP18" s="182">
        <f t="shared" si="16"/>
        <v>0</v>
      </c>
      <c r="AQ18" s="183">
        <f t="shared" si="17"/>
        <v>0</v>
      </c>
      <c r="AR18" s="293">
        <v>0</v>
      </c>
      <c r="AS18" s="294">
        <v>0</v>
      </c>
      <c r="AT18" s="295">
        <v>0</v>
      </c>
      <c r="AU18" s="184">
        <f t="shared" si="20"/>
        <v>2.3555555555555556</v>
      </c>
      <c r="AV18" s="185">
        <f t="shared" si="18"/>
        <v>1.2916666666666667</v>
      </c>
      <c r="AW18" s="186">
        <f t="shared" si="19"/>
        <v>1.8064516129032258</v>
      </c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</row>
    <row r="19" spans="1:98" s="15" customFormat="1" ht="18" customHeight="1">
      <c r="A19" s="167" t="s">
        <v>5</v>
      </c>
      <c r="B19" s="293">
        <v>31</v>
      </c>
      <c r="C19" s="294">
        <v>30</v>
      </c>
      <c r="D19" s="295">
        <v>61</v>
      </c>
      <c r="E19" s="293">
        <v>14</v>
      </c>
      <c r="F19" s="294">
        <v>12</v>
      </c>
      <c r="G19" s="295">
        <v>26</v>
      </c>
      <c r="H19" s="230">
        <f t="shared" si="0"/>
        <v>0.45161290322580644</v>
      </c>
      <c r="I19" s="172">
        <f t="shared" si="1"/>
        <v>0.4</v>
      </c>
      <c r="J19" s="173">
        <f t="shared" si="2"/>
        <v>0.42622950819672129</v>
      </c>
      <c r="K19" s="293">
        <v>7</v>
      </c>
      <c r="L19" s="294">
        <v>7</v>
      </c>
      <c r="M19" s="295">
        <v>14</v>
      </c>
      <c r="N19" s="226">
        <f t="shared" si="3"/>
        <v>0.22580645161290322</v>
      </c>
      <c r="O19" s="151">
        <f t="shared" si="4"/>
        <v>0.23333333333333334</v>
      </c>
      <c r="P19" s="152">
        <f t="shared" si="5"/>
        <v>0.22950819672131148</v>
      </c>
      <c r="Q19" s="293">
        <v>65</v>
      </c>
      <c r="R19" s="294">
        <v>48</v>
      </c>
      <c r="S19" s="295">
        <v>113</v>
      </c>
      <c r="T19" s="227">
        <f t="shared" si="6"/>
        <v>2.096774193548387</v>
      </c>
      <c r="U19" s="156">
        <f t="shared" si="7"/>
        <v>1.6</v>
      </c>
      <c r="V19" s="157">
        <f t="shared" si="8"/>
        <v>1.8524590163934427</v>
      </c>
      <c r="W19" s="321">
        <v>21</v>
      </c>
      <c r="X19" s="321">
        <v>8</v>
      </c>
      <c r="Y19" s="295">
        <v>29</v>
      </c>
      <c r="Z19" s="293">
        <v>0</v>
      </c>
      <c r="AA19" s="294">
        <v>0</v>
      </c>
      <c r="AB19" s="295">
        <v>0</v>
      </c>
      <c r="AC19" s="231">
        <f t="shared" si="9"/>
        <v>0</v>
      </c>
      <c r="AD19" s="179">
        <f t="shared" si="10"/>
        <v>0</v>
      </c>
      <c r="AE19" s="180">
        <f t="shared" si="11"/>
        <v>0</v>
      </c>
      <c r="AF19" s="293">
        <v>0</v>
      </c>
      <c r="AG19" s="294">
        <v>0</v>
      </c>
      <c r="AH19" s="295">
        <v>0</v>
      </c>
      <c r="AI19" s="231">
        <f t="shared" si="12"/>
        <v>0</v>
      </c>
      <c r="AJ19" s="179">
        <f t="shared" si="13"/>
        <v>0</v>
      </c>
      <c r="AK19" s="180">
        <f t="shared" si="14"/>
        <v>0</v>
      </c>
      <c r="AL19" s="293">
        <v>0</v>
      </c>
      <c r="AM19" s="294">
        <v>0</v>
      </c>
      <c r="AN19" s="295">
        <v>0</v>
      </c>
      <c r="AO19" s="232">
        <f t="shared" si="15"/>
        <v>0</v>
      </c>
      <c r="AP19" s="182">
        <f t="shared" si="16"/>
        <v>0</v>
      </c>
      <c r="AQ19" s="183">
        <f t="shared" si="17"/>
        <v>0</v>
      </c>
      <c r="AR19" s="293">
        <v>0</v>
      </c>
      <c r="AS19" s="294">
        <v>0</v>
      </c>
      <c r="AT19" s="295">
        <v>0</v>
      </c>
      <c r="AU19" s="184">
        <f t="shared" si="20"/>
        <v>2.096774193548387</v>
      </c>
      <c r="AV19" s="185">
        <f t="shared" si="18"/>
        <v>1.6</v>
      </c>
      <c r="AW19" s="186">
        <f t="shared" si="19"/>
        <v>1.8524590163934427</v>
      </c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</row>
    <row r="20" spans="1:98" s="15" customFormat="1" ht="18" customHeight="1">
      <c r="A20" s="167" t="s">
        <v>4</v>
      </c>
      <c r="B20" s="293">
        <v>67</v>
      </c>
      <c r="C20" s="294">
        <v>63</v>
      </c>
      <c r="D20" s="295">
        <v>130</v>
      </c>
      <c r="E20" s="293">
        <v>29</v>
      </c>
      <c r="F20" s="294">
        <v>30</v>
      </c>
      <c r="G20" s="295">
        <v>59</v>
      </c>
      <c r="H20" s="230">
        <f t="shared" si="0"/>
        <v>0.43283582089552236</v>
      </c>
      <c r="I20" s="172">
        <f t="shared" si="1"/>
        <v>0.47619047619047616</v>
      </c>
      <c r="J20" s="173">
        <f t="shared" si="2"/>
        <v>0.45384615384615384</v>
      </c>
      <c r="K20" s="293">
        <v>12</v>
      </c>
      <c r="L20" s="294">
        <v>9</v>
      </c>
      <c r="M20" s="295">
        <v>21</v>
      </c>
      <c r="N20" s="226">
        <f t="shared" si="3"/>
        <v>0.17910447761194029</v>
      </c>
      <c r="O20" s="151">
        <f t="shared" si="4"/>
        <v>0.14285714285714285</v>
      </c>
      <c r="P20" s="152">
        <f t="shared" si="5"/>
        <v>0.16153846153846155</v>
      </c>
      <c r="Q20" s="293">
        <v>116</v>
      </c>
      <c r="R20" s="294">
        <v>110</v>
      </c>
      <c r="S20" s="295">
        <v>226</v>
      </c>
      <c r="T20" s="227">
        <f t="shared" si="6"/>
        <v>1.7313432835820894</v>
      </c>
      <c r="U20" s="156">
        <f t="shared" si="7"/>
        <v>1.746031746031746</v>
      </c>
      <c r="V20" s="157">
        <f t="shared" si="8"/>
        <v>1.7384615384615385</v>
      </c>
      <c r="W20" s="320">
        <v>21</v>
      </c>
      <c r="X20" s="320">
        <v>16</v>
      </c>
      <c r="Y20" s="295">
        <v>37</v>
      </c>
      <c r="Z20" s="293">
        <v>0</v>
      </c>
      <c r="AA20" s="294">
        <v>0</v>
      </c>
      <c r="AB20" s="295">
        <v>0</v>
      </c>
      <c r="AC20" s="231">
        <f t="shared" si="9"/>
        <v>0</v>
      </c>
      <c r="AD20" s="179">
        <f t="shared" si="10"/>
        <v>0</v>
      </c>
      <c r="AE20" s="180">
        <f t="shared" si="11"/>
        <v>0</v>
      </c>
      <c r="AF20" s="293">
        <v>0</v>
      </c>
      <c r="AG20" s="294">
        <v>0</v>
      </c>
      <c r="AH20" s="295">
        <v>0</v>
      </c>
      <c r="AI20" s="231">
        <f t="shared" si="12"/>
        <v>0</v>
      </c>
      <c r="AJ20" s="179">
        <f t="shared" si="13"/>
        <v>0</v>
      </c>
      <c r="AK20" s="180">
        <f t="shared" si="14"/>
        <v>0</v>
      </c>
      <c r="AL20" s="293">
        <v>0</v>
      </c>
      <c r="AM20" s="294">
        <v>0</v>
      </c>
      <c r="AN20" s="295">
        <v>0</v>
      </c>
      <c r="AO20" s="232">
        <f t="shared" si="15"/>
        <v>0</v>
      </c>
      <c r="AP20" s="182">
        <f t="shared" si="16"/>
        <v>0</v>
      </c>
      <c r="AQ20" s="183">
        <f t="shared" si="17"/>
        <v>0</v>
      </c>
      <c r="AR20" s="293">
        <v>0</v>
      </c>
      <c r="AS20" s="294">
        <v>0</v>
      </c>
      <c r="AT20" s="295">
        <v>0</v>
      </c>
      <c r="AU20" s="184">
        <f t="shared" si="20"/>
        <v>1.7313432835820894</v>
      </c>
      <c r="AV20" s="185">
        <f t="shared" si="18"/>
        <v>1.746031746031746</v>
      </c>
      <c r="AW20" s="186">
        <f t="shared" si="19"/>
        <v>1.7384615384615385</v>
      </c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</row>
    <row r="21" spans="1:98" s="15" customFormat="1" ht="18" customHeight="1">
      <c r="A21" s="167" t="s">
        <v>3</v>
      </c>
      <c r="B21" s="293">
        <v>13</v>
      </c>
      <c r="C21" s="294">
        <v>14</v>
      </c>
      <c r="D21" s="295">
        <v>27</v>
      </c>
      <c r="E21" s="293">
        <v>4</v>
      </c>
      <c r="F21" s="294">
        <v>3</v>
      </c>
      <c r="G21" s="295">
        <v>7</v>
      </c>
      <c r="H21" s="230">
        <f t="shared" si="0"/>
        <v>0.30769230769230771</v>
      </c>
      <c r="I21" s="172">
        <f t="shared" si="1"/>
        <v>0.21428571428571427</v>
      </c>
      <c r="J21" s="173">
        <f t="shared" si="2"/>
        <v>0.25925925925925924</v>
      </c>
      <c r="K21" s="293">
        <v>1</v>
      </c>
      <c r="L21" s="294">
        <v>0</v>
      </c>
      <c r="M21" s="295">
        <v>1</v>
      </c>
      <c r="N21" s="226">
        <f t="shared" si="3"/>
        <v>7.6923076923076927E-2</v>
      </c>
      <c r="O21" s="151">
        <f t="shared" si="4"/>
        <v>0</v>
      </c>
      <c r="P21" s="152">
        <f t="shared" si="5"/>
        <v>3.7037037037037035E-2</v>
      </c>
      <c r="Q21" s="293">
        <v>21</v>
      </c>
      <c r="R21" s="294">
        <v>23</v>
      </c>
      <c r="S21" s="295">
        <v>44</v>
      </c>
      <c r="T21" s="227">
        <f t="shared" si="6"/>
        <v>1.6153846153846154</v>
      </c>
      <c r="U21" s="156">
        <f t="shared" si="7"/>
        <v>1.6428571428571428</v>
      </c>
      <c r="V21" s="157">
        <f t="shared" si="8"/>
        <v>1.6296296296296295</v>
      </c>
      <c r="W21" s="321">
        <v>0</v>
      </c>
      <c r="X21" s="321">
        <v>0</v>
      </c>
      <c r="Y21" s="295">
        <v>0</v>
      </c>
      <c r="Z21" s="293">
        <v>0</v>
      </c>
      <c r="AA21" s="294">
        <v>0</v>
      </c>
      <c r="AB21" s="295">
        <v>0</v>
      </c>
      <c r="AC21" s="231">
        <f t="shared" si="9"/>
        <v>0</v>
      </c>
      <c r="AD21" s="179">
        <f t="shared" si="10"/>
        <v>0</v>
      </c>
      <c r="AE21" s="180">
        <f t="shared" si="11"/>
        <v>0</v>
      </c>
      <c r="AF21" s="293">
        <v>0</v>
      </c>
      <c r="AG21" s="294">
        <v>0</v>
      </c>
      <c r="AH21" s="295">
        <v>0</v>
      </c>
      <c r="AI21" s="231">
        <f t="shared" si="12"/>
        <v>0</v>
      </c>
      <c r="AJ21" s="179">
        <f t="shared" si="13"/>
        <v>0</v>
      </c>
      <c r="AK21" s="180">
        <f t="shared" si="14"/>
        <v>0</v>
      </c>
      <c r="AL21" s="293">
        <v>0</v>
      </c>
      <c r="AM21" s="294">
        <v>0</v>
      </c>
      <c r="AN21" s="295">
        <v>0</v>
      </c>
      <c r="AO21" s="232">
        <f t="shared" si="15"/>
        <v>0</v>
      </c>
      <c r="AP21" s="182">
        <f t="shared" si="16"/>
        <v>0</v>
      </c>
      <c r="AQ21" s="183">
        <f t="shared" si="17"/>
        <v>0</v>
      </c>
      <c r="AR21" s="293">
        <v>0</v>
      </c>
      <c r="AS21" s="294">
        <v>0</v>
      </c>
      <c r="AT21" s="295">
        <v>0</v>
      </c>
      <c r="AU21" s="184">
        <f t="shared" si="20"/>
        <v>1.6153846153846154</v>
      </c>
      <c r="AV21" s="185">
        <f t="shared" si="18"/>
        <v>1.6428571428571428</v>
      </c>
      <c r="AW21" s="186">
        <f t="shared" si="19"/>
        <v>1.6296296296296295</v>
      </c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</row>
    <row r="22" spans="1:98" s="15" customFormat="1" ht="18" customHeight="1">
      <c r="A22" s="167" t="s">
        <v>2</v>
      </c>
      <c r="B22" s="293">
        <v>10</v>
      </c>
      <c r="C22" s="294">
        <v>9</v>
      </c>
      <c r="D22" s="295">
        <v>19</v>
      </c>
      <c r="E22" s="293">
        <v>5</v>
      </c>
      <c r="F22" s="294">
        <v>4</v>
      </c>
      <c r="G22" s="295">
        <v>9</v>
      </c>
      <c r="H22" s="230">
        <f t="shared" si="0"/>
        <v>0.5</v>
      </c>
      <c r="I22" s="172">
        <f t="shared" si="1"/>
        <v>0.44444444444444442</v>
      </c>
      <c r="J22" s="173">
        <f t="shared" si="2"/>
        <v>0.47368421052631576</v>
      </c>
      <c r="K22" s="293">
        <v>4</v>
      </c>
      <c r="L22" s="294">
        <v>0</v>
      </c>
      <c r="M22" s="295">
        <v>4</v>
      </c>
      <c r="N22" s="226">
        <f t="shared" si="3"/>
        <v>0.4</v>
      </c>
      <c r="O22" s="151">
        <f t="shared" si="4"/>
        <v>0</v>
      </c>
      <c r="P22" s="152">
        <f t="shared" si="5"/>
        <v>0.21052631578947367</v>
      </c>
      <c r="Q22" s="293">
        <v>20</v>
      </c>
      <c r="R22" s="294">
        <v>20</v>
      </c>
      <c r="S22" s="295">
        <v>40</v>
      </c>
      <c r="T22" s="227">
        <f t="shared" si="6"/>
        <v>2</v>
      </c>
      <c r="U22" s="156">
        <f t="shared" si="7"/>
        <v>2.2222222222222223</v>
      </c>
      <c r="V22" s="157">
        <f t="shared" si="8"/>
        <v>2.1052631578947367</v>
      </c>
      <c r="W22" s="321">
        <v>1</v>
      </c>
      <c r="X22" s="321">
        <v>2</v>
      </c>
      <c r="Y22" s="295">
        <v>3</v>
      </c>
      <c r="Z22" s="293">
        <v>0</v>
      </c>
      <c r="AA22" s="294">
        <v>0</v>
      </c>
      <c r="AB22" s="295">
        <v>0</v>
      </c>
      <c r="AC22" s="231">
        <f t="shared" si="9"/>
        <v>0</v>
      </c>
      <c r="AD22" s="179">
        <f t="shared" si="10"/>
        <v>0</v>
      </c>
      <c r="AE22" s="180">
        <f t="shared" si="11"/>
        <v>0</v>
      </c>
      <c r="AF22" s="293">
        <v>0</v>
      </c>
      <c r="AG22" s="294">
        <v>0</v>
      </c>
      <c r="AH22" s="295">
        <v>0</v>
      </c>
      <c r="AI22" s="231">
        <f t="shared" si="12"/>
        <v>0</v>
      </c>
      <c r="AJ22" s="179">
        <f t="shared" si="13"/>
        <v>0</v>
      </c>
      <c r="AK22" s="180">
        <f t="shared" si="14"/>
        <v>0</v>
      </c>
      <c r="AL22" s="293">
        <v>0</v>
      </c>
      <c r="AM22" s="294">
        <v>0</v>
      </c>
      <c r="AN22" s="295">
        <v>0</v>
      </c>
      <c r="AO22" s="232">
        <f t="shared" si="15"/>
        <v>0</v>
      </c>
      <c r="AP22" s="182">
        <f t="shared" si="16"/>
        <v>0</v>
      </c>
      <c r="AQ22" s="183">
        <f t="shared" si="17"/>
        <v>0</v>
      </c>
      <c r="AR22" s="293">
        <v>0</v>
      </c>
      <c r="AS22" s="294">
        <v>0</v>
      </c>
      <c r="AT22" s="295">
        <v>0</v>
      </c>
      <c r="AU22" s="184">
        <f t="shared" si="20"/>
        <v>2</v>
      </c>
      <c r="AV22" s="185">
        <f t="shared" si="18"/>
        <v>2.2222222222222223</v>
      </c>
      <c r="AW22" s="186">
        <f t="shared" si="19"/>
        <v>2.1052631578947367</v>
      </c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</row>
    <row r="23" spans="1:98" s="15" customFormat="1" ht="18" customHeight="1">
      <c r="A23" s="240" t="s">
        <v>1</v>
      </c>
      <c r="B23" s="296">
        <v>10</v>
      </c>
      <c r="C23" s="297">
        <v>9</v>
      </c>
      <c r="D23" s="298">
        <v>19</v>
      </c>
      <c r="E23" s="296">
        <v>3</v>
      </c>
      <c r="F23" s="297">
        <v>1</v>
      </c>
      <c r="G23" s="298">
        <v>4</v>
      </c>
      <c r="H23" s="241">
        <f t="shared" si="0"/>
        <v>0.3</v>
      </c>
      <c r="I23" s="242">
        <f t="shared" si="1"/>
        <v>0.1111111111111111</v>
      </c>
      <c r="J23" s="243">
        <f t="shared" si="2"/>
        <v>0.21052631578947367</v>
      </c>
      <c r="K23" s="296">
        <v>3</v>
      </c>
      <c r="L23" s="297">
        <v>1</v>
      </c>
      <c r="M23" s="298">
        <v>4</v>
      </c>
      <c r="N23" s="244">
        <f t="shared" si="3"/>
        <v>0.3</v>
      </c>
      <c r="O23" s="245">
        <f t="shared" si="4"/>
        <v>0.1111111111111111</v>
      </c>
      <c r="P23" s="246">
        <f t="shared" si="5"/>
        <v>0.21052631578947367</v>
      </c>
      <c r="Q23" s="296">
        <v>1</v>
      </c>
      <c r="R23" s="297">
        <v>0</v>
      </c>
      <c r="S23" s="298">
        <v>1</v>
      </c>
      <c r="T23" s="247">
        <f t="shared" si="6"/>
        <v>0.1</v>
      </c>
      <c r="U23" s="248">
        <f t="shared" si="7"/>
        <v>0</v>
      </c>
      <c r="V23" s="249">
        <f t="shared" si="8"/>
        <v>5.2631578947368418E-2</v>
      </c>
      <c r="W23" s="320">
        <v>1</v>
      </c>
      <c r="X23" s="320">
        <v>0</v>
      </c>
      <c r="Y23" s="298">
        <v>1</v>
      </c>
      <c r="Z23" s="296">
        <v>0</v>
      </c>
      <c r="AA23" s="297">
        <v>0</v>
      </c>
      <c r="AB23" s="298">
        <v>0</v>
      </c>
      <c r="AC23" s="250">
        <f t="shared" si="9"/>
        <v>0</v>
      </c>
      <c r="AD23" s="251">
        <f t="shared" si="10"/>
        <v>0</v>
      </c>
      <c r="AE23" s="252">
        <f t="shared" si="11"/>
        <v>0</v>
      </c>
      <c r="AF23" s="296">
        <v>0</v>
      </c>
      <c r="AG23" s="297">
        <v>0</v>
      </c>
      <c r="AH23" s="298">
        <v>0</v>
      </c>
      <c r="AI23" s="250">
        <f t="shared" si="12"/>
        <v>0</v>
      </c>
      <c r="AJ23" s="251">
        <f t="shared" si="13"/>
        <v>0</v>
      </c>
      <c r="AK23" s="252">
        <f t="shared" si="14"/>
        <v>0</v>
      </c>
      <c r="AL23" s="296">
        <v>0</v>
      </c>
      <c r="AM23" s="297">
        <v>0</v>
      </c>
      <c r="AN23" s="298">
        <v>0</v>
      </c>
      <c r="AO23" s="253">
        <f t="shared" si="15"/>
        <v>0</v>
      </c>
      <c r="AP23" s="254">
        <f t="shared" si="16"/>
        <v>0</v>
      </c>
      <c r="AQ23" s="255">
        <f t="shared" si="17"/>
        <v>0</v>
      </c>
      <c r="AR23" s="296">
        <v>0</v>
      </c>
      <c r="AS23" s="297">
        <v>5</v>
      </c>
      <c r="AT23" s="298">
        <v>5</v>
      </c>
      <c r="AU23" s="314">
        <f t="shared" si="20"/>
        <v>0.1</v>
      </c>
      <c r="AV23" s="315">
        <f t="shared" si="18"/>
        <v>0</v>
      </c>
      <c r="AW23" s="316">
        <f t="shared" si="19"/>
        <v>5.2631578947368418E-2</v>
      </c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</row>
    <row r="24" spans="1:98" s="15" customFormat="1" ht="18" customHeight="1">
      <c r="A24" s="256" t="s">
        <v>66</v>
      </c>
      <c r="B24" s="299">
        <f>SUM(B5:B23)</f>
        <v>2064</v>
      </c>
      <c r="C24" s="300">
        <f>SUM(C5:C23)</f>
        <v>2078</v>
      </c>
      <c r="D24" s="301">
        <f t="shared" ref="D24:D28" si="21">B24+C24</f>
        <v>4142</v>
      </c>
      <c r="E24" s="299">
        <f>SUM(E5:E23)</f>
        <v>705</v>
      </c>
      <c r="F24" s="300">
        <f>SUM(F5:F23)</f>
        <v>627</v>
      </c>
      <c r="G24" s="301">
        <f t="shared" ref="G24:G28" si="22">E24+F24</f>
        <v>1332</v>
      </c>
      <c r="H24" s="257">
        <f t="shared" si="0"/>
        <v>0.34156976744186046</v>
      </c>
      <c r="I24" s="258">
        <f t="shared" si="1"/>
        <v>0.30173243503368624</v>
      </c>
      <c r="J24" s="259">
        <f t="shared" si="2"/>
        <v>0.32158377595364557</v>
      </c>
      <c r="K24" s="299">
        <f>SUM(K5:K23)</f>
        <v>242</v>
      </c>
      <c r="L24" s="299">
        <f>SUM(L5:L23)</f>
        <v>203</v>
      </c>
      <c r="M24" s="301">
        <f t="shared" ref="M24:M28" si="23">K24+L24</f>
        <v>445</v>
      </c>
      <c r="N24" s="260">
        <f t="shared" si="3"/>
        <v>0.11724806201550388</v>
      </c>
      <c r="O24" s="261">
        <f t="shared" si="4"/>
        <v>9.7690086621751687E-2</v>
      </c>
      <c r="P24" s="262">
        <f t="shared" si="5"/>
        <v>0.10743602124577499</v>
      </c>
      <c r="Q24" s="299">
        <f>SUM(Q5:Q23)</f>
        <v>2783</v>
      </c>
      <c r="R24" s="299">
        <f>SUM(R5:R23)</f>
        <v>2520</v>
      </c>
      <c r="S24" s="301">
        <f t="shared" ref="S24:S28" si="24">Q24+R24</f>
        <v>5303</v>
      </c>
      <c r="T24" s="263">
        <f t="shared" si="6"/>
        <v>1.3483527131782946</v>
      </c>
      <c r="U24" s="264">
        <f t="shared" si="7"/>
        <v>1.2127045235803657</v>
      </c>
      <c r="V24" s="265">
        <f t="shared" si="8"/>
        <v>1.2802993722839209</v>
      </c>
      <c r="W24" s="299">
        <f t="shared" ref="W24:X24" si="25">SUM(W5:W23)</f>
        <v>343</v>
      </c>
      <c r="X24" s="300">
        <f t="shared" si="25"/>
        <v>362</v>
      </c>
      <c r="Y24" s="301">
        <f t="shared" ref="Y24:Y28" si="26">W24+X24</f>
        <v>705</v>
      </c>
      <c r="Z24" s="299">
        <f>SUM(Z5:Z23)</f>
        <v>6</v>
      </c>
      <c r="AA24" s="300">
        <f>SUM(AA5:AA23)</f>
        <v>4</v>
      </c>
      <c r="AB24" s="301">
        <f t="shared" ref="AB24:AB28" si="27">Z24+AA24</f>
        <v>10</v>
      </c>
      <c r="AC24" s="266">
        <f t="shared" si="9"/>
        <v>2.9069767441860465E-3</v>
      </c>
      <c r="AD24" s="267">
        <f t="shared" si="10"/>
        <v>1.9249278152069298E-3</v>
      </c>
      <c r="AE24" s="268">
        <f t="shared" si="11"/>
        <v>2.4142926122646064E-3</v>
      </c>
      <c r="AF24" s="299">
        <f>SUM(AF5:AF23)</f>
        <v>1</v>
      </c>
      <c r="AG24" s="300">
        <f>SUM(AG5:AG23)</f>
        <v>1</v>
      </c>
      <c r="AH24" s="301">
        <f t="shared" ref="AH24:AH28" si="28">AF24+AG24</f>
        <v>2</v>
      </c>
      <c r="AI24" s="266">
        <f t="shared" si="12"/>
        <v>4.8449612403100775E-4</v>
      </c>
      <c r="AJ24" s="267">
        <f t="shared" si="13"/>
        <v>4.8123195380173246E-4</v>
      </c>
      <c r="AK24" s="268">
        <f t="shared" si="14"/>
        <v>4.8285852245292128E-4</v>
      </c>
      <c r="AL24" s="299">
        <f t="shared" ref="AL24:AM24" si="29">SUM(AL5:AL23)</f>
        <v>20</v>
      </c>
      <c r="AM24" s="300">
        <f t="shared" si="29"/>
        <v>26</v>
      </c>
      <c r="AN24" s="301">
        <f t="shared" ref="AN24:AN28" si="30">AL24+AM24</f>
        <v>46</v>
      </c>
      <c r="AO24" s="269">
        <f t="shared" si="15"/>
        <v>9.6899224806201549E-3</v>
      </c>
      <c r="AP24" s="270">
        <f t="shared" si="16"/>
        <v>1.2512030798845043E-2</v>
      </c>
      <c r="AQ24" s="271">
        <f t="shared" si="17"/>
        <v>1.110574601641719E-2</v>
      </c>
      <c r="AR24" s="299">
        <f t="shared" ref="AR24:AS24" si="31">SUM(AR5:AR23)</f>
        <v>6</v>
      </c>
      <c r="AS24" s="300">
        <f t="shared" si="31"/>
        <v>14</v>
      </c>
      <c r="AT24" s="301">
        <f t="shared" ref="AT24:AT28" si="32">AR24+AS24</f>
        <v>20</v>
      </c>
      <c r="AU24" s="211">
        <f t="shared" si="20"/>
        <v>1.3580426356589148</v>
      </c>
      <c r="AV24" s="313">
        <f t="shared" si="18"/>
        <v>1.2252165543792108</v>
      </c>
      <c r="AW24" s="213">
        <f t="shared" si="19"/>
        <v>1.2914051183003381</v>
      </c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</row>
    <row r="25" spans="1:98" s="15" customFormat="1" ht="18" customHeight="1">
      <c r="A25" s="256" t="s">
        <v>67</v>
      </c>
      <c r="B25" s="299">
        <v>22</v>
      </c>
      <c r="C25" s="300">
        <v>26</v>
      </c>
      <c r="D25" s="301">
        <v>48</v>
      </c>
      <c r="E25" s="299">
        <v>4</v>
      </c>
      <c r="F25" s="300">
        <v>6</v>
      </c>
      <c r="G25" s="301">
        <v>10</v>
      </c>
      <c r="H25" s="257">
        <f t="shared" si="0"/>
        <v>0.18181818181818182</v>
      </c>
      <c r="I25" s="258">
        <f t="shared" si="1"/>
        <v>0.23076923076923078</v>
      </c>
      <c r="J25" s="259">
        <f t="shared" si="2"/>
        <v>0.20833333333333334</v>
      </c>
      <c r="K25" s="299">
        <v>3</v>
      </c>
      <c r="L25" s="300">
        <v>1</v>
      </c>
      <c r="M25" s="301">
        <v>4</v>
      </c>
      <c r="N25" s="260">
        <f t="shared" si="3"/>
        <v>0.13636363636363635</v>
      </c>
      <c r="O25" s="261">
        <f t="shared" si="4"/>
        <v>3.8461538461538464E-2</v>
      </c>
      <c r="P25" s="262">
        <f t="shared" si="5"/>
        <v>8.3333333333333329E-2</v>
      </c>
      <c r="Q25" s="299">
        <v>7</v>
      </c>
      <c r="R25" s="300">
        <v>28</v>
      </c>
      <c r="S25" s="301">
        <v>35</v>
      </c>
      <c r="T25" s="263">
        <f t="shared" si="6"/>
        <v>0.31818181818181818</v>
      </c>
      <c r="U25" s="264">
        <f t="shared" si="7"/>
        <v>1.0769230769230769</v>
      </c>
      <c r="V25" s="265">
        <f t="shared" si="8"/>
        <v>0.72916666666666663</v>
      </c>
      <c r="W25" s="299">
        <v>0</v>
      </c>
      <c r="X25" s="300">
        <v>3</v>
      </c>
      <c r="Y25" s="301">
        <v>3</v>
      </c>
      <c r="Z25" s="299">
        <v>0</v>
      </c>
      <c r="AA25" s="300">
        <v>0</v>
      </c>
      <c r="AB25" s="301">
        <v>0</v>
      </c>
      <c r="AC25" s="266">
        <f t="shared" si="9"/>
        <v>0</v>
      </c>
      <c r="AD25" s="267">
        <f t="shared" si="10"/>
        <v>0</v>
      </c>
      <c r="AE25" s="268">
        <f t="shared" si="11"/>
        <v>0</v>
      </c>
      <c r="AF25" s="299">
        <v>0</v>
      </c>
      <c r="AG25" s="300">
        <v>0</v>
      </c>
      <c r="AH25" s="301">
        <v>0</v>
      </c>
      <c r="AI25" s="266">
        <f t="shared" si="12"/>
        <v>0</v>
      </c>
      <c r="AJ25" s="267">
        <f t="shared" si="13"/>
        <v>0</v>
      </c>
      <c r="AK25" s="268">
        <f t="shared" si="14"/>
        <v>0</v>
      </c>
      <c r="AL25" s="299">
        <v>0</v>
      </c>
      <c r="AM25" s="300">
        <v>0</v>
      </c>
      <c r="AN25" s="301">
        <v>0</v>
      </c>
      <c r="AO25" s="269">
        <f t="shared" si="15"/>
        <v>0</v>
      </c>
      <c r="AP25" s="270">
        <f t="shared" si="16"/>
        <v>0</v>
      </c>
      <c r="AQ25" s="271">
        <f t="shared" si="17"/>
        <v>0</v>
      </c>
      <c r="AR25" s="299">
        <v>0</v>
      </c>
      <c r="AS25" s="300">
        <v>0</v>
      </c>
      <c r="AT25" s="301">
        <v>0</v>
      </c>
      <c r="AU25" s="211">
        <f t="shared" ref="AU25:AU26" si="33">(Q25+AL25)/B25</f>
        <v>0.31818181818181818</v>
      </c>
      <c r="AV25" s="313">
        <f t="shared" ref="AV25" si="34">(R25+AM25)/C25</f>
        <v>1.0769230769230769</v>
      </c>
      <c r="AW25" s="213">
        <f t="shared" ref="AW25:AW26" si="35">(S25+AN25)/D25</f>
        <v>0.72916666666666663</v>
      </c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</row>
    <row r="26" spans="1:98" s="99" customFormat="1" ht="18" customHeight="1">
      <c r="A26" s="288" t="s">
        <v>68</v>
      </c>
      <c r="B26" s="299">
        <v>444</v>
      </c>
      <c r="C26" s="300">
        <v>425</v>
      </c>
      <c r="D26" s="301">
        <v>869</v>
      </c>
      <c r="E26" s="299">
        <v>133</v>
      </c>
      <c r="F26" s="300">
        <v>108</v>
      </c>
      <c r="G26" s="301">
        <v>241</v>
      </c>
      <c r="H26" s="257">
        <f t="shared" si="0"/>
        <v>0.29954954954954954</v>
      </c>
      <c r="I26" s="258">
        <f t="shared" si="1"/>
        <v>0.2541176470588235</v>
      </c>
      <c r="J26" s="259">
        <f t="shared" si="2"/>
        <v>0.27733026467203681</v>
      </c>
      <c r="K26" s="299">
        <v>68</v>
      </c>
      <c r="L26" s="300">
        <v>47</v>
      </c>
      <c r="M26" s="301">
        <v>115</v>
      </c>
      <c r="N26" s="260">
        <f t="shared" si="3"/>
        <v>0.15315315315315314</v>
      </c>
      <c r="O26" s="261">
        <f t="shared" si="4"/>
        <v>0.11058823529411765</v>
      </c>
      <c r="P26" s="262">
        <f t="shared" si="5"/>
        <v>0.13233601841196779</v>
      </c>
      <c r="Q26" s="299">
        <v>484</v>
      </c>
      <c r="R26" s="300">
        <v>333</v>
      </c>
      <c r="S26" s="301">
        <v>817</v>
      </c>
      <c r="T26" s="263">
        <f t="shared" si="6"/>
        <v>1.0900900900900901</v>
      </c>
      <c r="U26" s="264">
        <f t="shared" si="7"/>
        <v>0.78352941176470592</v>
      </c>
      <c r="V26" s="265">
        <f t="shared" si="8"/>
        <v>0.9401611047180668</v>
      </c>
      <c r="W26" s="299">
        <v>139</v>
      </c>
      <c r="X26" s="300">
        <v>138</v>
      </c>
      <c r="Y26" s="301">
        <v>277</v>
      </c>
      <c r="Z26" s="299">
        <v>0</v>
      </c>
      <c r="AA26" s="300">
        <v>0</v>
      </c>
      <c r="AB26" s="301">
        <v>0</v>
      </c>
      <c r="AC26" s="266">
        <f t="shared" si="9"/>
        <v>0</v>
      </c>
      <c r="AD26" s="267">
        <f t="shared" si="10"/>
        <v>0</v>
      </c>
      <c r="AE26" s="268">
        <f t="shared" si="11"/>
        <v>0</v>
      </c>
      <c r="AF26" s="299">
        <v>0</v>
      </c>
      <c r="AG26" s="300">
        <v>0</v>
      </c>
      <c r="AH26" s="301">
        <v>0</v>
      </c>
      <c r="AI26" s="266">
        <f t="shared" si="12"/>
        <v>0</v>
      </c>
      <c r="AJ26" s="267">
        <f t="shared" si="13"/>
        <v>0</v>
      </c>
      <c r="AK26" s="268">
        <f t="shared" si="14"/>
        <v>0</v>
      </c>
      <c r="AL26" s="299">
        <v>0</v>
      </c>
      <c r="AM26" s="300">
        <v>0</v>
      </c>
      <c r="AN26" s="301">
        <v>0</v>
      </c>
      <c r="AO26" s="269">
        <f t="shared" si="15"/>
        <v>0</v>
      </c>
      <c r="AP26" s="270">
        <f t="shared" si="16"/>
        <v>0</v>
      </c>
      <c r="AQ26" s="271">
        <f t="shared" si="17"/>
        <v>0</v>
      </c>
      <c r="AR26" s="299">
        <v>0</v>
      </c>
      <c r="AS26" s="300">
        <v>0</v>
      </c>
      <c r="AT26" s="301">
        <v>0</v>
      </c>
      <c r="AU26" s="211">
        <f t="shared" si="33"/>
        <v>1.0900900900900901</v>
      </c>
      <c r="AV26" s="313">
        <v>0</v>
      </c>
      <c r="AW26" s="213">
        <f t="shared" si="35"/>
        <v>0.9401611047180668</v>
      </c>
      <c r="AX26" s="97"/>
      <c r="AY26" s="97"/>
      <c r="AZ26" s="97"/>
      <c r="BA26" s="97"/>
      <c r="BB26" s="97"/>
      <c r="BC26" s="97"/>
      <c r="BD26" s="97"/>
      <c r="BE26" s="97"/>
      <c r="BF26" s="97"/>
      <c r="BG26" s="97"/>
      <c r="BH26" s="97"/>
      <c r="BI26" s="98"/>
      <c r="BJ26" s="98"/>
      <c r="BK26" s="98"/>
      <c r="BL26" s="98"/>
      <c r="BM26" s="98"/>
      <c r="BN26" s="98"/>
      <c r="BO26" s="98"/>
      <c r="BP26" s="98"/>
      <c r="BQ26" s="98"/>
      <c r="BR26" s="98"/>
      <c r="BS26" s="98"/>
      <c r="BT26" s="98"/>
      <c r="BU26" s="98"/>
      <c r="BV26" s="98"/>
      <c r="BW26" s="98"/>
      <c r="BX26" s="98"/>
      <c r="BY26" s="98"/>
      <c r="BZ26" s="98"/>
      <c r="CA26" s="98"/>
      <c r="CB26" s="98"/>
      <c r="CC26" s="98"/>
      <c r="CD26" s="98"/>
      <c r="CE26" s="98"/>
      <c r="CF26" s="98"/>
      <c r="CG26" s="98"/>
      <c r="CH26" s="98"/>
      <c r="CI26" s="98"/>
      <c r="CJ26" s="98"/>
      <c r="CK26" s="98"/>
      <c r="CL26" s="98"/>
      <c r="CM26" s="98"/>
      <c r="CN26" s="98"/>
      <c r="CO26" s="98"/>
      <c r="CP26" s="98"/>
      <c r="CQ26" s="98"/>
      <c r="CR26" s="98"/>
      <c r="CS26" s="98"/>
      <c r="CT26" s="98"/>
    </row>
    <row r="27" spans="1:98" s="11" customFormat="1" ht="18" customHeight="1" thickBot="1">
      <c r="A27" s="272" t="s">
        <v>69</v>
      </c>
      <c r="B27" s="302">
        <v>0</v>
      </c>
      <c r="C27" s="303">
        <v>0</v>
      </c>
      <c r="D27" s="304">
        <v>0</v>
      </c>
      <c r="E27" s="302">
        <v>0</v>
      </c>
      <c r="F27" s="303">
        <v>0</v>
      </c>
      <c r="G27" s="304">
        <v>0</v>
      </c>
      <c r="H27" s="273">
        <v>0</v>
      </c>
      <c r="I27" s="274">
        <v>0</v>
      </c>
      <c r="J27" s="275">
        <v>0</v>
      </c>
      <c r="K27" s="308">
        <v>0</v>
      </c>
      <c r="L27" s="309">
        <v>0</v>
      </c>
      <c r="M27" s="304">
        <v>0</v>
      </c>
      <c r="N27" s="276">
        <v>0</v>
      </c>
      <c r="O27" s="277">
        <v>0</v>
      </c>
      <c r="P27" s="278">
        <v>0</v>
      </c>
      <c r="Q27" s="302">
        <v>0</v>
      </c>
      <c r="R27" s="303">
        <v>0</v>
      </c>
      <c r="S27" s="304">
        <v>0</v>
      </c>
      <c r="T27" s="279">
        <v>0</v>
      </c>
      <c r="U27" s="280">
        <v>0</v>
      </c>
      <c r="V27" s="281">
        <v>0</v>
      </c>
      <c r="W27" s="308">
        <v>0</v>
      </c>
      <c r="X27" s="309">
        <v>0</v>
      </c>
      <c r="Y27" s="304">
        <v>0</v>
      </c>
      <c r="Z27" s="308">
        <v>0</v>
      </c>
      <c r="AA27" s="309">
        <v>0</v>
      </c>
      <c r="AB27" s="304">
        <v>0</v>
      </c>
      <c r="AC27" s="282">
        <v>0</v>
      </c>
      <c r="AD27" s="283">
        <v>0</v>
      </c>
      <c r="AE27" s="284">
        <v>0</v>
      </c>
      <c r="AF27" s="308">
        <v>0</v>
      </c>
      <c r="AG27" s="309">
        <v>0</v>
      </c>
      <c r="AH27" s="304">
        <v>0</v>
      </c>
      <c r="AI27" s="282">
        <v>0</v>
      </c>
      <c r="AJ27" s="283">
        <v>0</v>
      </c>
      <c r="AK27" s="284">
        <v>0</v>
      </c>
      <c r="AL27" s="308">
        <v>0</v>
      </c>
      <c r="AM27" s="309">
        <v>0</v>
      </c>
      <c r="AN27" s="304">
        <v>0</v>
      </c>
      <c r="AO27" s="285">
        <v>0</v>
      </c>
      <c r="AP27" s="286">
        <v>0</v>
      </c>
      <c r="AQ27" s="287">
        <v>0</v>
      </c>
      <c r="AR27" s="308">
        <v>0</v>
      </c>
      <c r="AS27" s="309">
        <v>0</v>
      </c>
      <c r="AT27" s="304">
        <v>0</v>
      </c>
      <c r="AU27" s="360" t="e">
        <f t="shared" si="20"/>
        <v>#DIV/0!</v>
      </c>
      <c r="AV27" s="361">
        <v>0</v>
      </c>
      <c r="AW27" s="362" t="e">
        <f t="shared" si="19"/>
        <v>#DIV/0!</v>
      </c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</row>
    <row r="28" spans="1:98" s="13" customFormat="1" ht="18" customHeight="1" thickTop="1">
      <c r="A28" s="239" t="s">
        <v>78</v>
      </c>
      <c r="B28" s="305">
        <f>SUM(B24:B27)</f>
        <v>2530</v>
      </c>
      <c r="C28" s="306">
        <f>SUM(C24:C27)</f>
        <v>2529</v>
      </c>
      <c r="D28" s="307">
        <f t="shared" si="21"/>
        <v>5059</v>
      </c>
      <c r="E28" s="305">
        <f>SUM(E24:E27)</f>
        <v>842</v>
      </c>
      <c r="F28" s="306">
        <f>SUM(F24:F27)</f>
        <v>741</v>
      </c>
      <c r="G28" s="307">
        <f t="shared" si="22"/>
        <v>1583</v>
      </c>
      <c r="H28" s="233">
        <f t="shared" ref="H28:J28" si="36">E28/B28</f>
        <v>0.33280632411067196</v>
      </c>
      <c r="I28" s="196">
        <f t="shared" si="36"/>
        <v>0.2930011862396204</v>
      </c>
      <c r="J28" s="197">
        <f t="shared" si="36"/>
        <v>0.31290768926665347</v>
      </c>
      <c r="K28" s="310">
        <f>SUM(K24:K27)</f>
        <v>313</v>
      </c>
      <c r="L28" s="311">
        <f>SUM(L24:L27)</f>
        <v>251</v>
      </c>
      <c r="M28" s="307">
        <f t="shared" si="23"/>
        <v>564</v>
      </c>
      <c r="N28" s="234">
        <f t="shared" ref="N28:P28" si="37">K28/B28</f>
        <v>0.12371541501976284</v>
      </c>
      <c r="O28" s="200">
        <f t="shared" si="37"/>
        <v>9.9248714907077901E-2</v>
      </c>
      <c r="P28" s="201">
        <f t="shared" si="37"/>
        <v>0.11148448309942677</v>
      </c>
      <c r="Q28" s="305">
        <f>SUM(Q24:Q27)</f>
        <v>3274</v>
      </c>
      <c r="R28" s="306">
        <f>SUM(R24:R27)</f>
        <v>2881</v>
      </c>
      <c r="S28" s="307">
        <f t="shared" si="24"/>
        <v>6155</v>
      </c>
      <c r="T28" s="235">
        <f t="shared" ref="T28:V28" si="38">Q28/B28</f>
        <v>1.2940711462450594</v>
      </c>
      <c r="U28" s="203">
        <f t="shared" si="38"/>
        <v>1.1391854487939896</v>
      </c>
      <c r="V28" s="204">
        <f t="shared" si="38"/>
        <v>1.2166436054556236</v>
      </c>
      <c r="W28" s="310">
        <f>SUM(W24:W27)</f>
        <v>482</v>
      </c>
      <c r="X28" s="311">
        <f>SUM(X24:X27)</f>
        <v>503</v>
      </c>
      <c r="Y28" s="307">
        <f t="shared" si="26"/>
        <v>985</v>
      </c>
      <c r="Z28" s="310">
        <f>SUM(Z24:Z27)</f>
        <v>6</v>
      </c>
      <c r="AA28" s="311">
        <f>SUM(AA24:AA27)</f>
        <v>4</v>
      </c>
      <c r="AB28" s="307">
        <f t="shared" si="27"/>
        <v>10</v>
      </c>
      <c r="AC28" s="236">
        <f t="shared" ref="AC28:AE28" si="39">Z28/B28</f>
        <v>2.3715415019762848E-3</v>
      </c>
      <c r="AD28" s="206">
        <f t="shared" si="39"/>
        <v>1.5816528272044287E-3</v>
      </c>
      <c r="AE28" s="207">
        <f t="shared" si="39"/>
        <v>1.9766752322593396E-3</v>
      </c>
      <c r="AF28" s="310">
        <f>SUM(AF24:AF27)</f>
        <v>1</v>
      </c>
      <c r="AG28" s="311">
        <f>SUM(AG24:AG27)</f>
        <v>1</v>
      </c>
      <c r="AH28" s="307">
        <f t="shared" si="28"/>
        <v>2</v>
      </c>
      <c r="AI28" s="236">
        <f t="shared" ref="AI28:AK28" si="40">AF28/B28</f>
        <v>3.9525691699604743E-4</v>
      </c>
      <c r="AJ28" s="206">
        <f t="shared" si="40"/>
        <v>3.9541320680110717E-4</v>
      </c>
      <c r="AK28" s="207">
        <f t="shared" si="40"/>
        <v>3.9533504645186798E-4</v>
      </c>
      <c r="AL28" s="310">
        <f>SUM(AL24:AL27)</f>
        <v>20</v>
      </c>
      <c r="AM28" s="311">
        <f>SUM(AM24:AM27)</f>
        <v>26</v>
      </c>
      <c r="AN28" s="307">
        <f t="shared" si="30"/>
        <v>46</v>
      </c>
      <c r="AO28" s="237">
        <f t="shared" ref="AO28:AQ28" si="41">AL28/B28</f>
        <v>7.9051383399209481E-3</v>
      </c>
      <c r="AP28" s="209">
        <f t="shared" si="41"/>
        <v>1.0280743376828785E-2</v>
      </c>
      <c r="AQ28" s="238">
        <f t="shared" si="41"/>
        <v>9.0927060683929622E-3</v>
      </c>
      <c r="AR28" s="312">
        <f>SUM(AR24:AR27)</f>
        <v>6</v>
      </c>
      <c r="AS28" s="311">
        <f>SUM(AS24:AS27)</f>
        <v>14</v>
      </c>
      <c r="AT28" s="317">
        <f t="shared" si="32"/>
        <v>20</v>
      </c>
      <c r="AU28" s="211">
        <f t="shared" si="20"/>
        <v>1.3019762845849803</v>
      </c>
      <c r="AV28" s="313">
        <f t="shared" si="18"/>
        <v>1.1494661921708185</v>
      </c>
      <c r="AW28" s="213">
        <f t="shared" si="19"/>
        <v>1.2257363115240165</v>
      </c>
      <c r="AX28" s="14"/>
      <c r="AY28" s="14"/>
      <c r="AZ28" s="14"/>
      <c r="BA28" s="14"/>
      <c r="BB28" s="14"/>
      <c r="BC28" s="14"/>
      <c r="BD28" s="14"/>
      <c r="BE28" s="14"/>
      <c r="BF28" s="14"/>
      <c r="BG28" s="14"/>
      <c r="BH28" s="14"/>
    </row>
  </sheetData>
  <mergeCells count="17">
    <mergeCell ref="A3:A4"/>
    <mergeCell ref="T3:V3"/>
    <mergeCell ref="W3:Y3"/>
    <mergeCell ref="Z3:AB3"/>
    <mergeCell ref="AC3:AE3"/>
    <mergeCell ref="B3:D3"/>
    <mergeCell ref="E3:G3"/>
    <mergeCell ref="H3:J3"/>
    <mergeCell ref="K3:M3"/>
    <mergeCell ref="N3:P3"/>
    <mergeCell ref="Q3:S3"/>
    <mergeCell ref="AU3:AW3"/>
    <mergeCell ref="AL3:AN3"/>
    <mergeCell ref="AO3:AQ3"/>
    <mergeCell ref="AR3:AT3"/>
    <mergeCell ref="AF3:AH3"/>
    <mergeCell ref="AI3:AK3"/>
  </mergeCells>
  <phoneticPr fontId="3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  <colBreaks count="1" manualBreakCount="1">
    <brk id="2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5</vt:i4>
      </vt:variant>
    </vt:vector>
  </HeadingPairs>
  <TitlesOfParts>
    <vt:vector size="9" baseType="lpstr">
      <vt:lpstr>グラフ</vt:lpstr>
      <vt:lpstr>市町村別保幼こ合計</vt:lpstr>
      <vt:lpstr>市町村別保育所・こども園</vt:lpstr>
      <vt:lpstr>市町村別幼稚園</vt:lpstr>
      <vt:lpstr>グラフ!Print_Area</vt:lpstr>
      <vt:lpstr>市町村別保幼こ合計!Print_Area</vt:lpstr>
      <vt:lpstr>市町村別保育所・こども園!Print_Titles</vt:lpstr>
      <vt:lpstr>市町村別保幼こ合計!Print_Titles</vt:lpstr>
      <vt:lpstr>市町村別幼稚園!Print_Titles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</dc:creator>
  <cp:lastModifiedBy>w</cp:lastModifiedBy>
  <cp:lastPrinted>2019-08-07T07:33:58Z</cp:lastPrinted>
  <dcterms:created xsi:type="dcterms:W3CDTF">2017-07-06T10:01:11Z</dcterms:created>
  <dcterms:modified xsi:type="dcterms:W3CDTF">2019-08-07T07:34:15Z</dcterms:modified>
</cp:coreProperties>
</file>