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20340" windowHeight="7650"/>
  </bookViews>
  <sheets>
    <sheet name="1歳6か月" sheetId="1" r:id="rId1"/>
    <sheet name="3歳" sheetId="2" r:id="rId2"/>
  </sheets>
  <definedNames>
    <definedName name="_xlnm._FilterDatabase" localSheetId="0" hidden="1">'1歳6か月'!$B$5:$AI$25</definedName>
    <definedName name="_xlnm.Print_Area" localSheetId="0">'1歳6か月'!$B$1:$AI$25</definedName>
    <definedName name="_xlnm.Print_Area" localSheetId="1">'3歳'!$B$1:$AF$35</definedName>
  </definedNames>
  <calcPr calcId="145621"/>
</workbook>
</file>

<file path=xl/calcChain.xml><?xml version="1.0" encoding="utf-8"?>
<calcChain xmlns="http://schemas.openxmlformats.org/spreadsheetml/2006/main">
  <c r="AF34" i="2" l="1"/>
  <c r="AE34" i="2"/>
  <c r="AD34" i="2"/>
  <c r="AC34" i="2"/>
  <c r="AB34" i="2"/>
  <c r="AA34" i="2"/>
  <c r="Z34" i="2"/>
  <c r="Y34" i="2"/>
  <c r="X34" i="2"/>
  <c r="W34" i="2"/>
  <c r="V34" i="2"/>
  <c r="U34" i="2"/>
  <c r="S34" i="2"/>
  <c r="R34" i="2"/>
  <c r="Q34" i="2"/>
  <c r="P34" i="2"/>
  <c r="N34" i="2"/>
  <c r="M34" i="2"/>
  <c r="L34" i="2"/>
  <c r="K34" i="2"/>
  <c r="J34" i="2"/>
  <c r="I34" i="2"/>
  <c r="H34" i="2"/>
  <c r="G34" i="2"/>
  <c r="F34" i="2"/>
  <c r="D34" i="2"/>
  <c r="C34" i="2"/>
  <c r="AF28" i="2"/>
  <c r="AE28" i="2"/>
  <c r="AD28" i="2"/>
  <c r="AC28" i="2"/>
  <c r="AB28" i="2"/>
  <c r="AA28" i="2"/>
  <c r="Z28" i="2"/>
  <c r="Y28" i="2"/>
  <c r="X28" i="2"/>
  <c r="W28" i="2"/>
  <c r="V28" i="2"/>
  <c r="U28" i="2"/>
  <c r="S28" i="2"/>
  <c r="R28" i="2"/>
  <c r="Q28" i="2"/>
  <c r="P28" i="2"/>
  <c r="N28" i="2"/>
  <c r="M28" i="2"/>
  <c r="L28" i="2"/>
  <c r="K28" i="2"/>
  <c r="J28" i="2"/>
  <c r="I28" i="2"/>
  <c r="H28" i="2"/>
  <c r="G28" i="2"/>
  <c r="F28" i="2"/>
  <c r="D28" i="2"/>
  <c r="C28" i="2"/>
  <c r="AB26" i="2" l="1"/>
  <c r="N26" i="2"/>
  <c r="R35" i="2"/>
  <c r="Q35" i="2"/>
  <c r="AF29" i="2"/>
  <c r="AF35" i="2" s="1"/>
  <c r="AE29" i="2"/>
  <c r="AE35" i="2" s="1"/>
  <c r="AD29" i="2"/>
  <c r="AD35" i="2" s="1"/>
  <c r="AC29" i="2"/>
  <c r="AC35" i="2" s="1"/>
  <c r="AB29" i="2"/>
  <c r="AB35" i="2" s="1"/>
  <c r="AA29" i="2"/>
  <c r="AA35" i="2" s="1"/>
  <c r="Z29" i="2"/>
  <c r="Z35" i="2" s="1"/>
  <c r="Y29" i="2"/>
  <c r="Y35" i="2" s="1"/>
  <c r="X29" i="2"/>
  <c r="X35" i="2" s="1"/>
  <c r="W29" i="2"/>
  <c r="W35" i="2" s="1"/>
  <c r="V29" i="2"/>
  <c r="V35" i="2" s="1"/>
  <c r="U29" i="2"/>
  <c r="U35" i="2" s="1"/>
  <c r="S29" i="2"/>
  <c r="S35" i="2" s="1"/>
  <c r="R29" i="2"/>
  <c r="Q29" i="2"/>
  <c r="P29" i="2"/>
  <c r="N29" i="2"/>
  <c r="M29" i="2"/>
  <c r="L29" i="2"/>
  <c r="K29" i="2"/>
  <c r="J29" i="2"/>
  <c r="I29" i="2"/>
  <c r="H29" i="2"/>
  <c r="H35" i="2" s="1"/>
  <c r="G29" i="2"/>
  <c r="F29" i="2"/>
  <c r="D29" i="2"/>
  <c r="D35" i="2" s="1"/>
  <c r="C29" i="2"/>
  <c r="AF33" i="2"/>
  <c r="AE33" i="2"/>
  <c r="AD33" i="2"/>
  <c r="AC33" i="2"/>
  <c r="AB33" i="2"/>
  <c r="AA33" i="2"/>
  <c r="Z33" i="2"/>
  <c r="Y33" i="2"/>
  <c r="X33" i="2"/>
  <c r="W33" i="2"/>
  <c r="V33" i="2"/>
  <c r="U33" i="2"/>
  <c r="AF32" i="2"/>
  <c r="AE32" i="2"/>
  <c r="AD32" i="2"/>
  <c r="AC32" i="2"/>
  <c r="AB32" i="2"/>
  <c r="AA32" i="2"/>
  <c r="Z32" i="2"/>
  <c r="Y32" i="2"/>
  <c r="X32" i="2"/>
  <c r="W32" i="2"/>
  <c r="V32" i="2"/>
  <c r="U32" i="2"/>
  <c r="AF31" i="2"/>
  <c r="AE31" i="2"/>
  <c r="AD31" i="2"/>
  <c r="AC31" i="2"/>
  <c r="AB31" i="2"/>
  <c r="AA31" i="2"/>
  <c r="Z31" i="2"/>
  <c r="Y31" i="2"/>
  <c r="X31" i="2"/>
  <c r="W31" i="2"/>
  <c r="V31" i="2"/>
  <c r="U31" i="2"/>
  <c r="AF30" i="2"/>
  <c r="AE30" i="2"/>
  <c r="AD30" i="2"/>
  <c r="AC30" i="2"/>
  <c r="AB30" i="2"/>
  <c r="AA30" i="2"/>
  <c r="Z30" i="2"/>
  <c r="Y30" i="2"/>
  <c r="X30" i="2"/>
  <c r="W30" i="2"/>
  <c r="V30" i="2"/>
  <c r="U30" i="2"/>
  <c r="S33" i="2"/>
  <c r="R33" i="2"/>
  <c r="Q33" i="2"/>
  <c r="P33" i="2"/>
  <c r="S32" i="2"/>
  <c r="R32" i="2"/>
  <c r="Q32" i="2"/>
  <c r="P32" i="2"/>
  <c r="S31" i="2"/>
  <c r="R31" i="2"/>
  <c r="Q31" i="2"/>
  <c r="P31" i="2"/>
  <c r="S30" i="2"/>
  <c r="R30" i="2"/>
  <c r="Q30" i="2"/>
  <c r="P30" i="2"/>
  <c r="N33" i="2"/>
  <c r="M33" i="2"/>
  <c r="L33" i="2"/>
  <c r="K33" i="2"/>
  <c r="J33" i="2"/>
  <c r="N32" i="2"/>
  <c r="M32" i="2"/>
  <c r="L32" i="2"/>
  <c r="K32" i="2"/>
  <c r="J32" i="2"/>
  <c r="N31" i="2"/>
  <c r="M31" i="2"/>
  <c r="L31" i="2"/>
  <c r="K31" i="2"/>
  <c r="J31" i="2"/>
  <c r="N30" i="2"/>
  <c r="N35" i="2" s="1"/>
  <c r="M30" i="2"/>
  <c r="L30" i="2"/>
  <c r="K30" i="2"/>
  <c r="J30" i="2"/>
  <c r="I33" i="2"/>
  <c r="I32" i="2"/>
  <c r="I31" i="2"/>
  <c r="I30" i="2"/>
  <c r="H33" i="2"/>
  <c r="H32" i="2"/>
  <c r="H31" i="2"/>
  <c r="H30" i="2"/>
  <c r="G33" i="2"/>
  <c r="G32" i="2"/>
  <c r="G31" i="2"/>
  <c r="G30" i="2"/>
  <c r="F33" i="2"/>
  <c r="F32" i="2"/>
  <c r="F31" i="2"/>
  <c r="F30" i="2"/>
  <c r="F35" i="2" s="1"/>
  <c r="D33" i="2"/>
  <c r="D32" i="2"/>
  <c r="D31" i="2"/>
  <c r="D30" i="2"/>
  <c r="C33" i="2"/>
  <c r="C32" i="2"/>
  <c r="C31" i="2"/>
  <c r="C30" i="2"/>
  <c r="P35" i="2"/>
  <c r="M35" i="2" l="1"/>
  <c r="L35" i="2"/>
  <c r="K35" i="2"/>
  <c r="J35" i="2"/>
  <c r="I35" i="2"/>
  <c r="G35" i="2"/>
  <c r="C35" i="2"/>
  <c r="T34" i="2"/>
  <c r="O34" i="2"/>
  <c r="E34" i="2"/>
  <c r="T28" i="2"/>
  <c r="O28" i="2"/>
  <c r="E28" i="2"/>
  <c r="S26" i="2"/>
  <c r="R26" i="2"/>
  <c r="Q26" i="2"/>
  <c r="P26" i="2"/>
  <c r="C25" i="1" l="1"/>
  <c r="E32" i="2" l="1"/>
  <c r="E31" i="2"/>
  <c r="T31" i="2" l="1"/>
  <c r="E30" i="2"/>
  <c r="E29" i="2"/>
  <c r="E33" i="2"/>
  <c r="O32" i="2"/>
  <c r="O29" i="2"/>
  <c r="O30" i="2"/>
  <c r="O31" i="2"/>
  <c r="O33" i="2"/>
  <c r="T32" i="2"/>
  <c r="T29" i="2"/>
  <c r="T33" i="2"/>
  <c r="T30" i="2"/>
  <c r="AF26" i="2"/>
  <c r="AE26" i="2"/>
  <c r="AD26" i="2"/>
  <c r="AC26" i="2"/>
  <c r="AA26" i="2"/>
  <c r="Z26" i="2"/>
  <c r="Y26" i="2"/>
  <c r="X26" i="2"/>
  <c r="W26" i="2"/>
  <c r="V26" i="2"/>
  <c r="U26" i="2"/>
  <c r="M26" i="2"/>
  <c r="L26" i="2"/>
  <c r="K26" i="2"/>
  <c r="J26" i="2"/>
  <c r="I26" i="2"/>
  <c r="H26" i="2"/>
  <c r="G26" i="2"/>
  <c r="F26" i="2"/>
  <c r="D26" i="2"/>
  <c r="C26" i="2"/>
  <c r="T25" i="2"/>
  <c r="T23" i="2"/>
  <c r="T24" i="2"/>
  <c r="T22" i="2"/>
  <c r="T21" i="2"/>
  <c r="T20" i="2"/>
  <c r="T19" i="2"/>
  <c r="T18" i="2"/>
  <c r="T17" i="2"/>
  <c r="T16" i="2"/>
  <c r="T15" i="2"/>
  <c r="T14" i="2"/>
  <c r="T13" i="2"/>
  <c r="T12" i="2"/>
  <c r="T11" i="2"/>
  <c r="T10" i="2"/>
  <c r="T9" i="2"/>
  <c r="T8" i="2"/>
  <c r="T7" i="2"/>
  <c r="O25" i="2"/>
  <c r="O23" i="2"/>
  <c r="O24" i="2"/>
  <c r="O22" i="2"/>
  <c r="O21" i="2"/>
  <c r="O20" i="2"/>
  <c r="O19" i="2"/>
  <c r="O18" i="2"/>
  <c r="O17" i="2"/>
  <c r="O16" i="2"/>
  <c r="O15" i="2"/>
  <c r="O14" i="2"/>
  <c r="O13" i="2"/>
  <c r="O12" i="2"/>
  <c r="O11" i="2"/>
  <c r="O10" i="2"/>
  <c r="O9" i="2"/>
  <c r="O8" i="2"/>
  <c r="O7" i="2"/>
  <c r="E23" i="2"/>
  <c r="E24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E25" i="2"/>
  <c r="E7" i="2"/>
  <c r="AI25" i="1"/>
  <c r="AH25" i="1"/>
  <c r="AG25" i="1"/>
  <c r="AF25" i="1"/>
  <c r="AE25" i="1"/>
  <c r="AD25" i="1"/>
  <c r="AC25" i="1"/>
  <c r="AA25" i="1"/>
  <c r="Z25" i="1"/>
  <c r="Y25" i="1"/>
  <c r="X25" i="1"/>
  <c r="W25" i="1"/>
  <c r="V25" i="1"/>
  <c r="U25" i="1"/>
  <c r="R25" i="1"/>
  <c r="Q25" i="1"/>
  <c r="P25" i="1"/>
  <c r="M25" i="1"/>
  <c r="L25" i="1"/>
  <c r="K25" i="1"/>
  <c r="J25" i="1"/>
  <c r="I25" i="1"/>
  <c r="H25" i="1"/>
  <c r="G25" i="1"/>
  <c r="F25" i="1"/>
  <c r="D25" i="1"/>
  <c r="S24" i="1"/>
  <c r="T24" i="1" s="1"/>
  <c r="S22" i="1"/>
  <c r="T22" i="1" s="1"/>
  <c r="S23" i="1"/>
  <c r="T23" i="1" s="1"/>
  <c r="S21" i="1"/>
  <c r="T21" i="1" s="1"/>
  <c r="S20" i="1"/>
  <c r="T20" i="1" s="1"/>
  <c r="S19" i="1"/>
  <c r="T19" i="1" s="1"/>
  <c r="S18" i="1"/>
  <c r="T18" i="1" s="1"/>
  <c r="S17" i="1"/>
  <c r="T17" i="1" s="1"/>
  <c r="S16" i="1"/>
  <c r="T16" i="1" s="1"/>
  <c r="S15" i="1"/>
  <c r="T15" i="1" s="1"/>
  <c r="S14" i="1"/>
  <c r="T14" i="1" s="1"/>
  <c r="S13" i="1"/>
  <c r="T13" i="1" s="1"/>
  <c r="S11" i="1"/>
  <c r="T11" i="1" s="1"/>
  <c r="S12" i="1"/>
  <c r="T12" i="1" s="1"/>
  <c r="S10" i="1"/>
  <c r="T10" i="1" s="1"/>
  <c r="S9" i="1"/>
  <c r="T9" i="1" s="1"/>
  <c r="S8" i="1"/>
  <c r="T8" i="1" s="1"/>
  <c r="S7" i="1"/>
  <c r="T7" i="1" s="1"/>
  <c r="S6" i="1"/>
  <c r="T6" i="1" s="1"/>
  <c r="N24" i="1"/>
  <c r="O24" i="1" s="1"/>
  <c r="N22" i="1"/>
  <c r="O22" i="1" s="1"/>
  <c r="N23" i="1"/>
  <c r="O23" i="1" s="1"/>
  <c r="N21" i="1"/>
  <c r="O21" i="1" s="1"/>
  <c r="N20" i="1"/>
  <c r="O20" i="1" s="1"/>
  <c r="N19" i="1"/>
  <c r="O19" i="1" s="1"/>
  <c r="N18" i="1"/>
  <c r="O18" i="1" s="1"/>
  <c r="N17" i="1"/>
  <c r="O17" i="1" s="1"/>
  <c r="N16" i="1"/>
  <c r="O16" i="1" s="1"/>
  <c r="N15" i="1"/>
  <c r="O15" i="1" s="1"/>
  <c r="N14" i="1"/>
  <c r="O14" i="1" s="1"/>
  <c r="N13" i="1"/>
  <c r="O13" i="1" s="1"/>
  <c r="N11" i="1"/>
  <c r="O11" i="1" s="1"/>
  <c r="N12" i="1"/>
  <c r="O12" i="1" s="1"/>
  <c r="N10" i="1"/>
  <c r="O10" i="1" s="1"/>
  <c r="N9" i="1"/>
  <c r="O9" i="1" s="1"/>
  <c r="N8" i="1"/>
  <c r="O8" i="1" s="1"/>
  <c r="N7" i="1"/>
  <c r="O7" i="1" s="1"/>
  <c r="N6" i="1"/>
  <c r="O6" i="1" s="1"/>
  <c r="E24" i="1"/>
  <c r="E22" i="1"/>
  <c r="E23" i="1"/>
  <c r="E21" i="1"/>
  <c r="E20" i="1"/>
  <c r="E19" i="1"/>
  <c r="E18" i="1"/>
  <c r="E17" i="1"/>
  <c r="E16" i="1"/>
  <c r="E15" i="1"/>
  <c r="E14" i="1"/>
  <c r="E13" i="1"/>
  <c r="E11" i="1"/>
  <c r="E12" i="1"/>
  <c r="E10" i="1"/>
  <c r="E9" i="1"/>
  <c r="E8" i="1"/>
  <c r="E7" i="1"/>
  <c r="E6" i="1"/>
  <c r="T26" i="2" l="1"/>
  <c r="O26" i="2"/>
  <c r="E26" i="2"/>
  <c r="E35" i="2"/>
  <c r="N25" i="1"/>
  <c r="O25" i="1" s="1"/>
  <c r="S25" i="1"/>
  <c r="T25" i="1" s="1"/>
  <c r="E25" i="1"/>
  <c r="AB25" i="1"/>
  <c r="O35" i="2" l="1"/>
  <c r="T35" i="2"/>
</calcChain>
</file>

<file path=xl/sharedStrings.xml><?xml version="1.0" encoding="utf-8"?>
<sst xmlns="http://schemas.openxmlformats.org/spreadsheetml/2006/main" count="132" uniqueCount="79">
  <si>
    <t>対象児数</t>
    <rPh sb="0" eb="2">
      <t>タイショウ</t>
    </rPh>
    <rPh sb="2" eb="3">
      <t>ジ</t>
    </rPh>
    <rPh sb="3" eb="4">
      <t>スウ</t>
    </rPh>
    <phoneticPr fontId="3"/>
  </si>
  <si>
    <t>受診児数</t>
    <rPh sb="0" eb="2">
      <t>ジュシン</t>
    </rPh>
    <rPh sb="2" eb="3">
      <t>ジ</t>
    </rPh>
    <rPh sb="3" eb="4">
      <t>スウ</t>
    </rPh>
    <phoneticPr fontId="3"/>
  </si>
  <si>
    <t>受診率</t>
    <rPh sb="0" eb="3">
      <t>ジュシンリツ</t>
    </rPh>
    <phoneticPr fontId="3"/>
  </si>
  <si>
    <t>フッ素塗布児数</t>
    <rPh sb="0" eb="5">
      <t>フッソトフ</t>
    </rPh>
    <rPh sb="5" eb="7">
      <t>ジスウ</t>
    </rPh>
    <phoneticPr fontId="3"/>
  </si>
  <si>
    <t>う　　歯　　状　　況</t>
    <rPh sb="3" eb="4">
      <t>シ</t>
    </rPh>
    <rPh sb="6" eb="10">
      <t>ジョウキョウ</t>
    </rPh>
    <phoneticPr fontId="3"/>
  </si>
  <si>
    <t>う　　歯　　数</t>
    <rPh sb="3" eb="7">
      <t>シスウ</t>
    </rPh>
    <phoneticPr fontId="3"/>
  </si>
  <si>
    <t>要観察歯</t>
    <rPh sb="0" eb="1">
      <t>ヨウ</t>
    </rPh>
    <rPh sb="1" eb="4">
      <t>カンサツシ</t>
    </rPh>
    <phoneticPr fontId="3"/>
  </si>
  <si>
    <t>う蝕のない者</t>
    <rPh sb="1" eb="2">
      <t>ショク</t>
    </rPh>
    <rPh sb="5" eb="6">
      <t>モノ</t>
    </rPh>
    <phoneticPr fontId="3"/>
  </si>
  <si>
    <t>う蝕のある者</t>
    <rPh sb="1" eb="2">
      <t>ショク</t>
    </rPh>
    <rPh sb="5" eb="6">
      <t>モノ</t>
    </rPh>
    <phoneticPr fontId="3"/>
  </si>
  <si>
    <t>未処置歯</t>
    <rPh sb="0" eb="3">
      <t>ミショチ</t>
    </rPh>
    <rPh sb="3" eb="4">
      <t>シ</t>
    </rPh>
    <phoneticPr fontId="3"/>
  </si>
  <si>
    <t>処置歯</t>
    <rPh sb="0" eb="2">
      <t>ショチ</t>
    </rPh>
    <rPh sb="2" eb="3">
      <t>シスウ</t>
    </rPh>
    <phoneticPr fontId="3"/>
  </si>
  <si>
    <t>総数</t>
    <rPh sb="0" eb="2">
      <t>ソウスウ</t>
    </rPh>
    <phoneticPr fontId="3"/>
  </si>
  <si>
    <t>Ｏ型</t>
    <rPh sb="1" eb="2">
      <t>カタ</t>
    </rPh>
    <phoneticPr fontId="3"/>
  </si>
  <si>
    <t>う蝕罹患型</t>
    <rPh sb="1" eb="2">
      <t>ショク</t>
    </rPh>
    <rPh sb="2" eb="4">
      <t>リカン</t>
    </rPh>
    <rPh sb="4" eb="5">
      <t>カタ</t>
    </rPh>
    <phoneticPr fontId="3"/>
  </si>
  <si>
    <t>罹患者率</t>
    <rPh sb="0" eb="2">
      <t>リカン</t>
    </rPh>
    <rPh sb="2" eb="3">
      <t>シャ</t>
    </rPh>
    <rPh sb="3" eb="4">
      <t>リツ</t>
    </rPh>
    <phoneticPr fontId="3"/>
  </si>
  <si>
    <t>Ｏ型不明</t>
    <rPh sb="1" eb="2">
      <t>カタ</t>
    </rPh>
    <rPh sb="2" eb="4">
      <t>フメイ</t>
    </rPh>
    <phoneticPr fontId="3"/>
  </si>
  <si>
    <t>Ａ型</t>
    <rPh sb="1" eb="2">
      <t>カタ</t>
    </rPh>
    <phoneticPr fontId="3"/>
  </si>
  <si>
    <t>Ｂ型</t>
    <rPh sb="1" eb="2">
      <t>カタ</t>
    </rPh>
    <phoneticPr fontId="3"/>
  </si>
  <si>
    <t>Ｃ型</t>
    <rPh sb="1" eb="2">
      <t>カタ</t>
    </rPh>
    <phoneticPr fontId="3"/>
  </si>
  <si>
    <t>不明</t>
    <rPh sb="0" eb="2">
      <t>フメイ</t>
    </rPh>
    <phoneticPr fontId="3"/>
  </si>
  <si>
    <t>計</t>
    <rPh sb="0" eb="1">
      <t>ケイ</t>
    </rPh>
    <phoneticPr fontId="3"/>
  </si>
  <si>
    <t>大津市</t>
    <rPh sb="0" eb="3">
      <t>オオツシ</t>
    </rPh>
    <phoneticPr fontId="23"/>
  </si>
  <si>
    <t>草津市</t>
  </si>
  <si>
    <t>守山市</t>
  </si>
  <si>
    <t>栗東市</t>
    <rPh sb="2" eb="3">
      <t>シ</t>
    </rPh>
    <phoneticPr fontId="23"/>
  </si>
  <si>
    <t>野洲市</t>
    <rPh sb="0" eb="3">
      <t>ヤスシ</t>
    </rPh>
    <phoneticPr fontId="23"/>
  </si>
  <si>
    <t>湖南市</t>
    <rPh sb="0" eb="2">
      <t>コナン</t>
    </rPh>
    <rPh sb="2" eb="3">
      <t>シ</t>
    </rPh>
    <phoneticPr fontId="23"/>
  </si>
  <si>
    <t>甲賀市</t>
    <rPh sb="0" eb="2">
      <t>コウガ</t>
    </rPh>
    <rPh sb="2" eb="3">
      <t>シ</t>
    </rPh>
    <phoneticPr fontId="23"/>
  </si>
  <si>
    <t>近江八幡市</t>
  </si>
  <si>
    <t>東近江市</t>
    <rPh sb="0" eb="1">
      <t>ヒガシ</t>
    </rPh>
    <rPh sb="1" eb="3">
      <t>オウミ</t>
    </rPh>
    <rPh sb="3" eb="4">
      <t>シ</t>
    </rPh>
    <phoneticPr fontId="23"/>
  </si>
  <si>
    <t>日野町</t>
  </si>
  <si>
    <t>竜王町</t>
  </si>
  <si>
    <t>彦根市</t>
  </si>
  <si>
    <t>愛荘町</t>
    <rPh sb="0" eb="1">
      <t>アイ</t>
    </rPh>
    <rPh sb="1" eb="2">
      <t>ショウ</t>
    </rPh>
    <rPh sb="2" eb="3">
      <t>チョウ</t>
    </rPh>
    <phoneticPr fontId="23"/>
  </si>
  <si>
    <t>豊郷町</t>
  </si>
  <si>
    <t>甲良町</t>
  </si>
  <si>
    <t>多賀町</t>
  </si>
  <si>
    <t>米原市</t>
    <rPh sb="0" eb="2">
      <t>マイバラ</t>
    </rPh>
    <rPh sb="2" eb="3">
      <t>シ</t>
    </rPh>
    <phoneticPr fontId="23"/>
  </si>
  <si>
    <t>長浜市</t>
    <rPh sb="0" eb="3">
      <t>ナガハマシ</t>
    </rPh>
    <phoneticPr fontId="23"/>
  </si>
  <si>
    <t>高島市</t>
    <rPh sb="0" eb="2">
      <t>タカシマ</t>
    </rPh>
    <rPh sb="2" eb="3">
      <t>シ</t>
    </rPh>
    <phoneticPr fontId="23"/>
  </si>
  <si>
    <t>滋賀県</t>
    <rPh sb="0" eb="2">
      <t>シガ</t>
    </rPh>
    <rPh sb="2" eb="3">
      <t>ケン</t>
    </rPh>
    <phoneticPr fontId="23"/>
  </si>
  <si>
    <t>咬　　合　　異　　常</t>
    <rPh sb="0" eb="4">
      <t>コウゴウ</t>
    </rPh>
    <rPh sb="6" eb="10">
      <t>イジョウ</t>
    </rPh>
    <phoneticPr fontId="3"/>
  </si>
  <si>
    <t>口腔軟組織疾患</t>
    <rPh sb="0" eb="2">
      <t>コウクウ</t>
    </rPh>
    <rPh sb="2" eb="3">
      <t>ナン</t>
    </rPh>
    <rPh sb="3" eb="5">
      <t>ソシキ</t>
    </rPh>
    <rPh sb="5" eb="7">
      <t>シッカン</t>
    </rPh>
    <phoneticPr fontId="3"/>
  </si>
  <si>
    <t>その他要指導</t>
    <rPh sb="0" eb="3">
      <t>ソノタ</t>
    </rPh>
    <rPh sb="3" eb="6">
      <t>ヨウシドウ</t>
    </rPh>
    <phoneticPr fontId="3"/>
  </si>
  <si>
    <t>反対咬合</t>
    <rPh sb="0" eb="2">
      <t>ハンタイ</t>
    </rPh>
    <rPh sb="2" eb="4">
      <t>コウゴウ</t>
    </rPh>
    <phoneticPr fontId="3"/>
  </si>
  <si>
    <t>上顎前突</t>
    <rPh sb="0" eb="2">
      <t>ジョウガク</t>
    </rPh>
    <rPh sb="2" eb="3">
      <t>ゼン</t>
    </rPh>
    <rPh sb="3" eb="4">
      <t>トツ</t>
    </rPh>
    <phoneticPr fontId="3"/>
  </si>
  <si>
    <t>開咬</t>
    <rPh sb="0" eb="1">
      <t>カイ</t>
    </rPh>
    <rPh sb="1" eb="2">
      <t>コウ</t>
    </rPh>
    <phoneticPr fontId="3"/>
  </si>
  <si>
    <t>そう生</t>
    <rPh sb="2" eb="3">
      <t>セイ</t>
    </rPh>
    <phoneticPr fontId="3"/>
  </si>
  <si>
    <t>正中離開</t>
    <rPh sb="0" eb="2">
      <t>セイチュウ</t>
    </rPh>
    <rPh sb="2" eb="3">
      <t>リ</t>
    </rPh>
    <rPh sb="3" eb="4">
      <t>カイ</t>
    </rPh>
    <phoneticPr fontId="3"/>
  </si>
  <si>
    <t>その他</t>
    <rPh sb="0" eb="3">
      <t>ソノタ</t>
    </rPh>
    <phoneticPr fontId="3"/>
  </si>
  <si>
    <t>Ｌ</t>
  </si>
  <si>
    <t>Ｓ</t>
  </si>
  <si>
    <t>なし</t>
  </si>
  <si>
    <t>吸指癖</t>
    <rPh sb="0" eb="1">
      <t>キュウ</t>
    </rPh>
    <rPh sb="1" eb="2">
      <t>シ</t>
    </rPh>
    <rPh sb="2" eb="3">
      <t>クセ</t>
    </rPh>
    <phoneticPr fontId="3"/>
  </si>
  <si>
    <t>歯列等</t>
    <rPh sb="0" eb="2">
      <t>シレツ</t>
    </rPh>
    <rPh sb="2" eb="3">
      <t>トウ</t>
    </rPh>
    <phoneticPr fontId="3"/>
  </si>
  <si>
    <t>市町村</t>
    <rPh sb="0" eb="3">
      <t>シチョウソン</t>
    </rPh>
    <phoneticPr fontId="21"/>
  </si>
  <si>
    <t>処置歯</t>
    <rPh sb="0" eb="2">
      <t>ショチ</t>
    </rPh>
    <rPh sb="2" eb="3">
      <t>ハ</t>
    </rPh>
    <phoneticPr fontId="21"/>
  </si>
  <si>
    <t>総数</t>
    <rPh sb="0" eb="2">
      <t>ソウスウ</t>
    </rPh>
    <phoneticPr fontId="21"/>
  </si>
  <si>
    <t>Ｃ型不明</t>
    <rPh sb="1" eb="2">
      <t>ガタ</t>
    </rPh>
    <rPh sb="2" eb="4">
      <t>フメイ</t>
    </rPh>
    <phoneticPr fontId="3"/>
  </si>
  <si>
    <t>要フォロー</t>
    <rPh sb="0" eb="1">
      <t>ヨウ</t>
    </rPh>
    <phoneticPr fontId="3"/>
  </si>
  <si>
    <t>大津</t>
    <rPh sb="0" eb="2">
      <t>オオツ</t>
    </rPh>
    <phoneticPr fontId="21"/>
  </si>
  <si>
    <t>甲賀</t>
    <rPh sb="0" eb="2">
      <t>コウカ</t>
    </rPh>
    <phoneticPr fontId="21"/>
  </si>
  <si>
    <t>湖東</t>
    <rPh sb="0" eb="2">
      <t>コトウ</t>
    </rPh>
    <phoneticPr fontId="21"/>
  </si>
  <si>
    <t>東近江</t>
    <rPh sb="0" eb="1">
      <t>ヒガシ</t>
    </rPh>
    <rPh sb="1" eb="3">
      <t>オウミ</t>
    </rPh>
    <phoneticPr fontId="23"/>
  </si>
  <si>
    <t>湖北</t>
    <rPh sb="0" eb="2">
      <t>コホク</t>
    </rPh>
    <phoneticPr fontId="21"/>
  </si>
  <si>
    <t>未処置のう歯のある者（再掲）</t>
    <rPh sb="0" eb="1">
      <t>ミ</t>
    </rPh>
    <rPh sb="1" eb="3">
      <t>ショチ</t>
    </rPh>
    <rPh sb="5" eb="6">
      <t>シ</t>
    </rPh>
    <rPh sb="9" eb="10">
      <t>モノ</t>
    </rPh>
    <rPh sb="11" eb="13">
      <t>サイケイ</t>
    </rPh>
    <phoneticPr fontId="3"/>
  </si>
  <si>
    <t>■二次保健医療圏別（再掲）</t>
    <rPh sb="1" eb="3">
      <t>ニジ</t>
    </rPh>
    <rPh sb="3" eb="5">
      <t>ホケン</t>
    </rPh>
    <rPh sb="5" eb="7">
      <t>イリョウ</t>
    </rPh>
    <rPh sb="7" eb="8">
      <t>ケン</t>
    </rPh>
    <rPh sb="8" eb="9">
      <t>ベツ</t>
    </rPh>
    <rPh sb="10" eb="12">
      <t>サイケイ</t>
    </rPh>
    <phoneticPr fontId="21"/>
  </si>
  <si>
    <t>湖南</t>
    <rPh sb="0" eb="2">
      <t>コナン</t>
    </rPh>
    <phoneticPr fontId="23"/>
  </si>
  <si>
    <t>湖西</t>
    <rPh sb="0" eb="2">
      <t>コセイ</t>
    </rPh>
    <phoneticPr fontId="21"/>
  </si>
  <si>
    <r>
      <t>Ｏ</t>
    </r>
    <r>
      <rPr>
        <vertAlign val="subscript"/>
        <sz val="9"/>
        <rFont val="ＭＳ Ｐゴシック"/>
        <family val="3"/>
        <charset val="128"/>
        <scheme val="minor"/>
      </rPr>
      <t>１</t>
    </r>
    <r>
      <rPr>
        <sz val="9"/>
        <rFont val="ＭＳ Ｐゴシック"/>
        <family val="3"/>
        <charset val="128"/>
        <scheme val="minor"/>
      </rPr>
      <t>型</t>
    </r>
    <rPh sb="2" eb="3">
      <t>カタ</t>
    </rPh>
    <phoneticPr fontId="3"/>
  </si>
  <si>
    <r>
      <t>Ｏ</t>
    </r>
    <r>
      <rPr>
        <vertAlign val="subscript"/>
        <sz val="9"/>
        <rFont val="ＭＳ Ｐゴシック"/>
        <family val="3"/>
        <charset val="128"/>
        <scheme val="minor"/>
      </rPr>
      <t>２</t>
    </r>
    <r>
      <rPr>
        <sz val="9"/>
        <rFont val="ＭＳ Ｐゴシック"/>
        <family val="3"/>
        <charset val="128"/>
        <scheme val="minor"/>
      </rPr>
      <t>型</t>
    </r>
    <rPh sb="2" eb="3">
      <t>カタ</t>
    </rPh>
    <phoneticPr fontId="3"/>
  </si>
  <si>
    <t>１人あたり
う歯数</t>
    <rPh sb="1" eb="2">
      <t>ニン</t>
    </rPh>
    <rPh sb="7" eb="8">
      <t>シ</t>
    </rPh>
    <rPh sb="8" eb="9">
      <t>スウ</t>
    </rPh>
    <phoneticPr fontId="3"/>
  </si>
  <si>
    <r>
      <t>Ｃ</t>
    </r>
    <r>
      <rPr>
        <vertAlign val="subscript"/>
        <sz val="9"/>
        <rFont val="ＭＳ Ｐゴシック"/>
        <family val="3"/>
        <charset val="128"/>
        <scheme val="minor"/>
      </rPr>
      <t>１</t>
    </r>
    <r>
      <rPr>
        <sz val="9"/>
        <rFont val="ＭＳ Ｐゴシック"/>
        <family val="3"/>
        <charset val="128"/>
        <scheme val="minor"/>
      </rPr>
      <t>型</t>
    </r>
    <rPh sb="2" eb="3">
      <t>カタ</t>
    </rPh>
    <phoneticPr fontId="3"/>
  </si>
  <si>
    <r>
      <t>Ｃ</t>
    </r>
    <r>
      <rPr>
        <vertAlign val="subscript"/>
        <sz val="9"/>
        <rFont val="ＭＳ Ｐゴシック"/>
        <family val="3"/>
        <charset val="128"/>
        <scheme val="minor"/>
      </rPr>
      <t>２</t>
    </r>
    <r>
      <rPr>
        <sz val="9"/>
        <rFont val="ＭＳ Ｐゴシック"/>
        <family val="3"/>
        <charset val="128"/>
        <scheme val="minor"/>
      </rPr>
      <t>型</t>
    </r>
    <rPh sb="2" eb="3">
      <t>カタ</t>
    </rPh>
    <phoneticPr fontId="3"/>
  </si>
  <si>
    <t>一人あたり
う歯数</t>
    <rPh sb="0" eb="2">
      <t>ヒトリ</t>
    </rPh>
    <rPh sb="7" eb="8">
      <t>シ</t>
    </rPh>
    <rPh sb="8" eb="9">
      <t>スウ</t>
    </rPh>
    <phoneticPr fontId="21"/>
  </si>
  <si>
    <t>未処置のう歯の
ある者（再掲）</t>
    <rPh sb="0" eb="1">
      <t>ミ</t>
    </rPh>
    <rPh sb="1" eb="3">
      <t>ショチ</t>
    </rPh>
    <rPh sb="5" eb="6">
      <t>シ</t>
    </rPh>
    <rPh sb="10" eb="11">
      <t>モノ</t>
    </rPh>
    <rPh sb="12" eb="14">
      <t>サイケイ</t>
    </rPh>
    <phoneticPr fontId="3"/>
  </si>
  <si>
    <t>甲賀市</t>
    <rPh sb="0" eb="2">
      <t>コウカ</t>
    </rPh>
    <rPh sb="2" eb="3">
      <t>シ</t>
    </rPh>
    <phoneticPr fontId="23"/>
  </si>
  <si>
    <t>■平成29年度　1歳6か月児歯科健康診査集計結果</t>
    <rPh sb="1" eb="3">
      <t>ヘイセイ</t>
    </rPh>
    <rPh sb="5" eb="6">
      <t>ネン</t>
    </rPh>
    <rPh sb="6" eb="7">
      <t>ド</t>
    </rPh>
    <rPh sb="9" eb="10">
      <t>サイ</t>
    </rPh>
    <rPh sb="12" eb="13">
      <t>ゲツ</t>
    </rPh>
    <rPh sb="13" eb="14">
      <t>ジ</t>
    </rPh>
    <rPh sb="14" eb="16">
      <t>シカ</t>
    </rPh>
    <rPh sb="16" eb="18">
      <t>ケンコウ</t>
    </rPh>
    <rPh sb="18" eb="20">
      <t>シンサ</t>
    </rPh>
    <rPh sb="20" eb="22">
      <t>シュウケイ</t>
    </rPh>
    <rPh sb="22" eb="24">
      <t>ケッカ</t>
    </rPh>
    <phoneticPr fontId="21"/>
  </si>
  <si>
    <t>■平成29年度　3歳児歯科健康診査集計結果</t>
    <rPh sb="1" eb="3">
      <t>ヘイセイ</t>
    </rPh>
    <rPh sb="5" eb="6">
      <t>ネン</t>
    </rPh>
    <rPh sb="6" eb="7">
      <t>ド</t>
    </rPh>
    <rPh sb="9" eb="10">
      <t>サイ</t>
    </rPh>
    <rPh sb="10" eb="11">
      <t>ジ</t>
    </rPh>
    <rPh sb="11" eb="13">
      <t>シカ</t>
    </rPh>
    <rPh sb="13" eb="15">
      <t>ケンコウ</t>
    </rPh>
    <rPh sb="15" eb="17">
      <t>シンサ</t>
    </rPh>
    <rPh sb="17" eb="19">
      <t>シュウケイ</t>
    </rPh>
    <rPh sb="19" eb="21">
      <t>ケッカ</t>
    </rPh>
    <phoneticPr fontId="2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</si>
</sst>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%"/>
  </numFmts>
  <fonts count="3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2"/>
      <name val="Osaka"/>
      <family val="3"/>
      <charset val="128"/>
    </font>
    <font>
      <sz val="6"/>
      <name val="Osaka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vertAlign val="subscript"/>
      <sz val="9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6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ashed">
        <color indexed="64"/>
      </left>
      <right style="thin">
        <color indexed="64"/>
      </right>
      <top/>
      <bottom/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 style="dashed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ashed">
        <color indexed="64"/>
      </right>
      <top/>
      <bottom/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thin">
        <color indexed="64"/>
      </left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 style="dashed">
        <color indexed="64"/>
      </right>
      <top style="dashed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double">
        <color indexed="64"/>
      </bottom>
      <diagonal/>
    </border>
    <border>
      <left style="dashed">
        <color indexed="64"/>
      </left>
      <right/>
      <top style="thin">
        <color indexed="64"/>
      </top>
      <bottom style="double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double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/>
      <diagonal/>
    </border>
    <border>
      <left/>
      <right style="dashed">
        <color indexed="64"/>
      </right>
      <top style="thin">
        <color indexed="64"/>
      </top>
      <bottom style="double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</borders>
  <cellStyleXfs count="47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2" fillId="0" borderId="0"/>
    <xf numFmtId="0" fontId="4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0" borderId="1" applyNumberForma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2" fillId="22" borderId="2" applyNumberFormat="0" applyFont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23" borderId="9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2" fillId="0" borderId="0"/>
    <xf numFmtId="38" fontId="22" fillId="0" borderId="0" applyFont="0" applyFill="0" applyBorder="0" applyAlignment="0" applyProtection="0"/>
  </cellStyleXfs>
  <cellXfs count="180">
    <xf numFmtId="0" fontId="0" fillId="0" borderId="0" xfId="0">
      <alignment vertical="center"/>
    </xf>
    <xf numFmtId="0" fontId="24" fillId="0" borderId="0" xfId="0" applyFont="1">
      <alignment vertical="center"/>
    </xf>
    <xf numFmtId="0" fontId="24" fillId="0" borderId="34" xfId="0" applyFont="1" applyFill="1" applyBorder="1">
      <alignment vertical="center"/>
    </xf>
    <xf numFmtId="0" fontId="24" fillId="0" borderId="0" xfId="0" applyFont="1" applyFill="1">
      <alignment vertical="center"/>
    </xf>
    <xf numFmtId="0" fontId="25" fillId="0" borderId="37" xfId="3" applyFont="1" applyFill="1" applyBorder="1" applyAlignment="1">
      <alignment vertical="center"/>
    </xf>
    <xf numFmtId="0" fontId="25" fillId="0" borderId="37" xfId="3" applyFont="1" applyFill="1" applyBorder="1" applyAlignment="1">
      <alignment vertical="center" textRotation="255"/>
    </xf>
    <xf numFmtId="0" fontId="25" fillId="0" borderId="19" xfId="3" applyFont="1" applyFill="1" applyBorder="1" applyAlignment="1">
      <alignment vertical="center"/>
    </xf>
    <xf numFmtId="0" fontId="25" fillId="0" borderId="44" xfId="3" applyFont="1" applyFill="1" applyBorder="1" applyAlignment="1">
      <alignment horizontal="center" vertical="center"/>
    </xf>
    <xf numFmtId="0" fontId="25" fillId="0" borderId="37" xfId="3" applyFont="1" applyFill="1" applyBorder="1" applyAlignment="1">
      <alignment horizontal="center" vertical="center"/>
    </xf>
    <xf numFmtId="0" fontId="24" fillId="0" borderId="34" xfId="0" applyFont="1" applyFill="1" applyBorder="1" applyAlignment="1">
      <alignment horizontal="center" vertical="center" textRotation="255"/>
    </xf>
    <xf numFmtId="0" fontId="25" fillId="0" borderId="36" xfId="3" applyFont="1" applyFill="1" applyBorder="1" applyAlignment="1">
      <alignment horizontal="center" vertical="center" textRotation="255" wrapText="1"/>
    </xf>
    <xf numFmtId="0" fontId="25" fillId="0" borderId="14" xfId="3" applyFont="1" applyFill="1" applyBorder="1" applyAlignment="1">
      <alignment horizontal="center" vertical="center" textRotation="255"/>
    </xf>
    <xf numFmtId="0" fontId="25" fillId="0" borderId="23" xfId="3" applyFont="1" applyFill="1" applyBorder="1" applyAlignment="1">
      <alignment horizontal="center" vertical="center" textRotation="255"/>
    </xf>
    <xf numFmtId="0" fontId="25" fillId="0" borderId="37" xfId="3" applyFont="1" applyFill="1" applyBorder="1" applyAlignment="1">
      <alignment horizontal="center" vertical="center" textRotation="255"/>
    </xf>
    <xf numFmtId="0" fontId="25" fillId="0" borderId="21" xfId="3" applyFont="1" applyFill="1" applyBorder="1" applyAlignment="1">
      <alignment horizontal="center" vertical="center" textRotation="255"/>
    </xf>
    <xf numFmtId="0" fontId="25" fillId="0" borderId="37" xfId="3" applyFont="1" applyFill="1" applyBorder="1" applyAlignment="1">
      <alignment horizontal="center" vertical="center" textRotation="255" wrapText="1"/>
    </xf>
    <xf numFmtId="0" fontId="25" fillId="0" borderId="29" xfId="3" applyFont="1" applyFill="1" applyBorder="1" applyAlignment="1">
      <alignment horizontal="center" vertical="center" textRotation="255"/>
    </xf>
    <xf numFmtId="0" fontId="25" fillId="0" borderId="27" xfId="3" applyFont="1" applyFill="1" applyBorder="1" applyAlignment="1">
      <alignment horizontal="center" vertical="center" textRotation="255"/>
    </xf>
    <xf numFmtId="0" fontId="25" fillId="0" borderId="28" xfId="3" applyFont="1" applyFill="1" applyBorder="1" applyAlignment="1">
      <alignment horizontal="center" vertical="center" textRotation="255"/>
    </xf>
    <xf numFmtId="0" fontId="25" fillId="0" borderId="26" xfId="3" applyFont="1" applyFill="1" applyBorder="1" applyAlignment="1">
      <alignment horizontal="center" vertical="center" textRotation="255"/>
    </xf>
    <xf numFmtId="0" fontId="25" fillId="0" borderId="14" xfId="3" applyFont="1" applyFill="1" applyBorder="1" applyAlignment="1">
      <alignment horizontal="center" vertical="center" textRotation="255" wrapText="1"/>
    </xf>
    <xf numFmtId="0" fontId="24" fillId="0" borderId="0" xfId="0" applyFont="1" applyFill="1" applyAlignment="1">
      <alignment horizontal="center" vertical="center" textRotation="255"/>
    </xf>
    <xf numFmtId="0" fontId="26" fillId="0" borderId="10" xfId="0" applyFont="1" applyBorder="1">
      <alignment vertical="center"/>
    </xf>
    <xf numFmtId="0" fontId="24" fillId="0" borderId="0" xfId="0" applyFont="1" applyAlignment="1">
      <alignment vertical="center" shrinkToFit="1"/>
    </xf>
    <xf numFmtId="0" fontId="24" fillId="0" borderId="0" xfId="0" applyFont="1" applyBorder="1">
      <alignment vertical="center"/>
    </xf>
    <xf numFmtId="0" fontId="24" fillId="0" borderId="34" xfId="0" applyFont="1" applyBorder="1" applyAlignment="1">
      <alignment vertical="center"/>
    </xf>
    <xf numFmtId="0" fontId="25" fillId="0" borderId="11" xfId="3" applyFont="1" applyFill="1" applyBorder="1" applyAlignment="1">
      <alignment vertical="center" textRotation="255"/>
    </xf>
    <xf numFmtId="0" fontId="24" fillId="0" borderId="0" xfId="0" applyFont="1" applyAlignment="1">
      <alignment vertical="center"/>
    </xf>
    <xf numFmtId="0" fontId="25" fillId="0" borderId="36" xfId="3" applyFont="1" applyFill="1" applyBorder="1" applyAlignment="1">
      <alignment vertical="center" textRotation="255"/>
    </xf>
    <xf numFmtId="0" fontId="24" fillId="0" borderId="34" xfId="0" applyFont="1" applyBorder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27" fillId="0" borderId="0" xfId="0" applyFont="1">
      <alignment vertical="center"/>
    </xf>
    <xf numFmtId="0" fontId="26" fillId="0" borderId="13" xfId="0" applyFont="1" applyFill="1" applyBorder="1" applyAlignment="1">
      <alignment vertical="center"/>
    </xf>
    <xf numFmtId="0" fontId="26" fillId="0" borderId="49" xfId="0" applyFont="1" applyFill="1" applyBorder="1" applyAlignment="1">
      <alignment vertical="center"/>
    </xf>
    <xf numFmtId="0" fontId="26" fillId="0" borderId="19" xfId="0" applyFont="1" applyFill="1" applyBorder="1" applyAlignment="1">
      <alignment vertical="center"/>
    </xf>
    <xf numFmtId="0" fontId="26" fillId="0" borderId="34" xfId="0" applyFont="1" applyFill="1" applyBorder="1" applyAlignment="1">
      <alignment vertical="center"/>
    </xf>
    <xf numFmtId="0" fontId="26" fillId="0" borderId="36" xfId="0" applyFont="1" applyFill="1" applyBorder="1" applyAlignment="1">
      <alignment vertical="center"/>
    </xf>
    <xf numFmtId="0" fontId="26" fillId="0" borderId="14" xfId="0" applyFont="1" applyFill="1" applyBorder="1" applyAlignment="1">
      <alignment horizontal="center" vertical="center" textRotation="255" wrapText="1"/>
    </xf>
    <xf numFmtId="0" fontId="25" fillId="0" borderId="47" xfId="3" applyFont="1" applyFill="1" applyBorder="1" applyAlignment="1">
      <alignment horizontal="center" vertical="center" textRotation="255" wrapText="1"/>
    </xf>
    <xf numFmtId="0" fontId="25" fillId="0" borderId="48" xfId="3" applyFont="1" applyFill="1" applyBorder="1" applyAlignment="1">
      <alignment horizontal="center" vertical="center" textRotation="255" wrapText="1"/>
    </xf>
    <xf numFmtId="0" fontId="25" fillId="0" borderId="18" xfId="3" applyFont="1" applyFill="1" applyBorder="1" applyAlignment="1">
      <alignment horizontal="center" vertical="center" textRotation="255" wrapText="1"/>
    </xf>
    <xf numFmtId="0" fontId="25" fillId="0" borderId="23" xfId="3" applyFont="1" applyFill="1" applyBorder="1" applyAlignment="1">
      <alignment horizontal="center" vertical="center" textRotation="255" wrapText="1"/>
    </xf>
    <xf numFmtId="0" fontId="25" fillId="0" borderId="24" xfId="3" applyFont="1" applyFill="1" applyBorder="1" applyAlignment="1">
      <alignment horizontal="center" vertical="center" textRotation="255" wrapText="1"/>
    </xf>
    <xf numFmtId="0" fontId="25" fillId="0" borderId="29" xfId="3" applyFont="1" applyFill="1" applyBorder="1" applyAlignment="1">
      <alignment horizontal="center" vertical="center" textRotation="255" wrapText="1"/>
    </xf>
    <xf numFmtId="0" fontId="25" fillId="0" borderId="27" xfId="3" applyFont="1" applyFill="1" applyBorder="1" applyAlignment="1">
      <alignment horizontal="center" vertical="center" textRotation="255" wrapText="1"/>
    </xf>
    <xf numFmtId="0" fontId="25" fillId="0" borderId="32" xfId="3" applyFont="1" applyFill="1" applyBorder="1" applyAlignment="1">
      <alignment horizontal="center" vertical="center" textRotation="255" wrapText="1"/>
    </xf>
    <xf numFmtId="0" fontId="25" fillId="0" borderId="28" xfId="3" applyFont="1" applyFill="1" applyBorder="1" applyAlignment="1">
      <alignment horizontal="center" vertical="center" textRotation="255" wrapText="1"/>
    </xf>
    <xf numFmtId="0" fontId="26" fillId="0" borderId="54" xfId="0" applyFont="1" applyBorder="1">
      <alignment vertical="center"/>
    </xf>
    <xf numFmtId="0" fontId="26" fillId="0" borderId="14" xfId="0" applyFont="1" applyBorder="1" applyAlignment="1">
      <alignment horizontal="right" vertical="center"/>
    </xf>
    <xf numFmtId="38" fontId="29" fillId="0" borderId="10" xfId="1" applyFont="1" applyBorder="1" applyAlignment="1">
      <alignment horizontal="right"/>
    </xf>
    <xf numFmtId="176" fontId="30" fillId="0" borderId="10" xfId="2" applyNumberFormat="1" applyFont="1" applyBorder="1" applyAlignment="1">
      <alignment horizontal="right"/>
    </xf>
    <xf numFmtId="38" fontId="29" fillId="0" borderId="29" xfId="1" applyFont="1" applyBorder="1" applyAlignment="1">
      <alignment horizontal="right"/>
    </xf>
    <xf numFmtId="38" fontId="29" fillId="0" borderId="32" xfId="1" applyFont="1" applyBorder="1" applyAlignment="1">
      <alignment horizontal="right"/>
    </xf>
    <xf numFmtId="38" fontId="29" fillId="0" borderId="27" xfId="1" applyFont="1" applyBorder="1" applyAlignment="1">
      <alignment horizontal="right"/>
    </xf>
    <xf numFmtId="38" fontId="30" fillId="0" borderId="27" xfId="1" applyFont="1" applyBorder="1" applyAlignment="1">
      <alignment horizontal="right"/>
    </xf>
    <xf numFmtId="176" fontId="30" fillId="0" borderId="27" xfId="2" applyNumberFormat="1" applyFont="1" applyBorder="1" applyAlignment="1">
      <alignment horizontal="right"/>
    </xf>
    <xf numFmtId="38" fontId="29" fillId="0" borderId="28" xfId="1" applyFont="1" applyBorder="1" applyAlignment="1">
      <alignment horizontal="right"/>
    </xf>
    <xf numFmtId="40" fontId="30" fillId="0" borderId="28" xfId="1" applyNumberFormat="1" applyFont="1" applyBorder="1" applyAlignment="1"/>
    <xf numFmtId="38" fontId="29" fillId="0" borderId="25" xfId="1" applyFont="1" applyBorder="1" applyAlignment="1">
      <alignment horizontal="right"/>
    </xf>
    <xf numFmtId="38" fontId="30" fillId="0" borderId="10" xfId="1" applyFont="1" applyBorder="1" applyAlignment="1">
      <alignment horizontal="right"/>
    </xf>
    <xf numFmtId="38" fontId="30" fillId="0" borderId="29" xfId="1" applyFont="1" applyBorder="1" applyAlignment="1">
      <alignment horizontal="right"/>
    </xf>
    <xf numFmtId="38" fontId="30" fillId="0" borderId="32" xfId="1" applyFont="1" applyBorder="1" applyAlignment="1">
      <alignment horizontal="right"/>
    </xf>
    <xf numFmtId="38" fontId="30" fillId="0" borderId="28" xfId="1" applyFont="1" applyBorder="1" applyAlignment="1">
      <alignment horizontal="right"/>
    </xf>
    <xf numFmtId="38" fontId="30" fillId="0" borderId="25" xfId="1" applyFont="1" applyBorder="1" applyAlignment="1">
      <alignment horizontal="right"/>
    </xf>
    <xf numFmtId="38" fontId="30" fillId="0" borderId="10" xfId="1" applyFont="1" applyFill="1" applyBorder="1" applyAlignment="1">
      <alignment horizontal="right"/>
    </xf>
    <xf numFmtId="38" fontId="30" fillId="0" borderId="54" xfId="1" applyFont="1" applyBorder="1" applyAlignment="1">
      <alignment horizontal="right"/>
    </xf>
    <xf numFmtId="176" fontId="30" fillId="0" borderId="54" xfId="2" applyNumberFormat="1" applyFont="1" applyBorder="1" applyAlignment="1">
      <alignment horizontal="right"/>
    </xf>
    <xf numFmtId="38" fontId="30" fillId="0" borderId="55" xfId="1" applyFont="1" applyBorder="1" applyAlignment="1">
      <alignment horizontal="right"/>
    </xf>
    <xf numFmtId="38" fontId="30" fillId="0" borderId="56" xfId="1" applyFont="1" applyBorder="1" applyAlignment="1">
      <alignment horizontal="right"/>
    </xf>
    <xf numFmtId="38" fontId="30" fillId="0" borderId="57" xfId="1" applyFont="1" applyBorder="1" applyAlignment="1">
      <alignment horizontal="right"/>
    </xf>
    <xf numFmtId="176" fontId="30" fillId="0" borderId="57" xfId="2" applyNumberFormat="1" applyFont="1" applyBorder="1" applyAlignment="1">
      <alignment horizontal="right"/>
    </xf>
    <xf numFmtId="38" fontId="30" fillId="0" borderId="58" xfId="1" applyFont="1" applyBorder="1" applyAlignment="1">
      <alignment horizontal="right"/>
    </xf>
    <xf numFmtId="40" fontId="30" fillId="0" borderId="58" xfId="1" applyNumberFormat="1" applyFont="1" applyBorder="1" applyAlignment="1"/>
    <xf numFmtId="38" fontId="30" fillId="0" borderId="59" xfId="1" applyFont="1" applyBorder="1" applyAlignment="1">
      <alignment horizontal="right"/>
    </xf>
    <xf numFmtId="38" fontId="29" fillId="0" borderId="56" xfId="1" applyFont="1" applyBorder="1" applyAlignment="1">
      <alignment horizontal="right"/>
    </xf>
    <xf numFmtId="38" fontId="30" fillId="0" borderId="14" xfId="1" applyFont="1" applyBorder="1" applyAlignment="1">
      <alignment horizontal="right"/>
    </xf>
    <xf numFmtId="176" fontId="30" fillId="0" borderId="14" xfId="2" applyNumberFormat="1" applyFont="1" applyBorder="1" applyAlignment="1">
      <alignment horizontal="right"/>
    </xf>
    <xf numFmtId="38" fontId="30" fillId="0" borderId="23" xfId="1" applyFont="1" applyBorder="1" applyAlignment="1">
      <alignment horizontal="right"/>
    </xf>
    <xf numFmtId="38" fontId="30" fillId="0" borderId="39" xfId="1" applyFont="1" applyBorder="1" applyAlignment="1">
      <alignment horizontal="right"/>
    </xf>
    <xf numFmtId="38" fontId="30" fillId="0" borderId="24" xfId="1" applyFont="1" applyBorder="1" applyAlignment="1">
      <alignment horizontal="right"/>
    </xf>
    <xf numFmtId="176" fontId="30" fillId="0" borderId="24" xfId="2" applyNumberFormat="1" applyFont="1" applyBorder="1" applyAlignment="1">
      <alignment horizontal="right"/>
    </xf>
    <xf numFmtId="38" fontId="30" fillId="0" borderId="22" xfId="1" applyFont="1" applyBorder="1" applyAlignment="1">
      <alignment horizontal="right"/>
    </xf>
    <xf numFmtId="40" fontId="30" fillId="0" borderId="22" xfId="1" applyNumberFormat="1" applyFont="1" applyBorder="1" applyAlignment="1"/>
    <xf numFmtId="38" fontId="30" fillId="0" borderId="35" xfId="1" applyFont="1" applyBorder="1" applyAlignment="1">
      <alignment horizontal="right"/>
    </xf>
    <xf numFmtId="38" fontId="29" fillId="0" borderId="39" xfId="1" applyFont="1" applyBorder="1" applyAlignment="1">
      <alignment horizontal="right"/>
    </xf>
    <xf numFmtId="0" fontId="26" fillId="0" borderId="11" xfId="0" applyFont="1" applyFill="1" applyBorder="1">
      <alignment vertical="center"/>
    </xf>
    <xf numFmtId="0" fontId="26" fillId="0" borderId="36" xfId="0" applyFont="1" applyFill="1" applyBorder="1">
      <alignment vertical="center"/>
    </xf>
    <xf numFmtId="0" fontId="26" fillId="0" borderId="19" xfId="0" applyFont="1" applyFill="1" applyBorder="1">
      <alignment vertical="center"/>
    </xf>
    <xf numFmtId="0" fontId="26" fillId="0" borderId="0" xfId="0" applyFont="1" applyFill="1" applyBorder="1">
      <alignment vertical="center"/>
    </xf>
    <xf numFmtId="0" fontId="26" fillId="0" borderId="46" xfId="0" applyFont="1" applyFill="1" applyBorder="1">
      <alignment vertical="center"/>
    </xf>
    <xf numFmtId="0" fontId="26" fillId="0" borderId="48" xfId="0" applyFont="1" applyFill="1" applyBorder="1">
      <alignment vertical="center"/>
    </xf>
    <xf numFmtId="0" fontId="26" fillId="0" borderId="61" xfId="0" applyFont="1" applyFill="1" applyBorder="1">
      <alignment vertical="center"/>
    </xf>
    <xf numFmtId="0" fontId="26" fillId="0" borderId="19" xfId="0" applyFont="1" applyFill="1" applyBorder="1" applyAlignment="1">
      <alignment horizontal="center" vertical="center" textRotation="255"/>
    </xf>
    <xf numFmtId="0" fontId="26" fillId="0" borderId="10" xfId="0" applyFont="1" applyFill="1" applyBorder="1" applyAlignment="1">
      <alignment vertical="center" shrinkToFit="1"/>
    </xf>
    <xf numFmtId="0" fontId="26" fillId="0" borderId="54" xfId="0" applyFont="1" applyFill="1" applyBorder="1" applyAlignment="1">
      <alignment vertical="center" shrinkToFit="1"/>
    </xf>
    <xf numFmtId="0" fontId="27" fillId="0" borderId="34" xfId="0" applyFont="1" applyFill="1" applyBorder="1">
      <alignment vertical="center"/>
    </xf>
    <xf numFmtId="176" fontId="30" fillId="0" borderId="10" xfId="0" applyNumberFormat="1" applyFont="1" applyBorder="1" applyAlignment="1">
      <alignment horizontal="right"/>
    </xf>
    <xf numFmtId="38" fontId="29" fillId="0" borderId="10" xfId="1" applyFont="1" applyBorder="1" applyAlignment="1"/>
    <xf numFmtId="38" fontId="29" fillId="0" borderId="26" xfId="1" applyFont="1" applyBorder="1" applyAlignment="1">
      <alignment horizontal="right"/>
    </xf>
    <xf numFmtId="176" fontId="29" fillId="0" borderId="27" xfId="3" applyNumberFormat="1" applyFont="1" applyBorder="1" applyAlignment="1">
      <alignment horizontal="right"/>
    </xf>
    <xf numFmtId="38" fontId="30" fillId="0" borderId="10" xfId="1" applyFont="1" applyBorder="1" applyAlignment="1"/>
    <xf numFmtId="38" fontId="30" fillId="0" borderId="26" xfId="1" applyFont="1" applyBorder="1" applyAlignment="1">
      <alignment horizontal="right"/>
    </xf>
    <xf numFmtId="176" fontId="30" fillId="0" borderId="54" xfId="0" applyNumberFormat="1" applyFont="1" applyBorder="1" applyAlignment="1">
      <alignment horizontal="right"/>
    </xf>
    <xf numFmtId="38" fontId="30" fillId="0" borderId="54" xfId="1" applyFont="1" applyBorder="1" applyAlignment="1"/>
    <xf numFmtId="38" fontId="30" fillId="0" borderId="62" xfId="1" applyFont="1" applyBorder="1" applyAlignment="1">
      <alignment horizontal="right"/>
    </xf>
    <xf numFmtId="38" fontId="29" fillId="0" borderId="57" xfId="1" applyFont="1" applyBorder="1" applyAlignment="1">
      <alignment horizontal="right"/>
    </xf>
    <xf numFmtId="176" fontId="29" fillId="0" borderId="57" xfId="3" applyNumberFormat="1" applyFont="1" applyBorder="1" applyAlignment="1">
      <alignment horizontal="right"/>
    </xf>
    <xf numFmtId="38" fontId="29" fillId="0" borderId="58" xfId="1" applyFont="1" applyBorder="1" applyAlignment="1">
      <alignment horizontal="right"/>
    </xf>
    <xf numFmtId="38" fontId="30" fillId="0" borderId="10" xfId="1" applyFont="1" applyBorder="1" applyAlignment="1">
      <alignment horizontal="right" shrinkToFit="1"/>
    </xf>
    <xf numFmtId="176" fontId="30" fillId="0" borderId="10" xfId="0" applyNumberFormat="1" applyFont="1" applyBorder="1" applyAlignment="1">
      <alignment horizontal="right" shrinkToFit="1"/>
    </xf>
    <xf numFmtId="38" fontId="30" fillId="0" borderId="10" xfId="1" applyFont="1" applyBorder="1" applyAlignment="1">
      <alignment shrinkToFit="1"/>
    </xf>
    <xf numFmtId="38" fontId="30" fillId="0" borderId="26" xfId="1" applyFont="1" applyBorder="1" applyAlignment="1">
      <alignment horizontal="right" shrinkToFit="1"/>
    </xf>
    <xf numFmtId="38" fontId="30" fillId="0" borderId="27" xfId="1" applyFont="1" applyBorder="1" applyAlignment="1">
      <alignment horizontal="right" shrinkToFit="1"/>
    </xf>
    <xf numFmtId="176" fontId="29" fillId="0" borderId="27" xfId="3" applyNumberFormat="1" applyFont="1" applyBorder="1" applyAlignment="1">
      <alignment horizontal="right" shrinkToFit="1"/>
    </xf>
    <xf numFmtId="38" fontId="30" fillId="0" borderId="28" xfId="1" applyFont="1" applyBorder="1" applyAlignment="1">
      <alignment horizontal="right" shrinkToFit="1"/>
    </xf>
    <xf numFmtId="38" fontId="30" fillId="0" borderId="29" xfId="1" applyFont="1" applyBorder="1" applyAlignment="1">
      <alignment horizontal="right" shrinkToFit="1"/>
    </xf>
    <xf numFmtId="40" fontId="30" fillId="0" borderId="28" xfId="1" applyNumberFormat="1" applyFont="1" applyBorder="1" applyAlignment="1">
      <alignment shrinkToFit="1"/>
    </xf>
    <xf numFmtId="38" fontId="30" fillId="0" borderId="25" xfId="1" applyFont="1" applyBorder="1" applyAlignment="1">
      <alignment horizontal="right" shrinkToFit="1"/>
    </xf>
    <xf numFmtId="38" fontId="30" fillId="0" borderId="10" xfId="0" applyNumberFormat="1" applyFont="1" applyBorder="1" applyAlignment="1">
      <alignment vertical="center" shrinkToFit="1"/>
    </xf>
    <xf numFmtId="38" fontId="30" fillId="0" borderId="14" xfId="1" applyFont="1" applyBorder="1" applyAlignment="1">
      <alignment horizontal="right" shrinkToFit="1"/>
    </xf>
    <xf numFmtId="176" fontId="30" fillId="0" borderId="14" xfId="0" applyNumberFormat="1" applyFont="1" applyBorder="1" applyAlignment="1">
      <alignment horizontal="right" shrinkToFit="1"/>
    </xf>
    <xf numFmtId="176" fontId="29" fillId="0" borderId="24" xfId="3" applyNumberFormat="1" applyFont="1" applyBorder="1" applyAlignment="1">
      <alignment horizontal="right" shrinkToFit="1"/>
    </xf>
    <xf numFmtId="0" fontId="25" fillId="0" borderId="11" xfId="3" applyFont="1" applyFill="1" applyBorder="1" applyAlignment="1">
      <alignment horizontal="center" vertical="center"/>
    </xf>
    <xf numFmtId="0" fontId="26" fillId="0" borderId="10" xfId="0" applyFont="1" applyBorder="1" applyAlignment="1">
      <alignment horizontal="right" vertical="center" shrinkToFit="1"/>
    </xf>
    <xf numFmtId="0" fontId="26" fillId="0" borderId="14" xfId="0" applyFont="1" applyBorder="1" applyAlignment="1">
      <alignment horizontal="right" vertical="center" shrinkToFit="1"/>
    </xf>
    <xf numFmtId="38" fontId="30" fillId="0" borderId="25" xfId="0" applyNumberFormat="1" applyFont="1" applyBorder="1" applyAlignment="1">
      <alignment vertical="center" shrinkToFit="1"/>
    </xf>
    <xf numFmtId="38" fontId="30" fillId="0" borderId="35" xfId="1" applyFont="1" applyBorder="1" applyAlignment="1">
      <alignment horizontal="right" shrinkToFit="1"/>
    </xf>
    <xf numFmtId="38" fontId="30" fillId="0" borderId="29" xfId="0" applyNumberFormat="1" applyFont="1" applyBorder="1" applyAlignment="1">
      <alignment vertical="center" shrinkToFit="1"/>
    </xf>
    <xf numFmtId="38" fontId="30" fillId="0" borderId="23" xfId="1" applyFont="1" applyBorder="1" applyAlignment="1">
      <alignment horizontal="right" shrinkToFit="1"/>
    </xf>
    <xf numFmtId="38" fontId="30" fillId="0" borderId="27" xfId="0" applyNumberFormat="1" applyFont="1" applyBorder="1" applyAlignment="1">
      <alignment vertical="center" shrinkToFit="1"/>
    </xf>
    <xf numFmtId="38" fontId="30" fillId="0" borderId="24" xfId="1" applyFont="1" applyBorder="1" applyAlignment="1">
      <alignment horizontal="right" shrinkToFit="1"/>
    </xf>
    <xf numFmtId="40" fontId="30" fillId="0" borderId="25" xfId="1" applyNumberFormat="1" applyFont="1" applyBorder="1" applyAlignment="1">
      <alignment shrinkToFit="1"/>
    </xf>
    <xf numFmtId="40" fontId="30" fillId="0" borderId="59" xfId="1" applyNumberFormat="1" applyFont="1" applyBorder="1" applyAlignment="1"/>
    <xf numFmtId="40" fontId="30" fillId="0" borderId="35" xfId="1" applyNumberFormat="1" applyFont="1" applyBorder="1" applyAlignment="1">
      <alignment shrinkToFit="1"/>
    </xf>
    <xf numFmtId="38" fontId="29" fillId="0" borderId="59" xfId="1" applyFont="1" applyBorder="1" applyAlignment="1">
      <alignment horizontal="right"/>
    </xf>
    <xf numFmtId="0" fontId="25" fillId="0" borderId="13" xfId="3" applyFont="1" applyFill="1" applyBorder="1" applyAlignment="1">
      <alignment horizontal="center" vertical="center"/>
    </xf>
    <xf numFmtId="0" fontId="25" fillId="0" borderId="31" xfId="3" applyFont="1" applyFill="1" applyBorder="1" applyAlignment="1">
      <alignment horizontal="center" vertical="center"/>
    </xf>
    <xf numFmtId="0" fontId="25" fillId="0" borderId="49" xfId="3" applyFont="1" applyFill="1" applyBorder="1" applyAlignment="1">
      <alignment horizontal="center" vertical="center"/>
    </xf>
    <xf numFmtId="0" fontId="25" fillId="0" borderId="19" xfId="3" applyFont="1" applyFill="1" applyBorder="1" applyAlignment="1">
      <alignment horizontal="center" vertical="center"/>
    </xf>
    <xf numFmtId="0" fontId="25" fillId="0" borderId="0" xfId="3" applyFont="1" applyFill="1" applyBorder="1" applyAlignment="1">
      <alignment horizontal="center" vertical="center"/>
    </xf>
    <xf numFmtId="0" fontId="25" fillId="0" borderId="34" xfId="3" applyFont="1" applyFill="1" applyBorder="1" applyAlignment="1">
      <alignment horizontal="center" vertical="center"/>
    </xf>
    <xf numFmtId="0" fontId="25" fillId="0" borderId="33" xfId="3" applyFont="1" applyFill="1" applyBorder="1" applyAlignment="1">
      <alignment horizontal="center" vertical="center"/>
    </xf>
    <xf numFmtId="0" fontId="25" fillId="0" borderId="15" xfId="3" applyFont="1" applyFill="1" applyBorder="1" applyAlignment="1">
      <alignment horizontal="center" vertical="center"/>
    </xf>
    <xf numFmtId="0" fontId="25" fillId="0" borderId="35" xfId="3" applyFont="1" applyFill="1" applyBorder="1" applyAlignment="1">
      <alignment horizontal="center" vertical="center"/>
    </xf>
    <xf numFmtId="0" fontId="25" fillId="0" borderId="51" xfId="3" applyFont="1" applyFill="1" applyBorder="1" applyAlignment="1">
      <alignment horizontal="center" vertical="center"/>
    </xf>
    <xf numFmtId="0" fontId="25" fillId="0" borderId="52" xfId="3" applyFont="1" applyFill="1" applyBorder="1" applyAlignment="1">
      <alignment horizontal="center" vertical="center"/>
    </xf>
    <xf numFmtId="0" fontId="25" fillId="0" borderId="60" xfId="3" applyFont="1" applyFill="1" applyBorder="1" applyAlignment="1">
      <alignment horizontal="center" vertical="center"/>
    </xf>
    <xf numFmtId="0" fontId="25" fillId="0" borderId="63" xfId="3" applyFont="1" applyFill="1" applyBorder="1" applyAlignment="1">
      <alignment horizontal="center" vertical="center" textRotation="255" wrapText="1"/>
    </xf>
    <xf numFmtId="0" fontId="25" fillId="0" borderId="22" xfId="3" applyFont="1" applyFill="1" applyBorder="1" applyAlignment="1">
      <alignment horizontal="center" vertical="center" textRotation="255" wrapText="1"/>
    </xf>
    <xf numFmtId="0" fontId="25" fillId="0" borderId="36" xfId="3" applyFont="1" applyFill="1" applyBorder="1" applyAlignment="1">
      <alignment horizontal="center" vertical="center" textRotation="255" wrapText="1"/>
    </xf>
    <xf numFmtId="0" fontId="25" fillId="0" borderId="14" xfId="3" applyFont="1" applyFill="1" applyBorder="1" applyAlignment="1">
      <alignment horizontal="center" vertical="center" textRotation="255" wrapText="1"/>
    </xf>
    <xf numFmtId="0" fontId="25" fillId="0" borderId="12" xfId="3" applyFont="1" applyFill="1" applyBorder="1" applyAlignment="1">
      <alignment horizontal="center" vertical="center"/>
    </xf>
    <xf numFmtId="0" fontId="25" fillId="0" borderId="30" xfId="3" applyFont="1" applyFill="1" applyBorder="1" applyAlignment="1">
      <alignment horizontal="center" vertical="center"/>
    </xf>
    <xf numFmtId="0" fontId="25" fillId="0" borderId="25" xfId="3" applyFont="1" applyFill="1" applyBorder="1" applyAlignment="1">
      <alignment horizontal="center" vertical="center"/>
    </xf>
    <xf numFmtId="0" fontId="25" fillId="0" borderId="53" xfId="3" applyFont="1" applyFill="1" applyBorder="1" applyAlignment="1">
      <alignment horizontal="center" vertical="center"/>
    </xf>
    <xf numFmtId="0" fontId="25" fillId="0" borderId="17" xfId="3" applyFont="1" applyFill="1" applyBorder="1" applyAlignment="1">
      <alignment horizontal="center" vertical="center" textRotation="255"/>
    </xf>
    <xf numFmtId="0" fontId="25" fillId="0" borderId="37" xfId="3" applyFont="1" applyFill="1" applyBorder="1" applyAlignment="1">
      <alignment horizontal="center" vertical="center" textRotation="255"/>
    </xf>
    <xf numFmtId="0" fontId="25" fillId="0" borderId="24" xfId="3" applyFont="1" applyFill="1" applyBorder="1" applyAlignment="1">
      <alignment horizontal="center" vertical="center" textRotation="255"/>
    </xf>
    <xf numFmtId="0" fontId="25" fillId="0" borderId="20" xfId="3" applyFont="1" applyFill="1" applyBorder="1" applyAlignment="1">
      <alignment horizontal="center" vertical="center" textRotation="255" wrapText="1"/>
    </xf>
    <xf numFmtId="0" fontId="25" fillId="0" borderId="11" xfId="3" applyFont="1" applyFill="1" applyBorder="1" applyAlignment="1">
      <alignment horizontal="center" vertical="center" textRotation="255"/>
    </xf>
    <xf numFmtId="0" fontId="25" fillId="0" borderId="36" xfId="3" applyFont="1" applyFill="1" applyBorder="1" applyAlignment="1">
      <alignment horizontal="center" vertical="center" textRotation="255"/>
    </xf>
    <xf numFmtId="0" fontId="25" fillId="0" borderId="14" xfId="3" applyFont="1" applyFill="1" applyBorder="1" applyAlignment="1">
      <alignment horizontal="center" vertical="center" textRotation="255"/>
    </xf>
    <xf numFmtId="0" fontId="25" fillId="0" borderId="11" xfId="3" applyFont="1" applyFill="1" applyBorder="1" applyAlignment="1">
      <alignment horizontal="center" vertical="center" textRotation="255" wrapText="1"/>
    </xf>
    <xf numFmtId="0" fontId="25" fillId="0" borderId="48" xfId="3" applyFont="1" applyFill="1" applyBorder="1" applyAlignment="1">
      <alignment horizontal="center" vertical="center" textRotation="255"/>
    </xf>
    <xf numFmtId="0" fontId="25" fillId="0" borderId="38" xfId="3" applyFont="1" applyFill="1" applyBorder="1" applyAlignment="1">
      <alignment horizontal="center" vertical="center"/>
    </xf>
    <xf numFmtId="0" fontId="25" fillId="0" borderId="43" xfId="3" applyFont="1" applyFill="1" applyBorder="1" applyAlignment="1">
      <alignment horizontal="center" vertical="center"/>
    </xf>
    <xf numFmtId="0" fontId="25" fillId="0" borderId="45" xfId="3" applyFont="1" applyFill="1" applyBorder="1" applyAlignment="1">
      <alignment horizontal="center" vertical="center"/>
    </xf>
    <xf numFmtId="0" fontId="25" fillId="0" borderId="40" xfId="3" applyFont="1" applyFill="1" applyBorder="1" applyAlignment="1">
      <alignment horizontal="center" vertical="center"/>
    </xf>
    <xf numFmtId="0" fontId="25" fillId="0" borderId="41" xfId="3" applyFont="1" applyFill="1" applyBorder="1" applyAlignment="1">
      <alignment horizontal="center" vertical="center"/>
    </xf>
    <xf numFmtId="0" fontId="25" fillId="0" borderId="50" xfId="3" applyFont="1" applyFill="1" applyBorder="1" applyAlignment="1">
      <alignment horizontal="center" vertical="center"/>
    </xf>
    <xf numFmtId="0" fontId="25" fillId="0" borderId="42" xfId="3" applyFont="1" applyFill="1" applyBorder="1" applyAlignment="1">
      <alignment horizontal="center"/>
    </xf>
    <xf numFmtId="0" fontId="25" fillId="0" borderId="43" xfId="3" applyFont="1" applyFill="1" applyBorder="1" applyAlignment="1">
      <alignment horizontal="center"/>
    </xf>
    <xf numFmtId="0" fontId="25" fillId="0" borderId="45" xfId="3" applyFont="1" applyFill="1" applyBorder="1" applyAlignment="1">
      <alignment horizontal="center"/>
    </xf>
    <xf numFmtId="0" fontId="25" fillId="0" borderId="18" xfId="3" applyFont="1" applyFill="1" applyBorder="1" applyAlignment="1">
      <alignment horizontal="center" vertical="center" textRotation="255" wrapText="1"/>
    </xf>
    <xf numFmtId="0" fontId="25" fillId="0" borderId="16" xfId="3" applyFont="1" applyFill="1" applyBorder="1" applyAlignment="1">
      <alignment horizontal="center" vertical="center" textRotation="255" wrapText="1"/>
    </xf>
    <xf numFmtId="0" fontId="25" fillId="0" borderId="44" xfId="3" applyFont="1" applyFill="1" applyBorder="1" applyAlignment="1">
      <alignment horizontal="center" vertical="center" textRotation="255" wrapText="1"/>
    </xf>
    <xf numFmtId="0" fontId="25" fillId="0" borderId="23" xfId="3" applyFont="1" applyFill="1" applyBorder="1" applyAlignment="1">
      <alignment horizontal="center" vertical="center" textRotation="255" wrapText="1"/>
    </xf>
    <xf numFmtId="0" fontId="25" fillId="0" borderId="17" xfId="3" applyFont="1" applyFill="1" applyBorder="1" applyAlignment="1">
      <alignment horizontal="center" vertical="center" textRotation="255" wrapText="1"/>
    </xf>
    <xf numFmtId="0" fontId="25" fillId="0" borderId="37" xfId="3" applyFont="1" applyFill="1" applyBorder="1" applyAlignment="1">
      <alignment horizontal="center" vertical="center" textRotation="255" wrapText="1"/>
    </xf>
    <xf numFmtId="0" fontId="25" fillId="0" borderId="24" xfId="3" applyFont="1" applyFill="1" applyBorder="1" applyAlignment="1">
      <alignment horizontal="center" vertical="center" textRotation="255" wrapText="1"/>
    </xf>
  </cellXfs>
  <cellStyles count="47">
    <cellStyle name="20% - アクセント 1 2" xfId="4"/>
    <cellStyle name="20% - アクセント 2 2" xfId="5"/>
    <cellStyle name="20% - アクセント 3 2" xfId="6"/>
    <cellStyle name="20% - アクセント 4 2" xfId="7"/>
    <cellStyle name="20% - アクセント 5 2" xfId="8"/>
    <cellStyle name="20% - アクセント 6 2" xfId="9"/>
    <cellStyle name="40% - アクセント 1 2" xfId="10"/>
    <cellStyle name="40% - アクセント 2 2" xfId="11"/>
    <cellStyle name="40% - アクセント 3 2" xfId="12"/>
    <cellStyle name="40% - アクセント 4 2" xfId="13"/>
    <cellStyle name="40% - アクセント 5 2" xfId="14"/>
    <cellStyle name="40% - アクセント 6 2" xfId="15"/>
    <cellStyle name="60% - アクセント 1 2" xfId="16"/>
    <cellStyle name="60% - アクセント 2 2" xfId="17"/>
    <cellStyle name="60% - アクセント 3 2" xfId="18"/>
    <cellStyle name="60% - アクセント 4 2" xfId="19"/>
    <cellStyle name="60% - アクセント 5 2" xfId="20"/>
    <cellStyle name="60% - アクセント 6 2" xfId="21"/>
    <cellStyle name="アクセント 1 2" xfId="22"/>
    <cellStyle name="アクセント 2 2" xfId="23"/>
    <cellStyle name="アクセント 3 2" xfId="24"/>
    <cellStyle name="アクセント 4 2" xfId="25"/>
    <cellStyle name="アクセント 5 2" xfId="26"/>
    <cellStyle name="アクセント 6 2" xfId="27"/>
    <cellStyle name="タイトル 2" xfId="28"/>
    <cellStyle name="チェック セル 2" xfId="29"/>
    <cellStyle name="どちらでもない 2" xfId="30"/>
    <cellStyle name="パーセント" xfId="2" builtinId="5"/>
    <cellStyle name="メモ 2" xfId="31"/>
    <cellStyle name="リンク セル 2" xfId="32"/>
    <cellStyle name="悪い 2" xfId="33"/>
    <cellStyle name="計算 2" xfId="34"/>
    <cellStyle name="警告文 2" xfId="35"/>
    <cellStyle name="桁区切り" xfId="1" builtinId="6"/>
    <cellStyle name="桁区切り 2" xfId="46"/>
    <cellStyle name="見出し 1 2" xfId="36"/>
    <cellStyle name="見出し 2 2" xfId="37"/>
    <cellStyle name="見出し 3 2" xfId="38"/>
    <cellStyle name="見出し 4 2" xfId="39"/>
    <cellStyle name="集計 2" xfId="40"/>
    <cellStyle name="出力 2" xfId="41"/>
    <cellStyle name="説明文 2" xfId="42"/>
    <cellStyle name="入力 2" xfId="43"/>
    <cellStyle name="標準" xfId="0" builtinId="0"/>
    <cellStyle name="標準 2" xfId="3"/>
    <cellStyle name="標準 3" xfId="45"/>
    <cellStyle name="良い 2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5"/>
  <sheetViews>
    <sheetView showGridLines="0" tabSelected="1" view="pageBreakPreview" zoomScaleNormal="85" zoomScaleSheetLayoutView="100" workbookViewId="0">
      <selection activeCell="Q6" sqref="Q6"/>
    </sheetView>
  </sheetViews>
  <sheetFormatPr defaultRowHeight="13.5"/>
  <cols>
    <col min="1" max="1" width="3.25" style="1" customWidth="1"/>
    <col min="2" max="2" width="9" style="1" customWidth="1"/>
    <col min="3" max="6" width="5.25" style="1" customWidth="1"/>
    <col min="7" max="7" width="5.375" style="1" customWidth="1"/>
    <col min="8" max="8" width="4.75" style="1" customWidth="1"/>
    <col min="9" max="15" width="3.25" style="1" customWidth="1"/>
    <col min="16" max="16" width="3.875" style="1" customWidth="1"/>
    <col min="17" max="20" width="3.25" style="1" customWidth="1"/>
    <col min="21" max="21" width="4.75" style="1" customWidth="1"/>
    <col min="22" max="27" width="3.25" style="1" customWidth="1"/>
    <col min="28" max="28" width="4.75" style="1" bestFit="1" customWidth="1"/>
    <col min="29" max="30" width="3.25" style="1" customWidth="1"/>
    <col min="31" max="31" width="4.875" style="1" customWidth="1"/>
    <col min="32" max="35" width="3.25" style="1" customWidth="1"/>
    <col min="36" max="16384" width="9" style="1"/>
  </cols>
  <sheetData>
    <row r="1" spans="1:35" ht="14.25">
      <c r="B1" s="31" t="s">
        <v>77</v>
      </c>
    </row>
    <row r="2" spans="1:35" s="27" customFormat="1">
      <c r="A2" s="25"/>
      <c r="B2" s="32"/>
      <c r="C2" s="26"/>
      <c r="D2" s="26"/>
      <c r="E2" s="26"/>
      <c r="F2" s="26"/>
      <c r="G2" s="151" t="s">
        <v>4</v>
      </c>
      <c r="H2" s="152"/>
      <c r="I2" s="152"/>
      <c r="J2" s="152"/>
      <c r="K2" s="152"/>
      <c r="L2" s="152"/>
      <c r="M2" s="152"/>
      <c r="N2" s="152"/>
      <c r="O2" s="152"/>
      <c r="P2" s="153"/>
      <c r="Q2" s="135" t="s">
        <v>5</v>
      </c>
      <c r="R2" s="136"/>
      <c r="S2" s="136"/>
      <c r="T2" s="137"/>
      <c r="U2" s="26"/>
      <c r="V2" s="135" t="s">
        <v>41</v>
      </c>
      <c r="W2" s="136"/>
      <c r="X2" s="136"/>
      <c r="Y2" s="136"/>
      <c r="Z2" s="136"/>
      <c r="AA2" s="136"/>
      <c r="AB2" s="137"/>
      <c r="AC2" s="136" t="s">
        <v>42</v>
      </c>
      <c r="AD2" s="136"/>
      <c r="AE2" s="136"/>
      <c r="AF2" s="135" t="s">
        <v>43</v>
      </c>
      <c r="AG2" s="136"/>
      <c r="AH2" s="137"/>
      <c r="AI2" s="33"/>
    </row>
    <row r="3" spans="1:35" s="27" customFormat="1">
      <c r="A3" s="25"/>
      <c r="B3" s="34"/>
      <c r="C3" s="28"/>
      <c r="D3" s="28"/>
      <c r="E3" s="28"/>
      <c r="F3" s="149" t="s">
        <v>3</v>
      </c>
      <c r="G3" s="151" t="s">
        <v>7</v>
      </c>
      <c r="H3" s="152"/>
      <c r="I3" s="153"/>
      <c r="J3" s="151" t="s">
        <v>8</v>
      </c>
      <c r="K3" s="152"/>
      <c r="L3" s="152"/>
      <c r="M3" s="152"/>
      <c r="N3" s="152"/>
      <c r="O3" s="152"/>
      <c r="P3" s="153"/>
      <c r="Q3" s="141"/>
      <c r="R3" s="142"/>
      <c r="S3" s="142"/>
      <c r="T3" s="143"/>
      <c r="U3" s="28"/>
      <c r="V3" s="138"/>
      <c r="W3" s="139"/>
      <c r="X3" s="139"/>
      <c r="Y3" s="139"/>
      <c r="Z3" s="139"/>
      <c r="AA3" s="139"/>
      <c r="AB3" s="140"/>
      <c r="AC3" s="139"/>
      <c r="AD3" s="139"/>
      <c r="AE3" s="139"/>
      <c r="AF3" s="138"/>
      <c r="AG3" s="139"/>
      <c r="AH3" s="140"/>
      <c r="AI3" s="35"/>
    </row>
    <row r="4" spans="1:35" s="27" customFormat="1">
      <c r="A4" s="25"/>
      <c r="B4" s="36"/>
      <c r="C4" s="28"/>
      <c r="D4" s="28"/>
      <c r="E4" s="28"/>
      <c r="F4" s="149"/>
      <c r="G4" s="144" t="s">
        <v>12</v>
      </c>
      <c r="H4" s="145"/>
      <c r="I4" s="154"/>
      <c r="J4" s="144" t="s">
        <v>13</v>
      </c>
      <c r="K4" s="145"/>
      <c r="L4" s="145"/>
      <c r="M4" s="145"/>
      <c r="N4" s="146"/>
      <c r="O4" s="4"/>
      <c r="P4" s="147" t="s">
        <v>65</v>
      </c>
      <c r="Q4" s="7"/>
      <c r="R4" s="8"/>
      <c r="S4" s="5"/>
      <c r="T4" s="147" t="s">
        <v>71</v>
      </c>
      <c r="U4" s="28"/>
      <c r="V4" s="141"/>
      <c r="W4" s="142"/>
      <c r="X4" s="142"/>
      <c r="Y4" s="142"/>
      <c r="Z4" s="142"/>
      <c r="AA4" s="142"/>
      <c r="AB4" s="143"/>
      <c r="AC4" s="142"/>
      <c r="AD4" s="142"/>
      <c r="AE4" s="142"/>
      <c r="AF4" s="141"/>
      <c r="AG4" s="142"/>
      <c r="AH4" s="143"/>
      <c r="AI4" s="35"/>
    </row>
    <row r="5" spans="1:35" s="30" customFormat="1" ht="75.75" customHeight="1">
      <c r="A5" s="29"/>
      <c r="B5" s="37" t="s">
        <v>55</v>
      </c>
      <c r="C5" s="10" t="s">
        <v>0</v>
      </c>
      <c r="D5" s="10" t="s">
        <v>1</v>
      </c>
      <c r="E5" s="10" t="s">
        <v>2</v>
      </c>
      <c r="F5" s="150"/>
      <c r="G5" s="38" t="s">
        <v>69</v>
      </c>
      <c r="H5" s="39" t="s">
        <v>70</v>
      </c>
      <c r="I5" s="40" t="s">
        <v>15</v>
      </c>
      <c r="J5" s="38" t="s">
        <v>16</v>
      </c>
      <c r="K5" s="39" t="s">
        <v>17</v>
      </c>
      <c r="L5" s="39" t="s">
        <v>18</v>
      </c>
      <c r="M5" s="39" t="s">
        <v>19</v>
      </c>
      <c r="N5" s="39" t="s">
        <v>20</v>
      </c>
      <c r="O5" s="15" t="s">
        <v>14</v>
      </c>
      <c r="P5" s="148"/>
      <c r="Q5" s="41" t="s">
        <v>9</v>
      </c>
      <c r="R5" s="42" t="s">
        <v>10</v>
      </c>
      <c r="S5" s="42" t="s">
        <v>11</v>
      </c>
      <c r="T5" s="148"/>
      <c r="U5" s="20" t="s">
        <v>6</v>
      </c>
      <c r="V5" s="43" t="s">
        <v>44</v>
      </c>
      <c r="W5" s="44" t="s">
        <v>45</v>
      </c>
      <c r="X5" s="44" t="s">
        <v>46</v>
      </c>
      <c r="Y5" s="44" t="s">
        <v>47</v>
      </c>
      <c r="Z5" s="44" t="s">
        <v>48</v>
      </c>
      <c r="AA5" s="44" t="s">
        <v>49</v>
      </c>
      <c r="AB5" s="45" t="s">
        <v>20</v>
      </c>
      <c r="AC5" s="43" t="s">
        <v>50</v>
      </c>
      <c r="AD5" s="44" t="s">
        <v>51</v>
      </c>
      <c r="AE5" s="46" t="s">
        <v>52</v>
      </c>
      <c r="AF5" s="43" t="s">
        <v>53</v>
      </c>
      <c r="AG5" s="44" t="s">
        <v>54</v>
      </c>
      <c r="AH5" s="45" t="s">
        <v>49</v>
      </c>
      <c r="AI5" s="20" t="s">
        <v>59</v>
      </c>
    </row>
    <row r="6" spans="1:35" ht="16.5" customHeight="1">
      <c r="A6" s="1">
        <v>1</v>
      </c>
      <c r="B6" s="22" t="s">
        <v>21</v>
      </c>
      <c r="C6" s="49">
        <v>3020</v>
      </c>
      <c r="D6" s="49">
        <v>2827</v>
      </c>
      <c r="E6" s="50">
        <f>D6/C6</f>
        <v>0.93609271523178805</v>
      </c>
      <c r="F6" s="49">
        <v>2785</v>
      </c>
      <c r="G6" s="51">
        <v>2175</v>
      </c>
      <c r="H6" s="52">
        <v>617</v>
      </c>
      <c r="I6" s="52">
        <v>0</v>
      </c>
      <c r="J6" s="51">
        <v>29</v>
      </c>
      <c r="K6" s="53">
        <v>5</v>
      </c>
      <c r="L6" s="53">
        <v>1</v>
      </c>
      <c r="M6" s="53">
        <v>0</v>
      </c>
      <c r="N6" s="54">
        <f>SUM(J6:M6)</f>
        <v>35</v>
      </c>
      <c r="O6" s="55">
        <f>N6/D6</f>
        <v>1.2380615493455961E-2</v>
      </c>
      <c r="P6" s="56">
        <v>34</v>
      </c>
      <c r="Q6" s="51">
        <v>121</v>
      </c>
      <c r="R6" s="53">
        <v>17</v>
      </c>
      <c r="S6" s="54">
        <f>SUM(Q6:R6)</f>
        <v>138</v>
      </c>
      <c r="T6" s="57">
        <f>S6/D6</f>
        <v>4.8814998231340646E-2</v>
      </c>
      <c r="U6" s="58">
        <v>193</v>
      </c>
      <c r="V6" s="51">
        <v>51</v>
      </c>
      <c r="W6" s="53">
        <v>47</v>
      </c>
      <c r="X6" s="53">
        <v>2</v>
      </c>
      <c r="Y6" s="53">
        <v>38</v>
      </c>
      <c r="Z6" s="53">
        <v>1</v>
      </c>
      <c r="AA6" s="53">
        <v>1</v>
      </c>
      <c r="AB6" s="52">
        <v>140</v>
      </c>
      <c r="AC6" s="51">
        <v>0</v>
      </c>
      <c r="AD6" s="53">
        <v>0</v>
      </c>
      <c r="AE6" s="56">
        <v>2827</v>
      </c>
      <c r="AF6" s="51">
        <v>0</v>
      </c>
      <c r="AG6" s="53">
        <v>0</v>
      </c>
      <c r="AH6" s="52">
        <v>0</v>
      </c>
      <c r="AI6" s="49">
        <v>0</v>
      </c>
    </row>
    <row r="7" spans="1:35" ht="16.5" customHeight="1">
      <c r="A7" s="1">
        <v>2</v>
      </c>
      <c r="B7" s="22" t="s">
        <v>22</v>
      </c>
      <c r="C7" s="59">
        <v>1314</v>
      </c>
      <c r="D7" s="59">
        <v>1275</v>
      </c>
      <c r="E7" s="50">
        <f t="shared" ref="E7:E25" si="0">D7/C7</f>
        <v>0.97031963470319638</v>
      </c>
      <c r="F7" s="59">
        <v>1242</v>
      </c>
      <c r="G7" s="60">
        <v>1212</v>
      </c>
      <c r="H7" s="61">
        <v>50</v>
      </c>
      <c r="I7" s="61">
        <v>0</v>
      </c>
      <c r="J7" s="60">
        <v>11</v>
      </c>
      <c r="K7" s="54">
        <v>0</v>
      </c>
      <c r="L7" s="54">
        <v>2</v>
      </c>
      <c r="M7" s="54">
        <v>0</v>
      </c>
      <c r="N7" s="54">
        <f t="shared" ref="N7:N25" si="1">SUM(J7:M7)</f>
        <v>13</v>
      </c>
      <c r="O7" s="55">
        <f t="shared" ref="O7:O25" si="2">N7/D7</f>
        <v>1.019607843137255E-2</v>
      </c>
      <c r="P7" s="62">
        <v>12</v>
      </c>
      <c r="Q7" s="60">
        <v>30</v>
      </c>
      <c r="R7" s="54">
        <v>1</v>
      </c>
      <c r="S7" s="54">
        <f t="shared" ref="S7:S25" si="3">SUM(Q7:R7)</f>
        <v>31</v>
      </c>
      <c r="T7" s="57">
        <f t="shared" ref="T7:T25" si="4">S7/D7</f>
        <v>2.4313725490196079E-2</v>
      </c>
      <c r="U7" s="63">
        <v>24</v>
      </c>
      <c r="V7" s="60">
        <v>32</v>
      </c>
      <c r="W7" s="54">
        <v>13</v>
      </c>
      <c r="X7" s="54">
        <v>1</v>
      </c>
      <c r="Y7" s="54">
        <v>23</v>
      </c>
      <c r="Z7" s="54">
        <v>0</v>
      </c>
      <c r="AA7" s="54">
        <v>2</v>
      </c>
      <c r="AB7" s="52">
        <v>71</v>
      </c>
      <c r="AC7" s="60">
        <v>81</v>
      </c>
      <c r="AD7" s="54">
        <v>0</v>
      </c>
      <c r="AE7" s="62">
        <v>1194</v>
      </c>
      <c r="AF7" s="60">
        <v>30</v>
      </c>
      <c r="AG7" s="54">
        <v>134</v>
      </c>
      <c r="AH7" s="61">
        <v>46</v>
      </c>
      <c r="AI7" s="59">
        <v>0</v>
      </c>
    </row>
    <row r="8" spans="1:35" ht="16.5" customHeight="1">
      <c r="A8" s="1">
        <v>3</v>
      </c>
      <c r="B8" s="22" t="s">
        <v>23</v>
      </c>
      <c r="C8" s="59">
        <v>852</v>
      </c>
      <c r="D8" s="59">
        <v>843</v>
      </c>
      <c r="E8" s="50">
        <f t="shared" si="0"/>
        <v>0.98943661971830987</v>
      </c>
      <c r="F8" s="59">
        <v>744</v>
      </c>
      <c r="G8" s="60">
        <v>826</v>
      </c>
      <c r="H8" s="61">
        <v>14</v>
      </c>
      <c r="I8" s="61">
        <v>0</v>
      </c>
      <c r="J8" s="60">
        <v>3</v>
      </c>
      <c r="K8" s="54">
        <v>0</v>
      </c>
      <c r="L8" s="54">
        <v>0</v>
      </c>
      <c r="M8" s="54">
        <v>0</v>
      </c>
      <c r="N8" s="54">
        <f t="shared" si="1"/>
        <v>3</v>
      </c>
      <c r="O8" s="55">
        <f t="shared" si="2"/>
        <v>3.5587188612099642E-3</v>
      </c>
      <c r="P8" s="62">
        <v>2</v>
      </c>
      <c r="Q8" s="60">
        <v>5</v>
      </c>
      <c r="R8" s="54">
        <v>0</v>
      </c>
      <c r="S8" s="54">
        <f t="shared" si="3"/>
        <v>5</v>
      </c>
      <c r="T8" s="57">
        <f t="shared" si="4"/>
        <v>5.9311981020166073E-3</v>
      </c>
      <c r="U8" s="63">
        <v>28</v>
      </c>
      <c r="V8" s="60">
        <v>22</v>
      </c>
      <c r="W8" s="54">
        <v>0</v>
      </c>
      <c r="X8" s="54">
        <v>0</v>
      </c>
      <c r="Y8" s="54">
        <v>14</v>
      </c>
      <c r="Z8" s="54">
        <v>0</v>
      </c>
      <c r="AA8" s="54">
        <v>2</v>
      </c>
      <c r="AB8" s="52">
        <v>38</v>
      </c>
      <c r="AC8" s="60">
        <v>2</v>
      </c>
      <c r="AD8" s="54">
        <v>0</v>
      </c>
      <c r="AE8" s="62">
        <v>841</v>
      </c>
      <c r="AF8" s="60">
        <v>3</v>
      </c>
      <c r="AG8" s="54">
        <v>0</v>
      </c>
      <c r="AH8" s="61">
        <v>0</v>
      </c>
      <c r="AI8" s="59">
        <v>1</v>
      </c>
    </row>
    <row r="9" spans="1:35" ht="16.5" customHeight="1">
      <c r="A9" s="1">
        <v>4</v>
      </c>
      <c r="B9" s="22" t="s">
        <v>24</v>
      </c>
      <c r="C9" s="59">
        <v>835</v>
      </c>
      <c r="D9" s="59">
        <v>832</v>
      </c>
      <c r="E9" s="50">
        <f t="shared" si="0"/>
        <v>0.99640718562874253</v>
      </c>
      <c r="F9" s="59">
        <v>665</v>
      </c>
      <c r="G9" s="60">
        <v>807</v>
      </c>
      <c r="H9" s="61">
        <v>18</v>
      </c>
      <c r="I9" s="61">
        <v>0</v>
      </c>
      <c r="J9" s="60">
        <v>7</v>
      </c>
      <c r="K9" s="54">
        <v>0</v>
      </c>
      <c r="L9" s="54">
        <v>0</v>
      </c>
      <c r="M9" s="54">
        <v>0</v>
      </c>
      <c r="N9" s="54">
        <f t="shared" si="1"/>
        <v>7</v>
      </c>
      <c r="O9" s="55">
        <f t="shared" si="2"/>
        <v>8.4134615384615381E-3</v>
      </c>
      <c r="P9" s="62">
        <v>7</v>
      </c>
      <c r="Q9" s="60">
        <v>16</v>
      </c>
      <c r="R9" s="54">
        <v>0</v>
      </c>
      <c r="S9" s="54">
        <f t="shared" si="3"/>
        <v>16</v>
      </c>
      <c r="T9" s="57">
        <f t="shared" si="4"/>
        <v>1.9230769230769232E-2</v>
      </c>
      <c r="U9" s="63">
        <v>45</v>
      </c>
      <c r="V9" s="60">
        <v>29</v>
      </c>
      <c r="W9" s="54">
        <v>2</v>
      </c>
      <c r="X9" s="54">
        <v>3</v>
      </c>
      <c r="Y9" s="54">
        <v>15</v>
      </c>
      <c r="Z9" s="54">
        <v>0</v>
      </c>
      <c r="AA9" s="54">
        <v>3</v>
      </c>
      <c r="AB9" s="52">
        <v>52</v>
      </c>
      <c r="AC9" s="60">
        <v>48</v>
      </c>
      <c r="AD9" s="54">
        <v>0</v>
      </c>
      <c r="AE9" s="62">
        <v>784</v>
      </c>
      <c r="AF9" s="60">
        <v>0</v>
      </c>
      <c r="AG9" s="54">
        <v>0</v>
      </c>
      <c r="AH9" s="61">
        <v>1</v>
      </c>
      <c r="AI9" s="59">
        <v>0</v>
      </c>
    </row>
    <row r="10" spans="1:35" ht="16.5" customHeight="1">
      <c r="A10" s="1">
        <v>5</v>
      </c>
      <c r="B10" s="22" t="s">
        <v>25</v>
      </c>
      <c r="C10" s="59">
        <v>501</v>
      </c>
      <c r="D10" s="59">
        <v>492</v>
      </c>
      <c r="E10" s="50">
        <f t="shared" si="0"/>
        <v>0.98203592814371254</v>
      </c>
      <c r="F10" s="59">
        <v>0</v>
      </c>
      <c r="G10" s="60">
        <v>315</v>
      </c>
      <c r="H10" s="61">
        <v>172</v>
      </c>
      <c r="I10" s="61">
        <v>0</v>
      </c>
      <c r="J10" s="60">
        <v>5</v>
      </c>
      <c r="K10" s="54">
        <v>0</v>
      </c>
      <c r="L10" s="54">
        <v>0</v>
      </c>
      <c r="M10" s="54">
        <v>0</v>
      </c>
      <c r="N10" s="54">
        <f t="shared" si="1"/>
        <v>5</v>
      </c>
      <c r="O10" s="55">
        <f t="shared" si="2"/>
        <v>1.016260162601626E-2</v>
      </c>
      <c r="P10" s="62">
        <v>5</v>
      </c>
      <c r="Q10" s="60">
        <v>14</v>
      </c>
      <c r="R10" s="54">
        <v>0</v>
      </c>
      <c r="S10" s="54">
        <f t="shared" si="3"/>
        <v>14</v>
      </c>
      <c r="T10" s="57">
        <f t="shared" si="4"/>
        <v>2.8455284552845527E-2</v>
      </c>
      <c r="U10" s="63">
        <v>10</v>
      </c>
      <c r="V10" s="60">
        <v>19</v>
      </c>
      <c r="W10" s="54">
        <v>1</v>
      </c>
      <c r="X10" s="54">
        <v>2</v>
      </c>
      <c r="Y10" s="54">
        <v>1</v>
      </c>
      <c r="Z10" s="54">
        <v>1</v>
      </c>
      <c r="AA10" s="54">
        <v>8</v>
      </c>
      <c r="AB10" s="52">
        <v>32</v>
      </c>
      <c r="AC10" s="60">
        <v>22</v>
      </c>
      <c r="AD10" s="54">
        <v>0</v>
      </c>
      <c r="AE10" s="62">
        <v>470</v>
      </c>
      <c r="AF10" s="60">
        <v>12</v>
      </c>
      <c r="AG10" s="54">
        <v>3</v>
      </c>
      <c r="AH10" s="61">
        <v>8</v>
      </c>
      <c r="AI10" s="59">
        <v>0</v>
      </c>
    </row>
    <row r="11" spans="1:35" ht="16.5" customHeight="1">
      <c r="A11" s="1">
        <v>7</v>
      </c>
      <c r="B11" s="22" t="s">
        <v>27</v>
      </c>
      <c r="C11" s="59">
        <v>690</v>
      </c>
      <c r="D11" s="59">
        <v>675</v>
      </c>
      <c r="E11" s="50">
        <f>D11/C11</f>
        <v>0.97826086956521741</v>
      </c>
      <c r="F11" s="59">
        <v>0</v>
      </c>
      <c r="G11" s="60">
        <v>644</v>
      </c>
      <c r="H11" s="61">
        <v>24</v>
      </c>
      <c r="I11" s="61">
        <v>0</v>
      </c>
      <c r="J11" s="60">
        <v>4</v>
      </c>
      <c r="K11" s="54">
        <v>1</v>
      </c>
      <c r="L11" s="54">
        <v>2</v>
      </c>
      <c r="M11" s="54">
        <v>0</v>
      </c>
      <c r="N11" s="54">
        <f>SUM(J11:M11)</f>
        <v>7</v>
      </c>
      <c r="O11" s="55">
        <f>N11/D11</f>
        <v>1.037037037037037E-2</v>
      </c>
      <c r="P11" s="62">
        <v>7</v>
      </c>
      <c r="Q11" s="60">
        <v>32</v>
      </c>
      <c r="R11" s="54">
        <v>0</v>
      </c>
      <c r="S11" s="54">
        <f>SUM(Q11:R11)</f>
        <v>32</v>
      </c>
      <c r="T11" s="57">
        <f>S11/D11</f>
        <v>4.7407407407407405E-2</v>
      </c>
      <c r="U11" s="63">
        <v>21</v>
      </c>
      <c r="V11" s="60">
        <v>21</v>
      </c>
      <c r="W11" s="54">
        <v>1</v>
      </c>
      <c r="X11" s="54">
        <v>5</v>
      </c>
      <c r="Y11" s="54">
        <v>5</v>
      </c>
      <c r="Z11" s="54">
        <v>1</v>
      </c>
      <c r="AA11" s="54">
        <v>2</v>
      </c>
      <c r="AB11" s="52">
        <v>35</v>
      </c>
      <c r="AC11" s="60">
        <v>10</v>
      </c>
      <c r="AD11" s="54">
        <v>1</v>
      </c>
      <c r="AE11" s="62">
        <v>664</v>
      </c>
      <c r="AF11" s="60">
        <v>4</v>
      </c>
      <c r="AG11" s="54">
        <v>0</v>
      </c>
      <c r="AH11" s="61">
        <v>1</v>
      </c>
      <c r="AI11" s="59">
        <v>6</v>
      </c>
    </row>
    <row r="12" spans="1:35" ht="16.5" customHeight="1">
      <c r="A12" s="1">
        <v>6</v>
      </c>
      <c r="B12" s="22" t="s">
        <v>26</v>
      </c>
      <c r="C12" s="59">
        <v>527</v>
      </c>
      <c r="D12" s="59">
        <v>508</v>
      </c>
      <c r="E12" s="50">
        <f t="shared" si="0"/>
        <v>0.96394686907020877</v>
      </c>
      <c r="F12" s="59">
        <v>253</v>
      </c>
      <c r="G12" s="60">
        <v>507</v>
      </c>
      <c r="H12" s="61">
        <v>0</v>
      </c>
      <c r="I12" s="61">
        <v>0</v>
      </c>
      <c r="J12" s="60">
        <v>1</v>
      </c>
      <c r="K12" s="54">
        <v>0</v>
      </c>
      <c r="L12" s="54">
        <v>0</v>
      </c>
      <c r="M12" s="54">
        <v>0</v>
      </c>
      <c r="N12" s="54">
        <f t="shared" si="1"/>
        <v>1</v>
      </c>
      <c r="O12" s="55">
        <f t="shared" si="2"/>
        <v>1.968503937007874E-3</v>
      </c>
      <c r="P12" s="62">
        <v>1</v>
      </c>
      <c r="Q12" s="60">
        <v>1</v>
      </c>
      <c r="R12" s="54">
        <v>0</v>
      </c>
      <c r="S12" s="54">
        <f t="shared" si="3"/>
        <v>1</v>
      </c>
      <c r="T12" s="57">
        <f t="shared" si="4"/>
        <v>1.968503937007874E-3</v>
      </c>
      <c r="U12" s="63">
        <v>0</v>
      </c>
      <c r="V12" s="60">
        <v>0</v>
      </c>
      <c r="W12" s="54">
        <v>0</v>
      </c>
      <c r="X12" s="54">
        <v>0</v>
      </c>
      <c r="Y12" s="54">
        <v>0</v>
      </c>
      <c r="Z12" s="54">
        <v>0</v>
      </c>
      <c r="AA12" s="54">
        <v>0</v>
      </c>
      <c r="AB12" s="52">
        <v>0</v>
      </c>
      <c r="AC12" s="60">
        <v>0</v>
      </c>
      <c r="AD12" s="54">
        <v>0</v>
      </c>
      <c r="AE12" s="62">
        <v>508</v>
      </c>
      <c r="AF12" s="60">
        <v>0</v>
      </c>
      <c r="AG12" s="54">
        <v>0</v>
      </c>
      <c r="AH12" s="61">
        <v>0</v>
      </c>
      <c r="AI12" s="59">
        <v>1</v>
      </c>
    </row>
    <row r="13" spans="1:35" ht="16.5" customHeight="1">
      <c r="A13" s="1">
        <v>8</v>
      </c>
      <c r="B13" s="22" t="s">
        <v>28</v>
      </c>
      <c r="C13" s="59">
        <v>782</v>
      </c>
      <c r="D13" s="59">
        <v>761</v>
      </c>
      <c r="E13" s="50">
        <f t="shared" si="0"/>
        <v>0.97314578005115093</v>
      </c>
      <c r="F13" s="59">
        <v>747</v>
      </c>
      <c r="G13" s="60">
        <v>739</v>
      </c>
      <c r="H13" s="61">
        <v>17</v>
      </c>
      <c r="I13" s="61">
        <v>0</v>
      </c>
      <c r="J13" s="60">
        <v>4</v>
      </c>
      <c r="K13" s="54">
        <v>0</v>
      </c>
      <c r="L13" s="54">
        <v>0</v>
      </c>
      <c r="M13" s="54">
        <v>1</v>
      </c>
      <c r="N13" s="54">
        <f t="shared" si="1"/>
        <v>5</v>
      </c>
      <c r="O13" s="55">
        <f t="shared" si="2"/>
        <v>6.5703022339027592E-3</v>
      </c>
      <c r="P13" s="62">
        <v>3</v>
      </c>
      <c r="Q13" s="60">
        <v>12</v>
      </c>
      <c r="R13" s="54">
        <v>0</v>
      </c>
      <c r="S13" s="54">
        <f t="shared" si="3"/>
        <v>12</v>
      </c>
      <c r="T13" s="57">
        <f t="shared" si="4"/>
        <v>1.5768725361366621E-2</v>
      </c>
      <c r="U13" s="63">
        <v>21</v>
      </c>
      <c r="V13" s="60">
        <v>32</v>
      </c>
      <c r="W13" s="54">
        <v>6</v>
      </c>
      <c r="X13" s="54">
        <v>3</v>
      </c>
      <c r="Y13" s="54">
        <v>14</v>
      </c>
      <c r="Z13" s="54">
        <v>1</v>
      </c>
      <c r="AA13" s="54">
        <v>6</v>
      </c>
      <c r="AB13" s="52">
        <v>62</v>
      </c>
      <c r="AC13" s="60">
        <v>23</v>
      </c>
      <c r="AD13" s="54">
        <v>2</v>
      </c>
      <c r="AE13" s="62">
        <v>736</v>
      </c>
      <c r="AF13" s="60">
        <v>160</v>
      </c>
      <c r="AG13" s="54">
        <v>5</v>
      </c>
      <c r="AH13" s="61">
        <v>3</v>
      </c>
      <c r="AI13" s="59">
        <v>29</v>
      </c>
    </row>
    <row r="14" spans="1:35" ht="16.5" customHeight="1">
      <c r="A14" s="1">
        <v>9</v>
      </c>
      <c r="B14" s="22" t="s">
        <v>29</v>
      </c>
      <c r="C14" s="59">
        <v>973</v>
      </c>
      <c r="D14" s="59">
        <v>961</v>
      </c>
      <c r="E14" s="50">
        <f t="shared" si="0"/>
        <v>0.98766700924974304</v>
      </c>
      <c r="F14" s="59">
        <v>908</v>
      </c>
      <c r="G14" s="60">
        <v>915</v>
      </c>
      <c r="H14" s="61">
        <v>31</v>
      </c>
      <c r="I14" s="61">
        <v>10</v>
      </c>
      <c r="J14" s="60">
        <v>5</v>
      </c>
      <c r="K14" s="54">
        <v>0</v>
      </c>
      <c r="L14" s="54">
        <v>0</v>
      </c>
      <c r="M14" s="54">
        <v>0</v>
      </c>
      <c r="N14" s="54">
        <f t="shared" si="1"/>
        <v>5</v>
      </c>
      <c r="O14" s="55">
        <f t="shared" si="2"/>
        <v>5.2029136316337149E-3</v>
      </c>
      <c r="P14" s="62">
        <v>5</v>
      </c>
      <c r="Q14" s="60">
        <v>19</v>
      </c>
      <c r="R14" s="54">
        <v>0</v>
      </c>
      <c r="S14" s="54">
        <f t="shared" si="3"/>
        <v>19</v>
      </c>
      <c r="T14" s="57">
        <f t="shared" si="4"/>
        <v>1.9771071800208116E-2</v>
      </c>
      <c r="U14" s="63">
        <v>23</v>
      </c>
      <c r="V14" s="60">
        <v>36</v>
      </c>
      <c r="W14" s="54">
        <v>22</v>
      </c>
      <c r="X14" s="54">
        <v>9</v>
      </c>
      <c r="Y14" s="54">
        <v>47</v>
      </c>
      <c r="Z14" s="54">
        <v>0</v>
      </c>
      <c r="AA14" s="54">
        <v>1</v>
      </c>
      <c r="AB14" s="52">
        <v>115</v>
      </c>
      <c r="AC14" s="60">
        <v>0</v>
      </c>
      <c r="AD14" s="54">
        <v>0</v>
      </c>
      <c r="AE14" s="62">
        <v>961</v>
      </c>
      <c r="AF14" s="60">
        <v>43</v>
      </c>
      <c r="AG14" s="54">
        <v>42</v>
      </c>
      <c r="AH14" s="61">
        <v>5</v>
      </c>
      <c r="AI14" s="59">
        <v>50</v>
      </c>
    </row>
    <row r="15" spans="1:35" ht="16.5" customHeight="1">
      <c r="A15" s="1">
        <v>10</v>
      </c>
      <c r="B15" s="22" t="s">
        <v>30</v>
      </c>
      <c r="C15" s="59">
        <v>154</v>
      </c>
      <c r="D15" s="59">
        <v>152</v>
      </c>
      <c r="E15" s="50">
        <f t="shared" si="0"/>
        <v>0.98701298701298701</v>
      </c>
      <c r="F15" s="59">
        <v>150</v>
      </c>
      <c r="G15" s="60">
        <v>151</v>
      </c>
      <c r="H15" s="61">
        <v>0</v>
      </c>
      <c r="I15" s="61">
        <v>0</v>
      </c>
      <c r="J15" s="60">
        <v>1</v>
      </c>
      <c r="K15" s="54">
        <v>0</v>
      </c>
      <c r="L15" s="54">
        <v>0</v>
      </c>
      <c r="M15" s="54">
        <v>0</v>
      </c>
      <c r="N15" s="54">
        <f t="shared" si="1"/>
        <v>1</v>
      </c>
      <c r="O15" s="55">
        <f t="shared" si="2"/>
        <v>6.5789473684210523E-3</v>
      </c>
      <c r="P15" s="62">
        <v>1</v>
      </c>
      <c r="Q15" s="60">
        <v>4</v>
      </c>
      <c r="R15" s="54">
        <v>0</v>
      </c>
      <c r="S15" s="54">
        <f t="shared" si="3"/>
        <v>4</v>
      </c>
      <c r="T15" s="57">
        <f t="shared" si="4"/>
        <v>2.6315789473684209E-2</v>
      </c>
      <c r="U15" s="63">
        <v>0</v>
      </c>
      <c r="V15" s="60">
        <v>1</v>
      </c>
      <c r="W15" s="54">
        <v>0</v>
      </c>
      <c r="X15" s="54">
        <v>0</v>
      </c>
      <c r="Y15" s="54">
        <v>1</v>
      </c>
      <c r="Z15" s="54">
        <v>0</v>
      </c>
      <c r="AA15" s="54">
        <v>1</v>
      </c>
      <c r="AB15" s="52">
        <v>3</v>
      </c>
      <c r="AC15" s="60">
        <v>1</v>
      </c>
      <c r="AD15" s="54">
        <v>0</v>
      </c>
      <c r="AE15" s="62">
        <v>151</v>
      </c>
      <c r="AF15" s="60">
        <v>1</v>
      </c>
      <c r="AG15" s="54">
        <v>0</v>
      </c>
      <c r="AH15" s="61">
        <v>0</v>
      </c>
      <c r="AI15" s="59">
        <v>0</v>
      </c>
    </row>
    <row r="16" spans="1:35" ht="16.5" customHeight="1">
      <c r="A16" s="1">
        <v>11</v>
      </c>
      <c r="B16" s="22" t="s">
        <v>31</v>
      </c>
      <c r="C16" s="59">
        <v>87</v>
      </c>
      <c r="D16" s="59">
        <v>82</v>
      </c>
      <c r="E16" s="50">
        <f t="shared" si="0"/>
        <v>0.94252873563218387</v>
      </c>
      <c r="F16" s="59">
        <v>82</v>
      </c>
      <c r="G16" s="60">
        <v>79</v>
      </c>
      <c r="H16" s="61">
        <v>2</v>
      </c>
      <c r="I16" s="61">
        <v>0</v>
      </c>
      <c r="J16" s="60">
        <v>1</v>
      </c>
      <c r="K16" s="54">
        <v>0</v>
      </c>
      <c r="L16" s="54">
        <v>0</v>
      </c>
      <c r="M16" s="54">
        <v>0</v>
      </c>
      <c r="N16" s="54">
        <f t="shared" si="1"/>
        <v>1</v>
      </c>
      <c r="O16" s="55">
        <f t="shared" si="2"/>
        <v>1.2195121951219513E-2</v>
      </c>
      <c r="P16" s="62">
        <v>0</v>
      </c>
      <c r="Q16" s="60">
        <v>0</v>
      </c>
      <c r="R16" s="54">
        <v>2</v>
      </c>
      <c r="S16" s="54">
        <f t="shared" si="3"/>
        <v>2</v>
      </c>
      <c r="T16" s="57">
        <f t="shared" si="4"/>
        <v>2.4390243902439025E-2</v>
      </c>
      <c r="U16" s="63">
        <v>4</v>
      </c>
      <c r="V16" s="60">
        <v>5</v>
      </c>
      <c r="W16" s="54">
        <v>0</v>
      </c>
      <c r="X16" s="54">
        <v>0</v>
      </c>
      <c r="Y16" s="54">
        <v>1</v>
      </c>
      <c r="Z16" s="54">
        <v>1</v>
      </c>
      <c r="AA16" s="54">
        <v>0</v>
      </c>
      <c r="AB16" s="52">
        <v>7</v>
      </c>
      <c r="AC16" s="60">
        <v>0</v>
      </c>
      <c r="AD16" s="54">
        <v>0</v>
      </c>
      <c r="AE16" s="62">
        <v>82</v>
      </c>
      <c r="AF16" s="60">
        <v>0</v>
      </c>
      <c r="AG16" s="54">
        <v>0</v>
      </c>
      <c r="AH16" s="61">
        <v>0</v>
      </c>
      <c r="AI16" s="59">
        <v>28</v>
      </c>
    </row>
    <row r="17" spans="1:35" ht="16.5" customHeight="1">
      <c r="A17" s="1">
        <v>12</v>
      </c>
      <c r="B17" s="22" t="s">
        <v>32</v>
      </c>
      <c r="C17" s="59">
        <v>1019</v>
      </c>
      <c r="D17" s="59">
        <v>997</v>
      </c>
      <c r="E17" s="50">
        <f t="shared" si="0"/>
        <v>0.97841020608439644</v>
      </c>
      <c r="F17" s="59">
        <v>972</v>
      </c>
      <c r="G17" s="60">
        <v>973</v>
      </c>
      <c r="H17" s="61">
        <v>15</v>
      </c>
      <c r="I17" s="61">
        <v>3</v>
      </c>
      <c r="J17" s="60">
        <v>4</v>
      </c>
      <c r="K17" s="54">
        <v>1</v>
      </c>
      <c r="L17" s="54">
        <v>1</v>
      </c>
      <c r="M17" s="54">
        <v>0</v>
      </c>
      <c r="N17" s="54">
        <f t="shared" si="1"/>
        <v>6</v>
      </c>
      <c r="O17" s="55">
        <f t="shared" si="2"/>
        <v>6.018054162487462E-3</v>
      </c>
      <c r="P17" s="62">
        <v>5</v>
      </c>
      <c r="Q17" s="60">
        <v>17</v>
      </c>
      <c r="R17" s="54">
        <v>1</v>
      </c>
      <c r="S17" s="54">
        <f t="shared" si="3"/>
        <v>18</v>
      </c>
      <c r="T17" s="57">
        <f t="shared" si="4"/>
        <v>1.8054162487462388E-2</v>
      </c>
      <c r="U17" s="63">
        <v>35</v>
      </c>
      <c r="V17" s="60">
        <v>19</v>
      </c>
      <c r="W17" s="54">
        <v>2</v>
      </c>
      <c r="X17" s="54">
        <v>2</v>
      </c>
      <c r="Y17" s="54">
        <v>18</v>
      </c>
      <c r="Z17" s="54">
        <v>1</v>
      </c>
      <c r="AA17" s="54">
        <v>5</v>
      </c>
      <c r="AB17" s="52">
        <v>47</v>
      </c>
      <c r="AC17" s="60">
        <v>1</v>
      </c>
      <c r="AD17" s="54">
        <v>0</v>
      </c>
      <c r="AE17" s="62">
        <v>996</v>
      </c>
      <c r="AF17" s="60">
        <v>276</v>
      </c>
      <c r="AG17" s="54">
        <v>10</v>
      </c>
      <c r="AH17" s="61">
        <v>246</v>
      </c>
      <c r="AI17" s="59">
        <v>0</v>
      </c>
    </row>
    <row r="18" spans="1:35" ht="16.5" customHeight="1">
      <c r="A18" s="1">
        <v>13</v>
      </c>
      <c r="B18" s="22" t="s">
        <v>33</v>
      </c>
      <c r="C18" s="59">
        <v>236</v>
      </c>
      <c r="D18" s="59">
        <v>233</v>
      </c>
      <c r="E18" s="50">
        <f t="shared" si="0"/>
        <v>0.98728813559322037</v>
      </c>
      <c r="F18" s="64">
        <v>225</v>
      </c>
      <c r="G18" s="60">
        <v>160</v>
      </c>
      <c r="H18" s="61">
        <v>68</v>
      </c>
      <c r="I18" s="61">
        <v>0</v>
      </c>
      <c r="J18" s="60">
        <v>5</v>
      </c>
      <c r="K18" s="54">
        <v>0</v>
      </c>
      <c r="L18" s="54">
        <v>0</v>
      </c>
      <c r="M18" s="54">
        <v>0</v>
      </c>
      <c r="N18" s="54">
        <f t="shared" si="1"/>
        <v>5</v>
      </c>
      <c r="O18" s="55">
        <f t="shared" si="2"/>
        <v>2.1459227467811159E-2</v>
      </c>
      <c r="P18" s="62">
        <v>7</v>
      </c>
      <c r="Q18" s="60">
        <v>7</v>
      </c>
      <c r="R18" s="54">
        <v>4</v>
      </c>
      <c r="S18" s="54">
        <f t="shared" si="3"/>
        <v>11</v>
      </c>
      <c r="T18" s="57">
        <f t="shared" si="4"/>
        <v>4.7210300429184553E-2</v>
      </c>
      <c r="U18" s="63">
        <v>10</v>
      </c>
      <c r="V18" s="60">
        <v>13</v>
      </c>
      <c r="W18" s="54">
        <v>3</v>
      </c>
      <c r="X18" s="54">
        <v>3</v>
      </c>
      <c r="Y18" s="54">
        <v>8</v>
      </c>
      <c r="Z18" s="54">
        <v>0</v>
      </c>
      <c r="AA18" s="54">
        <v>11</v>
      </c>
      <c r="AB18" s="52">
        <v>38</v>
      </c>
      <c r="AC18" s="60">
        <v>30</v>
      </c>
      <c r="AD18" s="54">
        <v>0</v>
      </c>
      <c r="AE18" s="62">
        <v>203</v>
      </c>
      <c r="AF18" s="60">
        <v>15</v>
      </c>
      <c r="AG18" s="54">
        <v>4</v>
      </c>
      <c r="AH18" s="61">
        <v>149</v>
      </c>
      <c r="AI18" s="59">
        <v>65</v>
      </c>
    </row>
    <row r="19" spans="1:35" ht="16.5" customHeight="1">
      <c r="A19" s="1">
        <v>14</v>
      </c>
      <c r="B19" s="22" t="s">
        <v>34</v>
      </c>
      <c r="C19" s="59">
        <v>57</v>
      </c>
      <c r="D19" s="59">
        <v>56</v>
      </c>
      <c r="E19" s="50">
        <f t="shared" si="0"/>
        <v>0.98245614035087714</v>
      </c>
      <c r="F19" s="59">
        <v>55</v>
      </c>
      <c r="G19" s="60">
        <v>41</v>
      </c>
      <c r="H19" s="61">
        <v>7</v>
      </c>
      <c r="I19" s="61">
        <v>8</v>
      </c>
      <c r="J19" s="60">
        <v>0</v>
      </c>
      <c r="K19" s="54">
        <v>0</v>
      </c>
      <c r="L19" s="54">
        <v>0</v>
      </c>
      <c r="M19" s="54">
        <v>0</v>
      </c>
      <c r="N19" s="54">
        <f t="shared" si="1"/>
        <v>0</v>
      </c>
      <c r="O19" s="55">
        <f t="shared" si="2"/>
        <v>0</v>
      </c>
      <c r="P19" s="62">
        <v>0</v>
      </c>
      <c r="Q19" s="60">
        <v>0</v>
      </c>
      <c r="R19" s="54">
        <v>0</v>
      </c>
      <c r="S19" s="54">
        <f t="shared" si="3"/>
        <v>0</v>
      </c>
      <c r="T19" s="57">
        <f t="shared" si="4"/>
        <v>0</v>
      </c>
      <c r="U19" s="63">
        <v>9</v>
      </c>
      <c r="V19" s="60">
        <v>1</v>
      </c>
      <c r="W19" s="54">
        <v>0</v>
      </c>
      <c r="X19" s="54">
        <v>0</v>
      </c>
      <c r="Y19" s="54">
        <v>0</v>
      </c>
      <c r="Z19" s="54">
        <v>0</v>
      </c>
      <c r="AA19" s="54">
        <v>0</v>
      </c>
      <c r="AB19" s="52">
        <v>1</v>
      </c>
      <c r="AC19" s="60">
        <v>0</v>
      </c>
      <c r="AD19" s="54">
        <v>0</v>
      </c>
      <c r="AE19" s="62">
        <v>56</v>
      </c>
      <c r="AF19" s="60">
        <v>0</v>
      </c>
      <c r="AG19" s="54">
        <v>0</v>
      </c>
      <c r="AH19" s="61">
        <v>0</v>
      </c>
      <c r="AI19" s="59">
        <v>1</v>
      </c>
    </row>
    <row r="20" spans="1:35" ht="16.5" customHeight="1">
      <c r="A20" s="1">
        <v>15</v>
      </c>
      <c r="B20" s="22" t="s">
        <v>35</v>
      </c>
      <c r="C20" s="59">
        <v>49</v>
      </c>
      <c r="D20" s="59">
        <v>49</v>
      </c>
      <c r="E20" s="50">
        <f t="shared" si="0"/>
        <v>1</v>
      </c>
      <c r="F20" s="59">
        <v>49</v>
      </c>
      <c r="G20" s="60">
        <v>40</v>
      </c>
      <c r="H20" s="61">
        <v>0</v>
      </c>
      <c r="I20" s="61">
        <v>9</v>
      </c>
      <c r="J20" s="60">
        <v>0</v>
      </c>
      <c r="K20" s="54">
        <v>0</v>
      </c>
      <c r="L20" s="54">
        <v>0</v>
      </c>
      <c r="M20" s="54">
        <v>0</v>
      </c>
      <c r="N20" s="54">
        <f t="shared" si="1"/>
        <v>0</v>
      </c>
      <c r="O20" s="55">
        <f t="shared" si="2"/>
        <v>0</v>
      </c>
      <c r="P20" s="62">
        <v>0</v>
      </c>
      <c r="Q20" s="60">
        <v>0</v>
      </c>
      <c r="R20" s="54">
        <v>0</v>
      </c>
      <c r="S20" s="54">
        <f t="shared" si="3"/>
        <v>0</v>
      </c>
      <c r="T20" s="57">
        <f t="shared" si="4"/>
        <v>0</v>
      </c>
      <c r="U20" s="63">
        <v>0</v>
      </c>
      <c r="V20" s="60">
        <v>1</v>
      </c>
      <c r="W20" s="54">
        <v>0</v>
      </c>
      <c r="X20" s="54">
        <v>0</v>
      </c>
      <c r="Y20" s="54">
        <v>0</v>
      </c>
      <c r="Z20" s="54">
        <v>0</v>
      </c>
      <c r="AA20" s="54">
        <v>0</v>
      </c>
      <c r="AB20" s="52">
        <v>1</v>
      </c>
      <c r="AC20" s="60">
        <v>0</v>
      </c>
      <c r="AD20" s="54">
        <v>0</v>
      </c>
      <c r="AE20" s="62">
        <v>49</v>
      </c>
      <c r="AF20" s="60">
        <v>1</v>
      </c>
      <c r="AG20" s="54">
        <v>0</v>
      </c>
      <c r="AH20" s="61">
        <v>3</v>
      </c>
      <c r="AI20" s="59">
        <v>11</v>
      </c>
    </row>
    <row r="21" spans="1:35" ht="16.5" customHeight="1">
      <c r="A21" s="1">
        <v>16</v>
      </c>
      <c r="B21" s="22" t="s">
        <v>36</v>
      </c>
      <c r="C21" s="59">
        <v>52</v>
      </c>
      <c r="D21" s="59">
        <v>50</v>
      </c>
      <c r="E21" s="50">
        <f t="shared" si="0"/>
        <v>0.96153846153846156</v>
      </c>
      <c r="F21" s="59">
        <v>50</v>
      </c>
      <c r="G21" s="60">
        <v>0</v>
      </c>
      <c r="H21" s="61">
        <v>0</v>
      </c>
      <c r="I21" s="61">
        <v>50</v>
      </c>
      <c r="J21" s="60">
        <v>0</v>
      </c>
      <c r="K21" s="54">
        <v>0</v>
      </c>
      <c r="L21" s="54">
        <v>0</v>
      </c>
      <c r="M21" s="54">
        <v>0</v>
      </c>
      <c r="N21" s="54">
        <f t="shared" si="1"/>
        <v>0</v>
      </c>
      <c r="O21" s="55">
        <f t="shared" si="2"/>
        <v>0</v>
      </c>
      <c r="P21" s="62">
        <v>0</v>
      </c>
      <c r="Q21" s="60">
        <v>0</v>
      </c>
      <c r="R21" s="54">
        <v>0</v>
      </c>
      <c r="S21" s="54">
        <f t="shared" si="3"/>
        <v>0</v>
      </c>
      <c r="T21" s="57">
        <f t="shared" si="4"/>
        <v>0</v>
      </c>
      <c r="U21" s="63">
        <v>0</v>
      </c>
      <c r="V21" s="60">
        <v>2</v>
      </c>
      <c r="W21" s="54">
        <v>0</v>
      </c>
      <c r="X21" s="54">
        <v>0</v>
      </c>
      <c r="Y21" s="54">
        <v>0</v>
      </c>
      <c r="Z21" s="54">
        <v>0</v>
      </c>
      <c r="AA21" s="54">
        <v>0</v>
      </c>
      <c r="AB21" s="52">
        <v>2</v>
      </c>
      <c r="AC21" s="60">
        <v>0</v>
      </c>
      <c r="AD21" s="54">
        <v>0</v>
      </c>
      <c r="AE21" s="62">
        <v>50</v>
      </c>
      <c r="AF21" s="60">
        <v>2</v>
      </c>
      <c r="AG21" s="54">
        <v>0</v>
      </c>
      <c r="AH21" s="61">
        <v>0</v>
      </c>
      <c r="AI21" s="59">
        <v>6</v>
      </c>
    </row>
    <row r="22" spans="1:35" ht="16.5" customHeight="1">
      <c r="A22" s="1">
        <v>17</v>
      </c>
      <c r="B22" s="22" t="s">
        <v>38</v>
      </c>
      <c r="C22" s="59">
        <v>928</v>
      </c>
      <c r="D22" s="59">
        <v>923</v>
      </c>
      <c r="E22" s="50">
        <f>D22/C22</f>
        <v>0.99461206896551724</v>
      </c>
      <c r="F22" s="59">
        <v>869</v>
      </c>
      <c r="G22" s="60">
        <v>833</v>
      </c>
      <c r="H22" s="61">
        <v>74</v>
      </c>
      <c r="I22" s="61">
        <v>0</v>
      </c>
      <c r="J22" s="60">
        <v>14</v>
      </c>
      <c r="K22" s="54">
        <v>2</v>
      </c>
      <c r="L22" s="54">
        <v>0</v>
      </c>
      <c r="M22" s="54">
        <v>0</v>
      </c>
      <c r="N22" s="54">
        <f>SUM(J22:M22)</f>
        <v>16</v>
      </c>
      <c r="O22" s="55">
        <f>N22/D22</f>
        <v>1.7334777898158179E-2</v>
      </c>
      <c r="P22" s="62">
        <v>14</v>
      </c>
      <c r="Q22" s="60">
        <v>32</v>
      </c>
      <c r="R22" s="54">
        <v>10</v>
      </c>
      <c r="S22" s="54">
        <f>SUM(Q22:R22)</f>
        <v>42</v>
      </c>
      <c r="T22" s="57">
        <f>S22/D22</f>
        <v>4.5503791982665222E-2</v>
      </c>
      <c r="U22" s="63">
        <v>60</v>
      </c>
      <c r="V22" s="60">
        <v>37</v>
      </c>
      <c r="W22" s="54">
        <v>5</v>
      </c>
      <c r="X22" s="54">
        <v>11</v>
      </c>
      <c r="Y22" s="54">
        <v>18</v>
      </c>
      <c r="Z22" s="54">
        <v>0</v>
      </c>
      <c r="AA22" s="54">
        <v>13</v>
      </c>
      <c r="AB22" s="52">
        <v>84</v>
      </c>
      <c r="AC22" s="60">
        <v>14</v>
      </c>
      <c r="AD22" s="54">
        <v>0</v>
      </c>
      <c r="AE22" s="62">
        <v>909</v>
      </c>
      <c r="AF22" s="60">
        <v>17</v>
      </c>
      <c r="AG22" s="54">
        <v>0</v>
      </c>
      <c r="AH22" s="61">
        <v>4</v>
      </c>
      <c r="AI22" s="59">
        <v>146</v>
      </c>
    </row>
    <row r="23" spans="1:35" ht="16.5" customHeight="1">
      <c r="A23" s="1">
        <v>18</v>
      </c>
      <c r="B23" s="22" t="s">
        <v>37</v>
      </c>
      <c r="C23" s="59">
        <v>319</v>
      </c>
      <c r="D23" s="59">
        <v>316</v>
      </c>
      <c r="E23" s="50">
        <f t="shared" si="0"/>
        <v>0.99059561128526641</v>
      </c>
      <c r="F23" s="59">
        <v>311</v>
      </c>
      <c r="G23" s="60">
        <v>315</v>
      </c>
      <c r="H23" s="61">
        <v>0</v>
      </c>
      <c r="I23" s="61">
        <v>0</v>
      </c>
      <c r="J23" s="60">
        <v>1</v>
      </c>
      <c r="K23" s="54">
        <v>0</v>
      </c>
      <c r="L23" s="54">
        <v>0</v>
      </c>
      <c r="M23" s="54">
        <v>0</v>
      </c>
      <c r="N23" s="54">
        <f t="shared" si="1"/>
        <v>1</v>
      </c>
      <c r="O23" s="55">
        <f t="shared" si="2"/>
        <v>3.1645569620253164E-3</v>
      </c>
      <c r="P23" s="62">
        <v>1</v>
      </c>
      <c r="Q23" s="60">
        <v>1</v>
      </c>
      <c r="R23" s="54">
        <v>0</v>
      </c>
      <c r="S23" s="54">
        <f t="shared" si="3"/>
        <v>1</v>
      </c>
      <c r="T23" s="57">
        <f t="shared" si="4"/>
        <v>3.1645569620253164E-3</v>
      </c>
      <c r="U23" s="63">
        <v>0</v>
      </c>
      <c r="V23" s="60">
        <v>9</v>
      </c>
      <c r="W23" s="54">
        <v>2</v>
      </c>
      <c r="X23" s="54">
        <v>3</v>
      </c>
      <c r="Y23" s="54">
        <v>4</v>
      </c>
      <c r="Z23" s="54">
        <v>0</v>
      </c>
      <c r="AA23" s="54">
        <v>0</v>
      </c>
      <c r="AB23" s="52">
        <v>18</v>
      </c>
      <c r="AC23" s="60">
        <v>1</v>
      </c>
      <c r="AD23" s="54">
        <v>0</v>
      </c>
      <c r="AE23" s="62">
        <v>315</v>
      </c>
      <c r="AF23" s="60">
        <v>2</v>
      </c>
      <c r="AG23" s="54">
        <v>0</v>
      </c>
      <c r="AH23" s="61">
        <v>0</v>
      </c>
      <c r="AI23" s="59">
        <v>0</v>
      </c>
    </row>
    <row r="24" spans="1:35" ht="16.5" customHeight="1" thickBot="1">
      <c r="A24" s="1">
        <v>19</v>
      </c>
      <c r="B24" s="47" t="s">
        <v>39</v>
      </c>
      <c r="C24" s="65">
        <v>277</v>
      </c>
      <c r="D24" s="65">
        <v>275</v>
      </c>
      <c r="E24" s="66">
        <f t="shared" si="0"/>
        <v>0.99277978339350181</v>
      </c>
      <c r="F24" s="65">
        <v>253</v>
      </c>
      <c r="G24" s="67">
        <v>154</v>
      </c>
      <c r="H24" s="68">
        <v>117</v>
      </c>
      <c r="I24" s="68">
        <v>1</v>
      </c>
      <c r="J24" s="67">
        <v>3</v>
      </c>
      <c r="K24" s="69">
        <v>0</v>
      </c>
      <c r="L24" s="69">
        <v>0</v>
      </c>
      <c r="M24" s="69">
        <v>0</v>
      </c>
      <c r="N24" s="69">
        <f t="shared" si="1"/>
        <v>3</v>
      </c>
      <c r="O24" s="70">
        <f t="shared" si="2"/>
        <v>1.090909090909091E-2</v>
      </c>
      <c r="P24" s="71">
        <v>3</v>
      </c>
      <c r="Q24" s="67">
        <v>10</v>
      </c>
      <c r="R24" s="69">
        <v>0</v>
      </c>
      <c r="S24" s="69">
        <f t="shared" si="3"/>
        <v>10</v>
      </c>
      <c r="T24" s="72">
        <f t="shared" si="4"/>
        <v>3.6363636363636362E-2</v>
      </c>
      <c r="U24" s="73">
        <v>9</v>
      </c>
      <c r="V24" s="67">
        <v>13</v>
      </c>
      <c r="W24" s="69">
        <v>3</v>
      </c>
      <c r="X24" s="69">
        <v>1</v>
      </c>
      <c r="Y24" s="69">
        <v>5</v>
      </c>
      <c r="Z24" s="69">
        <v>0</v>
      </c>
      <c r="AA24" s="69">
        <v>1</v>
      </c>
      <c r="AB24" s="74">
        <v>23</v>
      </c>
      <c r="AC24" s="67">
        <v>1</v>
      </c>
      <c r="AD24" s="69">
        <v>0</v>
      </c>
      <c r="AE24" s="71">
        <v>274</v>
      </c>
      <c r="AF24" s="67">
        <v>2</v>
      </c>
      <c r="AG24" s="69">
        <v>0</v>
      </c>
      <c r="AH24" s="68">
        <v>1</v>
      </c>
      <c r="AI24" s="65">
        <v>9</v>
      </c>
    </row>
    <row r="25" spans="1:35" ht="16.5" customHeight="1" thickTop="1">
      <c r="A25" s="1">
        <v>20</v>
      </c>
      <c r="B25" s="48" t="s">
        <v>40</v>
      </c>
      <c r="C25" s="75">
        <f>SUM(C6:C24)</f>
        <v>12672</v>
      </c>
      <c r="D25" s="75">
        <f>SUM(D6:D24)</f>
        <v>12307</v>
      </c>
      <c r="E25" s="76">
        <f t="shared" si="0"/>
        <v>0.97119633838383834</v>
      </c>
      <c r="F25" s="75">
        <f t="shared" ref="F25:M25" si="5">SUM(F6:F24)</f>
        <v>10360</v>
      </c>
      <c r="G25" s="77">
        <f t="shared" si="5"/>
        <v>10886</v>
      </c>
      <c r="H25" s="78">
        <f t="shared" si="5"/>
        <v>1226</v>
      </c>
      <c r="I25" s="78">
        <f t="shared" si="5"/>
        <v>81</v>
      </c>
      <c r="J25" s="77">
        <f t="shared" si="5"/>
        <v>98</v>
      </c>
      <c r="K25" s="79">
        <f t="shared" si="5"/>
        <v>9</v>
      </c>
      <c r="L25" s="79">
        <f t="shared" si="5"/>
        <v>6</v>
      </c>
      <c r="M25" s="79">
        <f t="shared" si="5"/>
        <v>1</v>
      </c>
      <c r="N25" s="79">
        <f t="shared" si="1"/>
        <v>114</v>
      </c>
      <c r="O25" s="80">
        <f t="shared" si="2"/>
        <v>9.2630210449337769E-3</v>
      </c>
      <c r="P25" s="81">
        <f>SUM(P6:P24)</f>
        <v>107</v>
      </c>
      <c r="Q25" s="77">
        <f>SUM(Q6:Q24)</f>
        <v>321</v>
      </c>
      <c r="R25" s="79">
        <f>SUM(R6:R24)</f>
        <v>35</v>
      </c>
      <c r="S25" s="79">
        <f t="shared" si="3"/>
        <v>356</v>
      </c>
      <c r="T25" s="82">
        <f t="shared" si="4"/>
        <v>2.8926627122775658E-2</v>
      </c>
      <c r="U25" s="83">
        <f t="shared" ref="U25:AA25" si="6">SUM(U6:U24)</f>
        <v>492</v>
      </c>
      <c r="V25" s="77">
        <f t="shared" si="6"/>
        <v>343</v>
      </c>
      <c r="W25" s="79">
        <f t="shared" si="6"/>
        <v>107</v>
      </c>
      <c r="X25" s="79">
        <f t="shared" si="6"/>
        <v>45</v>
      </c>
      <c r="Y25" s="79">
        <f t="shared" si="6"/>
        <v>212</v>
      </c>
      <c r="Z25" s="79">
        <f t="shared" si="6"/>
        <v>6</v>
      </c>
      <c r="AA25" s="79">
        <f t="shared" si="6"/>
        <v>56</v>
      </c>
      <c r="AB25" s="84">
        <f t="shared" ref="AB25" si="7">SUM(V25:AA25)</f>
        <v>769</v>
      </c>
      <c r="AC25" s="77">
        <f t="shared" ref="AC25:AI25" si="8">SUM(AC6:AC24)</f>
        <v>234</v>
      </c>
      <c r="AD25" s="79">
        <f t="shared" si="8"/>
        <v>3</v>
      </c>
      <c r="AE25" s="81">
        <f t="shared" si="8"/>
        <v>12070</v>
      </c>
      <c r="AF25" s="77">
        <f t="shared" si="8"/>
        <v>568</v>
      </c>
      <c r="AG25" s="79">
        <f t="shared" si="8"/>
        <v>198</v>
      </c>
      <c r="AH25" s="78">
        <f t="shared" si="8"/>
        <v>467</v>
      </c>
      <c r="AI25" s="75">
        <f t="shared" si="8"/>
        <v>353</v>
      </c>
    </row>
  </sheetData>
  <mergeCells count="12">
    <mergeCell ref="F3:F5"/>
    <mergeCell ref="G3:I3"/>
    <mergeCell ref="J3:P3"/>
    <mergeCell ref="G4:I4"/>
    <mergeCell ref="G2:P2"/>
    <mergeCell ref="AF2:AH4"/>
    <mergeCell ref="Q2:T3"/>
    <mergeCell ref="V2:AB4"/>
    <mergeCell ref="AC2:AE4"/>
    <mergeCell ref="J4:N4"/>
    <mergeCell ref="T4:T5"/>
    <mergeCell ref="P4:P5"/>
  </mergeCells>
  <phoneticPr fontId="21"/>
  <pageMargins left="0.70866141732283472" right="0.70866141732283472" top="1.19" bottom="0.74803149606299213" header="0.31496062992125984" footer="0.31496062992125984"/>
  <pageSetup paperSize="9" fitToWidth="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5"/>
  <sheetViews>
    <sheetView showGridLines="0" view="pageBreakPreview" topLeftCell="A6" zoomScaleNormal="55" zoomScaleSheetLayoutView="100" zoomScalePageLayoutView="55" workbookViewId="0">
      <selection activeCell="P28" sqref="P28"/>
    </sheetView>
  </sheetViews>
  <sheetFormatPr defaultRowHeight="13.5"/>
  <cols>
    <col min="1" max="1" width="3.25" style="1" customWidth="1"/>
    <col min="2" max="2" width="8" style="1" customWidth="1"/>
    <col min="3" max="4" width="4.25" style="1" customWidth="1"/>
    <col min="5" max="5" width="6.5" style="1" bestFit="1" customWidth="1"/>
    <col min="6" max="28" width="4.25" style="1" customWidth="1"/>
    <col min="29" max="30" width="3.75" style="1" customWidth="1"/>
    <col min="31" max="32" width="4.25" style="1" customWidth="1"/>
    <col min="33" max="33" width="7.75" style="1" customWidth="1"/>
    <col min="34" max="16384" width="9" style="1"/>
  </cols>
  <sheetData>
    <row r="1" spans="1:32" ht="14.25">
      <c r="B1" s="31" t="s">
        <v>78</v>
      </c>
    </row>
    <row r="2" spans="1:32" s="3" customFormat="1">
      <c r="A2" s="2"/>
      <c r="B2" s="85"/>
      <c r="C2" s="162" t="s">
        <v>0</v>
      </c>
      <c r="D2" s="162" t="s">
        <v>1</v>
      </c>
      <c r="E2" s="162" t="s">
        <v>2</v>
      </c>
      <c r="F2" s="162" t="s">
        <v>3</v>
      </c>
      <c r="G2" s="151" t="s">
        <v>4</v>
      </c>
      <c r="H2" s="152"/>
      <c r="I2" s="152"/>
      <c r="J2" s="152"/>
      <c r="K2" s="152"/>
      <c r="L2" s="152"/>
      <c r="M2" s="152"/>
      <c r="N2" s="152"/>
      <c r="O2" s="152"/>
      <c r="P2" s="153"/>
      <c r="Q2" s="151" t="s">
        <v>5</v>
      </c>
      <c r="R2" s="152"/>
      <c r="S2" s="152"/>
      <c r="T2" s="153"/>
      <c r="U2" s="159" t="s">
        <v>6</v>
      </c>
      <c r="V2" s="135" t="s">
        <v>41</v>
      </c>
      <c r="W2" s="136"/>
      <c r="X2" s="136"/>
      <c r="Y2" s="136"/>
      <c r="Z2" s="136"/>
      <c r="AA2" s="136"/>
      <c r="AB2" s="137"/>
      <c r="AC2" s="135" t="s">
        <v>42</v>
      </c>
      <c r="AD2" s="136"/>
      <c r="AE2" s="137"/>
      <c r="AF2" s="162" t="s">
        <v>59</v>
      </c>
    </row>
    <row r="3" spans="1:32" s="3" customFormat="1">
      <c r="A3" s="2"/>
      <c r="B3" s="86"/>
      <c r="C3" s="149"/>
      <c r="D3" s="149"/>
      <c r="E3" s="149"/>
      <c r="F3" s="149"/>
      <c r="G3" s="122"/>
      <c r="H3" s="167" t="s">
        <v>8</v>
      </c>
      <c r="I3" s="168"/>
      <c r="J3" s="168"/>
      <c r="K3" s="168"/>
      <c r="L3" s="168"/>
      <c r="M3" s="168"/>
      <c r="N3" s="168"/>
      <c r="O3" s="168"/>
      <c r="P3" s="169"/>
      <c r="Q3" s="174" t="s">
        <v>9</v>
      </c>
      <c r="R3" s="177" t="s">
        <v>56</v>
      </c>
      <c r="S3" s="155" t="s">
        <v>57</v>
      </c>
      <c r="T3" s="147" t="s">
        <v>74</v>
      </c>
      <c r="U3" s="160"/>
      <c r="V3" s="138"/>
      <c r="W3" s="139"/>
      <c r="X3" s="139"/>
      <c r="Y3" s="139"/>
      <c r="Z3" s="139"/>
      <c r="AA3" s="139"/>
      <c r="AB3" s="140"/>
      <c r="AC3" s="138"/>
      <c r="AD3" s="139"/>
      <c r="AE3" s="140"/>
      <c r="AF3" s="149"/>
    </row>
    <row r="4" spans="1:32" s="3" customFormat="1">
      <c r="A4" s="2"/>
      <c r="B4" s="87"/>
      <c r="C4" s="149"/>
      <c r="D4" s="149"/>
      <c r="E4" s="149"/>
      <c r="F4" s="149"/>
      <c r="G4" s="88"/>
      <c r="H4" s="170" t="s">
        <v>13</v>
      </c>
      <c r="I4" s="171"/>
      <c r="J4" s="171"/>
      <c r="K4" s="171"/>
      <c r="L4" s="171"/>
      <c r="M4" s="171"/>
      <c r="N4" s="172"/>
      <c r="O4" s="163" t="s">
        <v>14</v>
      </c>
      <c r="P4" s="173" t="s">
        <v>75</v>
      </c>
      <c r="Q4" s="175"/>
      <c r="R4" s="178"/>
      <c r="S4" s="156"/>
      <c r="T4" s="158"/>
      <c r="U4" s="160"/>
      <c r="V4" s="138"/>
      <c r="W4" s="139"/>
      <c r="X4" s="139"/>
      <c r="Y4" s="139"/>
      <c r="Z4" s="139"/>
      <c r="AA4" s="139"/>
      <c r="AB4" s="140"/>
      <c r="AC4" s="138"/>
      <c r="AD4" s="139"/>
      <c r="AE4" s="140"/>
      <c r="AF4" s="149"/>
    </row>
    <row r="5" spans="1:32" s="3" customFormat="1">
      <c r="A5" s="2"/>
      <c r="B5" s="87"/>
      <c r="C5" s="149"/>
      <c r="D5" s="149"/>
      <c r="E5" s="149"/>
      <c r="F5" s="149"/>
      <c r="G5" s="6"/>
      <c r="H5" s="89"/>
      <c r="I5" s="90"/>
      <c r="J5" s="164" t="s">
        <v>18</v>
      </c>
      <c r="K5" s="165"/>
      <c r="L5" s="166"/>
      <c r="M5" s="90"/>
      <c r="N5" s="91"/>
      <c r="O5" s="156"/>
      <c r="P5" s="158"/>
      <c r="Q5" s="175"/>
      <c r="R5" s="178"/>
      <c r="S5" s="156"/>
      <c r="T5" s="158"/>
      <c r="U5" s="160"/>
      <c r="V5" s="141"/>
      <c r="W5" s="142"/>
      <c r="X5" s="142"/>
      <c r="Y5" s="142"/>
      <c r="Z5" s="142"/>
      <c r="AA5" s="142"/>
      <c r="AB5" s="143"/>
      <c r="AC5" s="141"/>
      <c r="AD5" s="142"/>
      <c r="AE5" s="143"/>
      <c r="AF5" s="149"/>
    </row>
    <row r="6" spans="1:32" s="21" customFormat="1" ht="54.75" customHeight="1">
      <c r="A6" s="9"/>
      <c r="B6" s="92" t="s">
        <v>55</v>
      </c>
      <c r="C6" s="150"/>
      <c r="D6" s="150"/>
      <c r="E6" s="150"/>
      <c r="F6" s="150"/>
      <c r="G6" s="11" t="s">
        <v>12</v>
      </c>
      <c r="H6" s="12" t="s">
        <v>16</v>
      </c>
      <c r="I6" s="13" t="s">
        <v>17</v>
      </c>
      <c r="J6" s="14" t="s">
        <v>72</v>
      </c>
      <c r="K6" s="14" t="s">
        <v>73</v>
      </c>
      <c r="L6" s="14" t="s">
        <v>58</v>
      </c>
      <c r="M6" s="13" t="s">
        <v>19</v>
      </c>
      <c r="N6" s="13" t="s">
        <v>20</v>
      </c>
      <c r="O6" s="157"/>
      <c r="P6" s="148"/>
      <c r="Q6" s="176"/>
      <c r="R6" s="179"/>
      <c r="S6" s="157"/>
      <c r="T6" s="148"/>
      <c r="U6" s="161"/>
      <c r="V6" s="16" t="s">
        <v>44</v>
      </c>
      <c r="W6" s="17" t="s">
        <v>45</v>
      </c>
      <c r="X6" s="17" t="s">
        <v>46</v>
      </c>
      <c r="Y6" s="17" t="s">
        <v>47</v>
      </c>
      <c r="Z6" s="17" t="s">
        <v>48</v>
      </c>
      <c r="AA6" s="17" t="s">
        <v>49</v>
      </c>
      <c r="AB6" s="18" t="s">
        <v>20</v>
      </c>
      <c r="AC6" s="16" t="s">
        <v>50</v>
      </c>
      <c r="AD6" s="19" t="s">
        <v>51</v>
      </c>
      <c r="AE6" s="19" t="s">
        <v>52</v>
      </c>
      <c r="AF6" s="150"/>
    </row>
    <row r="7" spans="1:32">
      <c r="A7" s="1">
        <v>1</v>
      </c>
      <c r="B7" s="22" t="s">
        <v>21</v>
      </c>
      <c r="C7" s="49">
        <v>3036</v>
      </c>
      <c r="D7" s="49">
        <v>2731</v>
      </c>
      <c r="E7" s="96">
        <f>D7/C7</f>
        <v>0.89953886693017127</v>
      </c>
      <c r="F7" s="49">
        <v>2657</v>
      </c>
      <c r="G7" s="97">
        <v>2419</v>
      </c>
      <c r="H7" s="98">
        <v>241</v>
      </c>
      <c r="I7" s="53">
        <v>68</v>
      </c>
      <c r="J7" s="53">
        <v>0</v>
      </c>
      <c r="K7" s="53">
        <v>3</v>
      </c>
      <c r="L7" s="53">
        <v>0</v>
      </c>
      <c r="M7" s="53">
        <v>0</v>
      </c>
      <c r="N7" s="53">
        <v>312</v>
      </c>
      <c r="O7" s="99">
        <f t="shared" ref="O7:O26" si="0">N7/D7</f>
        <v>0.11424386671548883</v>
      </c>
      <c r="P7" s="56">
        <v>286</v>
      </c>
      <c r="Q7" s="51">
        <v>815</v>
      </c>
      <c r="R7" s="53">
        <v>115</v>
      </c>
      <c r="S7" s="54">
        <v>930</v>
      </c>
      <c r="T7" s="57">
        <f t="shared" ref="T7:T26" si="1">S7/D7</f>
        <v>0.34053460270963015</v>
      </c>
      <c r="U7" s="58">
        <v>559</v>
      </c>
      <c r="V7" s="51">
        <v>70</v>
      </c>
      <c r="W7" s="53">
        <v>43</v>
      </c>
      <c r="X7" s="53">
        <v>9</v>
      </c>
      <c r="Y7" s="53">
        <v>9</v>
      </c>
      <c r="Z7" s="53">
        <v>0</v>
      </c>
      <c r="AA7" s="53">
        <v>13</v>
      </c>
      <c r="AB7" s="56">
        <v>144</v>
      </c>
      <c r="AC7" s="51">
        <v>0</v>
      </c>
      <c r="AD7" s="53">
        <v>0</v>
      </c>
      <c r="AE7" s="56">
        <v>2731</v>
      </c>
      <c r="AF7" s="49">
        <v>0</v>
      </c>
    </row>
    <row r="8" spans="1:32">
      <c r="A8" s="1">
        <v>2</v>
      </c>
      <c r="B8" s="22" t="s">
        <v>22</v>
      </c>
      <c r="C8" s="59">
        <v>1388</v>
      </c>
      <c r="D8" s="59">
        <v>1294</v>
      </c>
      <c r="E8" s="96">
        <f t="shared" ref="E8:E24" si="2">D8/C8</f>
        <v>0.93227665706051877</v>
      </c>
      <c r="F8" s="59">
        <v>1197</v>
      </c>
      <c r="G8" s="100">
        <v>1082</v>
      </c>
      <c r="H8" s="101">
        <v>154</v>
      </c>
      <c r="I8" s="54">
        <v>49</v>
      </c>
      <c r="J8" s="54">
        <v>0</v>
      </c>
      <c r="K8" s="54">
        <v>9</v>
      </c>
      <c r="L8" s="54">
        <v>0</v>
      </c>
      <c r="M8" s="54">
        <v>0</v>
      </c>
      <c r="N8" s="53">
        <v>212</v>
      </c>
      <c r="O8" s="99">
        <f t="shared" si="0"/>
        <v>0.16383307573415765</v>
      </c>
      <c r="P8" s="62">
        <v>169</v>
      </c>
      <c r="Q8" s="60">
        <v>538</v>
      </c>
      <c r="R8" s="54">
        <v>161</v>
      </c>
      <c r="S8" s="54">
        <v>699</v>
      </c>
      <c r="T8" s="57">
        <f t="shared" si="1"/>
        <v>0.54018547140649154</v>
      </c>
      <c r="U8" s="63">
        <v>227</v>
      </c>
      <c r="V8" s="60">
        <v>44</v>
      </c>
      <c r="W8" s="54">
        <v>55</v>
      </c>
      <c r="X8" s="54">
        <v>27</v>
      </c>
      <c r="Y8" s="54">
        <v>26</v>
      </c>
      <c r="Z8" s="54">
        <v>1</v>
      </c>
      <c r="AA8" s="54">
        <v>21</v>
      </c>
      <c r="AB8" s="56">
        <v>174</v>
      </c>
      <c r="AC8" s="60">
        <v>31</v>
      </c>
      <c r="AD8" s="54">
        <v>0</v>
      </c>
      <c r="AE8" s="62">
        <v>1263</v>
      </c>
      <c r="AF8" s="59">
        <v>0</v>
      </c>
    </row>
    <row r="9" spans="1:32">
      <c r="A9" s="1">
        <v>3</v>
      </c>
      <c r="B9" s="22" t="s">
        <v>23</v>
      </c>
      <c r="C9" s="59">
        <v>891</v>
      </c>
      <c r="D9" s="59">
        <v>868</v>
      </c>
      <c r="E9" s="96">
        <f t="shared" si="2"/>
        <v>0.97418630751964086</v>
      </c>
      <c r="F9" s="59">
        <v>743</v>
      </c>
      <c r="G9" s="100">
        <v>770</v>
      </c>
      <c r="H9" s="101">
        <v>65</v>
      </c>
      <c r="I9" s="54">
        <v>28</v>
      </c>
      <c r="J9" s="54">
        <v>1</v>
      </c>
      <c r="K9" s="54">
        <v>4</v>
      </c>
      <c r="L9" s="54">
        <v>0</v>
      </c>
      <c r="M9" s="54">
        <v>0</v>
      </c>
      <c r="N9" s="53">
        <v>98</v>
      </c>
      <c r="O9" s="99">
        <f t="shared" si="0"/>
        <v>0.11290322580645161</v>
      </c>
      <c r="P9" s="62">
        <v>88</v>
      </c>
      <c r="Q9" s="60">
        <v>308</v>
      </c>
      <c r="R9" s="54">
        <v>56</v>
      </c>
      <c r="S9" s="54">
        <v>364</v>
      </c>
      <c r="T9" s="57">
        <f t="shared" si="1"/>
        <v>0.41935483870967744</v>
      </c>
      <c r="U9" s="63">
        <v>115</v>
      </c>
      <c r="V9" s="60">
        <v>43</v>
      </c>
      <c r="W9" s="54">
        <v>10</v>
      </c>
      <c r="X9" s="54">
        <v>15</v>
      </c>
      <c r="Y9" s="54">
        <v>8</v>
      </c>
      <c r="Z9" s="54">
        <v>1</v>
      </c>
      <c r="AA9" s="54">
        <v>6</v>
      </c>
      <c r="AB9" s="56">
        <v>69</v>
      </c>
      <c r="AC9" s="60">
        <v>1</v>
      </c>
      <c r="AD9" s="54">
        <v>1</v>
      </c>
      <c r="AE9" s="62">
        <v>866</v>
      </c>
      <c r="AF9" s="59">
        <v>0</v>
      </c>
    </row>
    <row r="10" spans="1:32">
      <c r="A10" s="1">
        <v>4</v>
      </c>
      <c r="B10" s="22" t="s">
        <v>24</v>
      </c>
      <c r="C10" s="59">
        <v>783</v>
      </c>
      <c r="D10" s="59">
        <v>737</v>
      </c>
      <c r="E10" s="96">
        <f t="shared" si="2"/>
        <v>0.94125159642401024</v>
      </c>
      <c r="F10" s="59">
        <v>0</v>
      </c>
      <c r="G10" s="100">
        <v>612</v>
      </c>
      <c r="H10" s="101">
        <v>96</v>
      </c>
      <c r="I10" s="54">
        <v>23</v>
      </c>
      <c r="J10" s="54">
        <v>2</v>
      </c>
      <c r="K10" s="54">
        <v>4</v>
      </c>
      <c r="L10" s="54">
        <v>0</v>
      </c>
      <c r="M10" s="54">
        <v>0</v>
      </c>
      <c r="N10" s="53">
        <v>125</v>
      </c>
      <c r="O10" s="99">
        <f t="shared" si="0"/>
        <v>0.16960651289009498</v>
      </c>
      <c r="P10" s="62">
        <v>85</v>
      </c>
      <c r="Q10" s="60">
        <v>307</v>
      </c>
      <c r="R10" s="54">
        <v>53</v>
      </c>
      <c r="S10" s="54">
        <v>360</v>
      </c>
      <c r="T10" s="57">
        <f t="shared" si="1"/>
        <v>0.48846675712347354</v>
      </c>
      <c r="U10" s="63">
        <v>111</v>
      </c>
      <c r="V10" s="60">
        <v>32</v>
      </c>
      <c r="W10" s="54">
        <v>9</v>
      </c>
      <c r="X10" s="54">
        <v>17</v>
      </c>
      <c r="Y10" s="54">
        <v>9</v>
      </c>
      <c r="Z10" s="54">
        <v>1</v>
      </c>
      <c r="AA10" s="54">
        <v>19</v>
      </c>
      <c r="AB10" s="56">
        <v>87</v>
      </c>
      <c r="AC10" s="60">
        <v>11</v>
      </c>
      <c r="AD10" s="54">
        <v>0</v>
      </c>
      <c r="AE10" s="62">
        <v>726</v>
      </c>
      <c r="AF10" s="59">
        <v>1</v>
      </c>
    </row>
    <row r="11" spans="1:32">
      <c r="A11" s="1">
        <v>5</v>
      </c>
      <c r="B11" s="22" t="s">
        <v>25</v>
      </c>
      <c r="C11" s="59">
        <v>453</v>
      </c>
      <c r="D11" s="59">
        <v>439</v>
      </c>
      <c r="E11" s="96">
        <f t="shared" si="2"/>
        <v>0.9690949227373068</v>
      </c>
      <c r="F11" s="59">
        <v>0</v>
      </c>
      <c r="G11" s="100">
        <v>356</v>
      </c>
      <c r="H11" s="101">
        <v>54</v>
      </c>
      <c r="I11" s="54">
        <v>23</v>
      </c>
      <c r="J11" s="54">
        <v>1</v>
      </c>
      <c r="K11" s="54">
        <v>5</v>
      </c>
      <c r="L11" s="54">
        <v>0</v>
      </c>
      <c r="M11" s="54">
        <v>0</v>
      </c>
      <c r="N11" s="53">
        <v>83</v>
      </c>
      <c r="O11" s="99">
        <f t="shared" si="0"/>
        <v>0.18906605922551253</v>
      </c>
      <c r="P11" s="62">
        <v>71</v>
      </c>
      <c r="Q11" s="60">
        <v>222</v>
      </c>
      <c r="R11" s="54">
        <v>64</v>
      </c>
      <c r="S11" s="54">
        <v>286</v>
      </c>
      <c r="T11" s="57">
        <f t="shared" si="1"/>
        <v>0.65148063781321186</v>
      </c>
      <c r="U11" s="63">
        <v>116</v>
      </c>
      <c r="V11" s="60">
        <v>19</v>
      </c>
      <c r="W11" s="54">
        <v>27</v>
      </c>
      <c r="X11" s="54">
        <v>8</v>
      </c>
      <c r="Y11" s="54">
        <v>10</v>
      </c>
      <c r="Z11" s="54">
        <v>0</v>
      </c>
      <c r="AA11" s="54">
        <v>10</v>
      </c>
      <c r="AB11" s="56">
        <v>74</v>
      </c>
      <c r="AC11" s="60">
        <v>12</v>
      </c>
      <c r="AD11" s="54">
        <v>0</v>
      </c>
      <c r="AE11" s="62">
        <v>427</v>
      </c>
      <c r="AF11" s="59">
        <v>0</v>
      </c>
    </row>
    <row r="12" spans="1:32">
      <c r="A12" s="1">
        <v>6</v>
      </c>
      <c r="B12" s="22" t="s">
        <v>76</v>
      </c>
      <c r="C12" s="59">
        <v>770</v>
      </c>
      <c r="D12" s="59">
        <v>726</v>
      </c>
      <c r="E12" s="96">
        <f t="shared" si="2"/>
        <v>0.94285714285714284</v>
      </c>
      <c r="F12" s="59">
        <v>0</v>
      </c>
      <c r="G12" s="100">
        <v>650</v>
      </c>
      <c r="H12" s="101">
        <v>51</v>
      </c>
      <c r="I12" s="54">
        <v>21</v>
      </c>
      <c r="J12" s="54">
        <v>1</v>
      </c>
      <c r="K12" s="54">
        <v>3</v>
      </c>
      <c r="L12" s="54">
        <v>0</v>
      </c>
      <c r="M12" s="54">
        <v>0</v>
      </c>
      <c r="N12" s="53">
        <v>76</v>
      </c>
      <c r="O12" s="99">
        <f t="shared" si="0"/>
        <v>0.1046831955922865</v>
      </c>
      <c r="P12" s="62">
        <v>75</v>
      </c>
      <c r="Q12" s="60">
        <v>191</v>
      </c>
      <c r="R12" s="54">
        <v>41</v>
      </c>
      <c r="S12" s="54">
        <v>232</v>
      </c>
      <c r="T12" s="57">
        <f t="shared" si="1"/>
        <v>0.31955922865013775</v>
      </c>
      <c r="U12" s="63">
        <v>98</v>
      </c>
      <c r="V12" s="60">
        <v>31</v>
      </c>
      <c r="W12" s="54">
        <v>6</v>
      </c>
      <c r="X12" s="54">
        <v>11</v>
      </c>
      <c r="Y12" s="54">
        <v>1</v>
      </c>
      <c r="Z12" s="54">
        <v>0</v>
      </c>
      <c r="AA12" s="54">
        <v>15</v>
      </c>
      <c r="AB12" s="56">
        <v>64</v>
      </c>
      <c r="AC12" s="60">
        <v>6</v>
      </c>
      <c r="AD12" s="54">
        <v>0</v>
      </c>
      <c r="AE12" s="62">
        <v>720</v>
      </c>
      <c r="AF12" s="59">
        <v>2</v>
      </c>
    </row>
    <row r="13" spans="1:32">
      <c r="A13" s="1">
        <v>7</v>
      </c>
      <c r="B13" s="22" t="s">
        <v>26</v>
      </c>
      <c r="C13" s="59">
        <v>500</v>
      </c>
      <c r="D13" s="59">
        <v>472</v>
      </c>
      <c r="E13" s="96">
        <f t="shared" si="2"/>
        <v>0.94399999999999995</v>
      </c>
      <c r="F13" s="59">
        <v>184</v>
      </c>
      <c r="G13" s="100">
        <v>381</v>
      </c>
      <c r="H13" s="101">
        <v>60</v>
      </c>
      <c r="I13" s="54">
        <v>24</v>
      </c>
      <c r="J13" s="54">
        <v>0</v>
      </c>
      <c r="K13" s="54">
        <v>7</v>
      </c>
      <c r="L13" s="54">
        <v>0</v>
      </c>
      <c r="M13" s="54">
        <v>0</v>
      </c>
      <c r="N13" s="53">
        <v>91</v>
      </c>
      <c r="O13" s="99">
        <f t="shared" si="0"/>
        <v>0.19279661016949154</v>
      </c>
      <c r="P13" s="62">
        <v>91</v>
      </c>
      <c r="Q13" s="60">
        <v>271</v>
      </c>
      <c r="R13" s="54">
        <v>84</v>
      </c>
      <c r="S13" s="54">
        <v>355</v>
      </c>
      <c r="T13" s="57">
        <f t="shared" si="1"/>
        <v>0.7521186440677966</v>
      </c>
      <c r="U13" s="63">
        <v>93</v>
      </c>
      <c r="V13" s="60">
        <v>18</v>
      </c>
      <c r="W13" s="54">
        <v>33</v>
      </c>
      <c r="X13" s="54">
        <v>14</v>
      </c>
      <c r="Y13" s="54">
        <v>6</v>
      </c>
      <c r="Z13" s="54">
        <v>0</v>
      </c>
      <c r="AA13" s="54">
        <v>14</v>
      </c>
      <c r="AB13" s="56">
        <v>85</v>
      </c>
      <c r="AC13" s="60">
        <v>0</v>
      </c>
      <c r="AD13" s="54">
        <v>0</v>
      </c>
      <c r="AE13" s="62">
        <v>472</v>
      </c>
      <c r="AF13" s="59">
        <v>92</v>
      </c>
    </row>
    <row r="14" spans="1:32">
      <c r="A14" s="1">
        <v>8</v>
      </c>
      <c r="B14" s="22" t="s">
        <v>28</v>
      </c>
      <c r="C14" s="59">
        <v>828</v>
      </c>
      <c r="D14" s="59">
        <v>753</v>
      </c>
      <c r="E14" s="96">
        <f t="shared" si="2"/>
        <v>0.90942028985507251</v>
      </c>
      <c r="F14" s="59">
        <v>710</v>
      </c>
      <c r="G14" s="100">
        <v>669</v>
      </c>
      <c r="H14" s="101">
        <v>54</v>
      </c>
      <c r="I14" s="54">
        <v>28</v>
      </c>
      <c r="J14" s="54">
        <v>1</v>
      </c>
      <c r="K14" s="54">
        <v>1</v>
      </c>
      <c r="L14" s="54">
        <v>0</v>
      </c>
      <c r="M14" s="54">
        <v>0</v>
      </c>
      <c r="N14" s="53">
        <v>84</v>
      </c>
      <c r="O14" s="99">
        <f t="shared" si="0"/>
        <v>0.11155378486055777</v>
      </c>
      <c r="P14" s="62">
        <v>43</v>
      </c>
      <c r="Q14" s="60">
        <v>261</v>
      </c>
      <c r="R14" s="54">
        <v>36</v>
      </c>
      <c r="S14" s="54">
        <v>297</v>
      </c>
      <c r="T14" s="57">
        <f t="shared" si="1"/>
        <v>0.39442231075697209</v>
      </c>
      <c r="U14" s="63">
        <v>120</v>
      </c>
      <c r="V14" s="60">
        <v>120</v>
      </c>
      <c r="W14" s="54">
        <v>45</v>
      </c>
      <c r="X14" s="54">
        <v>6</v>
      </c>
      <c r="Y14" s="54">
        <v>11</v>
      </c>
      <c r="Z14" s="54">
        <v>9</v>
      </c>
      <c r="AA14" s="54">
        <v>0</v>
      </c>
      <c r="AB14" s="56">
        <v>191</v>
      </c>
      <c r="AC14" s="60">
        <v>1</v>
      </c>
      <c r="AD14" s="54">
        <v>0</v>
      </c>
      <c r="AE14" s="62">
        <v>752</v>
      </c>
      <c r="AF14" s="59">
        <v>10</v>
      </c>
    </row>
    <row r="15" spans="1:32">
      <c r="A15" s="1">
        <v>9</v>
      </c>
      <c r="B15" s="22" t="s">
        <v>29</v>
      </c>
      <c r="C15" s="59">
        <v>1001</v>
      </c>
      <c r="D15" s="59">
        <v>983</v>
      </c>
      <c r="E15" s="96">
        <f t="shared" si="2"/>
        <v>0.98201798201798207</v>
      </c>
      <c r="F15" s="59">
        <v>905</v>
      </c>
      <c r="G15" s="100">
        <v>833</v>
      </c>
      <c r="H15" s="101">
        <v>105</v>
      </c>
      <c r="I15" s="54">
        <v>40</v>
      </c>
      <c r="J15" s="54">
        <v>0</v>
      </c>
      <c r="K15" s="54">
        <v>0</v>
      </c>
      <c r="L15" s="54">
        <v>5</v>
      </c>
      <c r="M15" s="54">
        <v>0</v>
      </c>
      <c r="N15" s="53">
        <v>150</v>
      </c>
      <c r="O15" s="99">
        <f t="shared" si="0"/>
        <v>0.1525940996948118</v>
      </c>
      <c r="P15" s="62">
        <v>143</v>
      </c>
      <c r="Q15" s="60">
        <v>511</v>
      </c>
      <c r="R15" s="54">
        <v>65</v>
      </c>
      <c r="S15" s="54">
        <v>576</v>
      </c>
      <c r="T15" s="57">
        <f t="shared" si="1"/>
        <v>0.58596134282807733</v>
      </c>
      <c r="U15" s="63">
        <v>162</v>
      </c>
      <c r="V15" s="60">
        <v>58</v>
      </c>
      <c r="W15" s="54">
        <v>65</v>
      </c>
      <c r="X15" s="54">
        <v>12</v>
      </c>
      <c r="Y15" s="54">
        <v>26</v>
      </c>
      <c r="Z15" s="54">
        <v>1</v>
      </c>
      <c r="AA15" s="54">
        <v>1</v>
      </c>
      <c r="AB15" s="56">
        <v>163</v>
      </c>
      <c r="AC15" s="60">
        <v>0</v>
      </c>
      <c r="AD15" s="54">
        <v>4</v>
      </c>
      <c r="AE15" s="62">
        <v>979</v>
      </c>
      <c r="AF15" s="59">
        <v>46</v>
      </c>
    </row>
    <row r="16" spans="1:32">
      <c r="A16" s="1">
        <v>10</v>
      </c>
      <c r="B16" s="22" t="s">
        <v>30</v>
      </c>
      <c r="C16" s="59">
        <v>191</v>
      </c>
      <c r="D16" s="59">
        <v>187</v>
      </c>
      <c r="E16" s="96">
        <f t="shared" si="2"/>
        <v>0.97905759162303663</v>
      </c>
      <c r="F16" s="59">
        <v>187</v>
      </c>
      <c r="G16" s="100">
        <v>158</v>
      </c>
      <c r="H16" s="101">
        <v>22</v>
      </c>
      <c r="I16" s="54">
        <v>6</v>
      </c>
      <c r="J16" s="54">
        <v>1</v>
      </c>
      <c r="K16" s="54">
        <v>0</v>
      </c>
      <c r="L16" s="54">
        <v>0</v>
      </c>
      <c r="M16" s="54">
        <v>0</v>
      </c>
      <c r="N16" s="53">
        <v>29</v>
      </c>
      <c r="O16" s="99">
        <f t="shared" si="0"/>
        <v>0.15508021390374332</v>
      </c>
      <c r="P16" s="62">
        <v>23</v>
      </c>
      <c r="Q16" s="60">
        <v>45</v>
      </c>
      <c r="R16" s="54">
        <v>7</v>
      </c>
      <c r="S16" s="54">
        <v>52</v>
      </c>
      <c r="T16" s="57">
        <f t="shared" si="1"/>
        <v>0.27807486631016043</v>
      </c>
      <c r="U16" s="63">
        <v>23</v>
      </c>
      <c r="V16" s="60">
        <v>10</v>
      </c>
      <c r="W16" s="54">
        <v>3</v>
      </c>
      <c r="X16" s="54">
        <v>5</v>
      </c>
      <c r="Y16" s="54">
        <v>7</v>
      </c>
      <c r="Z16" s="54">
        <v>0</v>
      </c>
      <c r="AA16" s="54">
        <v>4</v>
      </c>
      <c r="AB16" s="56">
        <v>29</v>
      </c>
      <c r="AC16" s="60">
        <v>0</v>
      </c>
      <c r="AD16" s="54">
        <v>0</v>
      </c>
      <c r="AE16" s="62">
        <v>187</v>
      </c>
      <c r="AF16" s="59">
        <v>2</v>
      </c>
    </row>
    <row r="17" spans="1:32">
      <c r="A17" s="1">
        <v>11</v>
      </c>
      <c r="B17" s="22" t="s">
        <v>31</v>
      </c>
      <c r="C17" s="59">
        <v>103</v>
      </c>
      <c r="D17" s="59">
        <v>101</v>
      </c>
      <c r="E17" s="96">
        <f t="shared" si="2"/>
        <v>0.98058252427184467</v>
      </c>
      <c r="F17" s="59">
        <v>101</v>
      </c>
      <c r="G17" s="100">
        <v>83</v>
      </c>
      <c r="H17" s="101">
        <v>13</v>
      </c>
      <c r="I17" s="54">
        <v>4</v>
      </c>
      <c r="J17" s="54">
        <v>0</v>
      </c>
      <c r="K17" s="54">
        <v>0</v>
      </c>
      <c r="L17" s="54">
        <v>0</v>
      </c>
      <c r="M17" s="54">
        <v>1</v>
      </c>
      <c r="N17" s="53">
        <v>18</v>
      </c>
      <c r="O17" s="99">
        <f t="shared" si="0"/>
        <v>0.17821782178217821</v>
      </c>
      <c r="P17" s="62">
        <v>17</v>
      </c>
      <c r="Q17" s="60">
        <v>40</v>
      </c>
      <c r="R17" s="54">
        <v>7</v>
      </c>
      <c r="S17" s="54">
        <v>47</v>
      </c>
      <c r="T17" s="57">
        <f t="shared" si="1"/>
        <v>0.46534653465346537</v>
      </c>
      <c r="U17" s="63">
        <v>24</v>
      </c>
      <c r="V17" s="60">
        <v>2</v>
      </c>
      <c r="W17" s="54">
        <v>4</v>
      </c>
      <c r="X17" s="54">
        <v>1</v>
      </c>
      <c r="Y17" s="54">
        <v>0</v>
      </c>
      <c r="Z17" s="54">
        <v>0</v>
      </c>
      <c r="AA17" s="54">
        <v>0</v>
      </c>
      <c r="AB17" s="56">
        <v>7</v>
      </c>
      <c r="AC17" s="60">
        <v>0</v>
      </c>
      <c r="AD17" s="54">
        <v>0</v>
      </c>
      <c r="AE17" s="62">
        <v>101</v>
      </c>
      <c r="AF17" s="59">
        <v>0</v>
      </c>
    </row>
    <row r="18" spans="1:32">
      <c r="A18" s="1">
        <v>12</v>
      </c>
      <c r="B18" s="22" t="s">
        <v>32</v>
      </c>
      <c r="C18" s="59">
        <v>996</v>
      </c>
      <c r="D18" s="59">
        <v>982</v>
      </c>
      <c r="E18" s="96">
        <f t="shared" si="2"/>
        <v>0.98594377510040165</v>
      </c>
      <c r="F18" s="59">
        <v>904</v>
      </c>
      <c r="G18" s="100">
        <v>841</v>
      </c>
      <c r="H18" s="101">
        <v>91</v>
      </c>
      <c r="I18" s="54">
        <v>42</v>
      </c>
      <c r="J18" s="54">
        <v>0</v>
      </c>
      <c r="K18" s="54">
        <v>8</v>
      </c>
      <c r="L18" s="54">
        <v>0</v>
      </c>
      <c r="M18" s="54">
        <v>0</v>
      </c>
      <c r="N18" s="53">
        <v>141</v>
      </c>
      <c r="O18" s="99">
        <f t="shared" si="0"/>
        <v>0.14358452138492872</v>
      </c>
      <c r="P18" s="62">
        <v>121</v>
      </c>
      <c r="Q18" s="60">
        <v>399</v>
      </c>
      <c r="R18" s="54">
        <v>100</v>
      </c>
      <c r="S18" s="54">
        <v>499</v>
      </c>
      <c r="T18" s="57">
        <f t="shared" si="1"/>
        <v>0.50814663951120165</v>
      </c>
      <c r="U18" s="63">
        <v>229</v>
      </c>
      <c r="V18" s="60">
        <v>33</v>
      </c>
      <c r="W18" s="54">
        <v>5</v>
      </c>
      <c r="X18" s="54">
        <v>19</v>
      </c>
      <c r="Y18" s="54">
        <v>14</v>
      </c>
      <c r="Z18" s="54">
        <v>0</v>
      </c>
      <c r="AA18" s="54">
        <v>9</v>
      </c>
      <c r="AB18" s="56">
        <v>80</v>
      </c>
      <c r="AC18" s="60">
        <v>2</v>
      </c>
      <c r="AD18" s="54">
        <v>0</v>
      </c>
      <c r="AE18" s="62">
        <v>980</v>
      </c>
      <c r="AF18" s="59">
        <v>0</v>
      </c>
    </row>
    <row r="19" spans="1:32">
      <c r="A19" s="1">
        <v>13</v>
      </c>
      <c r="B19" s="22" t="s">
        <v>33</v>
      </c>
      <c r="C19" s="59">
        <v>244</v>
      </c>
      <c r="D19" s="59">
        <v>237</v>
      </c>
      <c r="E19" s="96">
        <f t="shared" si="2"/>
        <v>0.97131147540983609</v>
      </c>
      <c r="F19" s="59">
        <v>216</v>
      </c>
      <c r="G19" s="100">
        <v>213</v>
      </c>
      <c r="H19" s="101">
        <v>18</v>
      </c>
      <c r="I19" s="54">
        <v>6</v>
      </c>
      <c r="J19" s="54">
        <v>0</v>
      </c>
      <c r="K19" s="54">
        <v>0</v>
      </c>
      <c r="L19" s="54">
        <v>0</v>
      </c>
      <c r="M19" s="54">
        <v>0</v>
      </c>
      <c r="N19" s="53">
        <v>24</v>
      </c>
      <c r="O19" s="99">
        <f t="shared" si="0"/>
        <v>0.10126582278481013</v>
      </c>
      <c r="P19" s="62">
        <v>23</v>
      </c>
      <c r="Q19" s="60">
        <v>73</v>
      </c>
      <c r="R19" s="54">
        <v>5</v>
      </c>
      <c r="S19" s="54">
        <v>78</v>
      </c>
      <c r="T19" s="57">
        <f t="shared" si="1"/>
        <v>0.32911392405063289</v>
      </c>
      <c r="U19" s="63">
        <v>40</v>
      </c>
      <c r="V19" s="60">
        <v>13</v>
      </c>
      <c r="W19" s="54">
        <v>0</v>
      </c>
      <c r="X19" s="54">
        <v>3</v>
      </c>
      <c r="Y19" s="54">
        <v>23</v>
      </c>
      <c r="Z19" s="54">
        <v>0</v>
      </c>
      <c r="AA19" s="54">
        <v>16</v>
      </c>
      <c r="AB19" s="56">
        <v>55</v>
      </c>
      <c r="AC19" s="60">
        <v>0</v>
      </c>
      <c r="AD19" s="54">
        <v>0</v>
      </c>
      <c r="AE19" s="62">
        <v>237</v>
      </c>
      <c r="AF19" s="59">
        <v>0</v>
      </c>
    </row>
    <row r="20" spans="1:32">
      <c r="A20" s="1">
        <v>14</v>
      </c>
      <c r="B20" s="22" t="s">
        <v>34</v>
      </c>
      <c r="C20" s="59">
        <v>70</v>
      </c>
      <c r="D20" s="59">
        <v>63</v>
      </c>
      <c r="E20" s="96">
        <f t="shared" si="2"/>
        <v>0.9</v>
      </c>
      <c r="F20" s="59">
        <v>59</v>
      </c>
      <c r="G20" s="100">
        <v>55</v>
      </c>
      <c r="H20" s="101">
        <v>3</v>
      </c>
      <c r="I20" s="54">
        <v>4</v>
      </c>
      <c r="J20" s="54">
        <v>0</v>
      </c>
      <c r="K20" s="54">
        <v>1</v>
      </c>
      <c r="L20" s="54">
        <v>0</v>
      </c>
      <c r="M20" s="54">
        <v>0</v>
      </c>
      <c r="N20" s="53">
        <v>8</v>
      </c>
      <c r="O20" s="99">
        <f t="shared" si="0"/>
        <v>0.12698412698412698</v>
      </c>
      <c r="P20" s="62">
        <v>5</v>
      </c>
      <c r="Q20" s="60">
        <v>22</v>
      </c>
      <c r="R20" s="54">
        <v>18</v>
      </c>
      <c r="S20" s="54">
        <v>40</v>
      </c>
      <c r="T20" s="57">
        <f t="shared" si="1"/>
        <v>0.63492063492063489</v>
      </c>
      <c r="U20" s="63">
        <v>21</v>
      </c>
      <c r="V20" s="60">
        <v>2</v>
      </c>
      <c r="W20" s="54">
        <v>0</v>
      </c>
      <c r="X20" s="54">
        <v>2</v>
      </c>
      <c r="Y20" s="54">
        <v>0</v>
      </c>
      <c r="Z20" s="54">
        <v>0</v>
      </c>
      <c r="AA20" s="54">
        <v>0</v>
      </c>
      <c r="AB20" s="56">
        <v>4</v>
      </c>
      <c r="AC20" s="60">
        <v>0</v>
      </c>
      <c r="AD20" s="54">
        <v>0</v>
      </c>
      <c r="AE20" s="62">
        <v>63</v>
      </c>
      <c r="AF20" s="59">
        <v>1</v>
      </c>
    </row>
    <row r="21" spans="1:32">
      <c r="A21" s="1">
        <v>15</v>
      </c>
      <c r="B21" s="22" t="s">
        <v>35</v>
      </c>
      <c r="C21" s="59">
        <v>52</v>
      </c>
      <c r="D21" s="59">
        <v>51</v>
      </c>
      <c r="E21" s="96">
        <f t="shared" si="2"/>
        <v>0.98076923076923073</v>
      </c>
      <c r="F21" s="59">
        <v>51</v>
      </c>
      <c r="G21" s="100">
        <v>42</v>
      </c>
      <c r="H21" s="101">
        <v>6</v>
      </c>
      <c r="I21" s="54">
        <v>3</v>
      </c>
      <c r="J21" s="54">
        <v>0</v>
      </c>
      <c r="K21" s="54">
        <v>0</v>
      </c>
      <c r="L21" s="54">
        <v>0</v>
      </c>
      <c r="M21" s="54">
        <v>0</v>
      </c>
      <c r="N21" s="53">
        <v>9</v>
      </c>
      <c r="O21" s="99">
        <f t="shared" si="0"/>
        <v>0.17647058823529413</v>
      </c>
      <c r="P21" s="62">
        <v>8</v>
      </c>
      <c r="Q21" s="60">
        <v>32</v>
      </c>
      <c r="R21" s="54">
        <v>3</v>
      </c>
      <c r="S21" s="54">
        <v>35</v>
      </c>
      <c r="T21" s="57">
        <f t="shared" si="1"/>
        <v>0.68627450980392157</v>
      </c>
      <c r="U21" s="63">
        <v>5</v>
      </c>
      <c r="V21" s="60">
        <v>3</v>
      </c>
      <c r="W21" s="54">
        <v>0</v>
      </c>
      <c r="X21" s="54">
        <v>3</v>
      </c>
      <c r="Y21" s="54">
        <v>0</v>
      </c>
      <c r="Z21" s="54">
        <v>0</v>
      </c>
      <c r="AA21" s="54">
        <v>0</v>
      </c>
      <c r="AB21" s="56">
        <v>6</v>
      </c>
      <c r="AC21" s="60">
        <v>0</v>
      </c>
      <c r="AD21" s="54">
        <v>0</v>
      </c>
      <c r="AE21" s="62">
        <v>51</v>
      </c>
      <c r="AF21" s="59">
        <v>2</v>
      </c>
    </row>
    <row r="22" spans="1:32">
      <c r="A22" s="1">
        <v>16</v>
      </c>
      <c r="B22" s="22" t="s">
        <v>36</v>
      </c>
      <c r="C22" s="59">
        <v>85</v>
      </c>
      <c r="D22" s="59">
        <v>83</v>
      </c>
      <c r="E22" s="96">
        <f t="shared" si="2"/>
        <v>0.97647058823529409</v>
      </c>
      <c r="F22" s="59">
        <v>83</v>
      </c>
      <c r="G22" s="100">
        <v>77</v>
      </c>
      <c r="H22" s="101">
        <v>4</v>
      </c>
      <c r="I22" s="54">
        <v>2</v>
      </c>
      <c r="J22" s="54">
        <v>0</v>
      </c>
      <c r="K22" s="54">
        <v>0</v>
      </c>
      <c r="L22" s="54">
        <v>0</v>
      </c>
      <c r="M22" s="54">
        <v>0</v>
      </c>
      <c r="N22" s="53">
        <v>6</v>
      </c>
      <c r="O22" s="99">
        <f t="shared" si="0"/>
        <v>7.2289156626506021E-2</v>
      </c>
      <c r="P22" s="62">
        <v>0</v>
      </c>
      <c r="Q22" s="60">
        <v>10</v>
      </c>
      <c r="R22" s="54">
        <v>2</v>
      </c>
      <c r="S22" s="54">
        <v>12</v>
      </c>
      <c r="T22" s="57">
        <f t="shared" si="1"/>
        <v>0.14457831325301204</v>
      </c>
      <c r="U22" s="63">
        <v>5</v>
      </c>
      <c r="V22" s="60">
        <v>1</v>
      </c>
      <c r="W22" s="54">
        <v>1</v>
      </c>
      <c r="X22" s="54">
        <v>1</v>
      </c>
      <c r="Y22" s="54">
        <v>0</v>
      </c>
      <c r="Z22" s="54">
        <v>0</v>
      </c>
      <c r="AA22" s="54">
        <v>0</v>
      </c>
      <c r="AB22" s="56">
        <v>3</v>
      </c>
      <c r="AC22" s="60">
        <v>0</v>
      </c>
      <c r="AD22" s="54">
        <v>0</v>
      </c>
      <c r="AE22" s="62">
        <v>83</v>
      </c>
      <c r="AF22" s="59">
        <v>0</v>
      </c>
    </row>
    <row r="23" spans="1:32">
      <c r="A23" s="1">
        <v>18</v>
      </c>
      <c r="B23" s="22" t="s">
        <v>38</v>
      </c>
      <c r="C23" s="59">
        <v>1027</v>
      </c>
      <c r="D23" s="59">
        <v>999</v>
      </c>
      <c r="E23" s="96">
        <f>D23/C23</f>
        <v>0.97273612463485881</v>
      </c>
      <c r="F23" s="59">
        <v>891</v>
      </c>
      <c r="G23" s="100">
        <v>792</v>
      </c>
      <c r="H23" s="101">
        <v>139</v>
      </c>
      <c r="I23" s="54">
        <v>56</v>
      </c>
      <c r="J23" s="54">
        <v>1</v>
      </c>
      <c r="K23" s="54">
        <v>11</v>
      </c>
      <c r="L23" s="54">
        <v>0</v>
      </c>
      <c r="M23" s="54">
        <v>0</v>
      </c>
      <c r="N23" s="53">
        <v>207</v>
      </c>
      <c r="O23" s="99">
        <f>N23/D23</f>
        <v>0.2072072072072072</v>
      </c>
      <c r="P23" s="62">
        <v>176</v>
      </c>
      <c r="Q23" s="60">
        <v>620</v>
      </c>
      <c r="R23" s="54">
        <v>172</v>
      </c>
      <c r="S23" s="54">
        <v>792</v>
      </c>
      <c r="T23" s="57">
        <f>S23/D23</f>
        <v>0.7927927927927928</v>
      </c>
      <c r="U23" s="63">
        <v>250</v>
      </c>
      <c r="V23" s="60">
        <v>57</v>
      </c>
      <c r="W23" s="54">
        <v>35</v>
      </c>
      <c r="X23" s="54">
        <v>11</v>
      </c>
      <c r="Y23" s="54">
        <v>8</v>
      </c>
      <c r="Z23" s="54">
        <v>1</v>
      </c>
      <c r="AA23" s="54">
        <v>32</v>
      </c>
      <c r="AB23" s="56">
        <v>144</v>
      </c>
      <c r="AC23" s="60">
        <v>12</v>
      </c>
      <c r="AD23" s="54">
        <v>1</v>
      </c>
      <c r="AE23" s="62">
        <v>986</v>
      </c>
      <c r="AF23" s="59">
        <v>62</v>
      </c>
    </row>
    <row r="24" spans="1:32">
      <c r="A24" s="1">
        <v>17</v>
      </c>
      <c r="B24" s="22" t="s">
        <v>37</v>
      </c>
      <c r="C24" s="59">
        <v>328</v>
      </c>
      <c r="D24" s="59">
        <v>325</v>
      </c>
      <c r="E24" s="96">
        <f t="shared" si="2"/>
        <v>0.99085365853658536</v>
      </c>
      <c r="F24" s="59">
        <v>271</v>
      </c>
      <c r="G24" s="100">
        <v>269</v>
      </c>
      <c r="H24" s="101">
        <v>40</v>
      </c>
      <c r="I24" s="54">
        <v>14</v>
      </c>
      <c r="J24" s="54">
        <v>0</v>
      </c>
      <c r="K24" s="54">
        <v>0</v>
      </c>
      <c r="L24" s="54">
        <v>2</v>
      </c>
      <c r="M24" s="54">
        <v>0</v>
      </c>
      <c r="N24" s="53">
        <v>56</v>
      </c>
      <c r="O24" s="99">
        <f t="shared" si="0"/>
        <v>0.1723076923076923</v>
      </c>
      <c r="P24" s="62">
        <v>47</v>
      </c>
      <c r="Q24" s="60">
        <v>193</v>
      </c>
      <c r="R24" s="54">
        <v>13</v>
      </c>
      <c r="S24" s="54">
        <v>206</v>
      </c>
      <c r="T24" s="57">
        <f t="shared" si="1"/>
        <v>0.63384615384615384</v>
      </c>
      <c r="U24" s="63">
        <v>25</v>
      </c>
      <c r="V24" s="60">
        <v>19</v>
      </c>
      <c r="W24" s="54">
        <v>11</v>
      </c>
      <c r="X24" s="54">
        <v>7</v>
      </c>
      <c r="Y24" s="54">
        <v>1</v>
      </c>
      <c r="Z24" s="54">
        <v>0</v>
      </c>
      <c r="AA24" s="54">
        <v>6</v>
      </c>
      <c r="AB24" s="56">
        <v>44</v>
      </c>
      <c r="AC24" s="60">
        <v>3</v>
      </c>
      <c r="AD24" s="54">
        <v>0</v>
      </c>
      <c r="AE24" s="62">
        <v>322</v>
      </c>
      <c r="AF24" s="59">
        <v>0</v>
      </c>
    </row>
    <row r="25" spans="1:32" ht="14.25" thickBot="1">
      <c r="A25" s="1">
        <v>19</v>
      </c>
      <c r="B25" s="47" t="s">
        <v>39</v>
      </c>
      <c r="C25" s="65">
        <v>295</v>
      </c>
      <c r="D25" s="65">
        <v>283</v>
      </c>
      <c r="E25" s="102">
        <f>D25/C25</f>
        <v>0.95932203389830506</v>
      </c>
      <c r="F25" s="65">
        <v>204</v>
      </c>
      <c r="G25" s="103">
        <v>238</v>
      </c>
      <c r="H25" s="104">
        <v>32</v>
      </c>
      <c r="I25" s="69">
        <v>12</v>
      </c>
      <c r="J25" s="69">
        <v>1</v>
      </c>
      <c r="K25" s="69">
        <v>0</v>
      </c>
      <c r="L25" s="69">
        <v>0</v>
      </c>
      <c r="M25" s="69">
        <v>0</v>
      </c>
      <c r="N25" s="105">
        <v>45</v>
      </c>
      <c r="O25" s="106">
        <f t="shared" si="0"/>
        <v>0.15901060070671377</v>
      </c>
      <c r="P25" s="71">
        <v>38</v>
      </c>
      <c r="Q25" s="67">
        <v>101</v>
      </c>
      <c r="R25" s="69">
        <v>20</v>
      </c>
      <c r="S25" s="69">
        <v>121</v>
      </c>
      <c r="T25" s="72">
        <f t="shared" si="1"/>
        <v>0.42756183745583037</v>
      </c>
      <c r="U25" s="73">
        <v>116</v>
      </c>
      <c r="V25" s="67">
        <v>3</v>
      </c>
      <c r="W25" s="69">
        <v>10</v>
      </c>
      <c r="X25" s="69">
        <v>2</v>
      </c>
      <c r="Y25" s="69">
        <v>1</v>
      </c>
      <c r="Z25" s="69">
        <v>0</v>
      </c>
      <c r="AA25" s="69">
        <v>2</v>
      </c>
      <c r="AB25" s="107">
        <v>18</v>
      </c>
      <c r="AC25" s="67">
        <v>1</v>
      </c>
      <c r="AD25" s="69">
        <v>0</v>
      </c>
      <c r="AE25" s="71">
        <v>282</v>
      </c>
      <c r="AF25" s="65">
        <v>26</v>
      </c>
    </row>
    <row r="26" spans="1:32" s="23" customFormat="1" ht="14.25" thickTop="1">
      <c r="A26" s="23">
        <v>20</v>
      </c>
      <c r="B26" s="123" t="s">
        <v>40</v>
      </c>
      <c r="C26" s="108">
        <f>SUM(C7:C25)</f>
        <v>13041</v>
      </c>
      <c r="D26" s="108">
        <f>SUM(D7:D25)</f>
        <v>12314</v>
      </c>
      <c r="E26" s="109">
        <f>D26/C26</f>
        <v>0.94425274135419068</v>
      </c>
      <c r="F26" s="108">
        <f t="shared" ref="F26:N26" si="3">SUM(F7:F25)</f>
        <v>9363</v>
      </c>
      <c r="G26" s="110">
        <f t="shared" si="3"/>
        <v>10540</v>
      </c>
      <c r="H26" s="111">
        <f t="shared" si="3"/>
        <v>1248</v>
      </c>
      <c r="I26" s="112">
        <f t="shared" si="3"/>
        <v>453</v>
      </c>
      <c r="J26" s="112">
        <f t="shared" si="3"/>
        <v>9</v>
      </c>
      <c r="K26" s="112">
        <f t="shared" si="3"/>
        <v>56</v>
      </c>
      <c r="L26" s="112">
        <f t="shared" si="3"/>
        <v>7</v>
      </c>
      <c r="M26" s="112">
        <f t="shared" si="3"/>
        <v>1</v>
      </c>
      <c r="N26" s="112">
        <f t="shared" si="3"/>
        <v>1774</v>
      </c>
      <c r="O26" s="113">
        <f t="shared" si="0"/>
        <v>0.14406366737047263</v>
      </c>
      <c r="P26" s="112">
        <f>SUM(P7:P25)</f>
        <v>1509</v>
      </c>
      <c r="Q26" s="112">
        <f>SUM(Q7:Q25)</f>
        <v>4959</v>
      </c>
      <c r="R26" s="112">
        <f>SUM(R7:R25)</f>
        <v>1022</v>
      </c>
      <c r="S26" s="112">
        <f>SUM(S7:S25)</f>
        <v>5981</v>
      </c>
      <c r="T26" s="116">
        <f t="shared" si="1"/>
        <v>0.4857073249959396</v>
      </c>
      <c r="U26" s="117">
        <f t="shared" ref="U26:AF26" si="4">SUM(U7:U25)</f>
        <v>2339</v>
      </c>
      <c r="V26" s="115">
        <f t="shared" si="4"/>
        <v>578</v>
      </c>
      <c r="W26" s="112">
        <f t="shared" si="4"/>
        <v>362</v>
      </c>
      <c r="X26" s="112">
        <f t="shared" si="4"/>
        <v>173</v>
      </c>
      <c r="Y26" s="112">
        <f t="shared" si="4"/>
        <v>160</v>
      </c>
      <c r="Z26" s="112">
        <f t="shared" si="4"/>
        <v>14</v>
      </c>
      <c r="AA26" s="112">
        <f t="shared" si="4"/>
        <v>168</v>
      </c>
      <c r="AB26" s="112">
        <f t="shared" si="4"/>
        <v>1441</v>
      </c>
      <c r="AC26" s="115">
        <f t="shared" si="4"/>
        <v>80</v>
      </c>
      <c r="AD26" s="112">
        <f t="shared" si="4"/>
        <v>6</v>
      </c>
      <c r="AE26" s="114">
        <f t="shared" si="4"/>
        <v>12228</v>
      </c>
      <c r="AF26" s="108">
        <f t="shared" si="4"/>
        <v>244</v>
      </c>
    </row>
    <row r="27" spans="1:32" ht="14.25">
      <c r="A27" s="24"/>
      <c r="B27" s="95" t="s">
        <v>66</v>
      </c>
    </row>
    <row r="28" spans="1:32" s="23" customFormat="1">
      <c r="B28" s="93" t="s">
        <v>60</v>
      </c>
      <c r="C28" s="49">
        <f>C7</f>
        <v>3036</v>
      </c>
      <c r="D28" s="49">
        <f>D7</f>
        <v>2731</v>
      </c>
      <c r="E28" s="96">
        <f>D28/C28</f>
        <v>0.89953886693017127</v>
      </c>
      <c r="F28" s="49">
        <f t="shared" ref="F28:N28" si="5">F7</f>
        <v>2657</v>
      </c>
      <c r="G28" s="97">
        <f t="shared" si="5"/>
        <v>2419</v>
      </c>
      <c r="H28" s="98">
        <f t="shared" si="5"/>
        <v>241</v>
      </c>
      <c r="I28" s="53">
        <f t="shared" si="5"/>
        <v>68</v>
      </c>
      <c r="J28" s="53">
        <f t="shared" si="5"/>
        <v>0</v>
      </c>
      <c r="K28" s="53">
        <f t="shared" si="5"/>
        <v>3</v>
      </c>
      <c r="L28" s="53">
        <f t="shared" si="5"/>
        <v>0</v>
      </c>
      <c r="M28" s="53">
        <f t="shared" si="5"/>
        <v>0</v>
      </c>
      <c r="N28" s="53">
        <f t="shared" si="5"/>
        <v>312</v>
      </c>
      <c r="O28" s="99">
        <f t="shared" ref="O28" si="6">N28/D28</f>
        <v>0.11424386671548883</v>
      </c>
      <c r="P28" s="56">
        <f t="shared" ref="P28:S28" si="7">P7</f>
        <v>286</v>
      </c>
      <c r="Q28" s="51">
        <f t="shared" si="7"/>
        <v>815</v>
      </c>
      <c r="R28" s="53">
        <f t="shared" si="7"/>
        <v>115</v>
      </c>
      <c r="S28" s="54">
        <f t="shared" si="7"/>
        <v>930</v>
      </c>
      <c r="T28" s="57">
        <f t="shared" ref="T28" si="8">S28/D28</f>
        <v>0.34053460270963015</v>
      </c>
      <c r="U28" s="58">
        <f t="shared" ref="U28:AF28" si="9">U7</f>
        <v>559</v>
      </c>
      <c r="V28" s="51">
        <f t="shared" si="9"/>
        <v>70</v>
      </c>
      <c r="W28" s="53">
        <f t="shared" si="9"/>
        <v>43</v>
      </c>
      <c r="X28" s="53">
        <f t="shared" si="9"/>
        <v>9</v>
      </c>
      <c r="Y28" s="53">
        <f t="shared" si="9"/>
        <v>9</v>
      </c>
      <c r="Z28" s="53">
        <f t="shared" si="9"/>
        <v>0</v>
      </c>
      <c r="AA28" s="53">
        <f t="shared" si="9"/>
        <v>13</v>
      </c>
      <c r="AB28" s="56">
        <f t="shared" si="9"/>
        <v>144</v>
      </c>
      <c r="AC28" s="51">
        <f t="shared" si="9"/>
        <v>0</v>
      </c>
      <c r="AD28" s="53">
        <f t="shared" si="9"/>
        <v>0</v>
      </c>
      <c r="AE28" s="56">
        <f t="shared" si="9"/>
        <v>2731</v>
      </c>
      <c r="AF28" s="49">
        <f t="shared" si="9"/>
        <v>0</v>
      </c>
    </row>
    <row r="29" spans="1:32" s="23" customFormat="1">
      <c r="B29" s="93" t="s">
        <v>67</v>
      </c>
      <c r="C29" s="118">
        <f>C8+C9+C10+C11</f>
        <v>3515</v>
      </c>
      <c r="D29" s="118">
        <f>D8+D9+D10+D11</f>
        <v>3338</v>
      </c>
      <c r="E29" s="109">
        <f t="shared" ref="E29:E33" si="10">D29/C29</f>
        <v>0.94964438122332862</v>
      </c>
      <c r="F29" s="118">
        <f t="shared" ref="F29:N29" si="11">F8+F9+F10+F11</f>
        <v>1940</v>
      </c>
      <c r="G29" s="118">
        <f t="shared" si="11"/>
        <v>2820</v>
      </c>
      <c r="H29" s="127">
        <f t="shared" si="11"/>
        <v>369</v>
      </c>
      <c r="I29" s="129">
        <f t="shared" si="11"/>
        <v>123</v>
      </c>
      <c r="J29" s="129">
        <f t="shared" si="11"/>
        <v>4</v>
      </c>
      <c r="K29" s="129">
        <f t="shared" si="11"/>
        <v>22</v>
      </c>
      <c r="L29" s="129">
        <f t="shared" si="11"/>
        <v>0</v>
      </c>
      <c r="M29" s="129">
        <f t="shared" si="11"/>
        <v>0</v>
      </c>
      <c r="N29" s="129">
        <f t="shared" si="11"/>
        <v>518</v>
      </c>
      <c r="O29" s="113">
        <f t="shared" ref="O29:O35" si="12">N29/D29</f>
        <v>0.15518274415817854</v>
      </c>
      <c r="P29" s="125">
        <f t="shared" ref="P29:S29" si="13">P8+P9+P10+P11</f>
        <v>413</v>
      </c>
      <c r="Q29" s="127">
        <f t="shared" si="13"/>
        <v>1375</v>
      </c>
      <c r="R29" s="129">
        <f t="shared" si="13"/>
        <v>334</v>
      </c>
      <c r="S29" s="129">
        <f t="shared" si="13"/>
        <v>1709</v>
      </c>
      <c r="T29" s="131">
        <f t="shared" ref="T29:T35" si="14">S29/D29</f>
        <v>0.511983223487118</v>
      </c>
      <c r="U29" s="118">
        <f t="shared" ref="U29:AF29" si="15">U8+U9+U10+U11</f>
        <v>569</v>
      </c>
      <c r="V29" s="127">
        <f t="shared" si="15"/>
        <v>138</v>
      </c>
      <c r="W29" s="129">
        <f t="shared" si="15"/>
        <v>101</v>
      </c>
      <c r="X29" s="129">
        <f t="shared" si="15"/>
        <v>67</v>
      </c>
      <c r="Y29" s="129">
        <f t="shared" si="15"/>
        <v>53</v>
      </c>
      <c r="Z29" s="129">
        <f t="shared" si="15"/>
        <v>3</v>
      </c>
      <c r="AA29" s="129">
        <f t="shared" si="15"/>
        <v>56</v>
      </c>
      <c r="AB29" s="125">
        <f t="shared" si="15"/>
        <v>404</v>
      </c>
      <c r="AC29" s="127">
        <f t="shared" si="15"/>
        <v>55</v>
      </c>
      <c r="AD29" s="129">
        <f t="shared" si="15"/>
        <v>1</v>
      </c>
      <c r="AE29" s="125">
        <f t="shared" si="15"/>
        <v>3282</v>
      </c>
      <c r="AF29" s="118">
        <f t="shared" si="15"/>
        <v>1</v>
      </c>
    </row>
    <row r="30" spans="1:32" s="23" customFormat="1">
      <c r="B30" s="93" t="s">
        <v>61</v>
      </c>
      <c r="C30" s="118">
        <f>C12+C13</f>
        <v>1270</v>
      </c>
      <c r="D30" s="118">
        <f>D12+D13</f>
        <v>1198</v>
      </c>
      <c r="E30" s="109">
        <f t="shared" si="10"/>
        <v>0.94330708661417317</v>
      </c>
      <c r="F30" s="118">
        <f>F12+F13</f>
        <v>184</v>
      </c>
      <c r="G30" s="118">
        <f>G12+G13</f>
        <v>1031</v>
      </c>
      <c r="H30" s="127">
        <f>H12+H13</f>
        <v>111</v>
      </c>
      <c r="I30" s="129">
        <f>I12+I13</f>
        <v>45</v>
      </c>
      <c r="J30" s="129">
        <f t="shared" ref="J30:N30" si="16">J12+J13</f>
        <v>1</v>
      </c>
      <c r="K30" s="129">
        <f t="shared" si="16"/>
        <v>10</v>
      </c>
      <c r="L30" s="129">
        <f t="shared" si="16"/>
        <v>0</v>
      </c>
      <c r="M30" s="129">
        <f t="shared" si="16"/>
        <v>0</v>
      </c>
      <c r="N30" s="129">
        <f t="shared" si="16"/>
        <v>167</v>
      </c>
      <c r="O30" s="113">
        <f t="shared" si="12"/>
        <v>0.13939899833055092</v>
      </c>
      <c r="P30" s="125">
        <f t="shared" ref="P30:S30" si="17">P12+P13</f>
        <v>166</v>
      </c>
      <c r="Q30" s="127">
        <f t="shared" si="17"/>
        <v>462</v>
      </c>
      <c r="R30" s="129">
        <f t="shared" si="17"/>
        <v>125</v>
      </c>
      <c r="S30" s="129">
        <f t="shared" si="17"/>
        <v>587</v>
      </c>
      <c r="T30" s="131">
        <f t="shared" si="14"/>
        <v>0.48998330550918195</v>
      </c>
      <c r="U30" s="118">
        <f t="shared" ref="U30:AF30" si="18">U12+U13</f>
        <v>191</v>
      </c>
      <c r="V30" s="127">
        <f t="shared" si="18"/>
        <v>49</v>
      </c>
      <c r="W30" s="129">
        <f t="shared" si="18"/>
        <v>39</v>
      </c>
      <c r="X30" s="129">
        <f t="shared" si="18"/>
        <v>25</v>
      </c>
      <c r="Y30" s="129">
        <f t="shared" si="18"/>
        <v>7</v>
      </c>
      <c r="Z30" s="129">
        <f t="shared" si="18"/>
        <v>0</v>
      </c>
      <c r="AA30" s="129">
        <f t="shared" si="18"/>
        <v>29</v>
      </c>
      <c r="AB30" s="125">
        <f t="shared" si="18"/>
        <v>149</v>
      </c>
      <c r="AC30" s="127">
        <f t="shared" si="18"/>
        <v>6</v>
      </c>
      <c r="AD30" s="129">
        <f t="shared" si="18"/>
        <v>0</v>
      </c>
      <c r="AE30" s="125">
        <f t="shared" si="18"/>
        <v>1192</v>
      </c>
      <c r="AF30" s="118">
        <f t="shared" si="18"/>
        <v>94</v>
      </c>
    </row>
    <row r="31" spans="1:32" s="23" customFormat="1">
      <c r="B31" s="93" t="s">
        <v>63</v>
      </c>
      <c r="C31" s="118">
        <f>C14+C15+C16+C17</f>
        <v>2123</v>
      </c>
      <c r="D31" s="118">
        <f>D14+D15+D16+D17</f>
        <v>2024</v>
      </c>
      <c r="E31" s="109">
        <f t="shared" si="10"/>
        <v>0.95336787564766834</v>
      </c>
      <c r="F31" s="118">
        <f>F14+F15+F16+F17</f>
        <v>1903</v>
      </c>
      <c r="G31" s="118">
        <f>G14+G15+G16+G17</f>
        <v>1743</v>
      </c>
      <c r="H31" s="127">
        <f>H14+H15+H16+H17</f>
        <v>194</v>
      </c>
      <c r="I31" s="129">
        <f>I14+I15+I16+I17</f>
        <v>78</v>
      </c>
      <c r="J31" s="129">
        <f t="shared" ref="J31:N31" si="19">J14+J15+J16+J17</f>
        <v>2</v>
      </c>
      <c r="K31" s="129">
        <f t="shared" si="19"/>
        <v>1</v>
      </c>
      <c r="L31" s="129">
        <f t="shared" si="19"/>
        <v>5</v>
      </c>
      <c r="M31" s="129">
        <f t="shared" si="19"/>
        <v>1</v>
      </c>
      <c r="N31" s="129">
        <f t="shared" si="19"/>
        <v>281</v>
      </c>
      <c r="O31" s="113">
        <f t="shared" si="12"/>
        <v>0.13883399209486166</v>
      </c>
      <c r="P31" s="125">
        <f t="shared" ref="P31:S31" si="20">P14+P15+P16+P17</f>
        <v>226</v>
      </c>
      <c r="Q31" s="127">
        <f t="shared" si="20"/>
        <v>857</v>
      </c>
      <c r="R31" s="129">
        <f t="shared" si="20"/>
        <v>115</v>
      </c>
      <c r="S31" s="129">
        <f t="shared" si="20"/>
        <v>972</v>
      </c>
      <c r="T31" s="131">
        <f t="shared" si="14"/>
        <v>0.48023715415019763</v>
      </c>
      <c r="U31" s="118">
        <f t="shared" ref="U31:AF31" si="21">U14+U15+U16+U17</f>
        <v>329</v>
      </c>
      <c r="V31" s="127">
        <f t="shared" si="21"/>
        <v>190</v>
      </c>
      <c r="W31" s="129">
        <f t="shared" si="21"/>
        <v>117</v>
      </c>
      <c r="X31" s="129">
        <f t="shared" si="21"/>
        <v>24</v>
      </c>
      <c r="Y31" s="129">
        <f t="shared" si="21"/>
        <v>44</v>
      </c>
      <c r="Z31" s="129">
        <f t="shared" si="21"/>
        <v>10</v>
      </c>
      <c r="AA31" s="129">
        <f t="shared" si="21"/>
        <v>5</v>
      </c>
      <c r="AB31" s="125">
        <f t="shared" si="21"/>
        <v>390</v>
      </c>
      <c r="AC31" s="127">
        <f t="shared" si="21"/>
        <v>1</v>
      </c>
      <c r="AD31" s="129">
        <f t="shared" si="21"/>
        <v>4</v>
      </c>
      <c r="AE31" s="125">
        <f t="shared" si="21"/>
        <v>2019</v>
      </c>
      <c r="AF31" s="118">
        <f t="shared" si="21"/>
        <v>58</v>
      </c>
    </row>
    <row r="32" spans="1:32" s="23" customFormat="1">
      <c r="B32" s="93" t="s">
        <v>62</v>
      </c>
      <c r="C32" s="118">
        <f>C18+C19+C20+C21+C22</f>
        <v>1447</v>
      </c>
      <c r="D32" s="118">
        <f>D18+D19+D20+D21+D22</f>
        <v>1416</v>
      </c>
      <c r="E32" s="109">
        <f t="shared" si="10"/>
        <v>0.9785763648928818</v>
      </c>
      <c r="F32" s="118">
        <f>F18+F19+F20+F21+F22</f>
        <v>1313</v>
      </c>
      <c r="G32" s="118">
        <f>G18+G19+G20+G21+G22</f>
        <v>1228</v>
      </c>
      <c r="H32" s="127">
        <f>H18+H19+H20+H21+H22</f>
        <v>122</v>
      </c>
      <c r="I32" s="129">
        <f>I18+I19+I20+I21+I22</f>
        <v>57</v>
      </c>
      <c r="J32" s="129">
        <f t="shared" ref="J32:N32" si="22">J18+J19+J20+J21+J22</f>
        <v>0</v>
      </c>
      <c r="K32" s="129">
        <f t="shared" si="22"/>
        <v>9</v>
      </c>
      <c r="L32" s="129">
        <f t="shared" si="22"/>
        <v>0</v>
      </c>
      <c r="M32" s="129">
        <f t="shared" si="22"/>
        <v>0</v>
      </c>
      <c r="N32" s="129">
        <f t="shared" si="22"/>
        <v>188</v>
      </c>
      <c r="O32" s="113">
        <f t="shared" si="12"/>
        <v>0.1327683615819209</v>
      </c>
      <c r="P32" s="125">
        <f t="shared" ref="P32:S32" si="23">P18+P19+P20+P21+P22</f>
        <v>157</v>
      </c>
      <c r="Q32" s="127">
        <f t="shared" si="23"/>
        <v>536</v>
      </c>
      <c r="R32" s="129">
        <f t="shared" si="23"/>
        <v>128</v>
      </c>
      <c r="S32" s="129">
        <f t="shared" si="23"/>
        <v>664</v>
      </c>
      <c r="T32" s="131">
        <f t="shared" si="14"/>
        <v>0.46892655367231639</v>
      </c>
      <c r="U32" s="118">
        <f t="shared" ref="U32:AF32" si="24">U18+U19+U20+U21+U22</f>
        <v>300</v>
      </c>
      <c r="V32" s="127">
        <f t="shared" si="24"/>
        <v>52</v>
      </c>
      <c r="W32" s="129">
        <f t="shared" si="24"/>
        <v>6</v>
      </c>
      <c r="X32" s="129">
        <f t="shared" si="24"/>
        <v>28</v>
      </c>
      <c r="Y32" s="129">
        <f t="shared" si="24"/>
        <v>37</v>
      </c>
      <c r="Z32" s="129">
        <f t="shared" si="24"/>
        <v>0</v>
      </c>
      <c r="AA32" s="129">
        <f t="shared" si="24"/>
        <v>25</v>
      </c>
      <c r="AB32" s="125">
        <f t="shared" si="24"/>
        <v>148</v>
      </c>
      <c r="AC32" s="127">
        <f t="shared" si="24"/>
        <v>2</v>
      </c>
      <c r="AD32" s="129">
        <f t="shared" si="24"/>
        <v>0</v>
      </c>
      <c r="AE32" s="125">
        <f t="shared" si="24"/>
        <v>1414</v>
      </c>
      <c r="AF32" s="118">
        <f t="shared" si="24"/>
        <v>3</v>
      </c>
    </row>
    <row r="33" spans="2:32" s="23" customFormat="1">
      <c r="B33" s="93" t="s">
        <v>64</v>
      </c>
      <c r="C33" s="118">
        <f>C23+C24</f>
        <v>1355</v>
      </c>
      <c r="D33" s="118">
        <f>D23+D24</f>
        <v>1324</v>
      </c>
      <c r="E33" s="109">
        <f t="shared" si="10"/>
        <v>0.97712177121771215</v>
      </c>
      <c r="F33" s="118">
        <f>F23+F24</f>
        <v>1162</v>
      </c>
      <c r="G33" s="118">
        <f>G23+G24</f>
        <v>1061</v>
      </c>
      <c r="H33" s="127">
        <f>H23+H24</f>
        <v>179</v>
      </c>
      <c r="I33" s="129">
        <f>I23+I24</f>
        <v>70</v>
      </c>
      <c r="J33" s="129">
        <f t="shared" ref="J33:N33" si="25">J23+J24</f>
        <v>1</v>
      </c>
      <c r="K33" s="129">
        <f t="shared" si="25"/>
        <v>11</v>
      </c>
      <c r="L33" s="129">
        <f t="shared" si="25"/>
        <v>2</v>
      </c>
      <c r="M33" s="129">
        <f t="shared" si="25"/>
        <v>0</v>
      </c>
      <c r="N33" s="129">
        <f t="shared" si="25"/>
        <v>263</v>
      </c>
      <c r="O33" s="113">
        <f t="shared" si="12"/>
        <v>0.19864048338368581</v>
      </c>
      <c r="P33" s="125">
        <f t="shared" ref="P33:S33" si="26">P23+P24</f>
        <v>223</v>
      </c>
      <c r="Q33" s="127">
        <f t="shared" si="26"/>
        <v>813</v>
      </c>
      <c r="R33" s="129">
        <f t="shared" si="26"/>
        <v>185</v>
      </c>
      <c r="S33" s="129">
        <f t="shared" si="26"/>
        <v>998</v>
      </c>
      <c r="T33" s="131">
        <f t="shared" si="14"/>
        <v>0.75377643504531722</v>
      </c>
      <c r="U33" s="118">
        <f t="shared" ref="U33:AF33" si="27">U23+U24</f>
        <v>275</v>
      </c>
      <c r="V33" s="127">
        <f t="shared" si="27"/>
        <v>76</v>
      </c>
      <c r="W33" s="129">
        <f t="shared" si="27"/>
        <v>46</v>
      </c>
      <c r="X33" s="129">
        <f t="shared" si="27"/>
        <v>18</v>
      </c>
      <c r="Y33" s="129">
        <f t="shared" si="27"/>
        <v>9</v>
      </c>
      <c r="Z33" s="129">
        <f t="shared" si="27"/>
        <v>1</v>
      </c>
      <c r="AA33" s="129">
        <f t="shared" si="27"/>
        <v>38</v>
      </c>
      <c r="AB33" s="125">
        <f t="shared" si="27"/>
        <v>188</v>
      </c>
      <c r="AC33" s="127">
        <f t="shared" si="27"/>
        <v>15</v>
      </c>
      <c r="AD33" s="129">
        <f t="shared" si="27"/>
        <v>1</v>
      </c>
      <c r="AE33" s="125">
        <f t="shared" si="27"/>
        <v>1308</v>
      </c>
      <c r="AF33" s="118">
        <f t="shared" si="27"/>
        <v>62</v>
      </c>
    </row>
    <row r="34" spans="2:32" s="23" customFormat="1" ht="14.25" thickBot="1">
      <c r="B34" s="94" t="s">
        <v>68</v>
      </c>
      <c r="C34" s="65">
        <f>C25</f>
        <v>295</v>
      </c>
      <c r="D34" s="65">
        <f>D25</f>
        <v>283</v>
      </c>
      <c r="E34" s="102">
        <f>D34/C34</f>
        <v>0.95932203389830506</v>
      </c>
      <c r="F34" s="65">
        <f t="shared" ref="F34:N34" si="28">F25</f>
        <v>204</v>
      </c>
      <c r="G34" s="103">
        <f t="shared" si="28"/>
        <v>238</v>
      </c>
      <c r="H34" s="67">
        <f t="shared" si="28"/>
        <v>32</v>
      </c>
      <c r="I34" s="69">
        <f t="shared" si="28"/>
        <v>12</v>
      </c>
      <c r="J34" s="69">
        <f t="shared" si="28"/>
        <v>1</v>
      </c>
      <c r="K34" s="69">
        <f t="shared" si="28"/>
        <v>0</v>
      </c>
      <c r="L34" s="69">
        <f t="shared" si="28"/>
        <v>0</v>
      </c>
      <c r="M34" s="69">
        <f t="shared" si="28"/>
        <v>0</v>
      </c>
      <c r="N34" s="105">
        <f t="shared" si="28"/>
        <v>45</v>
      </c>
      <c r="O34" s="106">
        <f t="shared" si="12"/>
        <v>0.15901060070671377</v>
      </c>
      <c r="P34" s="73">
        <f t="shared" ref="P34:S34" si="29">P25</f>
        <v>38</v>
      </c>
      <c r="Q34" s="67">
        <f t="shared" si="29"/>
        <v>101</v>
      </c>
      <c r="R34" s="69">
        <f t="shared" si="29"/>
        <v>20</v>
      </c>
      <c r="S34" s="69">
        <f t="shared" si="29"/>
        <v>121</v>
      </c>
      <c r="T34" s="132">
        <f t="shared" si="14"/>
        <v>0.42756183745583037</v>
      </c>
      <c r="U34" s="73">
        <f t="shared" ref="U34:AF34" si="30">U25</f>
        <v>116</v>
      </c>
      <c r="V34" s="67">
        <f t="shared" si="30"/>
        <v>3</v>
      </c>
      <c r="W34" s="69">
        <f t="shared" si="30"/>
        <v>10</v>
      </c>
      <c r="X34" s="69">
        <f t="shared" si="30"/>
        <v>2</v>
      </c>
      <c r="Y34" s="69">
        <f t="shared" si="30"/>
        <v>1</v>
      </c>
      <c r="Z34" s="69">
        <f t="shared" si="30"/>
        <v>0</v>
      </c>
      <c r="AA34" s="69">
        <f t="shared" si="30"/>
        <v>2</v>
      </c>
      <c r="AB34" s="134">
        <f t="shared" si="30"/>
        <v>18</v>
      </c>
      <c r="AC34" s="67">
        <f t="shared" si="30"/>
        <v>1</v>
      </c>
      <c r="AD34" s="69">
        <f t="shared" si="30"/>
        <v>0</v>
      </c>
      <c r="AE34" s="73">
        <f t="shared" si="30"/>
        <v>282</v>
      </c>
      <c r="AF34" s="65">
        <f t="shared" si="30"/>
        <v>26</v>
      </c>
    </row>
    <row r="35" spans="2:32" s="23" customFormat="1" ht="14.25" thickTop="1">
      <c r="B35" s="124" t="s">
        <v>40</v>
      </c>
      <c r="C35" s="119">
        <f>SUM(C28:C34)</f>
        <v>13041</v>
      </c>
      <c r="D35" s="119">
        <f>SUM(D28:D34)</f>
        <v>12314</v>
      </c>
      <c r="E35" s="120">
        <f>D35/C35</f>
        <v>0.94425274135419068</v>
      </c>
      <c r="F35" s="119">
        <f t="shared" ref="F35:N35" si="31">SUM(F28:F34)</f>
        <v>9363</v>
      </c>
      <c r="G35" s="119">
        <f t="shared" si="31"/>
        <v>10540</v>
      </c>
      <c r="H35" s="128">
        <f t="shared" si="31"/>
        <v>1248</v>
      </c>
      <c r="I35" s="130">
        <f t="shared" si="31"/>
        <v>453</v>
      </c>
      <c r="J35" s="130">
        <f t="shared" si="31"/>
        <v>9</v>
      </c>
      <c r="K35" s="130">
        <f t="shared" si="31"/>
        <v>56</v>
      </c>
      <c r="L35" s="130">
        <f t="shared" si="31"/>
        <v>7</v>
      </c>
      <c r="M35" s="130">
        <f t="shared" si="31"/>
        <v>1</v>
      </c>
      <c r="N35" s="130">
        <f t="shared" si="31"/>
        <v>1774</v>
      </c>
      <c r="O35" s="121">
        <f t="shared" si="12"/>
        <v>0.14406366737047263</v>
      </c>
      <c r="P35" s="126">
        <f>SUM(P28:P34)</f>
        <v>1509</v>
      </c>
      <c r="Q35" s="128">
        <f>SUM(Q28:Q34)</f>
        <v>4959</v>
      </c>
      <c r="R35" s="130">
        <f>SUM(R28:R34)</f>
        <v>1022</v>
      </c>
      <c r="S35" s="130">
        <f>SUM(S28:S34)</f>
        <v>5981</v>
      </c>
      <c r="T35" s="133">
        <f t="shared" si="14"/>
        <v>0.4857073249959396</v>
      </c>
      <c r="U35" s="119">
        <f t="shared" ref="U35:AF35" si="32">SUM(U28:U34)</f>
        <v>2339</v>
      </c>
      <c r="V35" s="128">
        <f t="shared" si="32"/>
        <v>578</v>
      </c>
      <c r="W35" s="130">
        <f t="shared" si="32"/>
        <v>362</v>
      </c>
      <c r="X35" s="130">
        <f t="shared" si="32"/>
        <v>173</v>
      </c>
      <c r="Y35" s="130">
        <f t="shared" si="32"/>
        <v>160</v>
      </c>
      <c r="Z35" s="130">
        <f t="shared" si="32"/>
        <v>14</v>
      </c>
      <c r="AA35" s="130">
        <f t="shared" si="32"/>
        <v>168</v>
      </c>
      <c r="AB35" s="126">
        <f t="shared" si="32"/>
        <v>1441</v>
      </c>
      <c r="AC35" s="128">
        <f t="shared" si="32"/>
        <v>80</v>
      </c>
      <c r="AD35" s="130">
        <f t="shared" si="32"/>
        <v>6</v>
      </c>
      <c r="AE35" s="126">
        <f t="shared" si="32"/>
        <v>12228</v>
      </c>
      <c r="AF35" s="119">
        <f t="shared" si="32"/>
        <v>244</v>
      </c>
    </row>
  </sheetData>
  <mergeCells count="19">
    <mergeCell ref="C2:C6"/>
    <mergeCell ref="D2:D6"/>
    <mergeCell ref="E2:E6"/>
    <mergeCell ref="O4:O6"/>
    <mergeCell ref="Q2:T2"/>
    <mergeCell ref="G2:P2"/>
    <mergeCell ref="J5:L5"/>
    <mergeCell ref="H3:P3"/>
    <mergeCell ref="H4:N4"/>
    <mergeCell ref="P4:P6"/>
    <mergeCell ref="Q3:Q6"/>
    <mergeCell ref="R3:R6"/>
    <mergeCell ref="S3:S6"/>
    <mergeCell ref="T3:T6"/>
    <mergeCell ref="U2:U6"/>
    <mergeCell ref="AF2:AF6"/>
    <mergeCell ref="F2:F6"/>
    <mergeCell ref="V2:AB5"/>
    <mergeCell ref="AC2:AE5"/>
  </mergeCells>
  <phoneticPr fontId="21"/>
  <pageMargins left="0.7" right="0.45454545454545453" top="0.88" bottom="0.75" header="0.3" footer="0.3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1歳6か月</vt:lpstr>
      <vt:lpstr>3歳</vt:lpstr>
      <vt:lpstr>'1歳6か月'!Print_Area</vt:lpstr>
      <vt:lpstr>'3歳'!Print_Area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</dc:creator>
  <cp:lastModifiedBy>w</cp:lastModifiedBy>
  <cp:lastPrinted>2019-08-07T07:30:21Z</cp:lastPrinted>
  <dcterms:created xsi:type="dcterms:W3CDTF">2017-01-30T10:06:27Z</dcterms:created>
  <dcterms:modified xsi:type="dcterms:W3CDTF">2019-08-07T07:30:23Z</dcterms:modified>
</cp:coreProperties>
</file>