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85F64174-05A8-44EB-9C1E-03F3C16DD32E}" xr6:coauthVersionLast="45" xr6:coauthVersionMax="45" xr10:uidLastSave="{00000000-0000-0000-0000-000000000000}"/>
  <bookViews>
    <workbookView xWindow="-120" yWindow="-120" windowWidth="20730" windowHeight="11160" tabRatio="602" xr2:uid="{00000000-000D-0000-FFFF-FFFF00000000}"/>
  </bookViews>
  <sheets>
    <sheet name="9~11頁　４.市町別・月別観光入込客数" sheetId="7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71" l="1"/>
  <c r="D67" i="71"/>
  <c r="J79" i="71" l="1"/>
  <c r="D74" i="71"/>
  <c r="D73" i="71"/>
  <c r="D75" i="71" s="1"/>
  <c r="Q75" i="71"/>
  <c r="P75" i="71"/>
  <c r="O75" i="71"/>
  <c r="N75" i="71"/>
  <c r="M75" i="71"/>
  <c r="L75" i="71"/>
  <c r="K75" i="71"/>
  <c r="J75" i="71"/>
  <c r="I75" i="71"/>
  <c r="H75" i="71"/>
  <c r="G75" i="71"/>
  <c r="F75" i="71"/>
  <c r="E75" i="71"/>
  <c r="Q20" i="71" l="1"/>
  <c r="P20" i="71"/>
  <c r="O20" i="71"/>
  <c r="N20" i="71"/>
  <c r="M20" i="71"/>
  <c r="L20" i="71"/>
  <c r="K20" i="71"/>
  <c r="J20" i="71"/>
  <c r="I20" i="71"/>
  <c r="H20" i="71"/>
  <c r="G20" i="71"/>
  <c r="F20" i="71"/>
  <c r="E20" i="71"/>
  <c r="D19" i="71"/>
  <c r="D18" i="71"/>
  <c r="D20" i="71" s="1"/>
  <c r="P27" i="71" l="1"/>
  <c r="E10" i="71" l="1"/>
  <c r="D7" i="71"/>
  <c r="E11" i="71"/>
  <c r="Q102" i="71"/>
  <c r="G102" i="71"/>
  <c r="E101" i="71"/>
  <c r="E103" i="71" s="1"/>
  <c r="E102" i="71"/>
  <c r="D98" i="71"/>
  <c r="D99" i="71"/>
  <c r="Q101" i="71"/>
  <c r="Q103" i="71" s="1"/>
  <c r="Q93" i="71"/>
  <c r="F93" i="71"/>
  <c r="M80" i="71"/>
  <c r="Q79" i="71"/>
  <c r="Q80" i="71"/>
  <c r="Q59" i="71"/>
  <c r="F59" i="71"/>
  <c r="M40" i="71"/>
  <c r="Q40" i="71"/>
  <c r="Q28" i="71"/>
  <c r="Q10" i="71"/>
  <c r="Q9" i="71"/>
  <c r="Q11" i="71" s="1"/>
  <c r="Q27" i="71"/>
  <c r="F28" i="71"/>
  <c r="D16" i="71"/>
  <c r="D15" i="71"/>
  <c r="E9" i="71"/>
  <c r="Q81" i="71" l="1"/>
  <c r="D17" i="71"/>
  <c r="Q109" i="71"/>
  <c r="Q29" i="71"/>
  <c r="D100" i="71"/>
  <c r="F101" i="71"/>
  <c r="D101" i="71" s="1"/>
  <c r="D103" i="71" s="1"/>
  <c r="G101" i="71"/>
  <c r="G103" i="71" s="1"/>
  <c r="H101" i="71"/>
  <c r="I101" i="71"/>
  <c r="J101" i="71"/>
  <c r="K101" i="71"/>
  <c r="L101" i="71"/>
  <c r="M101" i="71"/>
  <c r="N101" i="71"/>
  <c r="O101" i="71"/>
  <c r="P101" i="71"/>
  <c r="F102" i="71"/>
  <c r="D102" i="71" s="1"/>
  <c r="H102" i="71"/>
  <c r="I102" i="71"/>
  <c r="J102" i="71"/>
  <c r="K102" i="71"/>
  <c r="L102" i="71"/>
  <c r="M102" i="71"/>
  <c r="N102" i="71"/>
  <c r="O102" i="71"/>
  <c r="P102" i="71"/>
  <c r="F9" i="71"/>
  <c r="G9" i="71"/>
  <c r="G11" i="71" s="1"/>
  <c r="H9" i="71"/>
  <c r="I9" i="71"/>
  <c r="J9" i="71"/>
  <c r="K9" i="71"/>
  <c r="L9" i="71"/>
  <c r="M9" i="71"/>
  <c r="N9" i="71"/>
  <c r="O9" i="71"/>
  <c r="P9" i="71"/>
  <c r="F10" i="71"/>
  <c r="G10" i="71"/>
  <c r="H10" i="71"/>
  <c r="I10" i="71"/>
  <c r="J10" i="71"/>
  <c r="K10" i="71"/>
  <c r="L10" i="71"/>
  <c r="M10" i="71"/>
  <c r="N10" i="71"/>
  <c r="O10" i="71"/>
  <c r="P10" i="71"/>
  <c r="F11" i="71" l="1"/>
  <c r="D10" i="71"/>
  <c r="D9" i="71"/>
  <c r="D11" i="71" s="1"/>
  <c r="E79" i="71"/>
  <c r="Q58" i="71" l="1"/>
  <c r="Q60" i="71" s="1"/>
  <c r="Q17" i="71"/>
  <c r="Q91" i="71"/>
  <c r="Q92" i="71"/>
  <c r="Q94" i="71" s="1"/>
  <c r="Q100" i="71"/>
  <c r="P103" i="71" l="1"/>
  <c r="O103" i="71"/>
  <c r="N103" i="71"/>
  <c r="M103" i="71"/>
  <c r="L103" i="71"/>
  <c r="K103" i="71"/>
  <c r="J103" i="71"/>
  <c r="I103" i="71"/>
  <c r="H103" i="71"/>
  <c r="F103" i="71"/>
  <c r="R102" i="71"/>
  <c r="R101" i="71"/>
  <c r="P100" i="71"/>
  <c r="O100" i="71"/>
  <c r="N100" i="71"/>
  <c r="M100" i="71"/>
  <c r="L100" i="71"/>
  <c r="K100" i="71"/>
  <c r="J100" i="71"/>
  <c r="I100" i="71"/>
  <c r="H100" i="71"/>
  <c r="G100" i="71"/>
  <c r="F100" i="71"/>
  <c r="E100" i="71"/>
  <c r="R99" i="71"/>
  <c r="R98" i="71"/>
  <c r="G93" i="71"/>
  <c r="H93" i="71"/>
  <c r="I93" i="71"/>
  <c r="J93" i="71"/>
  <c r="K93" i="71"/>
  <c r="L93" i="71"/>
  <c r="M93" i="71"/>
  <c r="N93" i="71"/>
  <c r="O93" i="71"/>
  <c r="P93" i="71"/>
  <c r="E93" i="71"/>
  <c r="F92" i="71"/>
  <c r="F94" i="71" s="1"/>
  <c r="G92" i="71"/>
  <c r="G94" i="71" s="1"/>
  <c r="H92" i="71"/>
  <c r="H94" i="71" s="1"/>
  <c r="I92" i="71"/>
  <c r="I94" i="71" s="1"/>
  <c r="J92" i="71"/>
  <c r="J94" i="71" s="1"/>
  <c r="K92" i="71"/>
  <c r="L92" i="71"/>
  <c r="M92" i="71"/>
  <c r="M94" i="71" s="1"/>
  <c r="N92" i="71"/>
  <c r="N94" i="71" s="1"/>
  <c r="O92" i="71"/>
  <c r="O94" i="71" s="1"/>
  <c r="P92" i="71"/>
  <c r="P94" i="71" s="1"/>
  <c r="E92" i="71"/>
  <c r="P91" i="71"/>
  <c r="O91" i="71"/>
  <c r="N91" i="71"/>
  <c r="M91" i="71"/>
  <c r="L91" i="71"/>
  <c r="K91" i="71"/>
  <c r="J91" i="71"/>
  <c r="I91" i="71"/>
  <c r="H91" i="71"/>
  <c r="G91" i="71"/>
  <c r="F91" i="71"/>
  <c r="E91" i="71"/>
  <c r="D90" i="71"/>
  <c r="D93" i="71" s="1"/>
  <c r="D89" i="71"/>
  <c r="R87" i="71"/>
  <c r="F80" i="71"/>
  <c r="G80" i="71"/>
  <c r="H80" i="71"/>
  <c r="I80" i="71"/>
  <c r="J80" i="71"/>
  <c r="K80" i="71"/>
  <c r="L80" i="71"/>
  <c r="N80" i="71"/>
  <c r="O80" i="71"/>
  <c r="P80" i="71"/>
  <c r="E80" i="71"/>
  <c r="F79" i="71"/>
  <c r="G79" i="71"/>
  <c r="H79" i="71"/>
  <c r="I79" i="71"/>
  <c r="I81" i="71" s="1"/>
  <c r="K79" i="71"/>
  <c r="L79" i="71"/>
  <c r="M79" i="71"/>
  <c r="M81" i="71" s="1"/>
  <c r="N79" i="71"/>
  <c r="N81" i="71" s="1"/>
  <c r="O79" i="71"/>
  <c r="P79" i="71"/>
  <c r="P81" i="71" s="1"/>
  <c r="E81" i="71"/>
  <c r="O81" i="71" l="1"/>
  <c r="D94" i="71"/>
  <c r="L94" i="71"/>
  <c r="R90" i="71"/>
  <c r="K94" i="71"/>
  <c r="L81" i="71"/>
  <c r="H81" i="71"/>
  <c r="K81" i="71"/>
  <c r="G81" i="71"/>
  <c r="J81" i="71"/>
  <c r="F81" i="71"/>
  <c r="E94" i="71"/>
  <c r="R88" i="71"/>
  <c r="D91" i="71"/>
  <c r="R91" i="71" s="1"/>
  <c r="R86" i="71"/>
  <c r="R89" i="71"/>
  <c r="D92" i="71"/>
  <c r="R93" i="71"/>
  <c r="R103" i="71"/>
  <c r="R100" i="71"/>
  <c r="Q78" i="71"/>
  <c r="P78" i="71"/>
  <c r="O78" i="71"/>
  <c r="N78" i="71"/>
  <c r="M78" i="71"/>
  <c r="L78" i="71"/>
  <c r="K78" i="71"/>
  <c r="J78" i="71"/>
  <c r="I78" i="71"/>
  <c r="H78" i="71"/>
  <c r="G78" i="71"/>
  <c r="F78" i="71"/>
  <c r="E78" i="71"/>
  <c r="D77" i="71"/>
  <c r="R77" i="71" s="1"/>
  <c r="D76" i="71"/>
  <c r="R76" i="71" s="1"/>
  <c r="R74" i="71"/>
  <c r="Q72" i="71"/>
  <c r="P72" i="71"/>
  <c r="O72" i="71"/>
  <c r="N72" i="71"/>
  <c r="M72" i="71"/>
  <c r="L72" i="71"/>
  <c r="K72" i="71"/>
  <c r="J72" i="71"/>
  <c r="I72" i="71"/>
  <c r="H72" i="71"/>
  <c r="G72" i="71"/>
  <c r="F72" i="71"/>
  <c r="E72" i="71"/>
  <c r="R71" i="71"/>
  <c r="D71" i="71"/>
  <c r="D72" i="71" s="1"/>
  <c r="Q69" i="71"/>
  <c r="R68" i="71"/>
  <c r="D68" i="71"/>
  <c r="D69" i="71" s="1"/>
  <c r="R67" i="71"/>
  <c r="Q66" i="71"/>
  <c r="P66" i="71"/>
  <c r="O66" i="71"/>
  <c r="N66" i="71"/>
  <c r="M66" i="71"/>
  <c r="L66" i="71"/>
  <c r="K66" i="71"/>
  <c r="J66" i="71"/>
  <c r="I66" i="71"/>
  <c r="H66" i="71"/>
  <c r="G66" i="71"/>
  <c r="F66" i="71"/>
  <c r="E66" i="71"/>
  <c r="D65" i="71"/>
  <c r="D80" i="71" s="1"/>
  <c r="D64" i="71"/>
  <c r="D79" i="71" s="1"/>
  <c r="G59" i="71"/>
  <c r="H59" i="71"/>
  <c r="I59" i="71"/>
  <c r="J59" i="71"/>
  <c r="K59" i="71"/>
  <c r="L59" i="71"/>
  <c r="M59" i="71"/>
  <c r="N59" i="71"/>
  <c r="O59" i="71"/>
  <c r="P59" i="71"/>
  <c r="E59" i="71"/>
  <c r="F58" i="71"/>
  <c r="F60" i="71" s="1"/>
  <c r="G58" i="71"/>
  <c r="H58" i="71"/>
  <c r="I58" i="71"/>
  <c r="J58" i="71"/>
  <c r="K58" i="71"/>
  <c r="L58" i="71"/>
  <c r="M58" i="71"/>
  <c r="N58" i="71"/>
  <c r="O58" i="71"/>
  <c r="P58" i="71"/>
  <c r="E58" i="71"/>
  <c r="Q57" i="71"/>
  <c r="P57" i="71"/>
  <c r="O57" i="71"/>
  <c r="N57" i="71"/>
  <c r="M57" i="71"/>
  <c r="L57" i="71"/>
  <c r="K57" i="71"/>
  <c r="J57" i="71"/>
  <c r="I57" i="71"/>
  <c r="H57" i="71"/>
  <c r="G57" i="71"/>
  <c r="F57" i="71"/>
  <c r="E57" i="71"/>
  <c r="D56" i="71"/>
  <c r="R56" i="71" s="1"/>
  <c r="D55" i="71"/>
  <c r="R55" i="71" s="1"/>
  <c r="R65" i="71" l="1"/>
  <c r="R80" i="71"/>
  <c r="R75" i="71"/>
  <c r="D66" i="71"/>
  <c r="R64" i="71"/>
  <c r="R73" i="71"/>
  <c r="R92" i="71"/>
  <c r="R94" i="71"/>
  <c r="M60" i="71"/>
  <c r="H60" i="71"/>
  <c r="O60" i="71"/>
  <c r="K60" i="71"/>
  <c r="G60" i="71"/>
  <c r="E60" i="71"/>
  <c r="I60" i="71"/>
  <c r="P60" i="71"/>
  <c r="L60" i="71"/>
  <c r="N60" i="71"/>
  <c r="J60" i="71"/>
  <c r="D78" i="71"/>
  <c r="R78" i="71" s="1"/>
  <c r="R72" i="71"/>
  <c r="R70" i="71"/>
  <c r="R69" i="71"/>
  <c r="R66" i="71"/>
  <c r="D57" i="71"/>
  <c r="R57" i="71" s="1"/>
  <c r="Q54" i="71"/>
  <c r="P54" i="71"/>
  <c r="O54" i="71"/>
  <c r="N54" i="71"/>
  <c r="M54" i="71"/>
  <c r="L54" i="71"/>
  <c r="K54" i="71"/>
  <c r="J54" i="71"/>
  <c r="I54" i="71"/>
  <c r="H54" i="71"/>
  <c r="G54" i="71"/>
  <c r="F54" i="71"/>
  <c r="E54" i="71"/>
  <c r="D53" i="71"/>
  <c r="R53" i="71" s="1"/>
  <c r="D52" i="71"/>
  <c r="R52" i="71" s="1"/>
  <c r="P48" i="71"/>
  <c r="O48" i="71"/>
  <c r="N48" i="71"/>
  <c r="M48" i="71"/>
  <c r="L48" i="71"/>
  <c r="K48" i="71"/>
  <c r="J48" i="71"/>
  <c r="I48" i="71"/>
  <c r="H48" i="71"/>
  <c r="G48" i="71"/>
  <c r="F48" i="71"/>
  <c r="E48" i="71"/>
  <c r="D47" i="71"/>
  <c r="D46" i="71"/>
  <c r="Q51" i="71"/>
  <c r="P51" i="71"/>
  <c r="O51" i="71"/>
  <c r="N51" i="71"/>
  <c r="M51" i="71"/>
  <c r="L51" i="71"/>
  <c r="K51" i="71"/>
  <c r="J51" i="71"/>
  <c r="I51" i="71"/>
  <c r="H51" i="71"/>
  <c r="G51" i="71"/>
  <c r="F51" i="71"/>
  <c r="E51" i="71"/>
  <c r="R50" i="71"/>
  <c r="D50" i="71"/>
  <c r="D49" i="71"/>
  <c r="R49" i="71" s="1"/>
  <c r="F40" i="71"/>
  <c r="F109" i="71" s="1"/>
  <c r="G40" i="71"/>
  <c r="H40" i="71"/>
  <c r="I40" i="71"/>
  <c r="J40" i="71"/>
  <c r="K40" i="71"/>
  <c r="L40" i="71"/>
  <c r="N40" i="71"/>
  <c r="O40" i="71"/>
  <c r="P40" i="71"/>
  <c r="E40" i="71"/>
  <c r="Q39" i="71"/>
  <c r="F39" i="71"/>
  <c r="G39" i="71"/>
  <c r="G41" i="71" s="1"/>
  <c r="H39" i="71"/>
  <c r="H41" i="71" s="1"/>
  <c r="I39" i="71"/>
  <c r="I41" i="71" s="1"/>
  <c r="J39" i="71"/>
  <c r="K39" i="71"/>
  <c r="K41" i="71" s="1"/>
  <c r="L39" i="71"/>
  <c r="L41" i="71" s="1"/>
  <c r="M39" i="71"/>
  <c r="M41" i="71" s="1"/>
  <c r="N39" i="71"/>
  <c r="N41" i="71" s="1"/>
  <c r="O39" i="71"/>
  <c r="P39" i="71"/>
  <c r="E39" i="71"/>
  <c r="E41" i="71" s="1"/>
  <c r="Q38" i="71"/>
  <c r="P38" i="71"/>
  <c r="O38" i="71"/>
  <c r="N38" i="71"/>
  <c r="M38" i="71"/>
  <c r="L38" i="71"/>
  <c r="K38" i="71"/>
  <c r="J38" i="71"/>
  <c r="I38" i="71"/>
  <c r="H38" i="71"/>
  <c r="G38" i="71"/>
  <c r="F38" i="71"/>
  <c r="E38" i="71"/>
  <c r="D37" i="71"/>
  <c r="R37" i="71" s="1"/>
  <c r="D36" i="71"/>
  <c r="D38" i="71" s="1"/>
  <c r="G28" i="71"/>
  <c r="H28" i="71"/>
  <c r="H109" i="71" s="1"/>
  <c r="I28" i="71"/>
  <c r="I109" i="71" s="1"/>
  <c r="J28" i="71"/>
  <c r="K28" i="71"/>
  <c r="L28" i="71"/>
  <c r="L109" i="71" s="1"/>
  <c r="M28" i="71"/>
  <c r="M109" i="71" s="1"/>
  <c r="N28" i="71"/>
  <c r="O28" i="71"/>
  <c r="P28" i="71"/>
  <c r="E28" i="71"/>
  <c r="E109" i="71" s="1"/>
  <c r="G27" i="71"/>
  <c r="H27" i="71"/>
  <c r="I27" i="71"/>
  <c r="I108" i="71" s="1"/>
  <c r="J27" i="71"/>
  <c r="K27" i="71"/>
  <c r="L27" i="71"/>
  <c r="M27" i="71"/>
  <c r="M108" i="71" s="1"/>
  <c r="N27" i="71"/>
  <c r="O27" i="71"/>
  <c r="F27" i="71"/>
  <c r="E27" i="71"/>
  <c r="E108" i="71" s="1"/>
  <c r="Q35" i="71"/>
  <c r="P35" i="71"/>
  <c r="O35" i="71"/>
  <c r="N35" i="71"/>
  <c r="M35" i="71"/>
  <c r="L35" i="71"/>
  <c r="K35" i="71"/>
  <c r="J35" i="71"/>
  <c r="I35" i="71"/>
  <c r="H35" i="71"/>
  <c r="G35" i="71"/>
  <c r="F35" i="71"/>
  <c r="E35" i="71"/>
  <c r="D34" i="71"/>
  <c r="D40" i="71" s="1"/>
  <c r="D33" i="71"/>
  <c r="D39" i="71" s="1"/>
  <c r="D41" i="71" s="1"/>
  <c r="Q26" i="71"/>
  <c r="P26" i="71"/>
  <c r="O26" i="71"/>
  <c r="N26" i="71"/>
  <c r="M26" i="71"/>
  <c r="L26" i="71"/>
  <c r="K26" i="71"/>
  <c r="J26" i="71"/>
  <c r="I26" i="71"/>
  <c r="H26" i="71"/>
  <c r="G26" i="71"/>
  <c r="F26" i="71"/>
  <c r="E26" i="71"/>
  <c r="D25" i="71"/>
  <c r="R25" i="71" s="1"/>
  <c r="D24" i="71"/>
  <c r="R24" i="71" s="1"/>
  <c r="Q23" i="71"/>
  <c r="P23" i="71"/>
  <c r="O23" i="71"/>
  <c r="N23" i="71"/>
  <c r="M23" i="71"/>
  <c r="L23" i="71"/>
  <c r="K23" i="71"/>
  <c r="J23" i="71"/>
  <c r="I23" i="71"/>
  <c r="H23" i="71"/>
  <c r="G23" i="71"/>
  <c r="F23" i="71"/>
  <c r="E23" i="71"/>
  <c r="D22" i="71"/>
  <c r="D21" i="71"/>
  <c r="R19" i="71"/>
  <c r="R18" i="71"/>
  <c r="R16" i="71"/>
  <c r="R15" i="71"/>
  <c r="P11" i="71"/>
  <c r="O11" i="71"/>
  <c r="N11" i="71"/>
  <c r="M11" i="71"/>
  <c r="L11" i="71"/>
  <c r="K11" i="71"/>
  <c r="J11" i="71"/>
  <c r="I11" i="71"/>
  <c r="H11" i="71"/>
  <c r="Q8" i="71"/>
  <c r="P8" i="71"/>
  <c r="O8" i="71"/>
  <c r="N8" i="71"/>
  <c r="M8" i="71"/>
  <c r="L8" i="71"/>
  <c r="K8" i="71"/>
  <c r="J8" i="71"/>
  <c r="I8" i="71"/>
  <c r="H8" i="71"/>
  <c r="G8" i="71"/>
  <c r="F8" i="71"/>
  <c r="E8" i="71"/>
  <c r="R7" i="71"/>
  <c r="D6" i="71"/>
  <c r="E110" i="71" l="1"/>
  <c r="P109" i="71"/>
  <c r="K109" i="71"/>
  <c r="G109" i="71"/>
  <c r="O108" i="71"/>
  <c r="K108" i="71"/>
  <c r="K110" i="71" s="1"/>
  <c r="G108" i="71"/>
  <c r="G110" i="71" s="1"/>
  <c r="P41" i="71"/>
  <c r="P29" i="71"/>
  <c r="L29" i="71"/>
  <c r="H29" i="71"/>
  <c r="O109" i="71"/>
  <c r="O110" i="71" s="1"/>
  <c r="Q41" i="71"/>
  <c r="Q108" i="71"/>
  <c r="Q110" i="71" s="1"/>
  <c r="D58" i="71"/>
  <c r="R6" i="71"/>
  <c r="D8" i="71"/>
  <c r="D23" i="71"/>
  <c r="D27" i="71"/>
  <c r="D59" i="71"/>
  <c r="R22" i="71"/>
  <c r="D28" i="71"/>
  <c r="N108" i="71"/>
  <c r="O41" i="71"/>
  <c r="I110" i="71"/>
  <c r="M110" i="71"/>
  <c r="D81" i="71"/>
  <c r="R81" i="71" s="1"/>
  <c r="D108" i="71"/>
  <c r="J29" i="71"/>
  <c r="F29" i="71"/>
  <c r="F108" i="71"/>
  <c r="F110" i="71" s="1"/>
  <c r="R9" i="71"/>
  <c r="N109" i="71"/>
  <c r="N110" i="71" s="1"/>
  <c r="J109" i="71"/>
  <c r="J41" i="71"/>
  <c r="F41" i="71"/>
  <c r="R40" i="71"/>
  <c r="R39" i="71"/>
  <c r="O29" i="71"/>
  <c r="K29" i="71"/>
  <c r="G29" i="71"/>
  <c r="J108" i="71"/>
  <c r="R10" i="71"/>
  <c r="R34" i="71"/>
  <c r="N29" i="71"/>
  <c r="R36" i="71"/>
  <c r="H108" i="71"/>
  <c r="H110" i="71" s="1"/>
  <c r="R79" i="71"/>
  <c r="D35" i="71"/>
  <c r="R35" i="71" s="1"/>
  <c r="M29" i="71"/>
  <c r="I29" i="71"/>
  <c r="E29" i="71"/>
  <c r="D48" i="71"/>
  <c r="L108" i="71"/>
  <c r="L110" i="71" s="1"/>
  <c r="P108" i="71"/>
  <c r="R33" i="71"/>
  <c r="R28" i="71"/>
  <c r="D54" i="71"/>
  <c r="R54" i="71" s="1"/>
  <c r="D51" i="71"/>
  <c r="R51" i="71" s="1"/>
  <c r="R38" i="71"/>
  <c r="D26" i="71"/>
  <c r="R26" i="71" s="1"/>
  <c r="R23" i="71"/>
  <c r="R21" i="71"/>
  <c r="R20" i="71"/>
  <c r="R17" i="71"/>
  <c r="R11" i="71"/>
  <c r="R8" i="71"/>
  <c r="P110" i="71" l="1"/>
  <c r="D60" i="71"/>
  <c r="D29" i="71"/>
  <c r="D109" i="71"/>
  <c r="D110" i="71" s="1"/>
  <c r="R110" i="71" s="1"/>
  <c r="R27" i="71"/>
  <c r="J110" i="71"/>
  <c r="R41" i="71"/>
  <c r="R29" i="71"/>
  <c r="Q48" i="71"/>
  <c r="R48" i="71" s="1"/>
  <c r="R46" i="71"/>
  <c r="R60" i="71"/>
  <c r="R47" i="71"/>
  <c r="R109" i="71" l="1"/>
  <c r="R58" i="71"/>
  <c r="R59" i="71"/>
  <c r="R108" i="71" l="1"/>
</calcChain>
</file>

<file path=xl/sharedStrings.xml><?xml version="1.0" encoding="utf-8"?>
<sst xmlns="http://schemas.openxmlformats.org/spreadsheetml/2006/main" count="276" uniqueCount="51">
  <si>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</si>
  <si>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</si>
  <si>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</si>
  <si>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</si>
  <si>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</si>
  <si>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</si>
  <si>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</si>
  <si>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</si>
  <si>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</si>
  <si>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</si>
  <si>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</si>
  <si>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</si>
  <si>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前年計</t>
  </si>
  <si>
    <t>前年比</t>
  </si>
  <si>
    <t>合計</t>
  </si>
  <si>
    <t>（単位：人）</t>
  </si>
  <si>
    <t>日帰り</t>
  </si>
  <si>
    <t>月　　　　　別　　　　　入　　　　　込　　　　　客　　　　　数</t>
  </si>
  <si>
    <t>・宿泊別</t>
  </si>
  <si>
    <t>延観光入込客数</t>
    <rPh sb="3" eb="5">
      <t>イリコミ</t>
    </rPh>
    <phoneticPr fontId="2"/>
  </si>
  <si>
    <t>宿泊</t>
  </si>
  <si>
    <t>計</t>
  </si>
  <si>
    <t>大津市</t>
  </si>
  <si>
    <t>守山市</t>
  </si>
  <si>
    <t>栗東市</t>
    <rPh sb="2" eb="3">
      <t>シ</t>
    </rPh>
    <phoneticPr fontId="22"/>
  </si>
  <si>
    <t>野洲市</t>
    <rPh sb="0" eb="2">
      <t>ヤス</t>
    </rPh>
    <rPh sb="2" eb="3">
      <t>シ</t>
    </rPh>
    <phoneticPr fontId="22"/>
  </si>
  <si>
    <t>甲賀市</t>
    <rPh sb="0" eb="2">
      <t>コウガ</t>
    </rPh>
    <rPh sb="2" eb="3">
      <t>シ</t>
    </rPh>
    <phoneticPr fontId="22"/>
  </si>
  <si>
    <t>湖南市</t>
    <rPh sb="0" eb="2">
      <t>コナン</t>
    </rPh>
    <rPh sb="2" eb="3">
      <t>シ</t>
    </rPh>
    <phoneticPr fontId="22"/>
  </si>
  <si>
    <t>近江八幡市</t>
    <rPh sb="0" eb="5">
      <t>オウミハチマンシ</t>
    </rPh>
    <phoneticPr fontId="22"/>
  </si>
  <si>
    <t>日野町</t>
  </si>
  <si>
    <t>竜王町</t>
  </si>
  <si>
    <t>彦根市</t>
  </si>
  <si>
    <t>豊郷町</t>
  </si>
  <si>
    <t>甲良町</t>
  </si>
  <si>
    <t>多賀町</t>
  </si>
  <si>
    <t>４．市町別・月別観光入込客数</t>
    <rPh sb="8" eb="10">
      <t>カンコウ</t>
    </rPh>
    <phoneticPr fontId="22"/>
  </si>
  <si>
    <t>〔大津〕</t>
    <phoneticPr fontId="22"/>
  </si>
  <si>
    <t>市町別</t>
    <rPh sb="0" eb="2">
      <t>シチョウ</t>
    </rPh>
    <rPh sb="2" eb="3">
      <t>ベツ</t>
    </rPh>
    <phoneticPr fontId="22"/>
  </si>
  <si>
    <t>〔湖南〕</t>
  </si>
  <si>
    <t>草津市</t>
  </si>
  <si>
    <t>〔甲賀〕</t>
  </si>
  <si>
    <t>〔東近江〕</t>
  </si>
  <si>
    <t>東近江市</t>
    <rPh sb="0" eb="1">
      <t>ヒガシ</t>
    </rPh>
    <rPh sb="1" eb="3">
      <t>オウミ</t>
    </rPh>
    <rPh sb="3" eb="4">
      <t>シ</t>
    </rPh>
    <phoneticPr fontId="22"/>
  </si>
  <si>
    <t>〔湖東〕</t>
  </si>
  <si>
    <t>愛荘町</t>
    <rPh sb="0" eb="3">
      <t>アイソウチョウ</t>
    </rPh>
    <phoneticPr fontId="22"/>
  </si>
  <si>
    <t>〔湖北〕</t>
  </si>
  <si>
    <t>長浜市</t>
    <rPh sb="0" eb="2">
      <t>ナガハマ</t>
    </rPh>
    <rPh sb="2" eb="3">
      <t>シ</t>
    </rPh>
    <phoneticPr fontId="22"/>
  </si>
  <si>
    <t>米原市</t>
    <rPh sb="0" eb="2">
      <t>マイバラ</t>
    </rPh>
    <phoneticPr fontId="2"/>
  </si>
  <si>
    <t>〔湖西〕</t>
  </si>
  <si>
    <t>高島市</t>
    <rPh sb="0" eb="2">
      <t>タカシマ</t>
    </rPh>
    <rPh sb="2" eb="3">
      <t>シ</t>
    </rPh>
    <phoneticPr fontId="22"/>
  </si>
  <si>
    <t>【合計】</t>
    <rPh sb="1" eb="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</si>
</sst>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0"/>
      <name val="IPA P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8">
    <xf numFmtId="0" fontId="0" fillId="0" borderId="0">
      <alignment vertical="center"/>
    </xf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1" fillId="0" borderId="0"/>
    <xf numFmtId="0" fontId="19" fillId="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38" fontId="29" fillId="0" borderId="0" applyBorder="0" applyProtection="0"/>
    <xf numFmtId="0" fontId="1" fillId="0" borderId="0"/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42" borderId="1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44" borderId="2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45" borderId="4" applyNumberFormat="0" applyAlignment="0" applyProtection="0">
      <alignment vertical="center"/>
    </xf>
    <xf numFmtId="0" fontId="16" fillId="45" borderId="9" applyNumberFormat="0" applyAlignment="0" applyProtection="0">
      <alignment vertical="center"/>
    </xf>
    <xf numFmtId="0" fontId="18" fillId="29" borderId="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20" fillId="0" borderId="0" xfId="45" applyFont="1" applyFill="1" applyAlignment="1">
      <alignment vertical="center"/>
    </xf>
    <xf numFmtId="0" fontId="20" fillId="0" borderId="11" xfId="45" applyFont="1" applyFill="1" applyBorder="1" applyAlignment="1">
      <alignment horizontal="centerContinuous" vertical="center"/>
    </xf>
    <xf numFmtId="38" fontId="20" fillId="0" borderId="11" xfId="35" applyFont="1" applyFill="1" applyBorder="1" applyAlignment="1">
      <alignment horizontal="centerContinuous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3" xfId="45" applyFont="1" applyFill="1" applyBorder="1" applyAlignment="1">
      <alignment horizontal="center" vertical="center"/>
    </xf>
    <xf numFmtId="0" fontId="20" fillId="0" borderId="0" xfId="45" applyFont="1" applyFill="1" applyBorder="1" applyAlignment="1">
      <alignment vertical="center"/>
    </xf>
    <xf numFmtId="0" fontId="20" fillId="0" borderId="14" xfId="45" applyFont="1" applyFill="1" applyBorder="1" applyAlignment="1">
      <alignment horizontal="center" vertical="center"/>
    </xf>
    <xf numFmtId="176" fontId="20" fillId="0" borderId="0" xfId="29" applyNumberFormat="1" applyFont="1" applyFill="1" applyBorder="1" applyAlignment="1">
      <alignment vertical="center"/>
    </xf>
    <xf numFmtId="0" fontId="20" fillId="0" borderId="30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Continuous" vertical="center"/>
    </xf>
    <xf numFmtId="0" fontId="20" fillId="0" borderId="31" xfId="45" applyFont="1" applyFill="1" applyBorder="1" applyAlignment="1">
      <alignment horizontal="center" vertical="center" shrinkToFit="1"/>
    </xf>
    <xf numFmtId="0" fontId="20" fillId="0" borderId="21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38" fontId="20" fillId="0" borderId="28" xfId="35" applyFont="1" applyFill="1" applyBorder="1" applyAlignment="1">
      <alignment vertical="center"/>
    </xf>
    <xf numFmtId="38" fontId="20" fillId="0" borderId="17" xfId="35" applyFont="1" applyFill="1" applyBorder="1" applyAlignment="1">
      <alignment vertical="center"/>
    </xf>
    <xf numFmtId="38" fontId="20" fillId="0" borderId="19" xfId="35" applyFont="1" applyFill="1" applyBorder="1" applyAlignment="1">
      <alignment vertical="center"/>
    </xf>
    <xf numFmtId="0" fontId="20" fillId="0" borderId="28" xfId="45" applyFont="1" applyFill="1" applyBorder="1" applyAlignment="1">
      <alignment horizontal="center" vertical="center"/>
    </xf>
    <xf numFmtId="176" fontId="20" fillId="0" borderId="28" xfId="29" applyNumberFormat="1" applyFont="1" applyFill="1" applyBorder="1" applyAlignment="1">
      <alignment vertical="center"/>
    </xf>
    <xf numFmtId="0" fontId="20" fillId="0" borderId="17" xfId="45" applyFont="1" applyFill="1" applyBorder="1" applyAlignment="1">
      <alignment horizontal="center" vertical="center"/>
    </xf>
    <xf numFmtId="38" fontId="20" fillId="0" borderId="18" xfId="35" applyFont="1" applyFill="1" applyBorder="1" applyAlignment="1">
      <alignment vertical="center"/>
    </xf>
    <xf numFmtId="38" fontId="20" fillId="0" borderId="24" xfId="35" applyFont="1" applyFill="1" applyBorder="1" applyAlignment="1">
      <alignment vertical="center"/>
    </xf>
    <xf numFmtId="176" fontId="20" fillId="0" borderId="17" xfId="29" applyNumberFormat="1" applyFont="1" applyFill="1" applyBorder="1" applyAlignment="1">
      <alignment vertical="center"/>
    </xf>
    <xf numFmtId="0" fontId="20" fillId="0" borderId="19" xfId="45" applyFont="1" applyFill="1" applyBorder="1" applyAlignment="1">
      <alignment horizontal="center" vertical="center"/>
    </xf>
    <xf numFmtId="176" fontId="20" fillId="0" borderId="19" xfId="29" applyNumberFormat="1" applyFont="1" applyFill="1" applyBorder="1" applyAlignment="1">
      <alignment vertical="center"/>
    </xf>
    <xf numFmtId="0" fontId="20" fillId="0" borderId="40" xfId="45" applyFont="1" applyFill="1" applyBorder="1" applyAlignment="1">
      <alignment vertical="center"/>
    </xf>
    <xf numFmtId="38" fontId="20" fillId="0" borderId="40" xfId="35" applyFont="1" applyFill="1" applyBorder="1" applyAlignment="1">
      <alignment vertical="center"/>
    </xf>
    <xf numFmtId="176" fontId="20" fillId="0" borderId="40" xfId="29" applyNumberFormat="1" applyFont="1" applyFill="1" applyBorder="1" applyAlignment="1">
      <alignment vertical="center"/>
    </xf>
    <xf numFmtId="0" fontId="20" fillId="0" borderId="20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35" xfId="45" applyFont="1" applyFill="1" applyBorder="1" applyAlignment="1">
      <alignment horizontal="center" vertical="center"/>
    </xf>
    <xf numFmtId="38" fontId="20" fillId="0" borderId="26" xfId="35" applyFont="1" applyFill="1" applyBorder="1" applyAlignment="1">
      <alignment vertical="center"/>
    </xf>
    <xf numFmtId="38" fontId="20" fillId="0" borderId="11" xfId="35" applyFont="1" applyFill="1" applyBorder="1" applyAlignment="1">
      <alignment vertical="center"/>
    </xf>
    <xf numFmtId="38" fontId="20" fillId="0" borderId="20" xfId="35" applyFont="1" applyFill="1" applyBorder="1" applyAlignment="1">
      <alignment vertical="center"/>
    </xf>
    <xf numFmtId="38" fontId="20" fillId="0" borderId="13" xfId="35" applyFont="1" applyFill="1" applyBorder="1" applyAlignment="1">
      <alignment vertical="center"/>
    </xf>
    <xf numFmtId="38" fontId="20" fillId="0" borderId="0" xfId="35" applyFont="1" applyFill="1" applyBorder="1" applyAlignment="1">
      <alignment vertical="center"/>
    </xf>
    <xf numFmtId="0" fontId="20" fillId="0" borderId="0" xfId="45" applyFont="1" applyFill="1" applyBorder="1" applyAlignment="1">
      <alignment horizontal="center" vertical="center"/>
    </xf>
    <xf numFmtId="0" fontId="20" fillId="0" borderId="10" xfId="45" applyFont="1" applyFill="1" applyBorder="1" applyAlignment="1">
      <alignment horizontal="center" vertical="center"/>
    </xf>
    <xf numFmtId="0" fontId="20" fillId="0" borderId="33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5" fillId="0" borderId="14" xfId="45" applyFont="1" applyFill="1" applyBorder="1" applyAlignment="1">
      <alignment horizontal="center" vertical="center"/>
    </xf>
    <xf numFmtId="0" fontId="24" fillId="0" borderId="0" xfId="45" applyFont="1" applyFill="1" applyAlignment="1">
      <alignment vertical="center"/>
    </xf>
    <xf numFmtId="0" fontId="26" fillId="0" borderId="0" xfId="0" applyFont="1" applyFill="1">
      <alignment vertical="center"/>
    </xf>
    <xf numFmtId="38" fontId="20" fillId="0" borderId="28" xfId="36" applyFont="1" applyFill="1" applyBorder="1" applyAlignment="1">
      <alignment vertical="center"/>
    </xf>
    <xf numFmtId="38" fontId="28" fillId="0" borderId="36" xfId="36" applyFont="1" applyFill="1" applyBorder="1" applyAlignment="1" applyProtection="1">
      <alignment vertical="center"/>
    </xf>
    <xf numFmtId="176" fontId="20" fillId="0" borderId="27" xfId="47" applyNumberFormat="1" applyFont="1" applyFill="1" applyBorder="1" applyAlignment="1">
      <alignment vertical="center"/>
    </xf>
    <xf numFmtId="38" fontId="20" fillId="0" borderId="17" xfId="36" applyFont="1" applyFill="1" applyBorder="1" applyAlignment="1">
      <alignment vertical="center"/>
    </xf>
    <xf numFmtId="176" fontId="20" fillId="0" borderId="38" xfId="47" applyNumberFormat="1" applyFont="1" applyFill="1" applyBorder="1" applyAlignment="1">
      <alignment vertical="center"/>
    </xf>
    <xf numFmtId="38" fontId="20" fillId="0" borderId="19" xfId="36" applyFont="1" applyFill="1" applyBorder="1" applyAlignment="1">
      <alignment vertical="center"/>
    </xf>
    <xf numFmtId="38" fontId="20" fillId="0" borderId="39" xfId="36" applyFont="1" applyFill="1" applyBorder="1" applyAlignment="1">
      <alignment vertical="center"/>
    </xf>
    <xf numFmtId="38" fontId="20" fillId="0" borderId="15" xfId="36" applyFont="1" applyFill="1" applyBorder="1" applyAlignment="1">
      <alignment vertical="center"/>
    </xf>
    <xf numFmtId="38" fontId="20" fillId="0" borderId="16" xfId="36" applyFont="1" applyFill="1" applyBorder="1" applyAlignment="1">
      <alignment vertical="center"/>
    </xf>
    <xf numFmtId="176" fontId="20" fillId="0" borderId="23" xfId="47" applyNumberFormat="1" applyFont="1" applyFill="1" applyBorder="1" applyAlignment="1">
      <alignment vertical="center"/>
    </xf>
    <xf numFmtId="176" fontId="20" fillId="0" borderId="27" xfId="29" applyNumberFormat="1" applyFont="1" applyFill="1" applyBorder="1" applyAlignment="1">
      <alignment vertical="center"/>
    </xf>
    <xf numFmtId="38" fontId="20" fillId="0" borderId="41" xfId="35" applyFont="1" applyFill="1" applyBorder="1" applyAlignment="1">
      <alignment vertical="center"/>
    </xf>
    <xf numFmtId="176" fontId="20" fillId="0" borderId="38" xfId="29" applyNumberFormat="1" applyFont="1" applyFill="1" applyBorder="1" applyAlignment="1">
      <alignment vertical="center"/>
    </xf>
    <xf numFmtId="38" fontId="20" fillId="0" borderId="23" xfId="35" applyFont="1" applyFill="1" applyBorder="1" applyAlignment="1">
      <alignment vertical="center"/>
    </xf>
    <xf numFmtId="176" fontId="20" fillId="0" borderId="23" xfId="29" applyNumberFormat="1" applyFont="1" applyFill="1" applyBorder="1" applyAlignment="1">
      <alignment vertical="center"/>
    </xf>
    <xf numFmtId="38" fontId="20" fillId="0" borderId="27" xfId="35" applyFont="1" applyFill="1" applyBorder="1" applyAlignment="1">
      <alignment vertical="center"/>
    </xf>
    <xf numFmtId="38" fontId="20" fillId="0" borderId="38" xfId="35" applyFont="1" applyFill="1" applyBorder="1" applyAlignment="1">
      <alignment vertical="center"/>
    </xf>
    <xf numFmtId="176" fontId="20" fillId="0" borderId="10" xfId="29" applyNumberFormat="1" applyFont="1" applyFill="1" applyBorder="1" applyAlignment="1">
      <alignment vertical="center"/>
    </xf>
    <xf numFmtId="176" fontId="20" fillId="0" borderId="12" xfId="29" applyNumberFormat="1" applyFont="1" applyFill="1" applyBorder="1" applyAlignment="1">
      <alignment vertical="center"/>
    </xf>
    <xf numFmtId="38" fontId="20" fillId="0" borderId="56" xfId="35" applyFont="1" applyFill="1" applyBorder="1" applyAlignment="1">
      <alignment vertical="center"/>
    </xf>
    <xf numFmtId="38" fontId="20" fillId="0" borderId="57" xfId="35" applyFont="1" applyFill="1" applyBorder="1" applyAlignment="1">
      <alignment vertical="center"/>
    </xf>
    <xf numFmtId="38" fontId="20" fillId="0" borderId="42" xfId="48" applyFont="1" applyFill="1" applyBorder="1" applyAlignment="1" applyProtection="1">
      <alignment vertical="center"/>
    </xf>
    <xf numFmtId="38" fontId="28" fillId="0" borderId="43" xfId="48" applyFont="1" applyFill="1" applyBorder="1" applyAlignment="1" applyProtection="1">
      <alignment vertical="center"/>
    </xf>
    <xf numFmtId="38" fontId="28" fillId="0" borderId="44" xfId="48" applyFont="1" applyFill="1" applyBorder="1" applyAlignment="1" applyProtection="1">
      <alignment vertical="center"/>
    </xf>
    <xf numFmtId="38" fontId="28" fillId="0" borderId="45" xfId="48" applyFont="1" applyFill="1" applyBorder="1" applyAlignment="1" applyProtection="1">
      <alignment vertical="center"/>
    </xf>
    <xf numFmtId="176" fontId="20" fillId="0" borderId="46" xfId="47" applyNumberFormat="1" applyFont="1" applyFill="1" applyBorder="1" applyAlignment="1" applyProtection="1">
      <alignment vertical="center"/>
    </xf>
    <xf numFmtId="38" fontId="20" fillId="0" borderId="47" xfId="48" applyFont="1" applyFill="1" applyBorder="1" applyAlignment="1" applyProtection="1">
      <alignment vertical="center"/>
    </xf>
    <xf numFmtId="38" fontId="28" fillId="0" borderId="48" xfId="48" applyFont="1" applyFill="1" applyBorder="1" applyAlignment="1" applyProtection="1">
      <alignment vertical="center"/>
    </xf>
    <xf numFmtId="38" fontId="28" fillId="0" borderId="49" xfId="48" applyFont="1" applyFill="1" applyBorder="1" applyAlignment="1" applyProtection="1">
      <alignment vertical="center"/>
    </xf>
    <xf numFmtId="176" fontId="20" fillId="0" borderId="50" xfId="47" applyNumberFormat="1" applyFont="1" applyFill="1" applyBorder="1" applyAlignment="1" applyProtection="1">
      <alignment vertical="center"/>
    </xf>
    <xf numFmtId="38" fontId="20" fillId="0" borderId="51" xfId="48" applyFont="1" applyFill="1" applyBorder="1" applyAlignment="1" applyProtection="1">
      <alignment vertical="center"/>
    </xf>
    <xf numFmtId="38" fontId="20" fillId="0" borderId="52" xfId="48" applyFont="1" applyFill="1" applyBorder="1" applyAlignment="1" applyProtection="1">
      <alignment vertical="center"/>
    </xf>
    <xf numFmtId="38" fontId="20" fillId="0" borderId="53" xfId="48" applyFont="1" applyFill="1" applyBorder="1" applyAlignment="1" applyProtection="1">
      <alignment vertical="center"/>
    </xf>
    <xf numFmtId="38" fontId="20" fillId="0" borderId="54" xfId="48" applyFont="1" applyFill="1" applyBorder="1" applyAlignment="1" applyProtection="1">
      <alignment vertical="center"/>
    </xf>
    <xf numFmtId="176" fontId="20" fillId="0" borderId="55" xfId="47" applyNumberFormat="1" applyFont="1" applyFill="1" applyBorder="1" applyAlignment="1" applyProtection="1">
      <alignment vertical="center"/>
    </xf>
    <xf numFmtId="38" fontId="20" fillId="0" borderId="0" xfId="45" applyNumberFormat="1" applyFont="1" applyFill="1" applyBorder="1" applyAlignment="1">
      <alignment vertical="center"/>
    </xf>
    <xf numFmtId="38" fontId="20" fillId="0" borderId="58" xfId="35" applyFont="1" applyFill="1" applyBorder="1" applyAlignment="1">
      <alignment vertical="center"/>
    </xf>
    <xf numFmtId="38" fontId="20" fillId="0" borderId="59" xfId="35" applyFont="1" applyFill="1" applyBorder="1" applyAlignment="1">
      <alignment vertical="center"/>
    </xf>
    <xf numFmtId="38" fontId="20" fillId="0" borderId="25" xfId="35" applyFont="1" applyFill="1" applyBorder="1" applyAlignment="1">
      <alignment vertical="center"/>
    </xf>
    <xf numFmtId="38" fontId="28" fillId="0" borderId="37" xfId="36" applyFont="1" applyBorder="1" applyAlignment="1">
      <alignment vertical="center"/>
    </xf>
    <xf numFmtId="38" fontId="28" fillId="0" borderId="36" xfId="36" applyFont="1" applyBorder="1" applyAlignment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0" fontId="20" fillId="0" borderId="14" xfId="45" applyFont="1" applyFill="1" applyBorder="1" applyAlignment="1">
      <alignment horizontal="center" vertical="center"/>
    </xf>
    <xf numFmtId="38" fontId="28" fillId="0" borderId="36" xfId="36" applyFont="1" applyFill="1" applyBorder="1" applyAlignment="1" applyProtection="1">
      <alignment vertical="center"/>
    </xf>
    <xf numFmtId="38" fontId="28" fillId="0" borderId="37" xfId="36" applyFont="1" applyFill="1" applyBorder="1" applyAlignment="1" applyProtection="1">
      <alignment vertical="center"/>
    </xf>
    <xf numFmtId="38" fontId="28" fillId="0" borderId="29" xfId="36" applyFont="1" applyFill="1" applyBorder="1" applyAlignment="1" applyProtection="1">
      <alignment vertical="center"/>
    </xf>
    <xf numFmtId="38" fontId="28" fillId="0" borderId="60" xfId="36" applyFont="1" applyFill="1" applyBorder="1" applyAlignment="1" applyProtection="1">
      <alignment vertical="center"/>
    </xf>
    <xf numFmtId="38" fontId="28" fillId="0" borderId="30" xfId="36" applyFont="1" applyFill="1" applyBorder="1" applyAlignment="1" applyProtection="1">
      <alignment vertical="center"/>
    </xf>
    <xf numFmtId="38" fontId="20" fillId="0" borderId="28" xfId="35" applyFont="1" applyBorder="1">
      <alignment vertical="center"/>
    </xf>
    <xf numFmtId="38" fontId="20" fillId="0" borderId="17" xfId="36" applyFont="1" applyBorder="1" applyAlignment="1">
      <alignment vertical="center"/>
    </xf>
    <xf numFmtId="38" fontId="20" fillId="0" borderId="17" xfId="35" applyFont="1" applyBorder="1">
      <alignment vertical="center"/>
    </xf>
    <xf numFmtId="38" fontId="20" fillId="0" borderId="19" xfId="36" applyFont="1" applyBorder="1" applyAlignment="1">
      <alignment vertical="center"/>
    </xf>
    <xf numFmtId="38" fontId="20" fillId="0" borderId="39" xfId="36" applyFont="1" applyBorder="1" applyAlignment="1">
      <alignment vertical="center"/>
    </xf>
    <xf numFmtId="38" fontId="20" fillId="0" borderId="15" xfId="36" applyFont="1" applyBorder="1" applyAlignment="1">
      <alignment vertical="center"/>
    </xf>
    <xf numFmtId="38" fontId="20" fillId="0" borderId="16" xfId="36" applyFont="1" applyBorder="1" applyAlignment="1">
      <alignment vertical="center"/>
    </xf>
    <xf numFmtId="38" fontId="20" fillId="0" borderId="17" xfId="35" applyFont="1" applyFill="1" applyBorder="1" applyAlignment="1">
      <alignment vertical="center"/>
    </xf>
    <xf numFmtId="38" fontId="28" fillId="0" borderId="36" xfId="36" applyFont="1" applyFill="1" applyBorder="1" applyAlignment="1">
      <alignment vertical="center"/>
    </xf>
    <xf numFmtId="38" fontId="28" fillId="0" borderId="28" xfId="36" applyFont="1" applyFill="1" applyBorder="1" applyAlignment="1" applyProtection="1">
      <alignment vertical="center"/>
    </xf>
    <xf numFmtId="38" fontId="28" fillId="0" borderId="32" xfId="36" applyFont="1" applyFill="1" applyBorder="1" applyAlignment="1" applyProtection="1">
      <alignment vertical="center"/>
    </xf>
    <xf numFmtId="38" fontId="28" fillId="0" borderId="36" xfId="36" applyFont="1" applyFill="1" applyBorder="1" applyAlignment="1" applyProtection="1">
      <alignment vertical="center"/>
    </xf>
    <xf numFmtId="38" fontId="20" fillId="0" borderId="39" xfId="36" applyFont="1" applyFill="1" applyBorder="1" applyAlignment="1">
      <alignment vertical="center"/>
    </xf>
    <xf numFmtId="38" fontId="20" fillId="0" borderId="15" xfId="36" applyFont="1" applyFill="1" applyBorder="1" applyAlignment="1">
      <alignment vertical="center"/>
    </xf>
    <xf numFmtId="38" fontId="20" fillId="0" borderId="16" xfId="36" applyFont="1" applyFill="1" applyBorder="1" applyAlignment="1">
      <alignment vertical="center"/>
    </xf>
    <xf numFmtId="38" fontId="20" fillId="0" borderId="19" xfId="36" applyFont="1" applyFill="1" applyBorder="1" applyAlignment="1">
      <alignment vertical="center"/>
    </xf>
    <xf numFmtId="38" fontId="28" fillId="0" borderId="61" xfId="36" applyFont="1" applyFill="1" applyBorder="1" applyAlignment="1" applyProtection="1">
      <alignment vertical="center"/>
    </xf>
  </cellXfs>
  <cellStyles count="88">
    <cellStyle name="20% - アクセント 1 2" xfId="2" xr:uid="{00000000-0005-0000-0000-000000000000}"/>
    <cellStyle name="20% - アクセント 1 3" xfId="50" xr:uid="{F5C5714A-62F3-4605-A870-4E286AA41BEB}"/>
    <cellStyle name="20% - アクセント 2 2" xfId="3" xr:uid="{00000000-0005-0000-0000-000001000000}"/>
    <cellStyle name="20% - アクセント 2 3" xfId="51" xr:uid="{18663B87-D366-41F6-ABDA-D542C11D9C05}"/>
    <cellStyle name="20% - アクセント 3 2" xfId="4" xr:uid="{00000000-0005-0000-0000-000002000000}"/>
    <cellStyle name="20% - アクセント 3 3" xfId="52" xr:uid="{13CEB465-2B18-4436-BF6E-D574FF74753D}"/>
    <cellStyle name="20% - アクセント 4 2" xfId="5" xr:uid="{00000000-0005-0000-0000-000003000000}"/>
    <cellStyle name="20% - アクセント 4 3" xfId="53" xr:uid="{3DBE2581-E3C7-4911-BBCC-226805D84E61}"/>
    <cellStyle name="20% - アクセント 5 2" xfId="6" xr:uid="{00000000-0005-0000-0000-000004000000}"/>
    <cellStyle name="20% - アクセント 5 3" xfId="54" xr:uid="{DD0BF05E-24E3-40E8-8787-D0411FA70F70}"/>
    <cellStyle name="20% - アクセント 6 2" xfId="7" xr:uid="{00000000-0005-0000-0000-000005000000}"/>
    <cellStyle name="20% - アクセント 6 3" xfId="55" xr:uid="{3FAFF882-D943-4A2F-9D7A-33B8996262D5}"/>
    <cellStyle name="40% - アクセント 1 2" xfId="8" xr:uid="{00000000-0005-0000-0000-000006000000}"/>
    <cellStyle name="40% - アクセント 1 3" xfId="56" xr:uid="{103216B8-CB87-4885-B728-1E67BB92013F}"/>
    <cellStyle name="40% - アクセント 2 2" xfId="9" xr:uid="{00000000-0005-0000-0000-000007000000}"/>
    <cellStyle name="40% - アクセント 2 3" xfId="57" xr:uid="{EF6C76FF-F4F6-43E3-BC8A-CDA1ABF9743B}"/>
    <cellStyle name="40% - アクセント 3 2" xfId="10" xr:uid="{00000000-0005-0000-0000-000008000000}"/>
    <cellStyle name="40% - アクセント 3 3" xfId="58" xr:uid="{0F72CDA1-2424-44FE-AF6B-009B87A1EF50}"/>
    <cellStyle name="40% - アクセント 4 2" xfId="11" xr:uid="{00000000-0005-0000-0000-000009000000}"/>
    <cellStyle name="40% - アクセント 4 3" xfId="59" xr:uid="{99961A81-DADC-4277-8C7B-C1B59C139575}"/>
    <cellStyle name="40% - アクセント 5 2" xfId="12" xr:uid="{00000000-0005-0000-0000-00000A000000}"/>
    <cellStyle name="40% - アクセント 5 3" xfId="60" xr:uid="{E4F44A56-6106-4D29-AF82-4EA39C01ECBD}"/>
    <cellStyle name="40% - アクセント 6 2" xfId="13" xr:uid="{00000000-0005-0000-0000-00000B000000}"/>
    <cellStyle name="40% - アクセント 6 3" xfId="61" xr:uid="{D5098B17-ABBD-4074-95F3-90071BB4FD7F}"/>
    <cellStyle name="60% - アクセント 1 2" xfId="14" xr:uid="{00000000-0005-0000-0000-00000C000000}"/>
    <cellStyle name="60% - アクセント 1 3" xfId="62" xr:uid="{9F30046B-7931-46D1-8C77-FA99598061AE}"/>
    <cellStyle name="60% - アクセント 2 2" xfId="15" xr:uid="{00000000-0005-0000-0000-00000D000000}"/>
    <cellStyle name="60% - アクセント 2 3" xfId="63" xr:uid="{5DC6E5BC-5354-47D6-8DC3-A118982C56C3}"/>
    <cellStyle name="60% - アクセント 3 2" xfId="16" xr:uid="{00000000-0005-0000-0000-00000E000000}"/>
    <cellStyle name="60% - アクセント 3 3" xfId="64" xr:uid="{4FAAACF2-5500-4DB8-9567-B2B6FB578958}"/>
    <cellStyle name="60% - アクセント 4 2" xfId="17" xr:uid="{00000000-0005-0000-0000-00000F000000}"/>
    <cellStyle name="60% - アクセント 4 3" xfId="65" xr:uid="{BD58DA30-793E-4071-808F-96F2799A33F8}"/>
    <cellStyle name="60% - アクセント 5 2" xfId="18" xr:uid="{00000000-0005-0000-0000-000010000000}"/>
    <cellStyle name="60% - アクセント 5 3" xfId="66" xr:uid="{D6AAC3C5-EB6B-4338-8C5C-99BA806C20ED}"/>
    <cellStyle name="60% - アクセント 6 2" xfId="19" xr:uid="{00000000-0005-0000-0000-000011000000}"/>
    <cellStyle name="60% - アクセント 6 3" xfId="67" xr:uid="{3750EA83-D845-405F-910D-65A9B62E7C68}"/>
    <cellStyle name="Excel Built-in Comma [0]" xfId="48" xr:uid="{00000000-0005-0000-0000-000012000000}"/>
    <cellStyle name="アクセント 1 2" xfId="20" xr:uid="{00000000-0005-0000-0000-000013000000}"/>
    <cellStyle name="アクセント 1 3" xfId="68" xr:uid="{AC26DAB8-9D27-4E08-84B3-76F7F794D15D}"/>
    <cellStyle name="アクセント 2 2" xfId="21" xr:uid="{00000000-0005-0000-0000-000014000000}"/>
    <cellStyle name="アクセント 2 3" xfId="69" xr:uid="{5380C5CC-D018-42E3-AF31-D62ED6C66F9F}"/>
    <cellStyle name="アクセント 3 2" xfId="22" xr:uid="{00000000-0005-0000-0000-000015000000}"/>
    <cellStyle name="アクセント 3 3" xfId="70" xr:uid="{C9BA33A8-40A6-4A94-82FF-55C98FDD3124}"/>
    <cellStyle name="アクセント 4 2" xfId="23" xr:uid="{00000000-0005-0000-0000-000016000000}"/>
    <cellStyle name="アクセント 4 3" xfId="71" xr:uid="{C87024B7-3A3C-4A06-94F6-D287300EEF30}"/>
    <cellStyle name="アクセント 5 2" xfId="24" xr:uid="{00000000-0005-0000-0000-000017000000}"/>
    <cellStyle name="アクセント 5 3" xfId="72" xr:uid="{0688BEFA-A132-4BAC-BDF1-30624C135BCD}"/>
    <cellStyle name="アクセント 6 2" xfId="25" xr:uid="{00000000-0005-0000-0000-000018000000}"/>
    <cellStyle name="アクセント 6 3" xfId="73" xr:uid="{92599EE2-8EA6-43C9-B0A9-7376621F8DFB}"/>
    <cellStyle name="タイトル 2" xfId="26" xr:uid="{00000000-0005-0000-0000-000019000000}"/>
    <cellStyle name="チェック セル 2" xfId="27" xr:uid="{00000000-0005-0000-0000-00001A000000}"/>
    <cellStyle name="チェック セル 3" xfId="74" xr:uid="{24303925-8693-462B-AC2A-00AF53B43525}"/>
    <cellStyle name="どちらでもない 2" xfId="28" xr:uid="{00000000-0005-0000-0000-00001B000000}"/>
    <cellStyle name="どちらでもない 3" xfId="75" xr:uid="{91F37DCA-735B-4485-B957-D69F3CF8160A}"/>
    <cellStyle name="パーセント" xfId="47" builtinId="5"/>
    <cellStyle name="パーセント 2" xfId="29" xr:uid="{00000000-0005-0000-0000-00001D000000}"/>
    <cellStyle name="パーセント 3" xfId="76" xr:uid="{9DEFAC8F-2C1D-4F05-AE85-9C09A4CBC5AE}"/>
    <cellStyle name="メモ 2" xfId="30" xr:uid="{00000000-0005-0000-0000-00001E000000}"/>
    <cellStyle name="メモ 3" xfId="77" xr:uid="{41932BB7-68BD-4F2D-ACF4-239B2E52A108}"/>
    <cellStyle name="リンク セル 2" xfId="31" xr:uid="{00000000-0005-0000-0000-00001F000000}"/>
    <cellStyle name="悪い 2" xfId="32" xr:uid="{00000000-0005-0000-0000-000020000000}"/>
    <cellStyle name="悪い 3" xfId="78" xr:uid="{4168DA9A-5248-4C81-87F2-9D63447ECAB4}"/>
    <cellStyle name="計算 2" xfId="33" xr:uid="{00000000-0005-0000-0000-000021000000}"/>
    <cellStyle name="計算 3" xfId="79" xr:uid="{2DE22F08-4B71-47DB-848E-189A3EA9FEDD}"/>
    <cellStyle name="警告文 2" xfId="34" xr:uid="{00000000-0005-0000-0000-000022000000}"/>
    <cellStyle name="桁区切り 2" xfId="36" xr:uid="{00000000-0005-0000-0000-000023000000}"/>
    <cellStyle name="桁区切り 2 2" xfId="83" xr:uid="{C8725D68-8583-4A50-B072-2C42B3435413}"/>
    <cellStyle name="桁区切り 3" xfId="35" xr:uid="{00000000-0005-0000-0000-000024000000}"/>
    <cellStyle name="見出し 1 2" xfId="37" xr:uid="{00000000-0005-0000-0000-000025000000}"/>
    <cellStyle name="見出し 2 2" xfId="38" xr:uid="{00000000-0005-0000-0000-000026000000}"/>
    <cellStyle name="見出し 3 2" xfId="39" xr:uid="{00000000-0005-0000-0000-000027000000}"/>
    <cellStyle name="見出し 4 2" xfId="40" xr:uid="{00000000-0005-0000-0000-000028000000}"/>
    <cellStyle name="集計 2" xfId="41" xr:uid="{00000000-0005-0000-0000-000029000000}"/>
    <cellStyle name="出力 2" xfId="42" xr:uid="{00000000-0005-0000-0000-00002A000000}"/>
    <cellStyle name="出力 3" xfId="80" xr:uid="{B22D6E33-82DD-48AC-89C3-EB9713E4DD7E}"/>
    <cellStyle name="説明文 2" xfId="43" xr:uid="{00000000-0005-0000-0000-00002B000000}"/>
    <cellStyle name="入力 2" xfId="44" xr:uid="{00000000-0005-0000-0000-00002C000000}"/>
    <cellStyle name="入力 3" xfId="81" xr:uid="{9D16AC1C-33F4-425E-A8E2-CA78C93EF303}"/>
    <cellStyle name="標準" xfId="0" builtinId="0"/>
    <cellStyle name="標準 2" xfId="1" xr:uid="{00000000-0005-0000-0000-00002E000000}"/>
    <cellStyle name="標準 3" xfId="49" xr:uid="{FBEB33B3-6D69-4DA9-BF42-0E8D3ECFBA76}"/>
    <cellStyle name="標準 3 2" xfId="84" xr:uid="{D3606CE8-58CB-4179-BAB6-F7DA93DA9B2D}"/>
    <cellStyle name="標準 4" xfId="85" xr:uid="{93A00198-0A93-46CB-AC44-5262A4EF0032}"/>
    <cellStyle name="標準 5" xfId="86" xr:uid="{5219B906-5A19-4F77-9F3C-45E70FF4CD04}"/>
    <cellStyle name="標準 6" xfId="87" xr:uid="{CC7CFE2E-7171-45B0-9D74-7E7640C4E877}"/>
    <cellStyle name="標準_平成22年報告書（案）" xfId="45" xr:uid="{00000000-0005-0000-0000-00002F000000}"/>
    <cellStyle name="良い 2" xfId="46" xr:uid="{00000000-0005-0000-0000-000030000000}"/>
    <cellStyle name="良い 3" xfId="82" xr:uid="{5CBE57DF-7766-4DD9-889C-877B04589958}"/>
  </cellStyles>
  <dxfs count="0"/>
  <tableStyles count="0" defaultTableStyle="TableStyleMedium2" defaultPivotStyle="PivotStyleLight16"/>
  <colors>
    <mruColors>
      <color rgb="FFFF99FF"/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119"/>
  <sheetViews>
    <sheetView tabSelected="1" topLeftCell="B97" zoomScale="115" zoomScaleNormal="115" workbookViewId="0">
      <selection activeCell="Q19" sqref="Q19"/>
    </sheetView>
  </sheetViews>
  <sheetFormatPr defaultRowHeight="13.5"/>
  <cols>
    <col min="1" max="1" width="4.375" style="1" customWidth="1"/>
    <col min="2" max="2" width="8.625" style="1" customWidth="1"/>
    <col min="3" max="3" width="6.75" style="1" customWidth="1"/>
    <col min="4" max="4" width="9.125" style="1" customWidth="1"/>
    <col min="5" max="16" width="8.125" style="1" customWidth="1"/>
    <col min="17" max="17" width="9.125" style="1" customWidth="1"/>
    <col min="18" max="18" width="7.5" style="1" customWidth="1"/>
    <col min="19" max="19" width="1.875" style="43" customWidth="1"/>
    <col min="20" max="239" width="9" style="43"/>
    <col min="240" max="240" width="4.375" style="43" customWidth="1"/>
    <col min="241" max="241" width="8.625" style="43" customWidth="1"/>
    <col min="242" max="242" width="6.75" style="43" customWidth="1"/>
    <col min="243" max="243" width="10.5" style="43" bestFit="1" customWidth="1"/>
    <col min="244" max="255" width="8.625" style="43" customWidth="1"/>
    <col min="256" max="256" width="9.125" style="43" customWidth="1"/>
    <col min="257" max="257" width="7.5" style="43" customWidth="1"/>
    <col min="258" max="258" width="1.875" style="43" customWidth="1"/>
    <col min="259" max="495" width="9" style="43"/>
    <col min="496" max="496" width="4.375" style="43" customWidth="1"/>
    <col min="497" max="497" width="8.625" style="43" customWidth="1"/>
    <col min="498" max="498" width="6.75" style="43" customWidth="1"/>
    <col min="499" max="499" width="10.5" style="43" bestFit="1" customWidth="1"/>
    <col min="500" max="511" width="8.625" style="43" customWidth="1"/>
    <col min="512" max="512" width="9.125" style="43" customWidth="1"/>
    <col min="513" max="513" width="7.5" style="43" customWidth="1"/>
    <col min="514" max="514" width="1.875" style="43" customWidth="1"/>
    <col min="515" max="751" width="9" style="43"/>
    <col min="752" max="752" width="4.375" style="43" customWidth="1"/>
    <col min="753" max="753" width="8.625" style="43" customWidth="1"/>
    <col min="754" max="754" width="6.75" style="43" customWidth="1"/>
    <col min="755" max="755" width="10.5" style="43" bestFit="1" customWidth="1"/>
    <col min="756" max="767" width="8.625" style="43" customWidth="1"/>
    <col min="768" max="768" width="9.125" style="43" customWidth="1"/>
    <col min="769" max="769" width="7.5" style="43" customWidth="1"/>
    <col min="770" max="770" width="1.875" style="43" customWidth="1"/>
    <col min="771" max="1007" width="9" style="43"/>
    <col min="1008" max="1008" width="4.375" style="43" customWidth="1"/>
    <col min="1009" max="1009" width="8.625" style="43" customWidth="1"/>
    <col min="1010" max="1010" width="6.75" style="43" customWidth="1"/>
    <col min="1011" max="1011" width="10.5" style="43" bestFit="1" customWidth="1"/>
    <col min="1012" max="1023" width="8.625" style="43" customWidth="1"/>
    <col min="1024" max="1024" width="9.125" style="43" customWidth="1"/>
    <col min="1025" max="1025" width="7.5" style="43" customWidth="1"/>
    <col min="1026" max="1026" width="1.875" style="43" customWidth="1"/>
    <col min="1027" max="1263" width="9" style="43"/>
    <col min="1264" max="1264" width="4.375" style="43" customWidth="1"/>
    <col min="1265" max="1265" width="8.625" style="43" customWidth="1"/>
    <col min="1266" max="1266" width="6.75" style="43" customWidth="1"/>
    <col min="1267" max="1267" width="10.5" style="43" bestFit="1" customWidth="1"/>
    <col min="1268" max="1279" width="8.625" style="43" customWidth="1"/>
    <col min="1280" max="1280" width="9.125" style="43" customWidth="1"/>
    <col min="1281" max="1281" width="7.5" style="43" customWidth="1"/>
    <col min="1282" max="1282" width="1.875" style="43" customWidth="1"/>
    <col min="1283" max="1519" width="9" style="43"/>
    <col min="1520" max="1520" width="4.375" style="43" customWidth="1"/>
    <col min="1521" max="1521" width="8.625" style="43" customWidth="1"/>
    <col min="1522" max="1522" width="6.75" style="43" customWidth="1"/>
    <col min="1523" max="1523" width="10.5" style="43" bestFit="1" customWidth="1"/>
    <col min="1524" max="1535" width="8.625" style="43" customWidth="1"/>
    <col min="1536" max="1536" width="9.125" style="43" customWidth="1"/>
    <col min="1537" max="1537" width="7.5" style="43" customWidth="1"/>
    <col min="1538" max="1538" width="1.875" style="43" customWidth="1"/>
    <col min="1539" max="1775" width="9" style="43"/>
    <col min="1776" max="1776" width="4.375" style="43" customWidth="1"/>
    <col min="1777" max="1777" width="8.625" style="43" customWidth="1"/>
    <col min="1778" max="1778" width="6.75" style="43" customWidth="1"/>
    <col min="1779" max="1779" width="10.5" style="43" bestFit="1" customWidth="1"/>
    <col min="1780" max="1791" width="8.625" style="43" customWidth="1"/>
    <col min="1792" max="1792" width="9.125" style="43" customWidth="1"/>
    <col min="1793" max="1793" width="7.5" style="43" customWidth="1"/>
    <col min="1794" max="1794" width="1.875" style="43" customWidth="1"/>
    <col min="1795" max="2031" width="9" style="43"/>
    <col min="2032" max="2032" width="4.375" style="43" customWidth="1"/>
    <col min="2033" max="2033" width="8.625" style="43" customWidth="1"/>
    <col min="2034" max="2034" width="6.75" style="43" customWidth="1"/>
    <col min="2035" max="2035" width="10.5" style="43" bestFit="1" customWidth="1"/>
    <col min="2036" max="2047" width="8.625" style="43" customWidth="1"/>
    <col min="2048" max="2048" width="9.125" style="43" customWidth="1"/>
    <col min="2049" max="2049" width="7.5" style="43" customWidth="1"/>
    <col min="2050" max="2050" width="1.875" style="43" customWidth="1"/>
    <col min="2051" max="2287" width="9" style="43"/>
    <col min="2288" max="2288" width="4.375" style="43" customWidth="1"/>
    <col min="2289" max="2289" width="8.625" style="43" customWidth="1"/>
    <col min="2290" max="2290" width="6.75" style="43" customWidth="1"/>
    <col min="2291" max="2291" width="10.5" style="43" bestFit="1" customWidth="1"/>
    <col min="2292" max="2303" width="8.625" style="43" customWidth="1"/>
    <col min="2304" max="2304" width="9.125" style="43" customWidth="1"/>
    <col min="2305" max="2305" width="7.5" style="43" customWidth="1"/>
    <col min="2306" max="2306" width="1.875" style="43" customWidth="1"/>
    <col min="2307" max="2543" width="9" style="43"/>
    <col min="2544" max="2544" width="4.375" style="43" customWidth="1"/>
    <col min="2545" max="2545" width="8.625" style="43" customWidth="1"/>
    <col min="2546" max="2546" width="6.75" style="43" customWidth="1"/>
    <col min="2547" max="2547" width="10.5" style="43" bestFit="1" customWidth="1"/>
    <col min="2548" max="2559" width="8.625" style="43" customWidth="1"/>
    <col min="2560" max="2560" width="9.125" style="43" customWidth="1"/>
    <col min="2561" max="2561" width="7.5" style="43" customWidth="1"/>
    <col min="2562" max="2562" width="1.875" style="43" customWidth="1"/>
    <col min="2563" max="2799" width="9" style="43"/>
    <col min="2800" max="2800" width="4.375" style="43" customWidth="1"/>
    <col min="2801" max="2801" width="8.625" style="43" customWidth="1"/>
    <col min="2802" max="2802" width="6.75" style="43" customWidth="1"/>
    <col min="2803" max="2803" width="10.5" style="43" bestFit="1" customWidth="1"/>
    <col min="2804" max="2815" width="8.625" style="43" customWidth="1"/>
    <col min="2816" max="2816" width="9.125" style="43" customWidth="1"/>
    <col min="2817" max="2817" width="7.5" style="43" customWidth="1"/>
    <col min="2818" max="2818" width="1.875" style="43" customWidth="1"/>
    <col min="2819" max="3055" width="9" style="43"/>
    <col min="3056" max="3056" width="4.375" style="43" customWidth="1"/>
    <col min="3057" max="3057" width="8.625" style="43" customWidth="1"/>
    <col min="3058" max="3058" width="6.75" style="43" customWidth="1"/>
    <col min="3059" max="3059" width="10.5" style="43" bestFit="1" customWidth="1"/>
    <col min="3060" max="3071" width="8.625" style="43" customWidth="1"/>
    <col min="3072" max="3072" width="9.125" style="43" customWidth="1"/>
    <col min="3073" max="3073" width="7.5" style="43" customWidth="1"/>
    <col min="3074" max="3074" width="1.875" style="43" customWidth="1"/>
    <col min="3075" max="3311" width="9" style="43"/>
    <col min="3312" max="3312" width="4.375" style="43" customWidth="1"/>
    <col min="3313" max="3313" width="8.625" style="43" customWidth="1"/>
    <col min="3314" max="3314" width="6.75" style="43" customWidth="1"/>
    <col min="3315" max="3315" width="10.5" style="43" bestFit="1" customWidth="1"/>
    <col min="3316" max="3327" width="8.625" style="43" customWidth="1"/>
    <col min="3328" max="3328" width="9.125" style="43" customWidth="1"/>
    <col min="3329" max="3329" width="7.5" style="43" customWidth="1"/>
    <col min="3330" max="3330" width="1.875" style="43" customWidth="1"/>
    <col min="3331" max="3567" width="9" style="43"/>
    <col min="3568" max="3568" width="4.375" style="43" customWidth="1"/>
    <col min="3569" max="3569" width="8.625" style="43" customWidth="1"/>
    <col min="3570" max="3570" width="6.75" style="43" customWidth="1"/>
    <col min="3571" max="3571" width="10.5" style="43" bestFit="1" customWidth="1"/>
    <col min="3572" max="3583" width="8.625" style="43" customWidth="1"/>
    <col min="3584" max="3584" width="9.125" style="43" customWidth="1"/>
    <col min="3585" max="3585" width="7.5" style="43" customWidth="1"/>
    <col min="3586" max="3586" width="1.875" style="43" customWidth="1"/>
    <col min="3587" max="3823" width="9" style="43"/>
    <col min="3824" max="3824" width="4.375" style="43" customWidth="1"/>
    <col min="3825" max="3825" width="8.625" style="43" customWidth="1"/>
    <col min="3826" max="3826" width="6.75" style="43" customWidth="1"/>
    <col min="3827" max="3827" width="10.5" style="43" bestFit="1" customWidth="1"/>
    <col min="3828" max="3839" width="8.625" style="43" customWidth="1"/>
    <col min="3840" max="3840" width="9.125" style="43" customWidth="1"/>
    <col min="3841" max="3841" width="7.5" style="43" customWidth="1"/>
    <col min="3842" max="3842" width="1.875" style="43" customWidth="1"/>
    <col min="3843" max="4079" width="9" style="43"/>
    <col min="4080" max="4080" width="4.375" style="43" customWidth="1"/>
    <col min="4081" max="4081" width="8.625" style="43" customWidth="1"/>
    <col min="4082" max="4082" width="6.75" style="43" customWidth="1"/>
    <col min="4083" max="4083" width="10.5" style="43" bestFit="1" customWidth="1"/>
    <col min="4084" max="4095" width="8.625" style="43" customWidth="1"/>
    <col min="4096" max="4096" width="9.125" style="43" customWidth="1"/>
    <col min="4097" max="4097" width="7.5" style="43" customWidth="1"/>
    <col min="4098" max="4098" width="1.875" style="43" customWidth="1"/>
    <col min="4099" max="4335" width="9" style="43"/>
    <col min="4336" max="4336" width="4.375" style="43" customWidth="1"/>
    <col min="4337" max="4337" width="8.625" style="43" customWidth="1"/>
    <col min="4338" max="4338" width="6.75" style="43" customWidth="1"/>
    <col min="4339" max="4339" width="10.5" style="43" bestFit="1" customWidth="1"/>
    <col min="4340" max="4351" width="8.625" style="43" customWidth="1"/>
    <col min="4352" max="4352" width="9.125" style="43" customWidth="1"/>
    <col min="4353" max="4353" width="7.5" style="43" customWidth="1"/>
    <col min="4354" max="4354" width="1.875" style="43" customWidth="1"/>
    <col min="4355" max="4591" width="9" style="43"/>
    <col min="4592" max="4592" width="4.375" style="43" customWidth="1"/>
    <col min="4593" max="4593" width="8.625" style="43" customWidth="1"/>
    <col min="4594" max="4594" width="6.75" style="43" customWidth="1"/>
    <col min="4595" max="4595" width="10.5" style="43" bestFit="1" customWidth="1"/>
    <col min="4596" max="4607" width="8.625" style="43" customWidth="1"/>
    <col min="4608" max="4608" width="9.125" style="43" customWidth="1"/>
    <col min="4609" max="4609" width="7.5" style="43" customWidth="1"/>
    <col min="4610" max="4610" width="1.875" style="43" customWidth="1"/>
    <col min="4611" max="4847" width="9" style="43"/>
    <col min="4848" max="4848" width="4.375" style="43" customWidth="1"/>
    <col min="4849" max="4849" width="8.625" style="43" customWidth="1"/>
    <col min="4850" max="4850" width="6.75" style="43" customWidth="1"/>
    <col min="4851" max="4851" width="10.5" style="43" bestFit="1" customWidth="1"/>
    <col min="4852" max="4863" width="8.625" style="43" customWidth="1"/>
    <col min="4864" max="4864" width="9.125" style="43" customWidth="1"/>
    <col min="4865" max="4865" width="7.5" style="43" customWidth="1"/>
    <col min="4866" max="4866" width="1.875" style="43" customWidth="1"/>
    <col min="4867" max="5103" width="9" style="43"/>
    <col min="5104" max="5104" width="4.375" style="43" customWidth="1"/>
    <col min="5105" max="5105" width="8.625" style="43" customWidth="1"/>
    <col min="5106" max="5106" width="6.75" style="43" customWidth="1"/>
    <col min="5107" max="5107" width="10.5" style="43" bestFit="1" customWidth="1"/>
    <col min="5108" max="5119" width="8.625" style="43" customWidth="1"/>
    <col min="5120" max="5120" width="9.125" style="43" customWidth="1"/>
    <col min="5121" max="5121" width="7.5" style="43" customWidth="1"/>
    <col min="5122" max="5122" width="1.875" style="43" customWidth="1"/>
    <col min="5123" max="5359" width="9" style="43"/>
    <col min="5360" max="5360" width="4.375" style="43" customWidth="1"/>
    <col min="5361" max="5361" width="8.625" style="43" customWidth="1"/>
    <col min="5362" max="5362" width="6.75" style="43" customWidth="1"/>
    <col min="5363" max="5363" width="10.5" style="43" bestFit="1" customWidth="1"/>
    <col min="5364" max="5375" width="8.625" style="43" customWidth="1"/>
    <col min="5376" max="5376" width="9.125" style="43" customWidth="1"/>
    <col min="5377" max="5377" width="7.5" style="43" customWidth="1"/>
    <col min="5378" max="5378" width="1.875" style="43" customWidth="1"/>
    <col min="5379" max="5615" width="9" style="43"/>
    <col min="5616" max="5616" width="4.375" style="43" customWidth="1"/>
    <col min="5617" max="5617" width="8.625" style="43" customWidth="1"/>
    <col min="5618" max="5618" width="6.75" style="43" customWidth="1"/>
    <col min="5619" max="5619" width="10.5" style="43" bestFit="1" customWidth="1"/>
    <col min="5620" max="5631" width="8.625" style="43" customWidth="1"/>
    <col min="5632" max="5632" width="9.125" style="43" customWidth="1"/>
    <col min="5633" max="5633" width="7.5" style="43" customWidth="1"/>
    <col min="5634" max="5634" width="1.875" style="43" customWidth="1"/>
    <col min="5635" max="5871" width="9" style="43"/>
    <col min="5872" max="5872" width="4.375" style="43" customWidth="1"/>
    <col min="5873" max="5873" width="8.625" style="43" customWidth="1"/>
    <col min="5874" max="5874" width="6.75" style="43" customWidth="1"/>
    <col min="5875" max="5875" width="10.5" style="43" bestFit="1" customWidth="1"/>
    <col min="5876" max="5887" width="8.625" style="43" customWidth="1"/>
    <col min="5888" max="5888" width="9.125" style="43" customWidth="1"/>
    <col min="5889" max="5889" width="7.5" style="43" customWidth="1"/>
    <col min="5890" max="5890" width="1.875" style="43" customWidth="1"/>
    <col min="5891" max="6127" width="9" style="43"/>
    <col min="6128" max="6128" width="4.375" style="43" customWidth="1"/>
    <col min="6129" max="6129" width="8.625" style="43" customWidth="1"/>
    <col min="6130" max="6130" width="6.75" style="43" customWidth="1"/>
    <col min="6131" max="6131" width="10.5" style="43" bestFit="1" customWidth="1"/>
    <col min="6132" max="6143" width="8.625" style="43" customWidth="1"/>
    <col min="6144" max="6144" width="9.125" style="43" customWidth="1"/>
    <col min="6145" max="6145" width="7.5" style="43" customWidth="1"/>
    <col min="6146" max="6146" width="1.875" style="43" customWidth="1"/>
    <col min="6147" max="6383" width="9" style="43"/>
    <col min="6384" max="6384" width="4.375" style="43" customWidth="1"/>
    <col min="6385" max="6385" width="8.625" style="43" customWidth="1"/>
    <col min="6386" max="6386" width="6.75" style="43" customWidth="1"/>
    <col min="6387" max="6387" width="10.5" style="43" bestFit="1" customWidth="1"/>
    <col min="6388" max="6399" width="8.625" style="43" customWidth="1"/>
    <col min="6400" max="6400" width="9.125" style="43" customWidth="1"/>
    <col min="6401" max="6401" width="7.5" style="43" customWidth="1"/>
    <col min="6402" max="6402" width="1.875" style="43" customWidth="1"/>
    <col min="6403" max="6639" width="9" style="43"/>
    <col min="6640" max="6640" width="4.375" style="43" customWidth="1"/>
    <col min="6641" max="6641" width="8.625" style="43" customWidth="1"/>
    <col min="6642" max="6642" width="6.75" style="43" customWidth="1"/>
    <col min="6643" max="6643" width="10.5" style="43" bestFit="1" customWidth="1"/>
    <col min="6644" max="6655" width="8.625" style="43" customWidth="1"/>
    <col min="6656" max="6656" width="9.125" style="43" customWidth="1"/>
    <col min="6657" max="6657" width="7.5" style="43" customWidth="1"/>
    <col min="6658" max="6658" width="1.875" style="43" customWidth="1"/>
    <col min="6659" max="6895" width="9" style="43"/>
    <col min="6896" max="6896" width="4.375" style="43" customWidth="1"/>
    <col min="6897" max="6897" width="8.625" style="43" customWidth="1"/>
    <col min="6898" max="6898" width="6.75" style="43" customWidth="1"/>
    <col min="6899" max="6899" width="10.5" style="43" bestFit="1" customWidth="1"/>
    <col min="6900" max="6911" width="8.625" style="43" customWidth="1"/>
    <col min="6912" max="6912" width="9.125" style="43" customWidth="1"/>
    <col min="6913" max="6913" width="7.5" style="43" customWidth="1"/>
    <col min="6914" max="6914" width="1.875" style="43" customWidth="1"/>
    <col min="6915" max="7151" width="9" style="43"/>
    <col min="7152" max="7152" width="4.375" style="43" customWidth="1"/>
    <col min="7153" max="7153" width="8.625" style="43" customWidth="1"/>
    <col min="7154" max="7154" width="6.75" style="43" customWidth="1"/>
    <col min="7155" max="7155" width="10.5" style="43" bestFit="1" customWidth="1"/>
    <col min="7156" max="7167" width="8.625" style="43" customWidth="1"/>
    <col min="7168" max="7168" width="9.125" style="43" customWidth="1"/>
    <col min="7169" max="7169" width="7.5" style="43" customWidth="1"/>
    <col min="7170" max="7170" width="1.875" style="43" customWidth="1"/>
    <col min="7171" max="7407" width="9" style="43"/>
    <col min="7408" max="7408" width="4.375" style="43" customWidth="1"/>
    <col min="7409" max="7409" width="8.625" style="43" customWidth="1"/>
    <col min="7410" max="7410" width="6.75" style="43" customWidth="1"/>
    <col min="7411" max="7411" width="10.5" style="43" bestFit="1" customWidth="1"/>
    <col min="7412" max="7423" width="8.625" style="43" customWidth="1"/>
    <col min="7424" max="7424" width="9.125" style="43" customWidth="1"/>
    <col min="7425" max="7425" width="7.5" style="43" customWidth="1"/>
    <col min="7426" max="7426" width="1.875" style="43" customWidth="1"/>
    <col min="7427" max="7663" width="9" style="43"/>
    <col min="7664" max="7664" width="4.375" style="43" customWidth="1"/>
    <col min="7665" max="7665" width="8.625" style="43" customWidth="1"/>
    <col min="7666" max="7666" width="6.75" style="43" customWidth="1"/>
    <col min="7667" max="7667" width="10.5" style="43" bestFit="1" customWidth="1"/>
    <col min="7668" max="7679" width="8.625" style="43" customWidth="1"/>
    <col min="7680" max="7680" width="9.125" style="43" customWidth="1"/>
    <col min="7681" max="7681" width="7.5" style="43" customWidth="1"/>
    <col min="7682" max="7682" width="1.875" style="43" customWidth="1"/>
    <col min="7683" max="7919" width="9" style="43"/>
    <col min="7920" max="7920" width="4.375" style="43" customWidth="1"/>
    <col min="7921" max="7921" width="8.625" style="43" customWidth="1"/>
    <col min="7922" max="7922" width="6.75" style="43" customWidth="1"/>
    <col min="7923" max="7923" width="10.5" style="43" bestFit="1" customWidth="1"/>
    <col min="7924" max="7935" width="8.625" style="43" customWidth="1"/>
    <col min="7936" max="7936" width="9.125" style="43" customWidth="1"/>
    <col min="7937" max="7937" width="7.5" style="43" customWidth="1"/>
    <col min="7938" max="7938" width="1.875" style="43" customWidth="1"/>
    <col min="7939" max="8175" width="9" style="43"/>
    <col min="8176" max="8176" width="4.375" style="43" customWidth="1"/>
    <col min="8177" max="8177" width="8.625" style="43" customWidth="1"/>
    <col min="8178" max="8178" width="6.75" style="43" customWidth="1"/>
    <col min="8179" max="8179" width="10.5" style="43" bestFit="1" customWidth="1"/>
    <col min="8180" max="8191" width="8.625" style="43" customWidth="1"/>
    <col min="8192" max="8192" width="9.125" style="43" customWidth="1"/>
    <col min="8193" max="8193" width="7.5" style="43" customWidth="1"/>
    <col min="8194" max="8194" width="1.875" style="43" customWidth="1"/>
    <col min="8195" max="8431" width="9" style="43"/>
    <col min="8432" max="8432" width="4.375" style="43" customWidth="1"/>
    <col min="8433" max="8433" width="8.625" style="43" customWidth="1"/>
    <col min="8434" max="8434" width="6.75" style="43" customWidth="1"/>
    <col min="8435" max="8435" width="10.5" style="43" bestFit="1" customWidth="1"/>
    <col min="8436" max="8447" width="8.625" style="43" customWidth="1"/>
    <col min="8448" max="8448" width="9.125" style="43" customWidth="1"/>
    <col min="8449" max="8449" width="7.5" style="43" customWidth="1"/>
    <col min="8450" max="8450" width="1.875" style="43" customWidth="1"/>
    <col min="8451" max="8687" width="9" style="43"/>
    <col min="8688" max="8688" width="4.375" style="43" customWidth="1"/>
    <col min="8689" max="8689" width="8.625" style="43" customWidth="1"/>
    <col min="8690" max="8690" width="6.75" style="43" customWidth="1"/>
    <col min="8691" max="8691" width="10.5" style="43" bestFit="1" customWidth="1"/>
    <col min="8692" max="8703" width="8.625" style="43" customWidth="1"/>
    <col min="8704" max="8704" width="9.125" style="43" customWidth="1"/>
    <col min="8705" max="8705" width="7.5" style="43" customWidth="1"/>
    <col min="8706" max="8706" width="1.875" style="43" customWidth="1"/>
    <col min="8707" max="8943" width="9" style="43"/>
    <col min="8944" max="8944" width="4.375" style="43" customWidth="1"/>
    <col min="8945" max="8945" width="8.625" style="43" customWidth="1"/>
    <col min="8946" max="8946" width="6.75" style="43" customWidth="1"/>
    <col min="8947" max="8947" width="10.5" style="43" bestFit="1" customWidth="1"/>
    <col min="8948" max="8959" width="8.625" style="43" customWidth="1"/>
    <col min="8960" max="8960" width="9.125" style="43" customWidth="1"/>
    <col min="8961" max="8961" width="7.5" style="43" customWidth="1"/>
    <col min="8962" max="8962" width="1.875" style="43" customWidth="1"/>
    <col min="8963" max="9199" width="9" style="43"/>
    <col min="9200" max="9200" width="4.375" style="43" customWidth="1"/>
    <col min="9201" max="9201" width="8.625" style="43" customWidth="1"/>
    <col min="9202" max="9202" width="6.75" style="43" customWidth="1"/>
    <col min="9203" max="9203" width="10.5" style="43" bestFit="1" customWidth="1"/>
    <col min="9204" max="9215" width="8.625" style="43" customWidth="1"/>
    <col min="9216" max="9216" width="9.125" style="43" customWidth="1"/>
    <col min="9217" max="9217" width="7.5" style="43" customWidth="1"/>
    <col min="9218" max="9218" width="1.875" style="43" customWidth="1"/>
    <col min="9219" max="9455" width="9" style="43"/>
    <col min="9456" max="9456" width="4.375" style="43" customWidth="1"/>
    <col min="9457" max="9457" width="8.625" style="43" customWidth="1"/>
    <col min="9458" max="9458" width="6.75" style="43" customWidth="1"/>
    <col min="9459" max="9459" width="10.5" style="43" bestFit="1" customWidth="1"/>
    <col min="9460" max="9471" width="8.625" style="43" customWidth="1"/>
    <col min="9472" max="9472" width="9.125" style="43" customWidth="1"/>
    <col min="9473" max="9473" width="7.5" style="43" customWidth="1"/>
    <col min="9474" max="9474" width="1.875" style="43" customWidth="1"/>
    <col min="9475" max="9711" width="9" style="43"/>
    <col min="9712" max="9712" width="4.375" style="43" customWidth="1"/>
    <col min="9713" max="9713" width="8.625" style="43" customWidth="1"/>
    <col min="9714" max="9714" width="6.75" style="43" customWidth="1"/>
    <col min="9715" max="9715" width="10.5" style="43" bestFit="1" customWidth="1"/>
    <col min="9716" max="9727" width="8.625" style="43" customWidth="1"/>
    <col min="9728" max="9728" width="9.125" style="43" customWidth="1"/>
    <col min="9729" max="9729" width="7.5" style="43" customWidth="1"/>
    <col min="9730" max="9730" width="1.875" style="43" customWidth="1"/>
    <col min="9731" max="9967" width="9" style="43"/>
    <col min="9968" max="9968" width="4.375" style="43" customWidth="1"/>
    <col min="9969" max="9969" width="8.625" style="43" customWidth="1"/>
    <col min="9970" max="9970" width="6.75" style="43" customWidth="1"/>
    <col min="9971" max="9971" width="10.5" style="43" bestFit="1" customWidth="1"/>
    <col min="9972" max="9983" width="8.625" style="43" customWidth="1"/>
    <col min="9984" max="9984" width="9.125" style="43" customWidth="1"/>
    <col min="9985" max="9985" width="7.5" style="43" customWidth="1"/>
    <col min="9986" max="9986" width="1.875" style="43" customWidth="1"/>
    <col min="9987" max="10223" width="9" style="43"/>
    <col min="10224" max="10224" width="4.375" style="43" customWidth="1"/>
    <col min="10225" max="10225" width="8.625" style="43" customWidth="1"/>
    <col min="10226" max="10226" width="6.75" style="43" customWidth="1"/>
    <col min="10227" max="10227" width="10.5" style="43" bestFit="1" customWidth="1"/>
    <col min="10228" max="10239" width="8.625" style="43" customWidth="1"/>
    <col min="10240" max="10240" width="9.125" style="43" customWidth="1"/>
    <col min="10241" max="10241" width="7.5" style="43" customWidth="1"/>
    <col min="10242" max="10242" width="1.875" style="43" customWidth="1"/>
    <col min="10243" max="10479" width="9" style="43"/>
    <col min="10480" max="10480" width="4.375" style="43" customWidth="1"/>
    <col min="10481" max="10481" width="8.625" style="43" customWidth="1"/>
    <col min="10482" max="10482" width="6.75" style="43" customWidth="1"/>
    <col min="10483" max="10483" width="10.5" style="43" bestFit="1" customWidth="1"/>
    <col min="10484" max="10495" width="8.625" style="43" customWidth="1"/>
    <col min="10496" max="10496" width="9.125" style="43" customWidth="1"/>
    <col min="10497" max="10497" width="7.5" style="43" customWidth="1"/>
    <col min="10498" max="10498" width="1.875" style="43" customWidth="1"/>
    <col min="10499" max="10735" width="9" style="43"/>
    <col min="10736" max="10736" width="4.375" style="43" customWidth="1"/>
    <col min="10737" max="10737" width="8.625" style="43" customWidth="1"/>
    <col min="10738" max="10738" width="6.75" style="43" customWidth="1"/>
    <col min="10739" max="10739" width="10.5" style="43" bestFit="1" customWidth="1"/>
    <col min="10740" max="10751" width="8.625" style="43" customWidth="1"/>
    <col min="10752" max="10752" width="9.125" style="43" customWidth="1"/>
    <col min="10753" max="10753" width="7.5" style="43" customWidth="1"/>
    <col min="10754" max="10754" width="1.875" style="43" customWidth="1"/>
    <col min="10755" max="10991" width="9" style="43"/>
    <col min="10992" max="10992" width="4.375" style="43" customWidth="1"/>
    <col min="10993" max="10993" width="8.625" style="43" customWidth="1"/>
    <col min="10994" max="10994" width="6.75" style="43" customWidth="1"/>
    <col min="10995" max="10995" width="10.5" style="43" bestFit="1" customWidth="1"/>
    <col min="10996" max="11007" width="8.625" style="43" customWidth="1"/>
    <col min="11008" max="11008" width="9.125" style="43" customWidth="1"/>
    <col min="11009" max="11009" width="7.5" style="43" customWidth="1"/>
    <col min="11010" max="11010" width="1.875" style="43" customWidth="1"/>
    <col min="11011" max="11247" width="9" style="43"/>
    <col min="11248" max="11248" width="4.375" style="43" customWidth="1"/>
    <col min="11249" max="11249" width="8.625" style="43" customWidth="1"/>
    <col min="11250" max="11250" width="6.75" style="43" customWidth="1"/>
    <col min="11251" max="11251" width="10.5" style="43" bestFit="1" customWidth="1"/>
    <col min="11252" max="11263" width="8.625" style="43" customWidth="1"/>
    <col min="11264" max="11264" width="9.125" style="43" customWidth="1"/>
    <col min="11265" max="11265" width="7.5" style="43" customWidth="1"/>
    <col min="11266" max="11266" width="1.875" style="43" customWidth="1"/>
    <col min="11267" max="11503" width="9" style="43"/>
    <col min="11504" max="11504" width="4.375" style="43" customWidth="1"/>
    <col min="11505" max="11505" width="8.625" style="43" customWidth="1"/>
    <col min="11506" max="11506" width="6.75" style="43" customWidth="1"/>
    <col min="11507" max="11507" width="10.5" style="43" bestFit="1" customWidth="1"/>
    <col min="11508" max="11519" width="8.625" style="43" customWidth="1"/>
    <col min="11520" max="11520" width="9.125" style="43" customWidth="1"/>
    <col min="11521" max="11521" width="7.5" style="43" customWidth="1"/>
    <col min="11522" max="11522" width="1.875" style="43" customWidth="1"/>
    <col min="11523" max="11759" width="9" style="43"/>
    <col min="11760" max="11760" width="4.375" style="43" customWidth="1"/>
    <col min="11761" max="11761" width="8.625" style="43" customWidth="1"/>
    <col min="11762" max="11762" width="6.75" style="43" customWidth="1"/>
    <col min="11763" max="11763" width="10.5" style="43" bestFit="1" customWidth="1"/>
    <col min="11764" max="11775" width="8.625" style="43" customWidth="1"/>
    <col min="11776" max="11776" width="9.125" style="43" customWidth="1"/>
    <col min="11777" max="11777" width="7.5" style="43" customWidth="1"/>
    <col min="11778" max="11778" width="1.875" style="43" customWidth="1"/>
    <col min="11779" max="12015" width="9" style="43"/>
    <col min="12016" max="12016" width="4.375" style="43" customWidth="1"/>
    <col min="12017" max="12017" width="8.625" style="43" customWidth="1"/>
    <col min="12018" max="12018" width="6.75" style="43" customWidth="1"/>
    <col min="12019" max="12019" width="10.5" style="43" bestFit="1" customWidth="1"/>
    <col min="12020" max="12031" width="8.625" style="43" customWidth="1"/>
    <col min="12032" max="12032" width="9.125" style="43" customWidth="1"/>
    <col min="12033" max="12033" width="7.5" style="43" customWidth="1"/>
    <col min="12034" max="12034" width="1.875" style="43" customWidth="1"/>
    <col min="12035" max="12271" width="9" style="43"/>
    <col min="12272" max="12272" width="4.375" style="43" customWidth="1"/>
    <col min="12273" max="12273" width="8.625" style="43" customWidth="1"/>
    <col min="12274" max="12274" width="6.75" style="43" customWidth="1"/>
    <col min="12275" max="12275" width="10.5" style="43" bestFit="1" customWidth="1"/>
    <col min="12276" max="12287" width="8.625" style="43" customWidth="1"/>
    <col min="12288" max="12288" width="9.125" style="43" customWidth="1"/>
    <col min="12289" max="12289" width="7.5" style="43" customWidth="1"/>
    <col min="12290" max="12290" width="1.875" style="43" customWidth="1"/>
    <col min="12291" max="12527" width="9" style="43"/>
    <col min="12528" max="12528" width="4.375" style="43" customWidth="1"/>
    <col min="12529" max="12529" width="8.625" style="43" customWidth="1"/>
    <col min="12530" max="12530" width="6.75" style="43" customWidth="1"/>
    <col min="12531" max="12531" width="10.5" style="43" bestFit="1" customWidth="1"/>
    <col min="12532" max="12543" width="8.625" style="43" customWidth="1"/>
    <col min="12544" max="12544" width="9.125" style="43" customWidth="1"/>
    <col min="12545" max="12545" width="7.5" style="43" customWidth="1"/>
    <col min="12546" max="12546" width="1.875" style="43" customWidth="1"/>
    <col min="12547" max="12783" width="9" style="43"/>
    <col min="12784" max="12784" width="4.375" style="43" customWidth="1"/>
    <col min="12785" max="12785" width="8.625" style="43" customWidth="1"/>
    <col min="12786" max="12786" width="6.75" style="43" customWidth="1"/>
    <col min="12787" max="12787" width="10.5" style="43" bestFit="1" customWidth="1"/>
    <col min="12788" max="12799" width="8.625" style="43" customWidth="1"/>
    <col min="12800" max="12800" width="9.125" style="43" customWidth="1"/>
    <col min="12801" max="12801" width="7.5" style="43" customWidth="1"/>
    <col min="12802" max="12802" width="1.875" style="43" customWidth="1"/>
    <col min="12803" max="13039" width="9" style="43"/>
    <col min="13040" max="13040" width="4.375" style="43" customWidth="1"/>
    <col min="13041" max="13041" width="8.625" style="43" customWidth="1"/>
    <col min="13042" max="13042" width="6.75" style="43" customWidth="1"/>
    <col min="13043" max="13043" width="10.5" style="43" bestFit="1" customWidth="1"/>
    <col min="13044" max="13055" width="8.625" style="43" customWidth="1"/>
    <col min="13056" max="13056" width="9.125" style="43" customWidth="1"/>
    <col min="13057" max="13057" width="7.5" style="43" customWidth="1"/>
    <col min="13058" max="13058" width="1.875" style="43" customWidth="1"/>
    <col min="13059" max="13295" width="9" style="43"/>
    <col min="13296" max="13296" width="4.375" style="43" customWidth="1"/>
    <col min="13297" max="13297" width="8.625" style="43" customWidth="1"/>
    <col min="13298" max="13298" width="6.75" style="43" customWidth="1"/>
    <col min="13299" max="13299" width="10.5" style="43" bestFit="1" customWidth="1"/>
    <col min="13300" max="13311" width="8.625" style="43" customWidth="1"/>
    <col min="13312" max="13312" width="9.125" style="43" customWidth="1"/>
    <col min="13313" max="13313" width="7.5" style="43" customWidth="1"/>
    <col min="13314" max="13314" width="1.875" style="43" customWidth="1"/>
    <col min="13315" max="13551" width="9" style="43"/>
    <col min="13552" max="13552" width="4.375" style="43" customWidth="1"/>
    <col min="13553" max="13553" width="8.625" style="43" customWidth="1"/>
    <col min="13554" max="13554" width="6.75" style="43" customWidth="1"/>
    <col min="13555" max="13555" width="10.5" style="43" bestFit="1" customWidth="1"/>
    <col min="13556" max="13567" width="8.625" style="43" customWidth="1"/>
    <col min="13568" max="13568" width="9.125" style="43" customWidth="1"/>
    <col min="13569" max="13569" width="7.5" style="43" customWidth="1"/>
    <col min="13570" max="13570" width="1.875" style="43" customWidth="1"/>
    <col min="13571" max="13807" width="9" style="43"/>
    <col min="13808" max="13808" width="4.375" style="43" customWidth="1"/>
    <col min="13809" max="13809" width="8.625" style="43" customWidth="1"/>
    <col min="13810" max="13810" width="6.75" style="43" customWidth="1"/>
    <col min="13811" max="13811" width="10.5" style="43" bestFit="1" customWidth="1"/>
    <col min="13812" max="13823" width="8.625" style="43" customWidth="1"/>
    <col min="13824" max="13824" width="9.125" style="43" customWidth="1"/>
    <col min="13825" max="13825" width="7.5" style="43" customWidth="1"/>
    <col min="13826" max="13826" width="1.875" style="43" customWidth="1"/>
    <col min="13827" max="14063" width="9" style="43"/>
    <col min="14064" max="14064" width="4.375" style="43" customWidth="1"/>
    <col min="14065" max="14065" width="8.625" style="43" customWidth="1"/>
    <col min="14066" max="14066" width="6.75" style="43" customWidth="1"/>
    <col min="14067" max="14067" width="10.5" style="43" bestFit="1" customWidth="1"/>
    <col min="14068" max="14079" width="8.625" style="43" customWidth="1"/>
    <col min="14080" max="14080" width="9.125" style="43" customWidth="1"/>
    <col min="14081" max="14081" width="7.5" style="43" customWidth="1"/>
    <col min="14082" max="14082" width="1.875" style="43" customWidth="1"/>
    <col min="14083" max="14319" width="9" style="43"/>
    <col min="14320" max="14320" width="4.375" style="43" customWidth="1"/>
    <col min="14321" max="14321" width="8.625" style="43" customWidth="1"/>
    <col min="14322" max="14322" width="6.75" style="43" customWidth="1"/>
    <col min="14323" max="14323" width="10.5" style="43" bestFit="1" customWidth="1"/>
    <col min="14324" max="14335" width="8.625" style="43" customWidth="1"/>
    <col min="14336" max="14336" width="9.125" style="43" customWidth="1"/>
    <col min="14337" max="14337" width="7.5" style="43" customWidth="1"/>
    <col min="14338" max="14338" width="1.875" style="43" customWidth="1"/>
    <col min="14339" max="14575" width="9" style="43"/>
    <col min="14576" max="14576" width="4.375" style="43" customWidth="1"/>
    <col min="14577" max="14577" width="8.625" style="43" customWidth="1"/>
    <col min="14578" max="14578" width="6.75" style="43" customWidth="1"/>
    <col min="14579" max="14579" width="10.5" style="43" bestFit="1" customWidth="1"/>
    <col min="14580" max="14591" width="8.625" style="43" customWidth="1"/>
    <col min="14592" max="14592" width="9.125" style="43" customWidth="1"/>
    <col min="14593" max="14593" width="7.5" style="43" customWidth="1"/>
    <col min="14594" max="14594" width="1.875" style="43" customWidth="1"/>
    <col min="14595" max="14831" width="9" style="43"/>
    <col min="14832" max="14832" width="4.375" style="43" customWidth="1"/>
    <col min="14833" max="14833" width="8.625" style="43" customWidth="1"/>
    <col min="14834" max="14834" width="6.75" style="43" customWidth="1"/>
    <col min="14835" max="14835" width="10.5" style="43" bestFit="1" customWidth="1"/>
    <col min="14836" max="14847" width="8.625" style="43" customWidth="1"/>
    <col min="14848" max="14848" width="9.125" style="43" customWidth="1"/>
    <col min="14849" max="14849" width="7.5" style="43" customWidth="1"/>
    <col min="14850" max="14850" width="1.875" style="43" customWidth="1"/>
    <col min="14851" max="15087" width="9" style="43"/>
    <col min="15088" max="15088" width="4.375" style="43" customWidth="1"/>
    <col min="15089" max="15089" width="8.625" style="43" customWidth="1"/>
    <col min="15090" max="15090" width="6.75" style="43" customWidth="1"/>
    <col min="15091" max="15091" width="10.5" style="43" bestFit="1" customWidth="1"/>
    <col min="15092" max="15103" width="8.625" style="43" customWidth="1"/>
    <col min="15104" max="15104" width="9.125" style="43" customWidth="1"/>
    <col min="15105" max="15105" width="7.5" style="43" customWidth="1"/>
    <col min="15106" max="15106" width="1.875" style="43" customWidth="1"/>
    <col min="15107" max="15343" width="9" style="43"/>
    <col min="15344" max="15344" width="4.375" style="43" customWidth="1"/>
    <col min="15345" max="15345" width="8.625" style="43" customWidth="1"/>
    <col min="15346" max="15346" width="6.75" style="43" customWidth="1"/>
    <col min="15347" max="15347" width="10.5" style="43" bestFit="1" customWidth="1"/>
    <col min="15348" max="15359" width="8.625" style="43" customWidth="1"/>
    <col min="15360" max="15360" width="9.125" style="43" customWidth="1"/>
    <col min="15361" max="15361" width="7.5" style="43" customWidth="1"/>
    <col min="15362" max="15362" width="1.875" style="43" customWidth="1"/>
    <col min="15363" max="15599" width="9" style="43"/>
    <col min="15600" max="15600" width="4.375" style="43" customWidth="1"/>
    <col min="15601" max="15601" width="8.625" style="43" customWidth="1"/>
    <col min="15602" max="15602" width="6.75" style="43" customWidth="1"/>
    <col min="15603" max="15603" width="10.5" style="43" bestFit="1" customWidth="1"/>
    <col min="15604" max="15615" width="8.625" style="43" customWidth="1"/>
    <col min="15616" max="15616" width="9.125" style="43" customWidth="1"/>
    <col min="15617" max="15617" width="7.5" style="43" customWidth="1"/>
    <col min="15618" max="15618" width="1.875" style="43" customWidth="1"/>
    <col min="15619" max="15855" width="9" style="43"/>
    <col min="15856" max="15856" width="4.375" style="43" customWidth="1"/>
    <col min="15857" max="15857" width="8.625" style="43" customWidth="1"/>
    <col min="15858" max="15858" width="6.75" style="43" customWidth="1"/>
    <col min="15859" max="15859" width="10.5" style="43" bestFit="1" customWidth="1"/>
    <col min="15860" max="15871" width="8.625" style="43" customWidth="1"/>
    <col min="15872" max="15872" width="9.125" style="43" customWidth="1"/>
    <col min="15873" max="15873" width="7.5" style="43" customWidth="1"/>
    <col min="15874" max="15874" width="1.875" style="43" customWidth="1"/>
    <col min="15875" max="16111" width="9" style="43"/>
    <col min="16112" max="16112" width="4.375" style="43" customWidth="1"/>
    <col min="16113" max="16113" width="8.625" style="43" customWidth="1"/>
    <col min="16114" max="16114" width="6.75" style="43" customWidth="1"/>
    <col min="16115" max="16115" width="10.5" style="43" bestFit="1" customWidth="1"/>
    <col min="16116" max="16127" width="8.625" style="43" customWidth="1"/>
    <col min="16128" max="16128" width="9.125" style="43" customWidth="1"/>
    <col min="16129" max="16129" width="7.5" style="43" customWidth="1"/>
    <col min="16130" max="16130" width="1.875" style="43" customWidth="1"/>
    <col min="16131" max="16384" width="9" style="43"/>
  </cols>
  <sheetData>
    <row r="1" spans="2:18" ht="17.25">
      <c r="B1" s="42" t="s">
        <v>35</v>
      </c>
    </row>
    <row r="2" spans="2:18" ht="11.1" customHeight="1">
      <c r="B2" s="42"/>
    </row>
    <row r="3" spans="2:18" ht="12.75" customHeight="1">
      <c r="B3" s="1" t="s">
        <v>36</v>
      </c>
      <c r="Q3" s="1" t="s">
        <v>15</v>
      </c>
    </row>
    <row r="4" spans="2:18" ht="12.75" customHeight="1">
      <c r="B4" s="37"/>
      <c r="C4" s="37" t="s">
        <v>16</v>
      </c>
      <c r="D4" s="9"/>
      <c r="E4" s="2" t="s">
        <v>17</v>
      </c>
      <c r="F4" s="2"/>
      <c r="G4" s="2"/>
      <c r="H4" s="2"/>
      <c r="I4" s="2"/>
      <c r="J4" s="2"/>
      <c r="K4" s="2"/>
      <c r="L4" s="2"/>
      <c r="M4" s="3"/>
      <c r="N4" s="2"/>
      <c r="O4" s="2"/>
      <c r="P4" s="10"/>
      <c r="Q4" s="37"/>
      <c r="R4" s="37"/>
    </row>
    <row r="5" spans="2:18" ht="12.75" customHeight="1">
      <c r="B5" s="4" t="s">
        <v>37</v>
      </c>
      <c r="C5" s="4" t="s">
        <v>18</v>
      </c>
      <c r="D5" s="11" t="s">
        <v>19</v>
      </c>
      <c r="E5" s="5" t="s">
        <v>0</v>
      </c>
      <c r="F5" s="5" t="s">
        <v>1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5" t="s">
        <v>10</v>
      </c>
      <c r="P5" s="12" t="s">
        <v>11</v>
      </c>
      <c r="Q5" s="4" t="s">
        <v>12</v>
      </c>
      <c r="R5" s="13" t="s">
        <v>13</v>
      </c>
    </row>
    <row r="6" spans="2:18" ht="12.75" customHeight="1">
      <c r="B6" s="37"/>
      <c r="C6" s="38" t="s">
        <v>16</v>
      </c>
      <c r="D6" s="44">
        <f>SUM(E6:P6)</f>
        <v>11847900</v>
      </c>
      <c r="E6" s="110">
        <v>999100</v>
      </c>
      <c r="F6" s="110">
        <v>570400</v>
      </c>
      <c r="G6" s="110">
        <v>1014000</v>
      </c>
      <c r="H6" s="110">
        <v>1142300</v>
      </c>
      <c r="I6" s="110">
        <v>1069400</v>
      </c>
      <c r="J6" s="110">
        <v>803600</v>
      </c>
      <c r="K6" s="110">
        <v>846200</v>
      </c>
      <c r="L6" s="110">
        <v>1638200</v>
      </c>
      <c r="M6" s="110">
        <v>839800</v>
      </c>
      <c r="N6" s="110">
        <v>1157100</v>
      </c>
      <c r="O6" s="110">
        <v>1139400</v>
      </c>
      <c r="P6" s="111">
        <v>628400</v>
      </c>
      <c r="Q6" s="14">
        <v>12409600</v>
      </c>
      <c r="R6" s="46">
        <f t="shared" ref="R6:R11" si="0">IF(Q6=0,"-",D6/Q6)</f>
        <v>0.95473665549252196</v>
      </c>
    </row>
    <row r="7" spans="2:18" ht="12.75" customHeight="1">
      <c r="B7" s="109" t="s">
        <v>22</v>
      </c>
      <c r="C7" s="39" t="s">
        <v>20</v>
      </c>
      <c r="D7" s="47">
        <f>SUM(E7:P7)</f>
        <v>1383200</v>
      </c>
      <c r="E7" s="110">
        <v>87000</v>
      </c>
      <c r="F7" s="110">
        <v>89900</v>
      </c>
      <c r="G7" s="110">
        <v>111600</v>
      </c>
      <c r="H7" s="110">
        <v>137000</v>
      </c>
      <c r="I7" s="110">
        <v>127700</v>
      </c>
      <c r="J7" s="110">
        <v>108600</v>
      </c>
      <c r="K7" s="110">
        <v>113000</v>
      </c>
      <c r="L7" s="110">
        <v>155900</v>
      </c>
      <c r="M7" s="110">
        <v>99400</v>
      </c>
      <c r="N7" s="110">
        <v>118000</v>
      </c>
      <c r="O7" s="110">
        <v>125800</v>
      </c>
      <c r="P7" s="111">
        <v>109300</v>
      </c>
      <c r="Q7" s="15">
        <v>1411700</v>
      </c>
      <c r="R7" s="48">
        <f t="shared" si="0"/>
        <v>0.97981157469717362</v>
      </c>
    </row>
    <row r="8" spans="2:18" ht="12.75" customHeight="1">
      <c r="B8" s="4"/>
      <c r="C8" s="40" t="s">
        <v>21</v>
      </c>
      <c r="D8" s="49">
        <f>D6+D7</f>
        <v>13231100</v>
      </c>
      <c r="E8" s="50">
        <f t="shared" ref="E8:Q8" si="1">E6+E7</f>
        <v>1086100</v>
      </c>
      <c r="F8" s="51">
        <f t="shared" si="1"/>
        <v>660300</v>
      </c>
      <c r="G8" s="51">
        <f t="shared" si="1"/>
        <v>1125600</v>
      </c>
      <c r="H8" s="51">
        <f t="shared" si="1"/>
        <v>1279300</v>
      </c>
      <c r="I8" s="51">
        <f t="shared" si="1"/>
        <v>1197100</v>
      </c>
      <c r="J8" s="51">
        <f t="shared" si="1"/>
        <v>912200</v>
      </c>
      <c r="K8" s="51">
        <f t="shared" si="1"/>
        <v>959200</v>
      </c>
      <c r="L8" s="51">
        <f t="shared" si="1"/>
        <v>1794100</v>
      </c>
      <c r="M8" s="51">
        <f t="shared" si="1"/>
        <v>939200</v>
      </c>
      <c r="N8" s="51">
        <f t="shared" si="1"/>
        <v>1275100</v>
      </c>
      <c r="O8" s="51">
        <f t="shared" si="1"/>
        <v>1265200</v>
      </c>
      <c r="P8" s="52">
        <f t="shared" si="1"/>
        <v>737700</v>
      </c>
      <c r="Q8" s="49">
        <f t="shared" si="1"/>
        <v>13821300</v>
      </c>
      <c r="R8" s="53">
        <f t="shared" si="0"/>
        <v>0.95729779398464687</v>
      </c>
    </row>
    <row r="9" spans="2:18" ht="12.75" customHeight="1">
      <c r="B9" s="37"/>
      <c r="C9" s="17" t="s">
        <v>16</v>
      </c>
      <c r="D9" s="44">
        <f>SUM(E9:P9)</f>
        <v>11847900</v>
      </c>
      <c r="E9" s="45">
        <f>E6</f>
        <v>999100</v>
      </c>
      <c r="F9" s="110">
        <f t="shared" ref="F9:P9" si="2">F6</f>
        <v>570400</v>
      </c>
      <c r="G9" s="110">
        <f t="shared" si="2"/>
        <v>1014000</v>
      </c>
      <c r="H9" s="110">
        <f t="shared" si="2"/>
        <v>1142300</v>
      </c>
      <c r="I9" s="110">
        <f t="shared" si="2"/>
        <v>1069400</v>
      </c>
      <c r="J9" s="110">
        <f t="shared" si="2"/>
        <v>803600</v>
      </c>
      <c r="K9" s="110">
        <f t="shared" si="2"/>
        <v>846200</v>
      </c>
      <c r="L9" s="110">
        <f t="shared" si="2"/>
        <v>1638200</v>
      </c>
      <c r="M9" s="110">
        <f t="shared" si="2"/>
        <v>839800</v>
      </c>
      <c r="N9" s="110">
        <f t="shared" si="2"/>
        <v>1157100</v>
      </c>
      <c r="O9" s="110">
        <f t="shared" si="2"/>
        <v>1139400</v>
      </c>
      <c r="P9" s="114">
        <f t="shared" si="2"/>
        <v>628400</v>
      </c>
      <c r="Q9" s="124">
        <f t="shared" ref="Q9" si="3">Q6</f>
        <v>12409600</v>
      </c>
      <c r="R9" s="46">
        <f t="shared" si="0"/>
        <v>0.95473665549252196</v>
      </c>
    </row>
    <row r="10" spans="2:18" ht="12.75" customHeight="1">
      <c r="B10" s="41" t="s">
        <v>14</v>
      </c>
      <c r="C10" s="19" t="s">
        <v>20</v>
      </c>
      <c r="D10" s="47">
        <f>SUM(E10:P10)</f>
        <v>1383200</v>
      </c>
      <c r="E10" s="45">
        <f>E7</f>
        <v>87000</v>
      </c>
      <c r="F10" s="110">
        <f t="shared" ref="F10:P10" si="4">F7</f>
        <v>89900</v>
      </c>
      <c r="G10" s="110">
        <f t="shared" si="4"/>
        <v>111600</v>
      </c>
      <c r="H10" s="110">
        <f t="shared" si="4"/>
        <v>137000</v>
      </c>
      <c r="I10" s="110">
        <f t="shared" si="4"/>
        <v>127700</v>
      </c>
      <c r="J10" s="110">
        <f t="shared" si="4"/>
        <v>108600</v>
      </c>
      <c r="K10" s="110">
        <f t="shared" si="4"/>
        <v>113000</v>
      </c>
      <c r="L10" s="110">
        <f t="shared" si="4"/>
        <v>155900</v>
      </c>
      <c r="M10" s="110">
        <f t="shared" si="4"/>
        <v>99400</v>
      </c>
      <c r="N10" s="110">
        <f t="shared" si="4"/>
        <v>118000</v>
      </c>
      <c r="O10" s="110">
        <f t="shared" si="4"/>
        <v>125800</v>
      </c>
      <c r="P10" s="131">
        <f t="shared" si="4"/>
        <v>109300</v>
      </c>
      <c r="Q10" s="125">
        <f t="shared" ref="Q10" si="5">Q7</f>
        <v>1411700</v>
      </c>
      <c r="R10" s="48">
        <f t="shared" si="0"/>
        <v>0.97981157469717362</v>
      </c>
    </row>
    <row r="11" spans="2:18" ht="12.75" customHeight="1">
      <c r="B11" s="4"/>
      <c r="C11" s="23" t="s">
        <v>21</v>
      </c>
      <c r="D11" s="49">
        <f>D9+D10</f>
        <v>13231100</v>
      </c>
      <c r="E11" s="50">
        <f>E9+E10</f>
        <v>1086100</v>
      </c>
      <c r="F11" s="51">
        <f>F9+F10</f>
        <v>660300</v>
      </c>
      <c r="G11" s="51">
        <f>G9+G10</f>
        <v>1125600</v>
      </c>
      <c r="H11" s="51">
        <f t="shared" ref="H11:P11" si="6">H9+H10</f>
        <v>1279300</v>
      </c>
      <c r="I11" s="51">
        <f t="shared" si="6"/>
        <v>1197100</v>
      </c>
      <c r="J11" s="51">
        <f t="shared" si="6"/>
        <v>912200</v>
      </c>
      <c r="K11" s="51">
        <f t="shared" si="6"/>
        <v>959200</v>
      </c>
      <c r="L11" s="51">
        <f t="shared" si="6"/>
        <v>1794100</v>
      </c>
      <c r="M11" s="51">
        <f t="shared" si="6"/>
        <v>939200</v>
      </c>
      <c r="N11" s="51">
        <f t="shared" si="6"/>
        <v>1275100</v>
      </c>
      <c r="O11" s="51">
        <f t="shared" si="6"/>
        <v>1265200</v>
      </c>
      <c r="P11" s="52">
        <f t="shared" si="6"/>
        <v>737700</v>
      </c>
      <c r="Q11" s="49">
        <f>Q9+Q10</f>
        <v>13821300</v>
      </c>
      <c r="R11" s="53">
        <f t="shared" si="0"/>
        <v>0.95729779398464687</v>
      </c>
    </row>
    <row r="12" spans="2:18" ht="12.75" customHeight="1">
      <c r="B12" s="1" t="s">
        <v>38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" t="s">
        <v>15</v>
      </c>
      <c r="R12" s="27"/>
    </row>
    <row r="13" spans="2:18" ht="12.75" customHeight="1">
      <c r="B13" s="37"/>
      <c r="C13" s="37" t="s">
        <v>16</v>
      </c>
      <c r="D13" s="9"/>
      <c r="E13" s="2" t="s">
        <v>17</v>
      </c>
      <c r="F13" s="2"/>
      <c r="G13" s="2"/>
      <c r="H13" s="2"/>
      <c r="I13" s="2"/>
      <c r="J13" s="2"/>
      <c r="K13" s="2"/>
      <c r="L13" s="2"/>
      <c r="M13" s="3"/>
      <c r="N13" s="2"/>
      <c r="O13" s="2"/>
      <c r="P13" s="10"/>
      <c r="Q13" s="37"/>
      <c r="R13" s="37"/>
    </row>
    <row r="14" spans="2:18" ht="12.75" customHeight="1">
      <c r="B14" s="4" t="s">
        <v>37</v>
      </c>
      <c r="C14" s="4" t="s">
        <v>18</v>
      </c>
      <c r="D14" s="11" t="s">
        <v>19</v>
      </c>
      <c r="E14" s="28" t="s">
        <v>0</v>
      </c>
      <c r="F14" s="5" t="s">
        <v>1</v>
      </c>
      <c r="G14" s="5" t="s">
        <v>2</v>
      </c>
      <c r="H14" s="5" t="s">
        <v>3</v>
      </c>
      <c r="I14" s="5" t="s">
        <v>4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29" t="s">
        <v>11</v>
      </c>
      <c r="Q14" s="4" t="s">
        <v>12</v>
      </c>
      <c r="R14" s="30" t="s">
        <v>13</v>
      </c>
    </row>
    <row r="15" spans="2:18" ht="12.75" customHeight="1">
      <c r="B15" s="37"/>
      <c r="C15" s="38" t="s">
        <v>16</v>
      </c>
      <c r="D15" s="44">
        <f>SUM(E15:P15)</f>
        <v>2735400</v>
      </c>
      <c r="E15" s="126">
        <v>139200</v>
      </c>
      <c r="F15" s="126">
        <v>151000</v>
      </c>
      <c r="G15" s="126">
        <v>261100</v>
      </c>
      <c r="H15" s="126">
        <v>340300</v>
      </c>
      <c r="I15" s="126">
        <v>228000</v>
      </c>
      <c r="J15" s="126">
        <v>197100</v>
      </c>
      <c r="K15" s="126">
        <v>194100</v>
      </c>
      <c r="L15" s="126">
        <v>248500</v>
      </c>
      <c r="M15" s="126">
        <v>303100</v>
      </c>
      <c r="N15" s="126">
        <v>262500</v>
      </c>
      <c r="O15" s="126">
        <v>277300</v>
      </c>
      <c r="P15" s="126">
        <v>133200</v>
      </c>
      <c r="Q15" s="14">
        <v>2480600</v>
      </c>
      <c r="R15" s="46">
        <f t="shared" ref="R15:R29" si="7">IF(Q15=0,"-",D15/Q15)</f>
        <v>1.1027170845763121</v>
      </c>
    </row>
    <row r="16" spans="2:18" ht="12.75" customHeight="1">
      <c r="B16" s="109" t="s">
        <v>39</v>
      </c>
      <c r="C16" s="39" t="s">
        <v>20</v>
      </c>
      <c r="D16" s="47">
        <f>SUM(E16:P16)</f>
        <v>368800</v>
      </c>
      <c r="E16" s="126">
        <v>23900</v>
      </c>
      <c r="F16" s="126">
        <v>25100</v>
      </c>
      <c r="G16" s="126">
        <v>29900</v>
      </c>
      <c r="H16" s="126">
        <v>30500</v>
      </c>
      <c r="I16" s="126">
        <v>28800</v>
      </c>
      <c r="J16" s="126">
        <v>25700</v>
      </c>
      <c r="K16" s="126">
        <v>28900</v>
      </c>
      <c r="L16" s="126">
        <v>38500</v>
      </c>
      <c r="M16" s="126">
        <v>31900</v>
      </c>
      <c r="N16" s="126">
        <v>34400</v>
      </c>
      <c r="O16" s="126">
        <v>38200</v>
      </c>
      <c r="P16" s="126">
        <v>33000</v>
      </c>
      <c r="Q16" s="15">
        <v>341700</v>
      </c>
      <c r="R16" s="48">
        <f t="shared" si="7"/>
        <v>1.0793093356745684</v>
      </c>
    </row>
    <row r="17" spans="1:18" ht="12.75" customHeight="1">
      <c r="B17" s="4"/>
      <c r="C17" s="40" t="s">
        <v>21</v>
      </c>
      <c r="D17" s="49">
        <f>D15+D16</f>
        <v>3104200</v>
      </c>
      <c r="E17" s="127">
        <v>163100</v>
      </c>
      <c r="F17" s="128">
        <v>176100</v>
      </c>
      <c r="G17" s="128">
        <v>291000</v>
      </c>
      <c r="H17" s="128">
        <v>370800</v>
      </c>
      <c r="I17" s="128">
        <v>256800</v>
      </c>
      <c r="J17" s="128">
        <v>222800</v>
      </c>
      <c r="K17" s="128">
        <v>223000</v>
      </c>
      <c r="L17" s="128">
        <v>287000</v>
      </c>
      <c r="M17" s="128">
        <v>335000</v>
      </c>
      <c r="N17" s="128">
        <v>296900</v>
      </c>
      <c r="O17" s="128">
        <v>315500</v>
      </c>
      <c r="P17" s="129">
        <v>166200</v>
      </c>
      <c r="Q17" s="49">
        <f t="shared" ref="Q17" si="8">Q15+Q16</f>
        <v>2822300</v>
      </c>
      <c r="R17" s="53">
        <f t="shared" si="7"/>
        <v>1.0998830740885093</v>
      </c>
    </row>
    <row r="18" spans="1:18" ht="12.75" customHeight="1">
      <c r="B18" s="37"/>
      <c r="C18" s="38" t="s">
        <v>16</v>
      </c>
      <c r="D18" s="116">
        <f>SUM(E18:P18)</f>
        <v>1170800</v>
      </c>
      <c r="E18" s="84">
        <v>74400</v>
      </c>
      <c r="F18" s="84">
        <v>79900</v>
      </c>
      <c r="G18" s="84">
        <v>89000</v>
      </c>
      <c r="H18" s="84">
        <v>82900</v>
      </c>
      <c r="I18" s="84">
        <v>159800</v>
      </c>
      <c r="J18" s="84">
        <v>114300</v>
      </c>
      <c r="K18" s="84">
        <v>92700</v>
      </c>
      <c r="L18" s="84">
        <v>121700</v>
      </c>
      <c r="M18" s="84">
        <v>96000</v>
      </c>
      <c r="N18" s="84">
        <v>80800</v>
      </c>
      <c r="O18" s="84">
        <v>80300</v>
      </c>
      <c r="P18" s="83">
        <v>99000</v>
      </c>
      <c r="Q18" s="115">
        <v>1073700</v>
      </c>
      <c r="R18" s="46">
        <f t="shared" si="7"/>
        <v>1.0904349445841484</v>
      </c>
    </row>
    <row r="19" spans="1:18" ht="12.75" customHeight="1">
      <c r="B19" s="109" t="s">
        <v>23</v>
      </c>
      <c r="C19" s="39" t="s">
        <v>20</v>
      </c>
      <c r="D19" s="116">
        <f>SUM(E19:P19)</f>
        <v>115100</v>
      </c>
      <c r="E19" s="84">
        <v>6200</v>
      </c>
      <c r="F19" s="84">
        <v>5400</v>
      </c>
      <c r="G19" s="84">
        <v>9000</v>
      </c>
      <c r="H19" s="84">
        <v>13400</v>
      </c>
      <c r="I19" s="84">
        <v>10400</v>
      </c>
      <c r="J19" s="84">
        <v>8600</v>
      </c>
      <c r="K19" s="84">
        <v>10400</v>
      </c>
      <c r="L19" s="84">
        <v>14600</v>
      </c>
      <c r="M19" s="84">
        <v>8200</v>
      </c>
      <c r="N19" s="84">
        <v>9200</v>
      </c>
      <c r="O19" s="84">
        <v>11700</v>
      </c>
      <c r="P19" s="83">
        <v>8000</v>
      </c>
      <c r="Q19" s="117">
        <v>76100</v>
      </c>
      <c r="R19" s="48">
        <f t="shared" si="7"/>
        <v>1.5124835742444152</v>
      </c>
    </row>
    <row r="20" spans="1:18" ht="12.75" customHeight="1">
      <c r="B20" s="4"/>
      <c r="C20" s="40" t="s">
        <v>21</v>
      </c>
      <c r="D20" s="118">
        <f t="shared" ref="D20:Q20" si="9">D18+D19</f>
        <v>1285900</v>
      </c>
      <c r="E20" s="119">
        <f t="shared" si="9"/>
        <v>80600</v>
      </c>
      <c r="F20" s="120">
        <f t="shared" si="9"/>
        <v>85300</v>
      </c>
      <c r="G20" s="120">
        <f t="shared" si="9"/>
        <v>98000</v>
      </c>
      <c r="H20" s="120">
        <f t="shared" si="9"/>
        <v>96300</v>
      </c>
      <c r="I20" s="120">
        <f t="shared" si="9"/>
        <v>170200</v>
      </c>
      <c r="J20" s="120">
        <f t="shared" si="9"/>
        <v>122900</v>
      </c>
      <c r="K20" s="120">
        <f t="shared" si="9"/>
        <v>103100</v>
      </c>
      <c r="L20" s="120">
        <f t="shared" si="9"/>
        <v>136300</v>
      </c>
      <c r="M20" s="120">
        <f t="shared" si="9"/>
        <v>104200</v>
      </c>
      <c r="N20" s="120">
        <f t="shared" si="9"/>
        <v>90000</v>
      </c>
      <c r="O20" s="120">
        <f t="shared" si="9"/>
        <v>92000</v>
      </c>
      <c r="P20" s="121">
        <f>P18+P19</f>
        <v>107000</v>
      </c>
      <c r="Q20" s="118">
        <f t="shared" si="9"/>
        <v>1149800</v>
      </c>
      <c r="R20" s="53">
        <f t="shared" si="7"/>
        <v>1.1183684118977213</v>
      </c>
    </row>
    <row r="21" spans="1:18" ht="12.75" customHeight="1">
      <c r="B21" s="37"/>
      <c r="C21" s="38" t="s">
        <v>16</v>
      </c>
      <c r="D21" s="44">
        <f>SUM(E21:P21)</f>
        <v>855500</v>
      </c>
      <c r="E21" s="85">
        <v>56600</v>
      </c>
      <c r="F21" s="85">
        <v>62200</v>
      </c>
      <c r="G21" s="85">
        <v>65700</v>
      </c>
      <c r="H21" s="85">
        <v>74100</v>
      </c>
      <c r="I21" s="85">
        <v>76900</v>
      </c>
      <c r="J21" s="85">
        <v>67500</v>
      </c>
      <c r="K21" s="85">
        <v>66300</v>
      </c>
      <c r="L21" s="85">
        <v>89900</v>
      </c>
      <c r="M21" s="85">
        <v>64600</v>
      </c>
      <c r="N21" s="85">
        <v>76700</v>
      </c>
      <c r="O21" s="85">
        <v>86400</v>
      </c>
      <c r="P21" s="86">
        <v>68600</v>
      </c>
      <c r="Q21" s="14">
        <v>589200</v>
      </c>
      <c r="R21" s="46">
        <f t="shared" si="7"/>
        <v>1.451968771215207</v>
      </c>
    </row>
    <row r="22" spans="1:18" ht="12.75" customHeight="1">
      <c r="B22" s="7" t="s">
        <v>24</v>
      </c>
      <c r="C22" s="39" t="s">
        <v>20</v>
      </c>
      <c r="D22" s="47">
        <f>SUM(E22:P22)</f>
        <v>9600</v>
      </c>
      <c r="E22" s="85">
        <v>100</v>
      </c>
      <c r="F22" s="85">
        <v>200</v>
      </c>
      <c r="G22" s="85">
        <v>500</v>
      </c>
      <c r="H22" s="85">
        <v>800</v>
      </c>
      <c r="I22" s="85">
        <v>1100</v>
      </c>
      <c r="J22" s="85">
        <v>900</v>
      </c>
      <c r="K22" s="85">
        <v>1300</v>
      </c>
      <c r="L22" s="85">
        <v>2100</v>
      </c>
      <c r="M22" s="85">
        <v>700</v>
      </c>
      <c r="N22" s="85">
        <v>700</v>
      </c>
      <c r="O22" s="85">
        <v>700</v>
      </c>
      <c r="P22" s="86">
        <v>500</v>
      </c>
      <c r="Q22" s="15">
        <v>9500</v>
      </c>
      <c r="R22" s="48">
        <f t="shared" si="7"/>
        <v>1.0105263157894737</v>
      </c>
    </row>
    <row r="23" spans="1:18" ht="12.75" customHeight="1">
      <c r="B23" s="4"/>
      <c r="C23" s="40" t="s">
        <v>21</v>
      </c>
      <c r="D23" s="49">
        <f>D21+D22</f>
        <v>865100</v>
      </c>
      <c r="E23" s="50">
        <f>SUM(E21:E22)</f>
        <v>56700</v>
      </c>
      <c r="F23" s="50">
        <f t="shared" ref="F23:P23" si="10">SUM(F21:F22)</f>
        <v>62400</v>
      </c>
      <c r="G23" s="50">
        <f t="shared" si="10"/>
        <v>66200</v>
      </c>
      <c r="H23" s="50">
        <f t="shared" si="10"/>
        <v>74900</v>
      </c>
      <c r="I23" s="50">
        <f t="shared" si="10"/>
        <v>78000</v>
      </c>
      <c r="J23" s="50">
        <f t="shared" si="10"/>
        <v>68400</v>
      </c>
      <c r="K23" s="50">
        <f t="shared" si="10"/>
        <v>67600</v>
      </c>
      <c r="L23" s="50">
        <f t="shared" si="10"/>
        <v>92000</v>
      </c>
      <c r="M23" s="50">
        <f t="shared" si="10"/>
        <v>65300</v>
      </c>
      <c r="N23" s="50">
        <f t="shared" si="10"/>
        <v>77400</v>
      </c>
      <c r="O23" s="50">
        <f t="shared" si="10"/>
        <v>87100</v>
      </c>
      <c r="P23" s="50">
        <f t="shared" si="10"/>
        <v>69100</v>
      </c>
      <c r="Q23" s="49">
        <f>Q21+Q22</f>
        <v>598700</v>
      </c>
      <c r="R23" s="53">
        <f t="shared" si="7"/>
        <v>1.444964088859195</v>
      </c>
    </row>
    <row r="24" spans="1:18" ht="12.75" customHeight="1">
      <c r="B24" s="37"/>
      <c r="C24" s="38" t="s">
        <v>16</v>
      </c>
      <c r="D24" s="44">
        <f>SUM(E24:P24)</f>
        <v>1461800</v>
      </c>
      <c r="E24" s="87">
        <v>172500</v>
      </c>
      <c r="F24" s="87">
        <v>53400</v>
      </c>
      <c r="G24" s="87">
        <v>137600</v>
      </c>
      <c r="H24" s="87">
        <v>143400</v>
      </c>
      <c r="I24" s="87">
        <v>153400</v>
      </c>
      <c r="J24" s="87">
        <v>81500</v>
      </c>
      <c r="K24" s="87">
        <v>79700</v>
      </c>
      <c r="L24" s="87">
        <v>105500</v>
      </c>
      <c r="M24" s="87">
        <v>89900</v>
      </c>
      <c r="N24" s="87">
        <v>154000</v>
      </c>
      <c r="O24" s="87">
        <v>191600</v>
      </c>
      <c r="P24" s="88">
        <v>99300</v>
      </c>
      <c r="Q24" s="14">
        <v>1422100</v>
      </c>
      <c r="R24" s="46">
        <f t="shared" si="7"/>
        <v>1.0279164615709162</v>
      </c>
    </row>
    <row r="25" spans="1:18" ht="12.75" customHeight="1">
      <c r="B25" s="7" t="s">
        <v>25</v>
      </c>
      <c r="C25" s="39" t="s">
        <v>20</v>
      </c>
      <c r="D25" s="47">
        <f>SUM(E25:P25)</f>
        <v>30900</v>
      </c>
      <c r="E25" s="87">
        <v>800</v>
      </c>
      <c r="F25" s="87">
        <v>900</v>
      </c>
      <c r="G25" s="87">
        <v>2300</v>
      </c>
      <c r="H25" s="87">
        <v>2400</v>
      </c>
      <c r="I25" s="87">
        <v>3500</v>
      </c>
      <c r="J25" s="87">
        <v>2000</v>
      </c>
      <c r="K25" s="87">
        <v>2400</v>
      </c>
      <c r="L25" s="87">
        <v>6100</v>
      </c>
      <c r="M25" s="87">
        <v>2700</v>
      </c>
      <c r="N25" s="87">
        <v>2400</v>
      </c>
      <c r="O25" s="87">
        <v>2800</v>
      </c>
      <c r="P25" s="88">
        <v>2600</v>
      </c>
      <c r="Q25" s="15">
        <v>26200</v>
      </c>
      <c r="R25" s="48">
        <f t="shared" si="7"/>
        <v>1.1793893129770991</v>
      </c>
    </row>
    <row r="26" spans="1:18" ht="12.75" customHeight="1">
      <c r="B26" s="4"/>
      <c r="C26" s="40" t="s">
        <v>21</v>
      </c>
      <c r="D26" s="49">
        <f t="shared" ref="D26:Q26" si="11">D24+D25</f>
        <v>1492700</v>
      </c>
      <c r="E26" s="50">
        <f t="shared" si="11"/>
        <v>173300</v>
      </c>
      <c r="F26" s="51">
        <f t="shared" si="11"/>
        <v>54300</v>
      </c>
      <c r="G26" s="51">
        <f t="shared" si="11"/>
        <v>139900</v>
      </c>
      <c r="H26" s="51">
        <f t="shared" si="11"/>
        <v>145800</v>
      </c>
      <c r="I26" s="51">
        <f t="shared" si="11"/>
        <v>156900</v>
      </c>
      <c r="J26" s="51">
        <f t="shared" si="11"/>
        <v>83500</v>
      </c>
      <c r="K26" s="51">
        <f t="shared" si="11"/>
        <v>82100</v>
      </c>
      <c r="L26" s="51">
        <f t="shared" si="11"/>
        <v>111600</v>
      </c>
      <c r="M26" s="51">
        <f t="shared" si="11"/>
        <v>92600</v>
      </c>
      <c r="N26" s="51">
        <f t="shared" si="11"/>
        <v>156400</v>
      </c>
      <c r="O26" s="51">
        <f t="shared" si="11"/>
        <v>194400</v>
      </c>
      <c r="P26" s="52">
        <f t="shared" si="11"/>
        <v>101900</v>
      </c>
      <c r="Q26" s="49">
        <f t="shared" si="11"/>
        <v>1448300</v>
      </c>
      <c r="R26" s="53">
        <f t="shared" si="7"/>
        <v>1.0306566319132777</v>
      </c>
    </row>
    <row r="27" spans="1:18" ht="12.75" customHeight="1">
      <c r="B27" s="37"/>
      <c r="C27" s="17" t="s">
        <v>16</v>
      </c>
      <c r="D27" s="14">
        <f>D15+D18+D21+D24</f>
        <v>6223500</v>
      </c>
      <c r="E27" s="31">
        <f t="shared" ref="D27:F28" si="12">E15+E18+E21+E24</f>
        <v>442700</v>
      </c>
      <c r="F27" s="32">
        <f t="shared" si="12"/>
        <v>346500</v>
      </c>
      <c r="G27" s="32">
        <f t="shared" ref="G27:O27" si="13">G15+G18+G21+G24</f>
        <v>553400</v>
      </c>
      <c r="H27" s="32">
        <f t="shared" si="13"/>
        <v>640700</v>
      </c>
      <c r="I27" s="32">
        <f t="shared" si="13"/>
        <v>618100</v>
      </c>
      <c r="J27" s="32">
        <f t="shared" si="13"/>
        <v>460400</v>
      </c>
      <c r="K27" s="32">
        <f t="shared" si="13"/>
        <v>432800</v>
      </c>
      <c r="L27" s="32">
        <f t="shared" si="13"/>
        <v>565600</v>
      </c>
      <c r="M27" s="32">
        <f t="shared" si="13"/>
        <v>553600</v>
      </c>
      <c r="N27" s="32">
        <f t="shared" si="13"/>
        <v>574000</v>
      </c>
      <c r="O27" s="32">
        <f t="shared" si="13"/>
        <v>635600</v>
      </c>
      <c r="P27" s="32">
        <f>P15+P18+P21+P24</f>
        <v>400100</v>
      </c>
      <c r="Q27" s="14">
        <f>Q15+Q18+Q21+Q24</f>
        <v>5565600</v>
      </c>
      <c r="R27" s="54">
        <f t="shared" si="7"/>
        <v>1.118208279430789</v>
      </c>
    </row>
    <row r="28" spans="1:18">
      <c r="B28" s="7" t="s">
        <v>14</v>
      </c>
      <c r="C28" s="19" t="s">
        <v>20</v>
      </c>
      <c r="D28" s="15">
        <f t="shared" si="12"/>
        <v>524400</v>
      </c>
      <c r="E28" s="20">
        <f t="shared" si="12"/>
        <v>31000</v>
      </c>
      <c r="F28" s="21">
        <f t="shared" si="12"/>
        <v>31600</v>
      </c>
      <c r="G28" s="21">
        <f t="shared" ref="G28:P28" si="14">G16+G19+G22+G25</f>
        <v>41700</v>
      </c>
      <c r="H28" s="21">
        <f t="shared" si="14"/>
        <v>47100</v>
      </c>
      <c r="I28" s="21">
        <f t="shared" si="14"/>
        <v>43800</v>
      </c>
      <c r="J28" s="21">
        <f t="shared" si="14"/>
        <v>37200</v>
      </c>
      <c r="K28" s="21">
        <f t="shared" si="14"/>
        <v>43000</v>
      </c>
      <c r="L28" s="21">
        <f t="shared" si="14"/>
        <v>61300</v>
      </c>
      <c r="M28" s="21">
        <f t="shared" si="14"/>
        <v>43500</v>
      </c>
      <c r="N28" s="21">
        <f t="shared" si="14"/>
        <v>46700</v>
      </c>
      <c r="O28" s="21">
        <f t="shared" si="14"/>
        <v>53400</v>
      </c>
      <c r="P28" s="55">
        <f t="shared" si="14"/>
        <v>44100</v>
      </c>
      <c r="Q28" s="15">
        <f>Q16+Q19+Q22+Q25</f>
        <v>453500</v>
      </c>
      <c r="R28" s="56">
        <f t="shared" si="7"/>
        <v>1.1563395810363837</v>
      </c>
    </row>
    <row r="29" spans="1:18">
      <c r="B29" s="4"/>
      <c r="C29" s="23" t="s">
        <v>21</v>
      </c>
      <c r="D29" s="16">
        <f>SUM(D27:D28)</f>
        <v>6747900</v>
      </c>
      <c r="E29" s="33">
        <f t="shared" ref="E29:P29" si="15">SUM(E27:E28)</f>
        <v>473700</v>
      </c>
      <c r="F29" s="34">
        <f>SUM(F27:F28)</f>
        <v>378100</v>
      </c>
      <c r="G29" s="34">
        <f t="shared" si="15"/>
        <v>595100</v>
      </c>
      <c r="H29" s="34">
        <f t="shared" si="15"/>
        <v>687800</v>
      </c>
      <c r="I29" s="34">
        <f t="shared" si="15"/>
        <v>661900</v>
      </c>
      <c r="J29" s="34">
        <f t="shared" si="15"/>
        <v>497600</v>
      </c>
      <c r="K29" s="34">
        <f t="shared" si="15"/>
        <v>475800</v>
      </c>
      <c r="L29" s="34">
        <f t="shared" si="15"/>
        <v>626900</v>
      </c>
      <c r="M29" s="34">
        <f t="shared" si="15"/>
        <v>597100</v>
      </c>
      <c r="N29" s="34">
        <f t="shared" si="15"/>
        <v>620700</v>
      </c>
      <c r="O29" s="34">
        <f t="shared" si="15"/>
        <v>689000</v>
      </c>
      <c r="P29" s="57">
        <f t="shared" si="15"/>
        <v>444200</v>
      </c>
      <c r="Q29" s="16">
        <f>SUM(Q27:Q28)</f>
        <v>6019100</v>
      </c>
      <c r="R29" s="58">
        <f t="shared" si="7"/>
        <v>1.1210812247678223</v>
      </c>
    </row>
    <row r="30" spans="1:18">
      <c r="B30" s="6" t="s">
        <v>40</v>
      </c>
      <c r="C30" s="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 t="s">
        <v>15</v>
      </c>
      <c r="R30" s="8"/>
    </row>
    <row r="31" spans="1:18">
      <c r="B31" s="37"/>
      <c r="C31" s="37" t="s">
        <v>16</v>
      </c>
      <c r="D31" s="9"/>
      <c r="E31" s="2" t="s">
        <v>17</v>
      </c>
      <c r="F31" s="2"/>
      <c r="G31" s="2"/>
      <c r="H31" s="2"/>
      <c r="I31" s="2"/>
      <c r="J31" s="2"/>
      <c r="K31" s="2"/>
      <c r="L31" s="2"/>
      <c r="M31" s="3"/>
      <c r="N31" s="2"/>
      <c r="O31" s="2"/>
      <c r="P31" s="10"/>
      <c r="Q31" s="37"/>
      <c r="R31" s="37"/>
    </row>
    <row r="32" spans="1:18">
      <c r="A32" s="6"/>
      <c r="B32" s="4" t="s">
        <v>37</v>
      </c>
      <c r="C32" s="4" t="s">
        <v>18</v>
      </c>
      <c r="D32" s="11" t="s">
        <v>19</v>
      </c>
      <c r="E32" s="5" t="s">
        <v>0</v>
      </c>
      <c r="F32" s="5" t="s">
        <v>1</v>
      </c>
      <c r="G32" s="5" t="s">
        <v>2</v>
      </c>
      <c r="H32" s="5" t="s">
        <v>3</v>
      </c>
      <c r="I32" s="5" t="s">
        <v>4</v>
      </c>
      <c r="J32" s="5" t="s">
        <v>5</v>
      </c>
      <c r="K32" s="5" t="s">
        <v>6</v>
      </c>
      <c r="L32" s="5" t="s">
        <v>7</v>
      </c>
      <c r="M32" s="5" t="s">
        <v>8</v>
      </c>
      <c r="N32" s="5" t="s">
        <v>9</v>
      </c>
      <c r="O32" s="5" t="s">
        <v>10</v>
      </c>
      <c r="P32" s="12" t="s">
        <v>11</v>
      </c>
      <c r="Q32" s="4" t="s">
        <v>12</v>
      </c>
      <c r="R32" s="4" t="s">
        <v>13</v>
      </c>
    </row>
    <row r="33" spans="1:18">
      <c r="B33" s="37"/>
      <c r="C33" s="38" t="s">
        <v>16</v>
      </c>
      <c r="D33" s="44">
        <f>SUM(E33:P33)</f>
        <v>3127600</v>
      </c>
      <c r="E33" s="84">
        <v>268900</v>
      </c>
      <c r="F33" s="84">
        <v>289400</v>
      </c>
      <c r="G33" s="84">
        <v>212700</v>
      </c>
      <c r="H33" s="84">
        <v>333900</v>
      </c>
      <c r="I33" s="84">
        <v>336400</v>
      </c>
      <c r="J33" s="84">
        <v>196300</v>
      </c>
      <c r="K33" s="84">
        <v>204000</v>
      </c>
      <c r="L33" s="84">
        <v>256400</v>
      </c>
      <c r="M33" s="84">
        <v>194700</v>
      </c>
      <c r="N33" s="84">
        <v>332700</v>
      </c>
      <c r="O33" s="84">
        <v>299800</v>
      </c>
      <c r="P33" s="83">
        <v>202400</v>
      </c>
      <c r="Q33" s="14">
        <v>2906300</v>
      </c>
      <c r="R33" s="46">
        <f t="shared" ref="R33:R41" si="16">IF(Q33=0,"-",D33/Q33)</f>
        <v>1.0761449265388983</v>
      </c>
    </row>
    <row r="34" spans="1:18">
      <c r="B34" s="7" t="s">
        <v>26</v>
      </c>
      <c r="C34" s="39" t="s">
        <v>20</v>
      </c>
      <c r="D34" s="47">
        <f>SUM(E34:P34)</f>
        <v>182800</v>
      </c>
      <c r="E34" s="84">
        <v>7100</v>
      </c>
      <c r="F34" s="84">
        <v>7800</v>
      </c>
      <c r="G34" s="84">
        <v>14900</v>
      </c>
      <c r="H34" s="84">
        <v>16100</v>
      </c>
      <c r="I34" s="84">
        <v>16400</v>
      </c>
      <c r="J34" s="84">
        <v>13300</v>
      </c>
      <c r="K34" s="84">
        <v>16500</v>
      </c>
      <c r="L34" s="84">
        <v>23800</v>
      </c>
      <c r="M34" s="84">
        <v>15200</v>
      </c>
      <c r="N34" s="84">
        <v>17300</v>
      </c>
      <c r="O34" s="84">
        <v>19200</v>
      </c>
      <c r="P34" s="83">
        <v>15200</v>
      </c>
      <c r="Q34" s="15">
        <v>138800</v>
      </c>
      <c r="R34" s="48">
        <f t="shared" si="16"/>
        <v>1.3170028818443804</v>
      </c>
    </row>
    <row r="35" spans="1:18">
      <c r="B35" s="4"/>
      <c r="C35" s="40" t="s">
        <v>21</v>
      </c>
      <c r="D35" s="49">
        <f t="shared" ref="D35:Q35" si="17">D33+D34</f>
        <v>3310400</v>
      </c>
      <c r="E35" s="50">
        <f t="shared" si="17"/>
        <v>276000</v>
      </c>
      <c r="F35" s="51">
        <f t="shared" si="17"/>
        <v>297200</v>
      </c>
      <c r="G35" s="51">
        <f t="shared" si="17"/>
        <v>227600</v>
      </c>
      <c r="H35" s="51">
        <f t="shared" si="17"/>
        <v>350000</v>
      </c>
      <c r="I35" s="51">
        <f t="shared" si="17"/>
        <v>352800</v>
      </c>
      <c r="J35" s="51">
        <f t="shared" si="17"/>
        <v>209600</v>
      </c>
      <c r="K35" s="51">
        <f t="shared" si="17"/>
        <v>220500</v>
      </c>
      <c r="L35" s="51">
        <f t="shared" si="17"/>
        <v>280200</v>
      </c>
      <c r="M35" s="51">
        <f t="shared" si="17"/>
        <v>209900</v>
      </c>
      <c r="N35" s="51">
        <f t="shared" si="17"/>
        <v>350000</v>
      </c>
      <c r="O35" s="51">
        <f t="shared" si="17"/>
        <v>319000</v>
      </c>
      <c r="P35" s="52">
        <f t="shared" si="17"/>
        <v>217600</v>
      </c>
      <c r="Q35" s="49">
        <f t="shared" si="17"/>
        <v>3045100</v>
      </c>
      <c r="R35" s="53">
        <f t="shared" si="16"/>
        <v>1.0871235755804407</v>
      </c>
    </row>
    <row r="36" spans="1:18">
      <c r="B36" s="37"/>
      <c r="C36" s="38" t="s">
        <v>16</v>
      </c>
      <c r="D36" s="44">
        <f>SUM(E36:P36)</f>
        <v>582600</v>
      </c>
      <c r="E36" s="89">
        <v>29600</v>
      </c>
      <c r="F36" s="89">
        <v>26700</v>
      </c>
      <c r="G36" s="89">
        <v>29300</v>
      </c>
      <c r="H36" s="89">
        <v>56400</v>
      </c>
      <c r="I36" s="89">
        <v>40300</v>
      </c>
      <c r="J36" s="89">
        <v>37700</v>
      </c>
      <c r="K36" s="89">
        <v>38400</v>
      </c>
      <c r="L36" s="89">
        <v>90900</v>
      </c>
      <c r="M36" s="89">
        <v>37100</v>
      </c>
      <c r="N36" s="89">
        <v>52700</v>
      </c>
      <c r="O36" s="89">
        <v>100800</v>
      </c>
      <c r="P36" s="90">
        <v>42700</v>
      </c>
      <c r="Q36" s="14">
        <v>613500</v>
      </c>
      <c r="R36" s="46">
        <f t="shared" si="16"/>
        <v>0.94963325183374081</v>
      </c>
    </row>
    <row r="37" spans="1:18">
      <c r="B37" s="7" t="s">
        <v>27</v>
      </c>
      <c r="C37" s="39" t="s">
        <v>20</v>
      </c>
      <c r="D37" s="47">
        <f>SUM(E37:P37)</f>
        <v>12400</v>
      </c>
      <c r="E37" s="89">
        <v>500</v>
      </c>
      <c r="F37" s="89">
        <v>200</v>
      </c>
      <c r="G37" s="89">
        <v>300</v>
      </c>
      <c r="H37" s="89">
        <v>1000</v>
      </c>
      <c r="I37" s="89">
        <v>1200</v>
      </c>
      <c r="J37" s="89">
        <v>700</v>
      </c>
      <c r="K37" s="89">
        <v>1100</v>
      </c>
      <c r="L37" s="89">
        <v>2400</v>
      </c>
      <c r="M37" s="89">
        <v>1000</v>
      </c>
      <c r="N37" s="89">
        <v>1600</v>
      </c>
      <c r="O37" s="89">
        <v>1400</v>
      </c>
      <c r="P37" s="90">
        <v>1000</v>
      </c>
      <c r="Q37" s="15">
        <v>12500</v>
      </c>
      <c r="R37" s="48">
        <f t="shared" si="16"/>
        <v>0.99199999999999999</v>
      </c>
    </row>
    <row r="38" spans="1:18">
      <c r="B38" s="4"/>
      <c r="C38" s="40" t="s">
        <v>21</v>
      </c>
      <c r="D38" s="49">
        <f t="shared" ref="D38:Q38" si="18">D36+D37</f>
        <v>595000</v>
      </c>
      <c r="E38" s="50">
        <f t="shared" si="18"/>
        <v>30100</v>
      </c>
      <c r="F38" s="51">
        <f t="shared" si="18"/>
        <v>26900</v>
      </c>
      <c r="G38" s="51">
        <f t="shared" si="18"/>
        <v>29600</v>
      </c>
      <c r="H38" s="51">
        <f t="shared" si="18"/>
        <v>57400</v>
      </c>
      <c r="I38" s="51">
        <f t="shared" si="18"/>
        <v>41500</v>
      </c>
      <c r="J38" s="51">
        <f t="shared" si="18"/>
        <v>38400</v>
      </c>
      <c r="K38" s="51">
        <f t="shared" si="18"/>
        <v>39500</v>
      </c>
      <c r="L38" s="51">
        <f t="shared" si="18"/>
        <v>93300</v>
      </c>
      <c r="M38" s="51">
        <f t="shared" si="18"/>
        <v>38100</v>
      </c>
      <c r="N38" s="51">
        <f t="shared" si="18"/>
        <v>54300</v>
      </c>
      <c r="O38" s="51">
        <f t="shared" si="18"/>
        <v>102200</v>
      </c>
      <c r="P38" s="52">
        <f t="shared" si="18"/>
        <v>43700</v>
      </c>
      <c r="Q38" s="49">
        <f t="shared" si="18"/>
        <v>626000</v>
      </c>
      <c r="R38" s="53">
        <f t="shared" si="16"/>
        <v>0.95047923322683703</v>
      </c>
    </row>
    <row r="39" spans="1:18">
      <c r="B39" s="37"/>
      <c r="C39" s="17" t="s">
        <v>16</v>
      </c>
      <c r="D39" s="14">
        <f>D33+D36</f>
        <v>3710200</v>
      </c>
      <c r="E39" s="31">
        <f>E33+E36</f>
        <v>298500</v>
      </c>
      <c r="F39" s="32">
        <f t="shared" ref="F39:P39" si="19">F33+F36</f>
        <v>316100</v>
      </c>
      <c r="G39" s="32">
        <f t="shared" si="19"/>
        <v>242000</v>
      </c>
      <c r="H39" s="32">
        <f t="shared" si="19"/>
        <v>390300</v>
      </c>
      <c r="I39" s="32">
        <f t="shared" si="19"/>
        <v>376700</v>
      </c>
      <c r="J39" s="32">
        <f t="shared" si="19"/>
        <v>234000</v>
      </c>
      <c r="K39" s="32">
        <f t="shared" si="19"/>
        <v>242400</v>
      </c>
      <c r="L39" s="32">
        <f t="shared" si="19"/>
        <v>347300</v>
      </c>
      <c r="M39" s="32">
        <f t="shared" si="19"/>
        <v>231800</v>
      </c>
      <c r="N39" s="32">
        <f t="shared" si="19"/>
        <v>385400</v>
      </c>
      <c r="O39" s="32">
        <f t="shared" si="19"/>
        <v>400600</v>
      </c>
      <c r="P39" s="80">
        <f t="shared" si="19"/>
        <v>245100</v>
      </c>
      <c r="Q39" s="14">
        <f>Q33+Q36</f>
        <v>3519800</v>
      </c>
      <c r="R39" s="54">
        <f t="shared" si="16"/>
        <v>1.0540939826126485</v>
      </c>
    </row>
    <row r="40" spans="1:18">
      <c r="B40" s="7" t="s">
        <v>14</v>
      </c>
      <c r="C40" s="19" t="s">
        <v>20</v>
      </c>
      <c r="D40" s="15">
        <f>D34+D37</f>
        <v>195200</v>
      </c>
      <c r="E40" s="20">
        <f>E34+E37</f>
        <v>7600</v>
      </c>
      <c r="F40" s="21">
        <f t="shared" ref="F40:P40" si="20">F34+F37</f>
        <v>8000</v>
      </c>
      <c r="G40" s="21">
        <f t="shared" si="20"/>
        <v>15200</v>
      </c>
      <c r="H40" s="21">
        <f t="shared" si="20"/>
        <v>17100</v>
      </c>
      <c r="I40" s="21">
        <f t="shared" si="20"/>
        <v>17600</v>
      </c>
      <c r="J40" s="21">
        <f t="shared" si="20"/>
        <v>14000</v>
      </c>
      <c r="K40" s="21">
        <f t="shared" si="20"/>
        <v>17600</v>
      </c>
      <c r="L40" s="21">
        <f t="shared" si="20"/>
        <v>26200</v>
      </c>
      <c r="M40" s="21">
        <f>M34+M37</f>
        <v>16200</v>
      </c>
      <c r="N40" s="21">
        <f t="shared" si="20"/>
        <v>18900</v>
      </c>
      <c r="O40" s="21">
        <f t="shared" si="20"/>
        <v>20600</v>
      </c>
      <c r="P40" s="81">
        <f t="shared" si="20"/>
        <v>16200</v>
      </c>
      <c r="Q40" s="15">
        <f>Q34+Q37</f>
        <v>151300</v>
      </c>
      <c r="R40" s="56">
        <f t="shared" si="16"/>
        <v>1.2901520158625248</v>
      </c>
    </row>
    <row r="41" spans="1:18">
      <c r="B41" s="4"/>
      <c r="C41" s="23" t="s">
        <v>21</v>
      </c>
      <c r="D41" s="16">
        <f>SUM(D39:D40)</f>
        <v>3905400</v>
      </c>
      <c r="E41" s="33">
        <f>SUM(E39:E40)</f>
        <v>306100</v>
      </c>
      <c r="F41" s="34">
        <f t="shared" ref="F41:P41" si="21">SUM(F39:F40)</f>
        <v>324100</v>
      </c>
      <c r="G41" s="34">
        <f t="shared" si="21"/>
        <v>257200</v>
      </c>
      <c r="H41" s="34">
        <f t="shared" si="21"/>
        <v>407400</v>
      </c>
      <c r="I41" s="34">
        <f t="shared" si="21"/>
        <v>394300</v>
      </c>
      <c r="J41" s="34">
        <f t="shared" si="21"/>
        <v>248000</v>
      </c>
      <c r="K41" s="34">
        <f t="shared" si="21"/>
        <v>260000</v>
      </c>
      <c r="L41" s="34">
        <f t="shared" si="21"/>
        <v>373500</v>
      </c>
      <c r="M41" s="34">
        <f t="shared" si="21"/>
        <v>248000</v>
      </c>
      <c r="N41" s="34">
        <f>SUM(N39:N40)</f>
        <v>404300</v>
      </c>
      <c r="O41" s="34">
        <f t="shared" si="21"/>
        <v>421200</v>
      </c>
      <c r="P41" s="82">
        <f t="shared" si="21"/>
        <v>261300</v>
      </c>
      <c r="Q41" s="16">
        <f>SUM(Q39:Q40)</f>
        <v>3671100</v>
      </c>
      <c r="R41" s="58">
        <f t="shared" si="16"/>
        <v>1.0638228323935606</v>
      </c>
    </row>
    <row r="42" spans="1:18" ht="9.9499999999999993" customHeight="1">
      <c r="B42" s="36"/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8"/>
    </row>
    <row r="43" spans="1:18">
      <c r="B43" s="36" t="s">
        <v>41</v>
      </c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 t="s">
        <v>15</v>
      </c>
      <c r="R43" s="8"/>
    </row>
    <row r="44" spans="1:18">
      <c r="B44" s="37"/>
      <c r="C44" s="37" t="s">
        <v>16</v>
      </c>
      <c r="D44" s="9"/>
      <c r="E44" s="2" t="s">
        <v>17</v>
      </c>
      <c r="F44" s="2"/>
      <c r="G44" s="2"/>
      <c r="H44" s="2"/>
      <c r="I44" s="2"/>
      <c r="J44" s="2"/>
      <c r="K44" s="2"/>
      <c r="L44" s="2"/>
      <c r="M44" s="3"/>
      <c r="N44" s="2"/>
      <c r="O44" s="2"/>
      <c r="P44" s="10"/>
      <c r="Q44" s="37"/>
      <c r="R44" s="37"/>
    </row>
    <row r="45" spans="1:18">
      <c r="A45" s="6"/>
      <c r="B45" s="4" t="s">
        <v>37</v>
      </c>
      <c r="C45" s="4" t="s">
        <v>18</v>
      </c>
      <c r="D45" s="11" t="s">
        <v>19</v>
      </c>
      <c r="E45" s="5" t="s">
        <v>0</v>
      </c>
      <c r="F45" s="5" t="s">
        <v>1</v>
      </c>
      <c r="G45" s="5" t="s">
        <v>2</v>
      </c>
      <c r="H45" s="5" t="s">
        <v>3</v>
      </c>
      <c r="I45" s="5" t="s">
        <v>4</v>
      </c>
      <c r="J45" s="5" t="s">
        <v>5</v>
      </c>
      <c r="K45" s="5" t="s">
        <v>6</v>
      </c>
      <c r="L45" s="5" t="s">
        <v>7</v>
      </c>
      <c r="M45" s="5" t="s">
        <v>8</v>
      </c>
      <c r="N45" s="5" t="s">
        <v>9</v>
      </c>
      <c r="O45" s="5" t="s">
        <v>10</v>
      </c>
      <c r="P45" s="12" t="s">
        <v>11</v>
      </c>
      <c r="Q45" s="7" t="s">
        <v>12</v>
      </c>
      <c r="R45" s="13" t="s">
        <v>13</v>
      </c>
    </row>
    <row r="46" spans="1:18">
      <c r="B46" s="37"/>
      <c r="C46" s="17" t="s">
        <v>16</v>
      </c>
      <c r="D46" s="44">
        <f>SUM(E46:P46)</f>
        <v>5358000</v>
      </c>
      <c r="E46" s="91">
        <v>414500</v>
      </c>
      <c r="F46" s="91">
        <v>272400</v>
      </c>
      <c r="G46" s="91">
        <v>520400</v>
      </c>
      <c r="H46" s="91">
        <v>504600</v>
      </c>
      <c r="I46" s="91">
        <v>520400</v>
      </c>
      <c r="J46" s="91">
        <v>424600</v>
      </c>
      <c r="K46" s="91">
        <v>346500</v>
      </c>
      <c r="L46" s="91">
        <v>501000</v>
      </c>
      <c r="M46" s="91">
        <v>435600</v>
      </c>
      <c r="N46" s="91">
        <v>571500</v>
      </c>
      <c r="O46" s="91">
        <v>538500</v>
      </c>
      <c r="P46" s="92">
        <v>308000</v>
      </c>
      <c r="Q46" s="14">
        <v>5217800</v>
      </c>
      <c r="R46" s="46">
        <f t="shared" ref="R46:R60" si="22">IF(Q46=0,"-",D46/Q46)</f>
        <v>1.0268695618843191</v>
      </c>
    </row>
    <row r="47" spans="1:18">
      <c r="B47" s="7" t="s">
        <v>28</v>
      </c>
      <c r="C47" s="19" t="s">
        <v>20</v>
      </c>
      <c r="D47" s="47">
        <f>SUM(E47:P47)</f>
        <v>118800</v>
      </c>
      <c r="E47" s="91">
        <v>6200</v>
      </c>
      <c r="F47" s="91">
        <v>5900</v>
      </c>
      <c r="G47" s="91">
        <v>9400</v>
      </c>
      <c r="H47" s="91">
        <v>11300</v>
      </c>
      <c r="I47" s="91">
        <v>13000</v>
      </c>
      <c r="J47" s="91">
        <v>11100</v>
      </c>
      <c r="K47" s="91">
        <v>10500</v>
      </c>
      <c r="L47" s="91">
        <v>13500</v>
      </c>
      <c r="M47" s="91">
        <v>8900</v>
      </c>
      <c r="N47" s="91">
        <v>10200</v>
      </c>
      <c r="O47" s="91">
        <v>10300</v>
      </c>
      <c r="P47" s="92">
        <v>8500</v>
      </c>
      <c r="Q47" s="15">
        <v>121700</v>
      </c>
      <c r="R47" s="48">
        <f t="shared" si="22"/>
        <v>0.97617091207888251</v>
      </c>
    </row>
    <row r="48" spans="1:18">
      <c r="B48" s="4"/>
      <c r="C48" s="23" t="s">
        <v>21</v>
      </c>
      <c r="D48" s="49">
        <f>D46+D47</f>
        <v>5476800</v>
      </c>
      <c r="E48" s="50">
        <f>E46+E47</f>
        <v>420700</v>
      </c>
      <c r="F48" s="50">
        <f t="shared" ref="F48:P48" si="23">F46+F47</f>
        <v>278300</v>
      </c>
      <c r="G48" s="50">
        <f t="shared" si="23"/>
        <v>529800</v>
      </c>
      <c r="H48" s="50">
        <f t="shared" si="23"/>
        <v>515900</v>
      </c>
      <c r="I48" s="50">
        <f t="shared" si="23"/>
        <v>533400</v>
      </c>
      <c r="J48" s="50">
        <f t="shared" si="23"/>
        <v>435700</v>
      </c>
      <c r="K48" s="50">
        <f t="shared" si="23"/>
        <v>357000</v>
      </c>
      <c r="L48" s="50">
        <f t="shared" si="23"/>
        <v>514500</v>
      </c>
      <c r="M48" s="50">
        <f t="shared" si="23"/>
        <v>444500</v>
      </c>
      <c r="N48" s="50">
        <f t="shared" si="23"/>
        <v>581700</v>
      </c>
      <c r="O48" s="50">
        <f t="shared" si="23"/>
        <v>548800</v>
      </c>
      <c r="P48" s="50">
        <f t="shared" si="23"/>
        <v>316500</v>
      </c>
      <c r="Q48" s="49">
        <f>Q46+Q47</f>
        <v>5339500</v>
      </c>
      <c r="R48" s="53">
        <f t="shared" si="22"/>
        <v>1.025714018166495</v>
      </c>
    </row>
    <row r="49" spans="1:18">
      <c r="B49" s="37"/>
      <c r="C49" s="17" t="s">
        <v>16</v>
      </c>
      <c r="D49" s="44">
        <f>SUM(E49:P49)</f>
        <v>2473500</v>
      </c>
      <c r="E49" s="93">
        <v>174300</v>
      </c>
      <c r="F49" s="93">
        <v>107000</v>
      </c>
      <c r="G49" s="93">
        <v>158000</v>
      </c>
      <c r="H49" s="93">
        <v>281200</v>
      </c>
      <c r="I49" s="93">
        <v>227200</v>
      </c>
      <c r="J49" s="93">
        <v>157900</v>
      </c>
      <c r="K49" s="93">
        <v>159400</v>
      </c>
      <c r="L49" s="93">
        <v>318700</v>
      </c>
      <c r="M49" s="93">
        <v>172200</v>
      </c>
      <c r="N49" s="93">
        <v>188300</v>
      </c>
      <c r="O49" s="93">
        <v>386200</v>
      </c>
      <c r="P49" s="94">
        <v>143100</v>
      </c>
      <c r="Q49" s="14">
        <v>2289900</v>
      </c>
      <c r="R49" s="46">
        <f t="shared" si="22"/>
        <v>1.0801781737193763</v>
      </c>
    </row>
    <row r="50" spans="1:18">
      <c r="B50" s="7" t="s">
        <v>42</v>
      </c>
      <c r="C50" s="19" t="s">
        <v>20</v>
      </c>
      <c r="D50" s="47">
        <f>SUM(E50:P50)</f>
        <v>153200</v>
      </c>
      <c r="E50" s="93">
        <v>9500</v>
      </c>
      <c r="F50" s="93">
        <v>10500</v>
      </c>
      <c r="G50" s="93">
        <v>12700</v>
      </c>
      <c r="H50" s="93">
        <v>15400</v>
      </c>
      <c r="I50" s="93">
        <v>13900</v>
      </c>
      <c r="J50" s="93">
        <v>10800</v>
      </c>
      <c r="K50" s="93">
        <v>12600</v>
      </c>
      <c r="L50" s="93">
        <v>15400</v>
      </c>
      <c r="M50" s="93">
        <v>11100</v>
      </c>
      <c r="N50" s="93">
        <v>13600</v>
      </c>
      <c r="O50" s="93">
        <v>15500</v>
      </c>
      <c r="P50" s="94">
        <v>12200</v>
      </c>
      <c r="Q50" s="15">
        <v>146200</v>
      </c>
      <c r="R50" s="48">
        <f t="shared" si="22"/>
        <v>1.0478796169630642</v>
      </c>
    </row>
    <row r="51" spans="1:18">
      <c r="B51" s="4"/>
      <c r="C51" s="23" t="s">
        <v>21</v>
      </c>
      <c r="D51" s="49">
        <f t="shared" ref="D51:Q51" si="24">D49+D50</f>
        <v>2626700</v>
      </c>
      <c r="E51" s="50">
        <f t="shared" si="24"/>
        <v>183800</v>
      </c>
      <c r="F51" s="51">
        <f t="shared" si="24"/>
        <v>117500</v>
      </c>
      <c r="G51" s="51">
        <f t="shared" si="24"/>
        <v>170700</v>
      </c>
      <c r="H51" s="51">
        <f t="shared" si="24"/>
        <v>296600</v>
      </c>
      <c r="I51" s="51">
        <f t="shared" si="24"/>
        <v>241100</v>
      </c>
      <c r="J51" s="51">
        <f t="shared" si="24"/>
        <v>168700</v>
      </c>
      <c r="K51" s="51">
        <f t="shared" si="24"/>
        <v>172000</v>
      </c>
      <c r="L51" s="51">
        <f t="shared" si="24"/>
        <v>334100</v>
      </c>
      <c r="M51" s="51">
        <f t="shared" si="24"/>
        <v>183300</v>
      </c>
      <c r="N51" s="51">
        <f t="shared" si="24"/>
        <v>201900</v>
      </c>
      <c r="O51" s="51">
        <f t="shared" si="24"/>
        <v>401700</v>
      </c>
      <c r="P51" s="52">
        <f t="shared" si="24"/>
        <v>155300</v>
      </c>
      <c r="Q51" s="49">
        <f t="shared" si="24"/>
        <v>2436100</v>
      </c>
      <c r="R51" s="53">
        <f t="shared" si="22"/>
        <v>1.0782398095316283</v>
      </c>
    </row>
    <row r="52" spans="1:18">
      <c r="B52" s="37"/>
      <c r="C52" s="17" t="s">
        <v>16</v>
      </c>
      <c r="D52" s="44">
        <f>SUM(E52:P52)</f>
        <v>550800</v>
      </c>
      <c r="E52" s="95">
        <v>18600</v>
      </c>
      <c r="F52" s="95">
        <v>25100</v>
      </c>
      <c r="G52" s="95">
        <v>46500</v>
      </c>
      <c r="H52" s="95">
        <v>63400</v>
      </c>
      <c r="I52" s="95">
        <v>124700</v>
      </c>
      <c r="J52" s="95">
        <v>35200</v>
      </c>
      <c r="K52" s="95">
        <v>22500</v>
      </c>
      <c r="L52" s="95">
        <v>59100</v>
      </c>
      <c r="M52" s="95">
        <v>35100</v>
      </c>
      <c r="N52" s="95">
        <v>56900</v>
      </c>
      <c r="O52" s="95">
        <v>42900</v>
      </c>
      <c r="P52" s="96">
        <v>20800</v>
      </c>
      <c r="Q52" s="14">
        <v>535800</v>
      </c>
      <c r="R52" s="46">
        <f t="shared" si="22"/>
        <v>1.0279955207166853</v>
      </c>
    </row>
    <row r="53" spans="1:18">
      <c r="B53" s="7" t="s">
        <v>29</v>
      </c>
      <c r="C53" s="19" t="s">
        <v>20</v>
      </c>
      <c r="D53" s="47">
        <f>SUM(E53:P53)</f>
        <v>22800</v>
      </c>
      <c r="E53" s="95">
        <v>700</v>
      </c>
      <c r="F53" s="95">
        <v>400</v>
      </c>
      <c r="G53" s="95">
        <v>1200</v>
      </c>
      <c r="H53" s="95">
        <v>2000</v>
      </c>
      <c r="I53" s="95">
        <v>3200</v>
      </c>
      <c r="J53" s="95">
        <v>2100</v>
      </c>
      <c r="K53" s="95">
        <v>2000</v>
      </c>
      <c r="L53" s="95">
        <v>3800</v>
      </c>
      <c r="M53" s="95">
        <v>2500</v>
      </c>
      <c r="N53" s="95">
        <v>2300</v>
      </c>
      <c r="O53" s="95">
        <v>1900</v>
      </c>
      <c r="P53" s="96">
        <v>700</v>
      </c>
      <c r="Q53" s="15">
        <v>22200</v>
      </c>
      <c r="R53" s="48">
        <f t="shared" si="22"/>
        <v>1.027027027027027</v>
      </c>
    </row>
    <row r="54" spans="1:18">
      <c r="B54" s="4"/>
      <c r="C54" s="23" t="s">
        <v>21</v>
      </c>
      <c r="D54" s="49">
        <f t="shared" ref="D54:Q54" si="25">D52+D53</f>
        <v>573600</v>
      </c>
      <c r="E54" s="50">
        <f t="shared" si="25"/>
        <v>19300</v>
      </c>
      <c r="F54" s="51">
        <f t="shared" si="25"/>
        <v>25500</v>
      </c>
      <c r="G54" s="51">
        <f t="shared" si="25"/>
        <v>47700</v>
      </c>
      <c r="H54" s="51">
        <f t="shared" si="25"/>
        <v>65400</v>
      </c>
      <c r="I54" s="51">
        <f t="shared" si="25"/>
        <v>127900</v>
      </c>
      <c r="J54" s="51">
        <f t="shared" si="25"/>
        <v>37300</v>
      </c>
      <c r="K54" s="51">
        <f t="shared" si="25"/>
        <v>24500</v>
      </c>
      <c r="L54" s="51">
        <f t="shared" si="25"/>
        <v>62900</v>
      </c>
      <c r="M54" s="51">
        <f t="shared" si="25"/>
        <v>37600</v>
      </c>
      <c r="N54" s="51">
        <f t="shared" si="25"/>
        <v>59200</v>
      </c>
      <c r="O54" s="51">
        <f t="shared" si="25"/>
        <v>44800</v>
      </c>
      <c r="P54" s="52">
        <f t="shared" si="25"/>
        <v>21500</v>
      </c>
      <c r="Q54" s="49">
        <f t="shared" si="25"/>
        <v>558000</v>
      </c>
      <c r="R54" s="53">
        <f t="shared" si="22"/>
        <v>1.0279569892473119</v>
      </c>
    </row>
    <row r="55" spans="1:18">
      <c r="B55" s="37"/>
      <c r="C55" s="17" t="s">
        <v>16</v>
      </c>
      <c r="D55" s="44">
        <f>SUM(E55:P55)</f>
        <v>1604700</v>
      </c>
      <c r="E55" s="97">
        <v>104100</v>
      </c>
      <c r="F55" s="97">
        <v>89600</v>
      </c>
      <c r="G55" s="97">
        <v>133600</v>
      </c>
      <c r="H55" s="97">
        <v>159600</v>
      </c>
      <c r="I55" s="97">
        <v>161600</v>
      </c>
      <c r="J55" s="97">
        <v>142600</v>
      </c>
      <c r="K55" s="97">
        <v>134400</v>
      </c>
      <c r="L55" s="97">
        <v>173100</v>
      </c>
      <c r="M55" s="97">
        <v>148400</v>
      </c>
      <c r="N55" s="97">
        <v>132600</v>
      </c>
      <c r="O55" s="97">
        <v>122000</v>
      </c>
      <c r="P55" s="98">
        <v>103100</v>
      </c>
      <c r="Q55" s="14">
        <v>1698600</v>
      </c>
      <c r="R55" s="46">
        <f t="shared" si="22"/>
        <v>0.94471918050158954</v>
      </c>
    </row>
    <row r="56" spans="1:18">
      <c r="B56" s="7" t="s">
        <v>30</v>
      </c>
      <c r="C56" s="19" t="s">
        <v>20</v>
      </c>
      <c r="D56" s="47">
        <f>SUM(E56:P56)</f>
        <v>59400</v>
      </c>
      <c r="E56" s="97">
        <v>1200</v>
      </c>
      <c r="F56" s="97">
        <v>1700</v>
      </c>
      <c r="G56" s="97">
        <v>6200</v>
      </c>
      <c r="H56" s="97">
        <v>7200</v>
      </c>
      <c r="I56" s="97">
        <v>9600</v>
      </c>
      <c r="J56" s="97">
        <v>7800</v>
      </c>
      <c r="K56" s="97">
        <v>4100</v>
      </c>
      <c r="L56" s="97">
        <v>8800</v>
      </c>
      <c r="M56" s="97">
        <v>4500</v>
      </c>
      <c r="N56" s="97">
        <v>2500</v>
      </c>
      <c r="O56" s="97">
        <v>3400</v>
      </c>
      <c r="P56" s="98">
        <v>2400</v>
      </c>
      <c r="Q56" s="122">
        <v>59300</v>
      </c>
      <c r="R56" s="48">
        <f t="shared" si="22"/>
        <v>1.0016863406408094</v>
      </c>
    </row>
    <row r="57" spans="1:18">
      <c r="B57" s="4"/>
      <c r="C57" s="23" t="s">
        <v>21</v>
      </c>
      <c r="D57" s="49">
        <f t="shared" ref="D57:Q57" si="26">D55+D56</f>
        <v>1664100</v>
      </c>
      <c r="E57" s="50">
        <f t="shared" si="26"/>
        <v>105300</v>
      </c>
      <c r="F57" s="51">
        <f t="shared" si="26"/>
        <v>91300</v>
      </c>
      <c r="G57" s="51">
        <f t="shared" si="26"/>
        <v>139800</v>
      </c>
      <c r="H57" s="51">
        <f t="shared" si="26"/>
        <v>166800</v>
      </c>
      <c r="I57" s="51">
        <f t="shared" si="26"/>
        <v>171200</v>
      </c>
      <c r="J57" s="51">
        <f t="shared" si="26"/>
        <v>150400</v>
      </c>
      <c r="K57" s="51">
        <f t="shared" si="26"/>
        <v>138500</v>
      </c>
      <c r="L57" s="51">
        <f t="shared" si="26"/>
        <v>181900</v>
      </c>
      <c r="M57" s="51">
        <f t="shared" si="26"/>
        <v>152900</v>
      </c>
      <c r="N57" s="51">
        <f t="shared" si="26"/>
        <v>135100</v>
      </c>
      <c r="O57" s="51">
        <f t="shared" si="26"/>
        <v>125400</v>
      </c>
      <c r="P57" s="52">
        <f t="shared" si="26"/>
        <v>105500</v>
      </c>
      <c r="Q57" s="49">
        <f t="shared" si="26"/>
        <v>1757900</v>
      </c>
      <c r="R57" s="53">
        <f t="shared" si="22"/>
        <v>0.94664087832072363</v>
      </c>
    </row>
    <row r="58" spans="1:18">
      <c r="B58" s="37"/>
      <c r="C58" s="17" t="s">
        <v>16</v>
      </c>
      <c r="D58" s="14">
        <f>D46+D49+D52+D55</f>
        <v>9987000</v>
      </c>
      <c r="E58" s="31">
        <f>E46+E49+E52+E55</f>
        <v>711500</v>
      </c>
      <c r="F58" s="32">
        <f t="shared" ref="F58:P58" si="27">F46+F49+F52+F55</f>
        <v>494100</v>
      </c>
      <c r="G58" s="32">
        <f t="shared" si="27"/>
        <v>858500</v>
      </c>
      <c r="H58" s="32">
        <f t="shared" si="27"/>
        <v>1008800</v>
      </c>
      <c r="I58" s="32">
        <f t="shared" si="27"/>
        <v>1033900</v>
      </c>
      <c r="J58" s="32">
        <f t="shared" si="27"/>
        <v>760300</v>
      </c>
      <c r="K58" s="32">
        <f t="shared" si="27"/>
        <v>662800</v>
      </c>
      <c r="L58" s="32">
        <f t="shared" si="27"/>
        <v>1051900</v>
      </c>
      <c r="M58" s="32">
        <f t="shared" si="27"/>
        <v>791300</v>
      </c>
      <c r="N58" s="32">
        <f t="shared" si="27"/>
        <v>949300</v>
      </c>
      <c r="O58" s="32">
        <f t="shared" si="27"/>
        <v>1089600</v>
      </c>
      <c r="P58" s="80">
        <f t="shared" si="27"/>
        <v>575000</v>
      </c>
      <c r="Q58" s="14">
        <f>Q46+Q49+Q52+Q55</f>
        <v>9742100</v>
      </c>
      <c r="R58" s="61">
        <f t="shared" si="22"/>
        <v>1.0251383172006037</v>
      </c>
    </row>
    <row r="59" spans="1:18">
      <c r="B59" s="7" t="s">
        <v>14</v>
      </c>
      <c r="C59" s="19" t="s">
        <v>20</v>
      </c>
      <c r="D59" s="15">
        <f>D47+D50+D53+D56</f>
        <v>354200</v>
      </c>
      <c r="E59" s="20">
        <f>E47+E50+E53+E56</f>
        <v>17600</v>
      </c>
      <c r="F59" s="21">
        <f>F47+F50+F53+F56</f>
        <v>18500</v>
      </c>
      <c r="G59" s="21">
        <f t="shared" ref="G59:P59" si="28">G47+G50+G53+G56</f>
        <v>29500</v>
      </c>
      <c r="H59" s="21">
        <f t="shared" si="28"/>
        <v>35900</v>
      </c>
      <c r="I59" s="21">
        <f t="shared" si="28"/>
        <v>39700</v>
      </c>
      <c r="J59" s="21">
        <f t="shared" si="28"/>
        <v>31800</v>
      </c>
      <c r="K59" s="21">
        <f t="shared" si="28"/>
        <v>29200</v>
      </c>
      <c r="L59" s="21">
        <f t="shared" si="28"/>
        <v>41500</v>
      </c>
      <c r="M59" s="21">
        <f t="shared" si="28"/>
        <v>27000</v>
      </c>
      <c r="N59" s="21">
        <f t="shared" si="28"/>
        <v>28600</v>
      </c>
      <c r="O59" s="21">
        <f t="shared" si="28"/>
        <v>31100</v>
      </c>
      <c r="P59" s="81">
        <f t="shared" si="28"/>
        <v>23800</v>
      </c>
      <c r="Q59" s="15">
        <f>Q47+Q50+Q53+Q56</f>
        <v>349400</v>
      </c>
      <c r="R59" s="22">
        <f t="shared" si="22"/>
        <v>1.0137378362907843</v>
      </c>
    </row>
    <row r="60" spans="1:18">
      <c r="B60" s="4"/>
      <c r="C60" s="23" t="s">
        <v>21</v>
      </c>
      <c r="D60" s="16">
        <f>SUM(D58:D59)</f>
        <v>10341200</v>
      </c>
      <c r="E60" s="33">
        <f>SUM(E58:E59)</f>
        <v>729100</v>
      </c>
      <c r="F60" s="34">
        <f>SUM(F58:F59)</f>
        <v>512600</v>
      </c>
      <c r="G60" s="34">
        <f t="shared" ref="G60:P60" si="29">SUM(G58:G59)</f>
        <v>888000</v>
      </c>
      <c r="H60" s="34">
        <f t="shared" si="29"/>
        <v>1044700</v>
      </c>
      <c r="I60" s="34">
        <f t="shared" si="29"/>
        <v>1073600</v>
      </c>
      <c r="J60" s="34">
        <f t="shared" si="29"/>
        <v>792100</v>
      </c>
      <c r="K60" s="34">
        <f t="shared" si="29"/>
        <v>692000</v>
      </c>
      <c r="L60" s="34">
        <f t="shared" si="29"/>
        <v>1093400</v>
      </c>
      <c r="M60" s="34">
        <f t="shared" si="29"/>
        <v>818300</v>
      </c>
      <c r="N60" s="34">
        <f t="shared" si="29"/>
        <v>977900</v>
      </c>
      <c r="O60" s="34">
        <f t="shared" si="29"/>
        <v>1120700</v>
      </c>
      <c r="P60" s="82">
        <f t="shared" si="29"/>
        <v>598800</v>
      </c>
      <c r="Q60" s="16">
        <f>SUM(Q58:Q59)</f>
        <v>10091500</v>
      </c>
      <c r="R60" s="62">
        <f t="shared" si="22"/>
        <v>1.0247435960957241</v>
      </c>
    </row>
    <row r="61" spans="1:18">
      <c r="B61" s="36" t="s">
        <v>43</v>
      </c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 t="s">
        <v>15</v>
      </c>
      <c r="R61" s="8"/>
    </row>
    <row r="62" spans="1:18">
      <c r="B62" s="37"/>
      <c r="C62" s="37" t="s">
        <v>16</v>
      </c>
      <c r="D62" s="9"/>
      <c r="E62" s="2" t="s">
        <v>17</v>
      </c>
      <c r="F62" s="2"/>
      <c r="G62" s="2"/>
      <c r="H62" s="2"/>
      <c r="I62" s="2"/>
      <c r="J62" s="2"/>
      <c r="K62" s="2"/>
      <c r="L62" s="2"/>
      <c r="M62" s="3"/>
      <c r="N62" s="2"/>
      <c r="O62" s="2"/>
      <c r="P62" s="10"/>
      <c r="Q62" s="37"/>
      <c r="R62" s="37"/>
    </row>
    <row r="63" spans="1:18">
      <c r="A63" s="6"/>
      <c r="B63" s="4" t="s">
        <v>37</v>
      </c>
      <c r="C63" s="4" t="s">
        <v>18</v>
      </c>
      <c r="D63" s="11" t="s">
        <v>19</v>
      </c>
      <c r="E63" s="5" t="s">
        <v>0</v>
      </c>
      <c r="F63" s="5" t="s">
        <v>1</v>
      </c>
      <c r="G63" s="5" t="s">
        <v>2</v>
      </c>
      <c r="H63" s="5" t="s">
        <v>3</v>
      </c>
      <c r="I63" s="5" t="s">
        <v>4</v>
      </c>
      <c r="J63" s="5" t="s">
        <v>5</v>
      </c>
      <c r="K63" s="5" t="s">
        <v>6</v>
      </c>
      <c r="L63" s="5" t="s">
        <v>7</v>
      </c>
      <c r="M63" s="5" t="s">
        <v>8</v>
      </c>
      <c r="N63" s="5" t="s">
        <v>9</v>
      </c>
      <c r="O63" s="5" t="s">
        <v>10</v>
      </c>
      <c r="P63" s="12" t="s">
        <v>11</v>
      </c>
      <c r="Q63" s="7" t="s">
        <v>12</v>
      </c>
      <c r="R63" s="13" t="s">
        <v>13</v>
      </c>
    </row>
    <row r="64" spans="1:18">
      <c r="B64" s="37"/>
      <c r="C64" s="17" t="s">
        <v>16</v>
      </c>
      <c r="D64" s="44">
        <f>SUM(E64:P64)</f>
        <v>2616500</v>
      </c>
      <c r="E64" s="99">
        <v>130200</v>
      </c>
      <c r="F64" s="99">
        <v>95200</v>
      </c>
      <c r="G64" s="99">
        <v>184300</v>
      </c>
      <c r="H64" s="99">
        <v>338000</v>
      </c>
      <c r="I64" s="99">
        <v>210300</v>
      </c>
      <c r="J64" s="99">
        <v>190400</v>
      </c>
      <c r="K64" s="99">
        <v>194000</v>
      </c>
      <c r="L64" s="99">
        <v>383700</v>
      </c>
      <c r="M64" s="99">
        <v>175000</v>
      </c>
      <c r="N64" s="99">
        <v>283400</v>
      </c>
      <c r="O64" s="99">
        <v>328200</v>
      </c>
      <c r="P64" s="100">
        <v>103800</v>
      </c>
      <c r="Q64" s="14">
        <v>3004200</v>
      </c>
      <c r="R64" s="46">
        <f t="shared" ref="R64:R81" si="30">IF(Q64=0,"-",D64/Q64)</f>
        <v>0.87094734039012045</v>
      </c>
    </row>
    <row r="65" spans="2:18">
      <c r="B65" s="7" t="s">
        <v>31</v>
      </c>
      <c r="C65" s="19" t="s">
        <v>20</v>
      </c>
      <c r="D65" s="47">
        <f>SUM(E65:P65)</f>
        <v>456800</v>
      </c>
      <c r="E65" s="99">
        <v>29800</v>
      </c>
      <c r="F65" s="99">
        <v>26500</v>
      </c>
      <c r="G65" s="99">
        <v>36700</v>
      </c>
      <c r="H65" s="99">
        <v>42600</v>
      </c>
      <c r="I65" s="99">
        <v>39400</v>
      </c>
      <c r="J65" s="99">
        <v>33800</v>
      </c>
      <c r="K65" s="99">
        <v>38400</v>
      </c>
      <c r="L65" s="99">
        <v>51200</v>
      </c>
      <c r="M65" s="99">
        <v>38800</v>
      </c>
      <c r="N65" s="99">
        <v>41500</v>
      </c>
      <c r="O65" s="99">
        <v>45200</v>
      </c>
      <c r="P65" s="100">
        <v>32900</v>
      </c>
      <c r="Q65" s="15">
        <v>413400</v>
      </c>
      <c r="R65" s="48">
        <f t="shared" si="30"/>
        <v>1.1049830672472183</v>
      </c>
    </row>
    <row r="66" spans="2:18">
      <c r="B66" s="4"/>
      <c r="C66" s="23" t="s">
        <v>21</v>
      </c>
      <c r="D66" s="49">
        <f t="shared" ref="D66:Q66" si="31">D64+D65</f>
        <v>3073300</v>
      </c>
      <c r="E66" s="50">
        <f t="shared" si="31"/>
        <v>160000</v>
      </c>
      <c r="F66" s="51">
        <f t="shared" si="31"/>
        <v>121700</v>
      </c>
      <c r="G66" s="51">
        <f t="shared" si="31"/>
        <v>221000</v>
      </c>
      <c r="H66" s="51">
        <f t="shared" si="31"/>
        <v>380600</v>
      </c>
      <c r="I66" s="51">
        <f t="shared" si="31"/>
        <v>249700</v>
      </c>
      <c r="J66" s="51">
        <f t="shared" si="31"/>
        <v>224200</v>
      </c>
      <c r="K66" s="51">
        <f t="shared" si="31"/>
        <v>232400</v>
      </c>
      <c r="L66" s="51">
        <f t="shared" si="31"/>
        <v>434900</v>
      </c>
      <c r="M66" s="51">
        <f t="shared" si="31"/>
        <v>213800</v>
      </c>
      <c r="N66" s="51">
        <f t="shared" si="31"/>
        <v>324900</v>
      </c>
      <c r="O66" s="51">
        <f t="shared" si="31"/>
        <v>373400</v>
      </c>
      <c r="P66" s="52">
        <f t="shared" si="31"/>
        <v>136700</v>
      </c>
      <c r="Q66" s="49">
        <f t="shared" si="31"/>
        <v>3417600</v>
      </c>
      <c r="R66" s="53">
        <f t="shared" si="30"/>
        <v>0.89925678838951306</v>
      </c>
    </row>
    <row r="67" spans="2:18">
      <c r="B67" s="37"/>
      <c r="C67" s="17" t="s">
        <v>16</v>
      </c>
      <c r="D67" s="44">
        <f>SUM(E67:P67)</f>
        <v>405000</v>
      </c>
      <c r="E67" s="101">
        <v>19900</v>
      </c>
      <c r="F67" s="101">
        <v>15000</v>
      </c>
      <c r="G67" s="101">
        <v>19100</v>
      </c>
      <c r="H67" s="101">
        <v>19400</v>
      </c>
      <c r="I67" s="101">
        <v>23400</v>
      </c>
      <c r="J67" s="101">
        <v>19500</v>
      </c>
      <c r="K67" s="101">
        <v>60100</v>
      </c>
      <c r="L67" s="101">
        <v>39200</v>
      </c>
      <c r="M67" s="101">
        <v>23400</v>
      </c>
      <c r="N67" s="101">
        <v>45200</v>
      </c>
      <c r="O67" s="101">
        <v>96500</v>
      </c>
      <c r="P67" s="102">
        <v>24300</v>
      </c>
      <c r="Q67" s="14">
        <v>350800</v>
      </c>
      <c r="R67" s="46">
        <f t="shared" si="30"/>
        <v>1.1545039908779933</v>
      </c>
    </row>
    <row r="68" spans="2:18">
      <c r="B68" s="7" t="s">
        <v>44</v>
      </c>
      <c r="C68" s="19" t="s">
        <v>20</v>
      </c>
      <c r="D68" s="47">
        <f>SUM(E68:P68)</f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2">
        <v>0</v>
      </c>
      <c r="Q68" s="15">
        <v>0</v>
      </c>
      <c r="R68" s="48" t="str">
        <f t="shared" si="30"/>
        <v>-</v>
      </c>
    </row>
    <row r="69" spans="2:18">
      <c r="B69" s="4"/>
      <c r="C69" s="23" t="s">
        <v>21</v>
      </c>
      <c r="D69" s="130">
        <f>D67+D68</f>
        <v>405000</v>
      </c>
      <c r="E69" s="50">
        <v>19900</v>
      </c>
      <c r="F69" s="51">
        <v>15000</v>
      </c>
      <c r="G69" s="51">
        <v>19100</v>
      </c>
      <c r="H69" s="51">
        <v>19400</v>
      </c>
      <c r="I69" s="51">
        <v>23400</v>
      </c>
      <c r="J69" s="51">
        <v>19500</v>
      </c>
      <c r="K69" s="51">
        <v>60100</v>
      </c>
      <c r="L69" s="51">
        <v>39200</v>
      </c>
      <c r="M69" s="51">
        <v>23400</v>
      </c>
      <c r="N69" s="51">
        <v>45200</v>
      </c>
      <c r="O69" s="51">
        <v>96500</v>
      </c>
      <c r="P69" s="52">
        <v>24300</v>
      </c>
      <c r="Q69" s="49">
        <f>Q67+Q68</f>
        <v>350800</v>
      </c>
      <c r="R69" s="53">
        <f t="shared" si="30"/>
        <v>1.1545039908779933</v>
      </c>
    </row>
    <row r="70" spans="2:18">
      <c r="B70" s="37"/>
      <c r="C70" s="17" t="s">
        <v>16</v>
      </c>
      <c r="D70" s="44">
        <f>SUM(E70:P70)</f>
        <v>119400</v>
      </c>
      <c r="E70" s="103">
        <v>22200</v>
      </c>
      <c r="F70" s="103">
        <v>15400</v>
      </c>
      <c r="G70" s="103">
        <v>8400</v>
      </c>
      <c r="H70" s="103">
        <v>7700</v>
      </c>
      <c r="I70" s="103">
        <v>5800</v>
      </c>
      <c r="J70" s="103">
        <v>3400</v>
      </c>
      <c r="K70" s="103">
        <v>5200</v>
      </c>
      <c r="L70" s="103">
        <v>4700</v>
      </c>
      <c r="M70" s="103">
        <v>5300</v>
      </c>
      <c r="N70" s="103">
        <v>11700</v>
      </c>
      <c r="O70" s="103">
        <v>15100</v>
      </c>
      <c r="P70" s="104">
        <v>14500</v>
      </c>
      <c r="Q70" s="14">
        <v>164000</v>
      </c>
      <c r="R70" s="46">
        <f t="shared" si="30"/>
        <v>0.72804878048780486</v>
      </c>
    </row>
    <row r="71" spans="2:18">
      <c r="B71" s="7" t="s">
        <v>32</v>
      </c>
      <c r="C71" s="19" t="s">
        <v>20</v>
      </c>
      <c r="D71" s="47">
        <f>SUM(E71:P71)</f>
        <v>0</v>
      </c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15">
        <v>0</v>
      </c>
      <c r="R71" s="48" t="str">
        <f t="shared" si="30"/>
        <v>-</v>
      </c>
    </row>
    <row r="72" spans="2:18">
      <c r="B72" s="4"/>
      <c r="C72" s="23" t="s">
        <v>21</v>
      </c>
      <c r="D72" s="49">
        <f>D70+D71</f>
        <v>119400</v>
      </c>
      <c r="E72" s="50">
        <f t="shared" ref="E72:Q72" si="32">E70+E71</f>
        <v>22200</v>
      </c>
      <c r="F72" s="51">
        <f t="shared" si="32"/>
        <v>15400</v>
      </c>
      <c r="G72" s="51">
        <f t="shared" si="32"/>
        <v>8400</v>
      </c>
      <c r="H72" s="51">
        <f t="shared" si="32"/>
        <v>7700</v>
      </c>
      <c r="I72" s="51">
        <f t="shared" si="32"/>
        <v>5800</v>
      </c>
      <c r="J72" s="51">
        <f t="shared" si="32"/>
        <v>3400</v>
      </c>
      <c r="K72" s="51">
        <f t="shared" si="32"/>
        <v>5200</v>
      </c>
      <c r="L72" s="51">
        <f t="shared" si="32"/>
        <v>4700</v>
      </c>
      <c r="M72" s="51">
        <f t="shared" si="32"/>
        <v>5300</v>
      </c>
      <c r="N72" s="51">
        <f t="shared" si="32"/>
        <v>11700</v>
      </c>
      <c r="O72" s="51">
        <f t="shared" si="32"/>
        <v>15100</v>
      </c>
      <c r="P72" s="52">
        <f t="shared" si="32"/>
        <v>14500</v>
      </c>
      <c r="Q72" s="49">
        <f t="shared" si="32"/>
        <v>164000</v>
      </c>
      <c r="R72" s="53">
        <f t="shared" si="30"/>
        <v>0.72804878048780486</v>
      </c>
    </row>
    <row r="73" spans="2:18">
      <c r="B73" s="37"/>
      <c r="C73" s="17" t="s">
        <v>16</v>
      </c>
      <c r="D73" s="44">
        <f>SUM(E73:P73)</f>
        <v>435900</v>
      </c>
      <c r="E73" s="84">
        <v>20700</v>
      </c>
      <c r="F73" s="84">
        <v>24000</v>
      </c>
      <c r="G73" s="84">
        <v>32900</v>
      </c>
      <c r="H73" s="84">
        <v>35600</v>
      </c>
      <c r="I73" s="84">
        <v>36500</v>
      </c>
      <c r="J73" s="123">
        <v>29800</v>
      </c>
      <c r="K73" s="84">
        <v>29300</v>
      </c>
      <c r="L73" s="84">
        <v>41200</v>
      </c>
      <c r="M73" s="84">
        <v>33200</v>
      </c>
      <c r="N73" s="84">
        <v>39400</v>
      </c>
      <c r="O73" s="84">
        <v>83300</v>
      </c>
      <c r="P73" s="83">
        <v>30000</v>
      </c>
      <c r="Q73" s="115">
        <v>212400</v>
      </c>
      <c r="R73" s="46">
        <f t="shared" si="30"/>
        <v>2.0522598870056497</v>
      </c>
    </row>
    <row r="74" spans="2:18">
      <c r="B74" s="7" t="s">
        <v>33</v>
      </c>
      <c r="C74" s="19" t="s">
        <v>20</v>
      </c>
      <c r="D74" s="47">
        <f>SUM(E74:P74)</f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3">
        <v>0</v>
      </c>
      <c r="Q74" s="117">
        <v>0</v>
      </c>
      <c r="R74" s="48" t="str">
        <f t="shared" si="30"/>
        <v>-</v>
      </c>
    </row>
    <row r="75" spans="2:18">
      <c r="B75" s="4"/>
      <c r="C75" s="23" t="s">
        <v>21</v>
      </c>
      <c r="D75" s="49">
        <f>D73+D74</f>
        <v>435900</v>
      </c>
      <c r="E75" s="119">
        <f t="shared" ref="E75:Q75" si="33">E73+E74</f>
        <v>20700</v>
      </c>
      <c r="F75" s="120">
        <f t="shared" si="33"/>
        <v>24000</v>
      </c>
      <c r="G75" s="120">
        <f t="shared" si="33"/>
        <v>32900</v>
      </c>
      <c r="H75" s="120">
        <f t="shared" si="33"/>
        <v>35600</v>
      </c>
      <c r="I75" s="120">
        <f t="shared" si="33"/>
        <v>36500</v>
      </c>
      <c r="J75" s="120">
        <f t="shared" si="33"/>
        <v>29800</v>
      </c>
      <c r="K75" s="120">
        <f t="shared" si="33"/>
        <v>29300</v>
      </c>
      <c r="L75" s="120">
        <f t="shared" si="33"/>
        <v>41200</v>
      </c>
      <c r="M75" s="120">
        <f t="shared" si="33"/>
        <v>33200</v>
      </c>
      <c r="N75" s="120">
        <f t="shared" si="33"/>
        <v>39400</v>
      </c>
      <c r="O75" s="120">
        <f t="shared" si="33"/>
        <v>83300</v>
      </c>
      <c r="P75" s="121">
        <f t="shared" si="33"/>
        <v>30000</v>
      </c>
      <c r="Q75" s="118">
        <f t="shared" si="33"/>
        <v>212400</v>
      </c>
      <c r="R75" s="53">
        <f t="shared" si="30"/>
        <v>2.0522598870056497</v>
      </c>
    </row>
    <row r="76" spans="2:18">
      <c r="B76" s="37"/>
      <c r="C76" s="17" t="s">
        <v>16</v>
      </c>
      <c r="D76" s="44">
        <f>SUM(E76:P76)</f>
        <v>1783000</v>
      </c>
      <c r="E76" s="105">
        <v>648700</v>
      </c>
      <c r="F76" s="105">
        <v>120000</v>
      </c>
      <c r="G76" s="105">
        <v>114900</v>
      </c>
      <c r="H76" s="105">
        <v>108700</v>
      </c>
      <c r="I76" s="105">
        <v>105800</v>
      </c>
      <c r="J76" s="105">
        <v>88900</v>
      </c>
      <c r="K76" s="105">
        <v>84000</v>
      </c>
      <c r="L76" s="105">
        <v>124800</v>
      </c>
      <c r="M76" s="105">
        <v>82400</v>
      </c>
      <c r="N76" s="105">
        <v>110000</v>
      </c>
      <c r="O76" s="105">
        <v>119400</v>
      </c>
      <c r="P76" s="106">
        <v>75400</v>
      </c>
      <c r="Q76" s="14">
        <v>1795500</v>
      </c>
      <c r="R76" s="46">
        <f t="shared" si="30"/>
        <v>0.99303815093288772</v>
      </c>
    </row>
    <row r="77" spans="2:18">
      <c r="B77" s="7" t="s">
        <v>34</v>
      </c>
      <c r="C77" s="19" t="s">
        <v>20</v>
      </c>
      <c r="D77" s="47">
        <f>SUM(E77:P77)</f>
        <v>4000</v>
      </c>
      <c r="E77" s="105">
        <v>0</v>
      </c>
      <c r="F77" s="105">
        <v>0</v>
      </c>
      <c r="G77" s="105">
        <v>100</v>
      </c>
      <c r="H77" s="105">
        <v>200</v>
      </c>
      <c r="I77" s="105">
        <v>400</v>
      </c>
      <c r="J77" s="105">
        <v>100</v>
      </c>
      <c r="K77" s="105">
        <v>500</v>
      </c>
      <c r="L77" s="105">
        <v>1000</v>
      </c>
      <c r="M77" s="105">
        <v>600</v>
      </c>
      <c r="N77" s="105">
        <v>800</v>
      </c>
      <c r="O77" s="105">
        <v>200</v>
      </c>
      <c r="P77" s="106">
        <v>100</v>
      </c>
      <c r="Q77" s="15">
        <v>4800</v>
      </c>
      <c r="R77" s="48">
        <f t="shared" si="30"/>
        <v>0.83333333333333337</v>
      </c>
    </row>
    <row r="78" spans="2:18">
      <c r="B78" s="4"/>
      <c r="C78" s="23" t="s">
        <v>21</v>
      </c>
      <c r="D78" s="49">
        <f t="shared" ref="D78:Q78" si="34">D76+D77</f>
        <v>1787000</v>
      </c>
      <c r="E78" s="50">
        <f t="shared" si="34"/>
        <v>648700</v>
      </c>
      <c r="F78" s="51">
        <f t="shared" si="34"/>
        <v>120000</v>
      </c>
      <c r="G78" s="51">
        <f t="shared" si="34"/>
        <v>115000</v>
      </c>
      <c r="H78" s="51">
        <f t="shared" si="34"/>
        <v>108900</v>
      </c>
      <c r="I78" s="51">
        <f t="shared" si="34"/>
        <v>106200</v>
      </c>
      <c r="J78" s="51">
        <f t="shared" si="34"/>
        <v>89000</v>
      </c>
      <c r="K78" s="51">
        <f t="shared" si="34"/>
        <v>84500</v>
      </c>
      <c r="L78" s="51">
        <f t="shared" si="34"/>
        <v>125800</v>
      </c>
      <c r="M78" s="51">
        <f t="shared" si="34"/>
        <v>83000</v>
      </c>
      <c r="N78" s="51">
        <f t="shared" si="34"/>
        <v>110800</v>
      </c>
      <c r="O78" s="51">
        <f t="shared" si="34"/>
        <v>119600</v>
      </c>
      <c r="P78" s="52">
        <f t="shared" si="34"/>
        <v>75500</v>
      </c>
      <c r="Q78" s="49">
        <f t="shared" si="34"/>
        <v>1800300</v>
      </c>
      <c r="R78" s="53">
        <f t="shared" si="30"/>
        <v>0.99261234238737983</v>
      </c>
    </row>
    <row r="79" spans="2:18">
      <c r="B79" s="37"/>
      <c r="C79" s="17" t="s">
        <v>16</v>
      </c>
      <c r="D79" s="14">
        <f>D64+D67+D70+D73+D76</f>
        <v>5359800</v>
      </c>
      <c r="E79" s="31">
        <f>E64+E67+E70+E73+E76</f>
        <v>841700</v>
      </c>
      <c r="F79" s="32">
        <f t="shared" ref="F79:P79" si="35">F64+F67+F70+F73+F76</f>
        <v>269600</v>
      </c>
      <c r="G79" s="32">
        <f t="shared" si="35"/>
        <v>359600</v>
      </c>
      <c r="H79" s="32">
        <f t="shared" si="35"/>
        <v>509400</v>
      </c>
      <c r="I79" s="32">
        <f t="shared" si="35"/>
        <v>381800</v>
      </c>
      <c r="J79" s="32">
        <f>J64+J67+J70+J73+J76</f>
        <v>332000</v>
      </c>
      <c r="K79" s="32">
        <f t="shared" si="35"/>
        <v>372600</v>
      </c>
      <c r="L79" s="32">
        <f t="shared" si="35"/>
        <v>593600</v>
      </c>
      <c r="M79" s="32">
        <f t="shared" si="35"/>
        <v>319300</v>
      </c>
      <c r="N79" s="32">
        <f t="shared" si="35"/>
        <v>489700</v>
      </c>
      <c r="O79" s="32">
        <f t="shared" si="35"/>
        <v>642500</v>
      </c>
      <c r="P79" s="63">
        <f t="shared" si="35"/>
        <v>248000</v>
      </c>
      <c r="Q79" s="14">
        <f>Q64+Q67+Q70+Q73+Q76</f>
        <v>5526900</v>
      </c>
      <c r="R79" s="18">
        <f t="shared" si="30"/>
        <v>0.96976605330293653</v>
      </c>
    </row>
    <row r="80" spans="2:18">
      <c r="B80" s="7" t="s">
        <v>14</v>
      </c>
      <c r="C80" s="19" t="s">
        <v>20</v>
      </c>
      <c r="D80" s="15">
        <f>D65+D68+D71+D74+D77</f>
        <v>460800</v>
      </c>
      <c r="E80" s="20">
        <f>E65+E68+E71+E74+E77</f>
        <v>29800</v>
      </c>
      <c r="F80" s="21">
        <f t="shared" ref="F80:P80" si="36">F65+F68+F71+F74+F77</f>
        <v>26500</v>
      </c>
      <c r="G80" s="21">
        <f t="shared" si="36"/>
        <v>36800</v>
      </c>
      <c r="H80" s="21">
        <f t="shared" si="36"/>
        <v>42800</v>
      </c>
      <c r="I80" s="21">
        <f t="shared" si="36"/>
        <v>39800</v>
      </c>
      <c r="J80" s="21">
        <f t="shared" si="36"/>
        <v>33900</v>
      </c>
      <c r="K80" s="21">
        <f t="shared" si="36"/>
        <v>38900</v>
      </c>
      <c r="L80" s="21">
        <f t="shared" si="36"/>
        <v>52200</v>
      </c>
      <c r="M80" s="21">
        <f>M65+M68+M71+M74+M77</f>
        <v>39400</v>
      </c>
      <c r="N80" s="21">
        <f t="shared" si="36"/>
        <v>42300</v>
      </c>
      <c r="O80" s="21">
        <f t="shared" si="36"/>
        <v>45400</v>
      </c>
      <c r="P80" s="55">
        <f t="shared" si="36"/>
        <v>33000</v>
      </c>
      <c r="Q80" s="15">
        <f>Q65+Q68+Q71+Q74+Q77</f>
        <v>418200</v>
      </c>
      <c r="R80" s="22">
        <f t="shared" si="30"/>
        <v>1.1018651362984218</v>
      </c>
    </row>
    <row r="81" spans="1:18">
      <c r="B81" s="4"/>
      <c r="C81" s="23" t="s">
        <v>21</v>
      </c>
      <c r="D81" s="16">
        <f>SUM(D79:D80)</f>
        <v>5820600</v>
      </c>
      <c r="E81" s="33">
        <f>SUM(E79:E80)</f>
        <v>871500</v>
      </c>
      <c r="F81" s="34">
        <f t="shared" ref="F81:P81" si="37">SUM(F79:F80)</f>
        <v>296100</v>
      </c>
      <c r="G81" s="34">
        <f t="shared" si="37"/>
        <v>396400</v>
      </c>
      <c r="H81" s="34">
        <f t="shared" si="37"/>
        <v>552200</v>
      </c>
      <c r="I81" s="34">
        <f t="shared" si="37"/>
        <v>421600</v>
      </c>
      <c r="J81" s="34">
        <f t="shared" si="37"/>
        <v>365900</v>
      </c>
      <c r="K81" s="34">
        <f t="shared" si="37"/>
        <v>411500</v>
      </c>
      <c r="L81" s="34">
        <f t="shared" si="37"/>
        <v>645800</v>
      </c>
      <c r="M81" s="34">
        <f>SUM(M79:M80)</f>
        <v>358700</v>
      </c>
      <c r="N81" s="34">
        <f t="shared" si="37"/>
        <v>532000</v>
      </c>
      <c r="O81" s="34">
        <f t="shared" si="37"/>
        <v>687900</v>
      </c>
      <c r="P81" s="64">
        <f t="shared" si="37"/>
        <v>281000</v>
      </c>
      <c r="Q81" s="16">
        <f>SUM(Q79:Q80)</f>
        <v>5945100</v>
      </c>
      <c r="R81" s="24">
        <f t="shared" si="30"/>
        <v>0.97905838421557245</v>
      </c>
    </row>
    <row r="82" spans="1:18">
      <c r="B82" s="36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8"/>
    </row>
    <row r="83" spans="1:18">
      <c r="B83" s="36" t="s">
        <v>45</v>
      </c>
      <c r="C83" s="3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 t="s">
        <v>15</v>
      </c>
      <c r="R83" s="8"/>
    </row>
    <row r="84" spans="1:18">
      <c r="A84" s="6"/>
      <c r="B84" s="37"/>
      <c r="C84" s="37" t="s">
        <v>16</v>
      </c>
      <c r="D84" s="9"/>
      <c r="E84" s="2" t="s">
        <v>17</v>
      </c>
      <c r="F84" s="2"/>
      <c r="G84" s="2"/>
      <c r="H84" s="2"/>
      <c r="I84" s="2"/>
      <c r="J84" s="2"/>
      <c r="K84" s="2"/>
      <c r="L84" s="2"/>
      <c r="M84" s="3"/>
      <c r="N84" s="2"/>
      <c r="O84" s="2"/>
      <c r="P84" s="10"/>
      <c r="Q84" s="37"/>
      <c r="R84" s="37"/>
    </row>
    <row r="85" spans="1:18">
      <c r="A85" s="6"/>
      <c r="B85" s="4" t="s">
        <v>37</v>
      </c>
      <c r="C85" s="4" t="s">
        <v>18</v>
      </c>
      <c r="D85" s="11" t="s">
        <v>19</v>
      </c>
      <c r="E85" s="5" t="s">
        <v>0</v>
      </c>
      <c r="F85" s="5" t="s">
        <v>1</v>
      </c>
      <c r="G85" s="5" t="s">
        <v>2</v>
      </c>
      <c r="H85" s="5" t="s">
        <v>3</v>
      </c>
      <c r="I85" s="5" t="s">
        <v>4</v>
      </c>
      <c r="J85" s="5" t="s">
        <v>5</v>
      </c>
      <c r="K85" s="5" t="s">
        <v>6</v>
      </c>
      <c r="L85" s="5" t="s">
        <v>7</v>
      </c>
      <c r="M85" s="5" t="s">
        <v>8</v>
      </c>
      <c r="N85" s="5" t="s">
        <v>9</v>
      </c>
      <c r="O85" s="5" t="s">
        <v>10</v>
      </c>
      <c r="P85" s="12" t="s">
        <v>11</v>
      </c>
      <c r="Q85" s="13" t="s">
        <v>12</v>
      </c>
      <c r="R85" s="13" t="s">
        <v>13</v>
      </c>
    </row>
    <row r="86" spans="1:18">
      <c r="B86" s="37"/>
      <c r="C86" s="17" t="s">
        <v>16</v>
      </c>
      <c r="D86" s="65">
        <v>6332800</v>
      </c>
      <c r="E86" s="66">
        <v>454000</v>
      </c>
      <c r="F86" s="66">
        <v>357600</v>
      </c>
      <c r="G86" s="66">
        <v>527400</v>
      </c>
      <c r="H86" s="66">
        <v>720300</v>
      </c>
      <c r="I86" s="66">
        <v>574600</v>
      </c>
      <c r="J86" s="66">
        <v>421400</v>
      </c>
      <c r="K86" s="66">
        <v>458800</v>
      </c>
      <c r="L86" s="66">
        <v>829300</v>
      </c>
      <c r="M86" s="66">
        <v>520200</v>
      </c>
      <c r="N86" s="66">
        <v>566600</v>
      </c>
      <c r="O86" s="66">
        <v>562100</v>
      </c>
      <c r="P86" s="67">
        <v>340500</v>
      </c>
      <c r="Q86" s="68">
        <v>6651700</v>
      </c>
      <c r="R86" s="69">
        <f t="shared" ref="R86:R94" si="38">IF(Q86=0,"-",D86/Q86)</f>
        <v>0.95205736879294012</v>
      </c>
    </row>
    <row r="87" spans="1:18">
      <c r="B87" s="109" t="s">
        <v>46</v>
      </c>
      <c r="C87" s="19" t="s">
        <v>20</v>
      </c>
      <c r="D87" s="70">
        <v>419400</v>
      </c>
      <c r="E87" s="66">
        <v>24300</v>
      </c>
      <c r="F87" s="66">
        <v>24400</v>
      </c>
      <c r="G87" s="66">
        <v>33300</v>
      </c>
      <c r="H87" s="66">
        <v>37800</v>
      </c>
      <c r="I87" s="66">
        <v>35700</v>
      </c>
      <c r="J87" s="66">
        <v>28600</v>
      </c>
      <c r="K87" s="66">
        <v>35400</v>
      </c>
      <c r="L87" s="66">
        <v>53300</v>
      </c>
      <c r="M87" s="66">
        <v>33300</v>
      </c>
      <c r="N87" s="66">
        <v>39800</v>
      </c>
      <c r="O87" s="66">
        <v>41900</v>
      </c>
      <c r="P87" s="71">
        <v>31600</v>
      </c>
      <c r="Q87" s="72">
        <v>427200</v>
      </c>
      <c r="R87" s="73">
        <f t="shared" si="38"/>
        <v>0.9817415730337079</v>
      </c>
    </row>
    <row r="88" spans="1:18">
      <c r="B88" s="4"/>
      <c r="C88" s="23" t="s">
        <v>21</v>
      </c>
      <c r="D88" s="74">
        <v>6752200</v>
      </c>
      <c r="E88" s="75">
        <v>478300</v>
      </c>
      <c r="F88" s="76">
        <v>382000</v>
      </c>
      <c r="G88" s="76">
        <v>560700</v>
      </c>
      <c r="H88" s="76">
        <v>758100</v>
      </c>
      <c r="I88" s="76">
        <v>610300</v>
      </c>
      <c r="J88" s="76">
        <v>450000</v>
      </c>
      <c r="K88" s="76">
        <v>494200</v>
      </c>
      <c r="L88" s="76">
        <v>882600</v>
      </c>
      <c r="M88" s="76">
        <v>553500</v>
      </c>
      <c r="N88" s="76">
        <v>606400</v>
      </c>
      <c r="O88" s="76">
        <v>604000</v>
      </c>
      <c r="P88" s="77">
        <v>372100</v>
      </c>
      <c r="Q88" s="74">
        <v>7078900</v>
      </c>
      <c r="R88" s="78">
        <f t="shared" si="38"/>
        <v>0.95384876181327605</v>
      </c>
    </row>
    <row r="89" spans="1:18">
      <c r="B89" s="37"/>
      <c r="C89" s="17" t="s">
        <v>16</v>
      </c>
      <c r="D89" s="44">
        <f>SUM(E89:P89)</f>
        <v>1453800</v>
      </c>
      <c r="E89" s="107">
        <v>110500</v>
      </c>
      <c r="F89" s="107">
        <v>127400</v>
      </c>
      <c r="G89" s="107">
        <v>121500</v>
      </c>
      <c r="H89" s="107">
        <v>115900</v>
      </c>
      <c r="I89" s="107">
        <v>145500</v>
      </c>
      <c r="J89" s="107">
        <v>124600</v>
      </c>
      <c r="K89" s="107">
        <v>142200</v>
      </c>
      <c r="L89" s="107">
        <v>191300</v>
      </c>
      <c r="M89" s="107">
        <v>107200</v>
      </c>
      <c r="N89" s="107">
        <v>110900</v>
      </c>
      <c r="O89" s="107">
        <v>94000</v>
      </c>
      <c r="P89" s="108">
        <v>62800</v>
      </c>
      <c r="Q89" s="14">
        <v>1528700</v>
      </c>
      <c r="R89" s="46">
        <f t="shared" si="38"/>
        <v>0.95100412114868837</v>
      </c>
    </row>
    <row r="90" spans="1:18">
      <c r="B90" s="7" t="s">
        <v>47</v>
      </c>
      <c r="C90" s="19" t="s">
        <v>20</v>
      </c>
      <c r="D90" s="47">
        <f>SUM(E90:P90)</f>
        <v>237100</v>
      </c>
      <c r="E90" s="107">
        <v>14000</v>
      </c>
      <c r="F90" s="107">
        <v>11800</v>
      </c>
      <c r="G90" s="107">
        <v>19900</v>
      </c>
      <c r="H90" s="107">
        <v>20400</v>
      </c>
      <c r="I90" s="107">
        <v>20000</v>
      </c>
      <c r="J90" s="107">
        <v>16600</v>
      </c>
      <c r="K90" s="107">
        <v>20600</v>
      </c>
      <c r="L90" s="107">
        <v>34000</v>
      </c>
      <c r="M90" s="107">
        <v>20100</v>
      </c>
      <c r="N90" s="107">
        <v>20500</v>
      </c>
      <c r="O90" s="107">
        <v>21700</v>
      </c>
      <c r="P90" s="108">
        <v>17500</v>
      </c>
      <c r="Q90" s="15">
        <v>236100</v>
      </c>
      <c r="R90" s="48">
        <f t="shared" si="38"/>
        <v>1.0042354934349851</v>
      </c>
    </row>
    <row r="91" spans="1:18">
      <c r="B91" s="4"/>
      <c r="C91" s="23" t="s">
        <v>21</v>
      </c>
      <c r="D91" s="49">
        <f t="shared" ref="D91:P91" si="39">D89+D90</f>
        <v>1690900</v>
      </c>
      <c r="E91" s="50">
        <f t="shared" si="39"/>
        <v>124500</v>
      </c>
      <c r="F91" s="51">
        <f t="shared" si="39"/>
        <v>139200</v>
      </c>
      <c r="G91" s="51">
        <f t="shared" si="39"/>
        <v>141400</v>
      </c>
      <c r="H91" s="51">
        <f t="shared" si="39"/>
        <v>136300</v>
      </c>
      <c r="I91" s="51">
        <f t="shared" si="39"/>
        <v>165500</v>
      </c>
      <c r="J91" s="51">
        <f t="shared" si="39"/>
        <v>141200</v>
      </c>
      <c r="K91" s="51">
        <f t="shared" si="39"/>
        <v>162800</v>
      </c>
      <c r="L91" s="51">
        <f t="shared" si="39"/>
        <v>225300</v>
      </c>
      <c r="M91" s="51">
        <f t="shared" si="39"/>
        <v>127300</v>
      </c>
      <c r="N91" s="51">
        <f t="shared" si="39"/>
        <v>131400</v>
      </c>
      <c r="O91" s="51">
        <f t="shared" si="39"/>
        <v>115700</v>
      </c>
      <c r="P91" s="52">
        <f t="shared" si="39"/>
        <v>80300</v>
      </c>
      <c r="Q91" s="49">
        <f>Q89+Q90</f>
        <v>1764800</v>
      </c>
      <c r="R91" s="53">
        <f t="shared" si="38"/>
        <v>0.9581255666364461</v>
      </c>
    </row>
    <row r="92" spans="1:18">
      <c r="B92" s="37"/>
      <c r="C92" s="17" t="s">
        <v>16</v>
      </c>
      <c r="D92" s="31">
        <f>D86+D89</f>
        <v>7786600</v>
      </c>
      <c r="E92" s="31">
        <f>E86+E89</f>
        <v>564500</v>
      </c>
      <c r="F92" s="32">
        <f t="shared" ref="F92:P92" si="40">F86+F89</f>
        <v>485000</v>
      </c>
      <c r="G92" s="32">
        <f t="shared" si="40"/>
        <v>648900</v>
      </c>
      <c r="H92" s="32">
        <f t="shared" si="40"/>
        <v>836200</v>
      </c>
      <c r="I92" s="32">
        <f t="shared" si="40"/>
        <v>720100</v>
      </c>
      <c r="J92" s="32">
        <f t="shared" si="40"/>
        <v>546000</v>
      </c>
      <c r="K92" s="32">
        <f t="shared" si="40"/>
        <v>601000</v>
      </c>
      <c r="L92" s="32">
        <f t="shared" si="40"/>
        <v>1020600</v>
      </c>
      <c r="M92" s="32">
        <f t="shared" si="40"/>
        <v>627400</v>
      </c>
      <c r="N92" s="32">
        <f t="shared" si="40"/>
        <v>677500</v>
      </c>
      <c r="O92" s="32">
        <f t="shared" si="40"/>
        <v>656100</v>
      </c>
      <c r="P92" s="63">
        <f t="shared" si="40"/>
        <v>403300</v>
      </c>
      <c r="Q92" s="31">
        <f>Q86+Q89</f>
        <v>8180400</v>
      </c>
      <c r="R92" s="18">
        <f t="shared" si="38"/>
        <v>0.95186054471663972</v>
      </c>
    </row>
    <row r="93" spans="1:18">
      <c r="B93" s="7" t="s">
        <v>14</v>
      </c>
      <c r="C93" s="19" t="s">
        <v>20</v>
      </c>
      <c r="D93" s="20">
        <f>D87+D90</f>
        <v>656500</v>
      </c>
      <c r="E93" s="20">
        <f>E87+E90</f>
        <v>38300</v>
      </c>
      <c r="F93" s="21">
        <f>F87+F90</f>
        <v>36200</v>
      </c>
      <c r="G93" s="21">
        <f t="shared" ref="G93:P93" si="41">G87+G90</f>
        <v>53200</v>
      </c>
      <c r="H93" s="21">
        <f t="shared" si="41"/>
        <v>58200</v>
      </c>
      <c r="I93" s="21">
        <f t="shared" si="41"/>
        <v>55700</v>
      </c>
      <c r="J93" s="21">
        <f t="shared" si="41"/>
        <v>45200</v>
      </c>
      <c r="K93" s="21">
        <f t="shared" si="41"/>
        <v>56000</v>
      </c>
      <c r="L93" s="21">
        <f t="shared" si="41"/>
        <v>87300</v>
      </c>
      <c r="M93" s="21">
        <f t="shared" si="41"/>
        <v>53400</v>
      </c>
      <c r="N93" s="21">
        <f t="shared" si="41"/>
        <v>60300</v>
      </c>
      <c r="O93" s="21">
        <f t="shared" si="41"/>
        <v>63600</v>
      </c>
      <c r="P93" s="55">
        <f t="shared" si="41"/>
        <v>49100</v>
      </c>
      <c r="Q93" s="20">
        <f>Q87+Q90</f>
        <v>663300</v>
      </c>
      <c r="R93" s="22">
        <f t="shared" si="38"/>
        <v>0.98974822855419875</v>
      </c>
    </row>
    <row r="94" spans="1:18">
      <c r="B94" s="4"/>
      <c r="C94" s="23" t="s">
        <v>21</v>
      </c>
      <c r="D94" s="16">
        <f>SUM(D92:D93)</f>
        <v>8443100</v>
      </c>
      <c r="E94" s="33">
        <f>SUM(E92:E93)</f>
        <v>602800</v>
      </c>
      <c r="F94" s="34">
        <f>SUM(F92:F93)</f>
        <v>521200</v>
      </c>
      <c r="G94" s="34">
        <f t="shared" ref="G94:P94" si="42">SUM(G92:G93)</f>
        <v>702100</v>
      </c>
      <c r="H94" s="34">
        <f t="shared" si="42"/>
        <v>894400</v>
      </c>
      <c r="I94" s="34">
        <f t="shared" si="42"/>
        <v>775800</v>
      </c>
      <c r="J94" s="34">
        <f t="shared" si="42"/>
        <v>591200</v>
      </c>
      <c r="K94" s="34">
        <f t="shared" si="42"/>
        <v>657000</v>
      </c>
      <c r="L94" s="34">
        <f t="shared" si="42"/>
        <v>1107900</v>
      </c>
      <c r="M94" s="34">
        <f t="shared" si="42"/>
        <v>680800</v>
      </c>
      <c r="N94" s="34">
        <f t="shared" si="42"/>
        <v>737800</v>
      </c>
      <c r="O94" s="34">
        <f t="shared" si="42"/>
        <v>719700</v>
      </c>
      <c r="P94" s="64">
        <f t="shared" si="42"/>
        <v>452400</v>
      </c>
      <c r="Q94" s="16">
        <f>SUM(Q92:Q93)</f>
        <v>8843700</v>
      </c>
      <c r="R94" s="24">
        <f t="shared" si="38"/>
        <v>0.95470221739769556</v>
      </c>
    </row>
    <row r="95" spans="1:18">
      <c r="B95" s="36" t="s">
        <v>48</v>
      </c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 t="s">
        <v>15</v>
      </c>
      <c r="R95" s="8"/>
    </row>
    <row r="96" spans="1:18">
      <c r="B96" s="37"/>
      <c r="C96" s="37" t="s">
        <v>16</v>
      </c>
      <c r="D96" s="9"/>
      <c r="E96" s="2" t="s">
        <v>17</v>
      </c>
      <c r="F96" s="2"/>
      <c r="G96" s="2"/>
      <c r="H96" s="2"/>
      <c r="I96" s="2"/>
      <c r="J96" s="2"/>
      <c r="K96" s="2"/>
      <c r="L96" s="2"/>
      <c r="M96" s="3"/>
      <c r="N96" s="2"/>
      <c r="O96" s="2"/>
      <c r="P96" s="10"/>
      <c r="Q96" s="37"/>
      <c r="R96" s="37"/>
    </row>
    <row r="97" spans="1:18">
      <c r="A97" s="6"/>
      <c r="B97" s="4" t="s">
        <v>37</v>
      </c>
      <c r="C97" s="4" t="s">
        <v>18</v>
      </c>
      <c r="D97" s="11" t="s">
        <v>19</v>
      </c>
      <c r="E97" s="5" t="s">
        <v>0</v>
      </c>
      <c r="F97" s="5" t="s">
        <v>1</v>
      </c>
      <c r="G97" s="5" t="s">
        <v>2</v>
      </c>
      <c r="H97" s="5" t="s">
        <v>3</v>
      </c>
      <c r="I97" s="5" t="s">
        <v>4</v>
      </c>
      <c r="J97" s="5" t="s">
        <v>5</v>
      </c>
      <c r="K97" s="5" t="s">
        <v>6</v>
      </c>
      <c r="L97" s="5" t="s">
        <v>7</v>
      </c>
      <c r="M97" s="5" t="s">
        <v>8</v>
      </c>
      <c r="N97" s="5" t="s">
        <v>9</v>
      </c>
      <c r="O97" s="5" t="s">
        <v>10</v>
      </c>
      <c r="P97" s="12" t="s">
        <v>11</v>
      </c>
      <c r="Q97" s="4" t="s">
        <v>12</v>
      </c>
      <c r="R97" s="4" t="s">
        <v>13</v>
      </c>
    </row>
    <row r="98" spans="1:18">
      <c r="B98" s="37"/>
      <c r="C98" s="17" t="s">
        <v>16</v>
      </c>
      <c r="D98" s="44">
        <f>SUM(E98:P98)</f>
        <v>3629100</v>
      </c>
      <c r="E98" s="84">
        <v>223100</v>
      </c>
      <c r="F98" s="84">
        <v>228300</v>
      </c>
      <c r="G98" s="84">
        <v>259900</v>
      </c>
      <c r="H98" s="84">
        <v>428900</v>
      </c>
      <c r="I98" s="84">
        <v>342100</v>
      </c>
      <c r="J98" s="84">
        <v>248300</v>
      </c>
      <c r="K98" s="84">
        <v>331900</v>
      </c>
      <c r="L98" s="84">
        <v>470000</v>
      </c>
      <c r="M98" s="84">
        <v>284300</v>
      </c>
      <c r="N98" s="84">
        <v>309500</v>
      </c>
      <c r="O98" s="84">
        <v>310800</v>
      </c>
      <c r="P98" s="83">
        <v>192000</v>
      </c>
      <c r="Q98" s="14">
        <v>3663000</v>
      </c>
      <c r="R98" s="46">
        <f t="shared" ref="R98:R103" si="43">IF(Q98=0,"-",D98/Q98)</f>
        <v>0.99074529074529072</v>
      </c>
    </row>
    <row r="99" spans="1:18">
      <c r="B99" s="7" t="s">
        <v>49</v>
      </c>
      <c r="C99" s="19" t="s">
        <v>20</v>
      </c>
      <c r="D99" s="47">
        <f>SUM(E99:P99)</f>
        <v>417800</v>
      </c>
      <c r="E99" s="84">
        <v>6900</v>
      </c>
      <c r="F99" s="84">
        <v>9300</v>
      </c>
      <c r="G99" s="84">
        <v>17900</v>
      </c>
      <c r="H99" s="84">
        <v>24400</v>
      </c>
      <c r="I99" s="84">
        <v>43600</v>
      </c>
      <c r="J99" s="84">
        <v>32000</v>
      </c>
      <c r="K99" s="84">
        <v>69300</v>
      </c>
      <c r="L99" s="84">
        <v>102100</v>
      </c>
      <c r="M99" s="84">
        <v>47700</v>
      </c>
      <c r="N99" s="84">
        <v>32200</v>
      </c>
      <c r="O99" s="84">
        <v>20500</v>
      </c>
      <c r="P99" s="83">
        <v>11900</v>
      </c>
      <c r="Q99" s="15">
        <v>426200</v>
      </c>
      <c r="R99" s="48">
        <f t="shared" si="43"/>
        <v>0.98029094321914589</v>
      </c>
    </row>
    <row r="100" spans="1:18">
      <c r="B100" s="4"/>
      <c r="C100" s="23" t="s">
        <v>21</v>
      </c>
      <c r="D100" s="49">
        <f>D98+D99</f>
        <v>4046900</v>
      </c>
      <c r="E100" s="50">
        <f t="shared" ref="E100:P100" si="44">E98+E99</f>
        <v>230000</v>
      </c>
      <c r="F100" s="51">
        <f t="shared" si="44"/>
        <v>237600</v>
      </c>
      <c r="G100" s="51">
        <f t="shared" si="44"/>
        <v>277800</v>
      </c>
      <c r="H100" s="51">
        <f t="shared" si="44"/>
        <v>453300</v>
      </c>
      <c r="I100" s="51">
        <f t="shared" si="44"/>
        <v>385700</v>
      </c>
      <c r="J100" s="51">
        <f t="shared" si="44"/>
        <v>280300</v>
      </c>
      <c r="K100" s="51">
        <f t="shared" si="44"/>
        <v>401200</v>
      </c>
      <c r="L100" s="51">
        <f t="shared" si="44"/>
        <v>572100</v>
      </c>
      <c r="M100" s="51">
        <f t="shared" si="44"/>
        <v>332000</v>
      </c>
      <c r="N100" s="51">
        <f t="shared" si="44"/>
        <v>341700</v>
      </c>
      <c r="O100" s="51">
        <f t="shared" si="44"/>
        <v>331300</v>
      </c>
      <c r="P100" s="52">
        <f t="shared" si="44"/>
        <v>203900</v>
      </c>
      <c r="Q100" s="49">
        <f>Q98+Q99</f>
        <v>4089200</v>
      </c>
      <c r="R100" s="53">
        <f t="shared" si="43"/>
        <v>0.98965567837229773</v>
      </c>
    </row>
    <row r="101" spans="1:18">
      <c r="B101" s="37"/>
      <c r="C101" s="17" t="s">
        <v>16</v>
      </c>
      <c r="D101" s="44">
        <f>SUM(E101:P101)</f>
        <v>3629100</v>
      </c>
      <c r="E101" s="45">
        <f>E98</f>
        <v>223100</v>
      </c>
      <c r="F101" s="110">
        <f t="shared" ref="F101:P101" si="45">F98</f>
        <v>228300</v>
      </c>
      <c r="G101" s="110">
        <f t="shared" si="45"/>
        <v>259900</v>
      </c>
      <c r="H101" s="110">
        <f t="shared" si="45"/>
        <v>428900</v>
      </c>
      <c r="I101" s="110">
        <f t="shared" si="45"/>
        <v>342100</v>
      </c>
      <c r="J101" s="110">
        <f t="shared" si="45"/>
        <v>248300</v>
      </c>
      <c r="K101" s="110">
        <f t="shared" si="45"/>
        <v>331900</v>
      </c>
      <c r="L101" s="110">
        <f t="shared" si="45"/>
        <v>470000</v>
      </c>
      <c r="M101" s="110">
        <f t="shared" si="45"/>
        <v>284300</v>
      </c>
      <c r="N101" s="110">
        <f t="shared" si="45"/>
        <v>309500</v>
      </c>
      <c r="O101" s="110">
        <f t="shared" si="45"/>
        <v>310800</v>
      </c>
      <c r="P101" s="112">
        <f t="shared" si="45"/>
        <v>192000</v>
      </c>
      <c r="Q101" s="124">
        <f t="shared" ref="Q101" si="46">Q98</f>
        <v>3663000</v>
      </c>
      <c r="R101" s="46">
        <f t="shared" si="43"/>
        <v>0.99074529074529072</v>
      </c>
    </row>
    <row r="102" spans="1:18">
      <c r="B102" s="7" t="s">
        <v>14</v>
      </c>
      <c r="C102" s="19" t="s">
        <v>20</v>
      </c>
      <c r="D102" s="47">
        <f>SUM(E102:P102)</f>
        <v>417800</v>
      </c>
      <c r="E102" s="45">
        <f>E99</f>
        <v>6900</v>
      </c>
      <c r="F102" s="110">
        <f t="shared" ref="F102:P102" si="47">F99</f>
        <v>9300</v>
      </c>
      <c r="G102" s="110">
        <f>G99</f>
        <v>17900</v>
      </c>
      <c r="H102" s="110">
        <f t="shared" si="47"/>
        <v>24400</v>
      </c>
      <c r="I102" s="110">
        <f t="shared" si="47"/>
        <v>43600</v>
      </c>
      <c r="J102" s="110">
        <f t="shared" si="47"/>
        <v>32000</v>
      </c>
      <c r="K102" s="110">
        <f t="shared" si="47"/>
        <v>69300</v>
      </c>
      <c r="L102" s="110">
        <f t="shared" si="47"/>
        <v>102100</v>
      </c>
      <c r="M102" s="110">
        <f t="shared" si="47"/>
        <v>47700</v>
      </c>
      <c r="N102" s="110">
        <f t="shared" si="47"/>
        <v>32200</v>
      </c>
      <c r="O102" s="110">
        <f t="shared" si="47"/>
        <v>20500</v>
      </c>
      <c r="P102" s="113">
        <f t="shared" si="47"/>
        <v>11900</v>
      </c>
      <c r="Q102" s="125">
        <f>Q99</f>
        <v>426200</v>
      </c>
      <c r="R102" s="48">
        <f t="shared" si="43"/>
        <v>0.98029094321914589</v>
      </c>
    </row>
    <row r="103" spans="1:18">
      <c r="B103" s="4"/>
      <c r="C103" s="23" t="s">
        <v>21</v>
      </c>
      <c r="D103" s="49">
        <f>D101+D102</f>
        <v>4046900</v>
      </c>
      <c r="E103" s="50">
        <f>E101+E102</f>
        <v>230000</v>
      </c>
      <c r="F103" s="51">
        <f t="shared" ref="F103:P103" si="48">F101+F102</f>
        <v>237600</v>
      </c>
      <c r="G103" s="51">
        <f>G101+G102</f>
        <v>277800</v>
      </c>
      <c r="H103" s="51">
        <f t="shared" si="48"/>
        <v>453300</v>
      </c>
      <c r="I103" s="51">
        <f t="shared" si="48"/>
        <v>385700</v>
      </c>
      <c r="J103" s="51">
        <f t="shared" si="48"/>
        <v>280300</v>
      </c>
      <c r="K103" s="51">
        <f t="shared" si="48"/>
        <v>401200</v>
      </c>
      <c r="L103" s="51">
        <f t="shared" si="48"/>
        <v>572100</v>
      </c>
      <c r="M103" s="51">
        <f t="shared" si="48"/>
        <v>332000</v>
      </c>
      <c r="N103" s="51">
        <f t="shared" si="48"/>
        <v>341700</v>
      </c>
      <c r="O103" s="51">
        <f t="shared" si="48"/>
        <v>331300</v>
      </c>
      <c r="P103" s="52">
        <f t="shared" si="48"/>
        <v>203900</v>
      </c>
      <c r="Q103" s="49">
        <f>Q101+Q102</f>
        <v>4089200</v>
      </c>
      <c r="R103" s="53">
        <f t="shared" si="43"/>
        <v>0.98965567837229773</v>
      </c>
    </row>
    <row r="104" spans="1:18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>
      <c r="B105" s="6" t="s">
        <v>50</v>
      </c>
      <c r="C105" s="6"/>
      <c r="D105" s="6"/>
      <c r="E105" s="7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2" customHeight="1">
      <c r="B106" s="37"/>
      <c r="C106" s="37" t="s">
        <v>16</v>
      </c>
      <c r="D106" s="9"/>
      <c r="E106" s="2" t="s">
        <v>17</v>
      </c>
      <c r="F106" s="2"/>
      <c r="G106" s="2"/>
      <c r="H106" s="2"/>
      <c r="I106" s="2"/>
      <c r="J106" s="2"/>
      <c r="K106" s="2"/>
      <c r="L106" s="2"/>
      <c r="M106" s="3"/>
      <c r="N106" s="2"/>
      <c r="O106" s="2"/>
      <c r="P106" s="10"/>
      <c r="Q106" s="37"/>
      <c r="R106" s="37"/>
    </row>
    <row r="107" spans="1:18">
      <c r="B107" s="4" t="s">
        <v>37</v>
      </c>
      <c r="C107" s="4" t="s">
        <v>18</v>
      </c>
      <c r="D107" s="11" t="s">
        <v>19</v>
      </c>
      <c r="E107" s="5" t="s">
        <v>0</v>
      </c>
      <c r="F107" s="5" t="s">
        <v>1</v>
      </c>
      <c r="G107" s="5" t="s">
        <v>2</v>
      </c>
      <c r="H107" s="5" t="s">
        <v>3</v>
      </c>
      <c r="I107" s="5" t="s">
        <v>4</v>
      </c>
      <c r="J107" s="5" t="s">
        <v>5</v>
      </c>
      <c r="K107" s="5" t="s">
        <v>6</v>
      </c>
      <c r="L107" s="5" t="s">
        <v>7</v>
      </c>
      <c r="M107" s="5" t="s">
        <v>8</v>
      </c>
      <c r="N107" s="5" t="s">
        <v>9</v>
      </c>
      <c r="O107" s="5" t="s">
        <v>10</v>
      </c>
      <c r="P107" s="12" t="s">
        <v>11</v>
      </c>
      <c r="Q107" s="4" t="s">
        <v>12</v>
      </c>
      <c r="R107" s="4" t="s">
        <v>13</v>
      </c>
    </row>
    <row r="108" spans="1:18">
      <c r="B108" s="37"/>
      <c r="C108" s="17" t="s">
        <v>16</v>
      </c>
      <c r="D108" s="14">
        <f t="shared" ref="D108:F109" si="49">D9+D27+D39+D58+D79+D92+D101</f>
        <v>48544100</v>
      </c>
      <c r="E108" s="31">
        <f t="shared" si="49"/>
        <v>4081100</v>
      </c>
      <c r="F108" s="32">
        <f t="shared" si="49"/>
        <v>2710000</v>
      </c>
      <c r="G108" s="32">
        <f t="shared" ref="G108:P108" si="50">G9+G27+G39+G58+G79+G92+G101</f>
        <v>3936300</v>
      </c>
      <c r="H108" s="32">
        <f t="shared" si="50"/>
        <v>4956600</v>
      </c>
      <c r="I108" s="32">
        <f t="shared" si="50"/>
        <v>4542100</v>
      </c>
      <c r="J108" s="32">
        <f t="shared" si="50"/>
        <v>3384600</v>
      </c>
      <c r="K108" s="32">
        <f t="shared" si="50"/>
        <v>3489700</v>
      </c>
      <c r="L108" s="32">
        <f t="shared" si="50"/>
        <v>5687200</v>
      </c>
      <c r="M108" s="32">
        <f t="shared" si="50"/>
        <v>3647500</v>
      </c>
      <c r="N108" s="32">
        <f t="shared" si="50"/>
        <v>4542500</v>
      </c>
      <c r="O108" s="32">
        <f t="shared" si="50"/>
        <v>4874600</v>
      </c>
      <c r="P108" s="59">
        <f t="shared" si="50"/>
        <v>2691900</v>
      </c>
      <c r="Q108" s="14">
        <f>Q9+Q27+Q39+Q58+Q79+Q92+Q101</f>
        <v>48607400</v>
      </c>
      <c r="R108" s="18">
        <f>IF(Q108=0,"-",D108/Q108)</f>
        <v>0.99869772915235133</v>
      </c>
    </row>
    <row r="109" spans="1:18">
      <c r="B109" s="7" t="s">
        <v>14</v>
      </c>
      <c r="C109" s="19" t="s">
        <v>20</v>
      </c>
      <c r="D109" s="15">
        <f t="shared" si="49"/>
        <v>3992100</v>
      </c>
      <c r="E109" s="20">
        <f t="shared" si="49"/>
        <v>218200</v>
      </c>
      <c r="F109" s="21">
        <f t="shared" si="49"/>
        <v>220000</v>
      </c>
      <c r="G109" s="21">
        <f t="shared" ref="G109:P109" si="51">G10+G28+G40+G59+G80+G93+G102</f>
        <v>305900</v>
      </c>
      <c r="H109" s="21">
        <f t="shared" si="51"/>
        <v>362500</v>
      </c>
      <c r="I109" s="21">
        <f t="shared" si="51"/>
        <v>367900</v>
      </c>
      <c r="J109" s="21">
        <f t="shared" si="51"/>
        <v>302700</v>
      </c>
      <c r="K109" s="21">
        <f t="shared" si="51"/>
        <v>367000</v>
      </c>
      <c r="L109" s="21">
        <f t="shared" si="51"/>
        <v>526500</v>
      </c>
      <c r="M109" s="21">
        <f t="shared" si="51"/>
        <v>326600</v>
      </c>
      <c r="N109" s="21">
        <f t="shared" si="51"/>
        <v>347000</v>
      </c>
      <c r="O109" s="21">
        <f t="shared" si="51"/>
        <v>360400</v>
      </c>
      <c r="P109" s="60">
        <f t="shared" si="51"/>
        <v>287400</v>
      </c>
      <c r="Q109" s="15">
        <f>Q10+Q28+Q40+Q59+Q80+Q93+Q102</f>
        <v>3873600</v>
      </c>
      <c r="R109" s="22">
        <f>IF(Q109=0,"-",D109/Q109)</f>
        <v>1.0305916976456011</v>
      </c>
    </row>
    <row r="110" spans="1:18">
      <c r="B110" s="4"/>
      <c r="C110" s="23" t="s">
        <v>21</v>
      </c>
      <c r="D110" s="16">
        <f>SUM(D108:D109)</f>
        <v>52536200</v>
      </c>
      <c r="E110" s="33">
        <f>SUM(E108:E109)</f>
        <v>4299300</v>
      </c>
      <c r="F110" s="34">
        <f>SUM(F108:F109)</f>
        <v>2930000</v>
      </c>
      <c r="G110" s="34">
        <f t="shared" ref="G110:P110" si="52">SUM(G108:G109)</f>
        <v>4242200</v>
      </c>
      <c r="H110" s="34">
        <f t="shared" si="52"/>
        <v>5319100</v>
      </c>
      <c r="I110" s="34">
        <f t="shared" si="52"/>
        <v>4910000</v>
      </c>
      <c r="J110" s="34">
        <f t="shared" si="52"/>
        <v>3687300</v>
      </c>
      <c r="K110" s="34">
        <f t="shared" si="52"/>
        <v>3856700</v>
      </c>
      <c r="L110" s="34">
        <f t="shared" si="52"/>
        <v>6213700</v>
      </c>
      <c r="M110" s="34">
        <f t="shared" si="52"/>
        <v>3974100</v>
      </c>
      <c r="N110" s="34">
        <f t="shared" si="52"/>
        <v>4889500</v>
      </c>
      <c r="O110" s="34">
        <f t="shared" si="52"/>
        <v>5235000</v>
      </c>
      <c r="P110" s="57">
        <f t="shared" si="52"/>
        <v>2979300</v>
      </c>
      <c r="Q110" s="16">
        <f>SUM(Q108:Q109)</f>
        <v>52481000</v>
      </c>
      <c r="R110" s="24">
        <f>IF(Q110=0,"-",D110/Q110)</f>
        <v>1.0010518092261962</v>
      </c>
    </row>
    <row r="111" spans="1:18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>
      <c r="B112" s="6"/>
      <c r="C112" s="6"/>
      <c r="D112" s="6"/>
      <c r="E112" s="7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6"/>
      <c r="C113" s="6"/>
      <c r="D113" s="6"/>
      <c r="E113" s="7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</sheetData>
  <phoneticPr fontId="23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9~11頁　４.市町別・月別観光入込客数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2019-12-09T06:51:52Z</cp:lastPrinted>
  <dcterms:created xsi:type="dcterms:W3CDTF">2015-09-17T02:53:38Z</dcterms:created>
  <dcterms:modified xsi:type="dcterms:W3CDTF">2020-01-23T08:20:43Z</dcterms:modified>
</cp:coreProperties>
</file>