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1\FF00$\10_観光企画係フォルダ\令和元年（平成31年）度\51 観光入込客統計\過去ファイル\H30\統計\観光入込客\H30観光入込客統計\確定値\HP掲載\●調査書データ\●調査書データ\Excelデータ\"/>
    </mc:Choice>
  </mc:AlternateContent>
  <bookViews>
    <workbookView xWindow="-120" yWindow="-120" windowWidth="20730" windowHeight="11160"/>
  </bookViews>
  <sheets>
    <sheet name="表紙" sheetId="5" r:id="rId1"/>
    <sheet name="目次" sheetId="6" r:id="rId2"/>
    <sheet name="１頁" sheetId="7" r:id="rId3"/>
    <sheet name="２頁" sheetId="8" r:id="rId4"/>
    <sheet name="3頁" sheetId="9" r:id="rId5"/>
    <sheet name="４頁" sheetId="10" r:id="rId6"/>
    <sheet name="５頁" sheetId="11" r:id="rId7"/>
    <sheet name="６頁" sheetId="12" r:id="rId8"/>
    <sheet name="7頁 3．地域別・月別観光入込客数" sheetId="13" r:id="rId9"/>
    <sheet name="8頁　３．地域別・月別観光入込客数（外国人）" sheetId="14" r:id="rId10"/>
    <sheet name="9~11頁　４.市町別・月別観光入込客数" sheetId="15" r:id="rId11"/>
    <sheet name="12~13項　市町別・観光地種別観光入込客数" sheetId="16" r:id="rId12"/>
    <sheet name="14項" sheetId="17" r:id="rId13"/>
    <sheet name="15頁" sheetId="18" r:id="rId14"/>
    <sheet name="16頁" sheetId="19" r:id="rId15"/>
    <sheet name="17頁" sheetId="20" r:id="rId16"/>
    <sheet name="18頁" sheetId="21" r:id="rId17"/>
  </sheets>
  <externalReferences>
    <externalReference r:id="rId18"/>
    <externalReference r:id="rId19"/>
    <externalReference r:id="rId20"/>
    <externalReference r:id="rId21"/>
    <externalReference r:id="rId22"/>
    <externalReference r:id="rId23"/>
    <externalReference r:id="rId24"/>
  </externalReferences>
  <definedNames>
    <definedName name="_xlnm._FilterDatabase" localSheetId="12" hidden="1">'14項'!$A$3:$E$31</definedName>
    <definedName name="_xlnm.Print_Area" localSheetId="12">'14項'!$A$1:$F$34</definedName>
    <definedName name="_xlnm.Print_Area" localSheetId="16">'18頁'!$A$2:$M$36</definedName>
    <definedName name="_xlnm.Print_Area" localSheetId="2">'１頁'!$A$1:$J$18</definedName>
    <definedName name="_xlnm.Print_Area" localSheetId="3">'２頁'!$A$1:$F$47</definedName>
    <definedName name="_xlnm.Print_Area" localSheetId="4">'3頁'!$A$1:$H$46</definedName>
    <definedName name="_xlnm.Print_Area" localSheetId="5">'４頁'!$A$1:$J$44</definedName>
    <definedName name="_xlnm.Print_Area" localSheetId="6">'５頁'!$A$1:$K$54</definedName>
    <definedName name="_xlnm.Print_Area" localSheetId="7">'６頁'!$A$1:$J$60</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65" i="21" l="1"/>
  <c r="D64" i="21"/>
  <c r="C64" i="21"/>
  <c r="B64" i="21"/>
  <c r="B63" i="21"/>
  <c r="B62" i="21"/>
  <c r="B61" i="21"/>
  <c r="B60" i="21"/>
  <c r="B59" i="21"/>
  <c r="B58" i="21"/>
  <c r="B57" i="21"/>
  <c r="B55" i="21"/>
  <c r="B54" i="21"/>
  <c r="B53" i="21"/>
  <c r="B52" i="21"/>
  <c r="B51" i="21"/>
  <c r="O32" i="19" l="1"/>
  <c r="N32" i="19"/>
  <c r="M32" i="19"/>
  <c r="L32" i="19"/>
  <c r="K32" i="19"/>
  <c r="J32" i="19"/>
  <c r="I32" i="19"/>
  <c r="H32" i="19"/>
  <c r="G32" i="19"/>
  <c r="F32" i="19"/>
  <c r="E32" i="19"/>
  <c r="D32" i="19"/>
  <c r="C32" i="19" s="1"/>
  <c r="Q32" i="19" s="1"/>
  <c r="C31" i="19"/>
  <c r="Q31" i="19" s="1"/>
  <c r="C30" i="19"/>
  <c r="Q30" i="19" s="1"/>
  <c r="C29" i="19"/>
  <c r="Q29" i="19" s="1"/>
  <c r="C28" i="19"/>
  <c r="Q28" i="19" s="1"/>
  <c r="C27" i="19"/>
  <c r="Q27" i="19" s="1"/>
  <c r="C26" i="19"/>
  <c r="Q26" i="19" s="1"/>
  <c r="C25" i="19"/>
  <c r="Q25" i="19" s="1"/>
  <c r="C24" i="19"/>
  <c r="Q24" i="19" s="1"/>
  <c r="C23" i="19"/>
  <c r="Q23" i="19" s="1"/>
  <c r="C22" i="19"/>
  <c r="Q22" i="19" s="1"/>
  <c r="C21" i="19"/>
  <c r="Q20" i="19"/>
  <c r="C20" i="19"/>
  <c r="Q19" i="19"/>
  <c r="C19" i="19"/>
  <c r="Q18" i="19"/>
  <c r="C18" i="19"/>
  <c r="Q17" i="19"/>
  <c r="C17" i="19"/>
  <c r="Q16" i="19"/>
  <c r="C16" i="19"/>
  <c r="Q15" i="19"/>
  <c r="C15" i="19"/>
  <c r="Q14" i="19"/>
  <c r="C14" i="19"/>
  <c r="C13" i="19"/>
  <c r="C12" i="19"/>
  <c r="Q12" i="19" s="1"/>
  <c r="C7" i="19"/>
  <c r="Q7" i="19" s="1"/>
  <c r="G42" i="18" l="1"/>
  <c r="E42" i="18"/>
  <c r="C42" i="18"/>
  <c r="P59" i="16" l="1"/>
  <c r="O59" i="16"/>
  <c r="N59" i="16"/>
  <c r="M59" i="16"/>
  <c r="L59" i="16"/>
  <c r="K59" i="16"/>
  <c r="J59" i="16"/>
  <c r="I59" i="16"/>
  <c r="H59" i="16"/>
  <c r="G59" i="16"/>
  <c r="P58" i="16"/>
  <c r="O58" i="16"/>
  <c r="N58" i="16"/>
  <c r="M58" i="16"/>
  <c r="L58" i="16"/>
  <c r="K58" i="16"/>
  <c r="J58" i="16"/>
  <c r="I58" i="16"/>
  <c r="H58" i="16"/>
  <c r="G58" i="16"/>
  <c r="F57" i="16"/>
  <c r="F59" i="16" s="1"/>
  <c r="F56" i="16"/>
  <c r="F58" i="16" s="1"/>
  <c r="P55" i="16"/>
  <c r="O55" i="16"/>
  <c r="N55" i="16"/>
  <c r="M55" i="16"/>
  <c r="L55" i="16"/>
  <c r="K55" i="16"/>
  <c r="J55" i="16"/>
  <c r="I55" i="16"/>
  <c r="H55" i="16"/>
  <c r="G55" i="16"/>
  <c r="P54" i="16"/>
  <c r="O54" i="16"/>
  <c r="N54" i="16"/>
  <c r="M54" i="16"/>
  <c r="L54" i="16"/>
  <c r="K54" i="16"/>
  <c r="J54" i="16"/>
  <c r="I54" i="16"/>
  <c r="H54" i="16"/>
  <c r="G54" i="16"/>
  <c r="F53" i="16"/>
  <c r="F52" i="16"/>
  <c r="F51" i="16"/>
  <c r="F55" i="16" s="1"/>
  <c r="F50" i="16"/>
  <c r="F54" i="16" s="1"/>
  <c r="P49" i="16"/>
  <c r="O49" i="16"/>
  <c r="N49" i="16"/>
  <c r="M49" i="16"/>
  <c r="L49" i="16"/>
  <c r="K49" i="16"/>
  <c r="J49" i="16"/>
  <c r="I49" i="16"/>
  <c r="H49" i="16"/>
  <c r="G49" i="16"/>
  <c r="P48" i="16"/>
  <c r="O48" i="16"/>
  <c r="N48" i="16"/>
  <c r="M48" i="16"/>
  <c r="L48" i="16"/>
  <c r="K48" i="16"/>
  <c r="J48" i="16"/>
  <c r="I48" i="16"/>
  <c r="H48" i="16"/>
  <c r="G48" i="16"/>
  <c r="F47" i="16"/>
  <c r="F46" i="16"/>
  <c r="F45" i="16"/>
  <c r="F44" i="16"/>
  <c r="F43" i="16"/>
  <c r="F42" i="16"/>
  <c r="F41" i="16"/>
  <c r="F40" i="16"/>
  <c r="F48" i="16" s="1"/>
  <c r="F39" i="16"/>
  <c r="F49" i="16" s="1"/>
  <c r="F38" i="16"/>
  <c r="P34" i="16"/>
  <c r="O34" i="16"/>
  <c r="N34" i="16"/>
  <c r="M34" i="16"/>
  <c r="L34" i="16"/>
  <c r="K34" i="16"/>
  <c r="J34" i="16"/>
  <c r="I34" i="16"/>
  <c r="H34" i="16"/>
  <c r="G34" i="16"/>
  <c r="P33" i="16"/>
  <c r="O33" i="16"/>
  <c r="N33" i="16"/>
  <c r="M33" i="16"/>
  <c r="L33" i="16"/>
  <c r="K33" i="16"/>
  <c r="J33" i="16"/>
  <c r="I33" i="16"/>
  <c r="H33" i="16"/>
  <c r="G33" i="16"/>
  <c r="F32" i="16"/>
  <c r="F31" i="16"/>
  <c r="F30" i="16"/>
  <c r="F29" i="16"/>
  <c r="F28" i="16"/>
  <c r="F27" i="16"/>
  <c r="F26" i="16"/>
  <c r="F34" i="16" s="1"/>
  <c r="F25" i="16"/>
  <c r="F33" i="16" s="1"/>
  <c r="P24" i="16"/>
  <c r="O24" i="16"/>
  <c r="N24" i="16"/>
  <c r="M24" i="16"/>
  <c r="L24" i="16"/>
  <c r="K24" i="16"/>
  <c r="J24" i="16"/>
  <c r="I24" i="16"/>
  <c r="H24" i="16"/>
  <c r="G24" i="16"/>
  <c r="P23" i="16"/>
  <c r="O23" i="16"/>
  <c r="N23" i="16"/>
  <c r="M23" i="16"/>
  <c r="L23" i="16"/>
  <c r="K23" i="16"/>
  <c r="J23" i="16"/>
  <c r="I23" i="16"/>
  <c r="H23" i="16"/>
  <c r="G23" i="16"/>
  <c r="F22" i="16"/>
  <c r="F21" i="16"/>
  <c r="F20" i="16"/>
  <c r="F24" i="16" s="1"/>
  <c r="F19" i="16"/>
  <c r="F23" i="16" s="1"/>
  <c r="P18" i="16"/>
  <c r="O18" i="16"/>
  <c r="O62" i="16" s="1"/>
  <c r="O66" i="16" s="1"/>
  <c r="N18" i="16"/>
  <c r="M18" i="16"/>
  <c r="L18" i="16"/>
  <c r="K18" i="16"/>
  <c r="K62" i="16" s="1"/>
  <c r="K66" i="16" s="1"/>
  <c r="J18" i="16"/>
  <c r="I18" i="16"/>
  <c r="H18" i="16"/>
  <c r="G18" i="16"/>
  <c r="G62" i="16" s="1"/>
  <c r="P17" i="16"/>
  <c r="O17" i="16"/>
  <c r="N17" i="16"/>
  <c r="N61" i="16" s="1"/>
  <c r="N65" i="16" s="1"/>
  <c r="M17" i="16"/>
  <c r="L17" i="16"/>
  <c r="K17" i="16"/>
  <c r="J17" i="16"/>
  <c r="J61" i="16" s="1"/>
  <c r="J65" i="16" s="1"/>
  <c r="I17" i="16"/>
  <c r="H17" i="16"/>
  <c r="G17" i="16"/>
  <c r="F16" i="16"/>
  <c r="F15" i="16"/>
  <c r="F14" i="16"/>
  <c r="F13" i="16"/>
  <c r="F12" i="16"/>
  <c r="F11" i="16"/>
  <c r="F10" i="16"/>
  <c r="F18" i="16" s="1"/>
  <c r="F9" i="16"/>
  <c r="F17" i="16" s="1"/>
  <c r="P8" i="16"/>
  <c r="P62" i="16" s="1"/>
  <c r="P66" i="16" s="1"/>
  <c r="O8" i="16"/>
  <c r="N8" i="16"/>
  <c r="N62" i="16" s="1"/>
  <c r="N66" i="16" s="1"/>
  <c r="M8" i="16"/>
  <c r="M62" i="16" s="1"/>
  <c r="M66" i="16" s="1"/>
  <c r="L8" i="16"/>
  <c r="L62" i="16" s="1"/>
  <c r="L66" i="16" s="1"/>
  <c r="K8" i="16"/>
  <c r="J8" i="16"/>
  <c r="J62" i="16" s="1"/>
  <c r="J66" i="16" s="1"/>
  <c r="I8" i="16"/>
  <c r="I62" i="16" s="1"/>
  <c r="I66" i="16" s="1"/>
  <c r="H8" i="16"/>
  <c r="H62" i="16" s="1"/>
  <c r="H66" i="16" s="1"/>
  <c r="G8" i="16"/>
  <c r="P7" i="16"/>
  <c r="P61" i="16" s="1"/>
  <c r="P65" i="16" s="1"/>
  <c r="O7" i="16"/>
  <c r="O61" i="16" s="1"/>
  <c r="O65" i="16" s="1"/>
  <c r="N7" i="16"/>
  <c r="M7" i="16"/>
  <c r="M61" i="16" s="1"/>
  <c r="M65" i="16" s="1"/>
  <c r="L7" i="16"/>
  <c r="L61" i="16" s="1"/>
  <c r="L65" i="16" s="1"/>
  <c r="K7" i="16"/>
  <c r="K61" i="16" s="1"/>
  <c r="K65" i="16" s="1"/>
  <c r="J7" i="16"/>
  <c r="I7" i="16"/>
  <c r="I61" i="16" s="1"/>
  <c r="I65" i="16" s="1"/>
  <c r="H7" i="16"/>
  <c r="H61" i="16" s="1"/>
  <c r="H65" i="16" s="1"/>
  <c r="G7" i="16"/>
  <c r="G61" i="16" s="1"/>
  <c r="F6" i="16"/>
  <c r="F8" i="16" s="1"/>
  <c r="F5" i="16"/>
  <c r="F7" i="16" s="1"/>
  <c r="G65" i="16" l="1"/>
  <c r="F61" i="16"/>
  <c r="F65" i="16" s="1"/>
  <c r="F62" i="16"/>
  <c r="F66" i="16" s="1"/>
  <c r="G66" i="16"/>
  <c r="P103" i="15" l="1"/>
  <c r="L103" i="15"/>
  <c r="H103" i="15"/>
  <c r="Q102" i="15"/>
  <c r="R102" i="15" s="1"/>
  <c r="P102" i="15"/>
  <c r="O102" i="15"/>
  <c r="N102" i="15"/>
  <c r="M102" i="15"/>
  <c r="L102" i="15"/>
  <c r="K102" i="15"/>
  <c r="J102" i="15"/>
  <c r="I102" i="15"/>
  <c r="H102" i="15"/>
  <c r="G102" i="15"/>
  <c r="D102" i="15" s="1"/>
  <c r="F102" i="15"/>
  <c r="E102" i="15"/>
  <c r="Q101" i="15"/>
  <c r="Q103" i="15" s="1"/>
  <c r="P101" i="15"/>
  <c r="O101" i="15"/>
  <c r="O103" i="15" s="1"/>
  <c r="N101" i="15"/>
  <c r="N103" i="15" s="1"/>
  <c r="M101" i="15"/>
  <c r="M103" i="15" s="1"/>
  <c r="L101" i="15"/>
  <c r="K101" i="15"/>
  <c r="K103" i="15" s="1"/>
  <c r="J101" i="15"/>
  <c r="J103" i="15" s="1"/>
  <c r="I101" i="15"/>
  <c r="I103" i="15" s="1"/>
  <c r="H101" i="15"/>
  <c r="G101" i="15"/>
  <c r="G103" i="15" s="1"/>
  <c r="F101" i="15"/>
  <c r="F103" i="15" s="1"/>
  <c r="E101" i="15"/>
  <c r="E103" i="15" s="1"/>
  <c r="Q100" i="15"/>
  <c r="P100" i="15"/>
  <c r="O100" i="15"/>
  <c r="N100" i="15"/>
  <c r="M100" i="15"/>
  <c r="L100" i="15"/>
  <c r="K100" i="15"/>
  <c r="J100" i="15"/>
  <c r="I100" i="15"/>
  <c r="H100" i="15"/>
  <c r="G100" i="15"/>
  <c r="F100" i="15"/>
  <c r="E100" i="15"/>
  <c r="R99" i="15"/>
  <c r="D99" i="15"/>
  <c r="R98" i="15"/>
  <c r="D98" i="15"/>
  <c r="D100" i="15" s="1"/>
  <c r="P94" i="15"/>
  <c r="L94" i="15"/>
  <c r="H94" i="15"/>
  <c r="Q93" i="15"/>
  <c r="P93" i="15"/>
  <c r="O93" i="15"/>
  <c r="N93" i="15"/>
  <c r="M93" i="15"/>
  <c r="L93" i="15"/>
  <c r="K93" i="15"/>
  <c r="J93" i="15"/>
  <c r="I93" i="15"/>
  <c r="H93" i="15"/>
  <c r="G93" i="15"/>
  <c r="F93" i="15"/>
  <c r="E93" i="15"/>
  <c r="Q92" i="15"/>
  <c r="Q94" i="15" s="1"/>
  <c r="P92" i="15"/>
  <c r="O92" i="15"/>
  <c r="O94" i="15" s="1"/>
  <c r="N92" i="15"/>
  <c r="N94" i="15" s="1"/>
  <c r="M92" i="15"/>
  <c r="M94" i="15" s="1"/>
  <c r="L92" i="15"/>
  <c r="K92" i="15"/>
  <c r="K94" i="15" s="1"/>
  <c r="J92" i="15"/>
  <c r="J94" i="15" s="1"/>
  <c r="I92" i="15"/>
  <c r="I94" i="15" s="1"/>
  <c r="H92" i="15"/>
  <c r="G92" i="15"/>
  <c r="G94" i="15" s="1"/>
  <c r="F92" i="15"/>
  <c r="F94" i="15" s="1"/>
  <c r="E92" i="15"/>
  <c r="E94" i="15" s="1"/>
  <c r="Q91" i="15"/>
  <c r="P91" i="15"/>
  <c r="O91" i="15"/>
  <c r="N91" i="15"/>
  <c r="M91" i="15"/>
  <c r="L91" i="15"/>
  <c r="K91" i="15"/>
  <c r="J91" i="15"/>
  <c r="I91" i="15"/>
  <c r="H91" i="15"/>
  <c r="G91" i="15"/>
  <c r="F91" i="15"/>
  <c r="E91" i="15"/>
  <c r="R90" i="15"/>
  <c r="D90" i="15"/>
  <c r="D93" i="15" s="1"/>
  <c r="R89" i="15"/>
  <c r="D89" i="15"/>
  <c r="D91" i="15" s="1"/>
  <c r="R88" i="15"/>
  <c r="R87" i="15"/>
  <c r="R86" i="15"/>
  <c r="O81" i="15"/>
  <c r="K81" i="15"/>
  <c r="G81" i="15"/>
  <c r="Q80" i="15"/>
  <c r="P80" i="15"/>
  <c r="O80" i="15"/>
  <c r="N80" i="15"/>
  <c r="M80" i="15"/>
  <c r="L80" i="15"/>
  <c r="K80" i="15"/>
  <c r="J80" i="15"/>
  <c r="I80" i="15"/>
  <c r="H80" i="15"/>
  <c r="G80" i="15"/>
  <c r="F80" i="15"/>
  <c r="E80" i="15"/>
  <c r="Q79" i="15"/>
  <c r="Q81" i="15" s="1"/>
  <c r="P79" i="15"/>
  <c r="P81" i="15" s="1"/>
  <c r="O79" i="15"/>
  <c r="N79" i="15"/>
  <c r="N81" i="15" s="1"/>
  <c r="M79" i="15"/>
  <c r="M81" i="15" s="1"/>
  <c r="L79" i="15"/>
  <c r="L81" i="15" s="1"/>
  <c r="K79" i="15"/>
  <c r="J79" i="15"/>
  <c r="J81" i="15" s="1"/>
  <c r="I79" i="15"/>
  <c r="I81" i="15" s="1"/>
  <c r="H79" i="15"/>
  <c r="H81" i="15" s="1"/>
  <c r="G79" i="15"/>
  <c r="F79" i="15"/>
  <c r="F81" i="15" s="1"/>
  <c r="E79" i="15"/>
  <c r="E81" i="15" s="1"/>
  <c r="Q78" i="15"/>
  <c r="P78" i="15"/>
  <c r="O78" i="15"/>
  <c r="N78" i="15"/>
  <c r="M78" i="15"/>
  <c r="L78" i="15"/>
  <c r="K78" i="15"/>
  <c r="J78" i="15"/>
  <c r="I78" i="15"/>
  <c r="H78" i="15"/>
  <c r="G78" i="15"/>
  <c r="F78" i="15"/>
  <c r="E78" i="15"/>
  <c r="D77" i="15"/>
  <c r="R77" i="15" s="1"/>
  <c r="D76" i="15"/>
  <c r="D78" i="15" s="1"/>
  <c r="R78" i="15" s="1"/>
  <c r="Q75" i="15"/>
  <c r="P75" i="15"/>
  <c r="O75" i="15"/>
  <c r="N75" i="15"/>
  <c r="M75" i="15"/>
  <c r="L75" i="15"/>
  <c r="K75" i="15"/>
  <c r="J75" i="15"/>
  <c r="I75" i="15"/>
  <c r="H75" i="15"/>
  <c r="G75" i="15"/>
  <c r="F75" i="15"/>
  <c r="E75" i="15"/>
  <c r="R74" i="15"/>
  <c r="D74" i="15"/>
  <c r="R73" i="15"/>
  <c r="D73" i="15"/>
  <c r="D75" i="15" s="1"/>
  <c r="Q72" i="15"/>
  <c r="P72" i="15"/>
  <c r="O72" i="15"/>
  <c r="N72" i="15"/>
  <c r="M72" i="15"/>
  <c r="L72" i="15"/>
  <c r="K72" i="15"/>
  <c r="J72" i="15"/>
  <c r="I72" i="15"/>
  <c r="H72" i="15"/>
  <c r="G72" i="15"/>
  <c r="F72" i="15"/>
  <c r="E72" i="15"/>
  <c r="R71" i="15"/>
  <c r="D71" i="15"/>
  <c r="D70" i="15"/>
  <c r="R70" i="15" s="1"/>
  <c r="Q69" i="15"/>
  <c r="R68" i="15"/>
  <c r="D68" i="15"/>
  <c r="R67" i="15"/>
  <c r="D67" i="15"/>
  <c r="D69" i="15" s="1"/>
  <c r="Q66" i="15"/>
  <c r="P66" i="15"/>
  <c r="O66" i="15"/>
  <c r="N66" i="15"/>
  <c r="M66" i="15"/>
  <c r="L66" i="15"/>
  <c r="K66" i="15"/>
  <c r="J66" i="15"/>
  <c r="I66" i="15"/>
  <c r="H66" i="15"/>
  <c r="G66" i="15"/>
  <c r="F66" i="15"/>
  <c r="E66" i="15"/>
  <c r="D65" i="15"/>
  <c r="R65" i="15" s="1"/>
  <c r="D64" i="15"/>
  <c r="D79" i="15" s="1"/>
  <c r="O60" i="15"/>
  <c r="K60" i="15"/>
  <c r="G60" i="15"/>
  <c r="Q59" i="15"/>
  <c r="P59" i="15"/>
  <c r="O59" i="15"/>
  <c r="N59" i="15"/>
  <c r="M59" i="15"/>
  <c r="L59" i="15"/>
  <c r="K59" i="15"/>
  <c r="J59" i="15"/>
  <c r="I59" i="15"/>
  <c r="H59" i="15"/>
  <c r="G59" i="15"/>
  <c r="F59" i="15"/>
  <c r="E59" i="15"/>
  <c r="Q58" i="15"/>
  <c r="Q60" i="15" s="1"/>
  <c r="P58" i="15"/>
  <c r="P60" i="15" s="1"/>
  <c r="O58" i="15"/>
  <c r="N58" i="15"/>
  <c r="N60" i="15" s="1"/>
  <c r="M58" i="15"/>
  <c r="M60" i="15" s="1"/>
  <c r="L58" i="15"/>
  <c r="L60" i="15" s="1"/>
  <c r="K58" i="15"/>
  <c r="J58" i="15"/>
  <c r="J60" i="15" s="1"/>
  <c r="I58" i="15"/>
  <c r="I60" i="15" s="1"/>
  <c r="H58" i="15"/>
  <c r="H60" i="15" s="1"/>
  <c r="G58" i="15"/>
  <c r="F58" i="15"/>
  <c r="F60" i="15" s="1"/>
  <c r="E58" i="15"/>
  <c r="E60" i="15" s="1"/>
  <c r="Q57" i="15"/>
  <c r="P57" i="15"/>
  <c r="O57" i="15"/>
  <c r="N57" i="15"/>
  <c r="M57" i="15"/>
  <c r="L57" i="15"/>
  <c r="K57" i="15"/>
  <c r="J57" i="15"/>
  <c r="I57" i="15"/>
  <c r="H57" i="15"/>
  <c r="G57" i="15"/>
  <c r="F57" i="15"/>
  <c r="E57" i="15"/>
  <c r="D56" i="15"/>
  <c r="R56" i="15" s="1"/>
  <c r="D55" i="15"/>
  <c r="D57" i="15" s="1"/>
  <c r="R57" i="15" s="1"/>
  <c r="Q54" i="15"/>
  <c r="P54" i="15"/>
  <c r="O54" i="15"/>
  <c r="N54" i="15"/>
  <c r="M54" i="15"/>
  <c r="L54" i="15"/>
  <c r="K54" i="15"/>
  <c r="J54" i="15"/>
  <c r="I54" i="15"/>
  <c r="H54" i="15"/>
  <c r="G54" i="15"/>
  <c r="F54" i="15"/>
  <c r="E54" i="15"/>
  <c r="R53" i="15"/>
  <c r="D53" i="15"/>
  <c r="R52" i="15"/>
  <c r="D52" i="15"/>
  <c r="D54" i="15" s="1"/>
  <c r="Q51" i="15"/>
  <c r="P51" i="15"/>
  <c r="O51" i="15"/>
  <c r="N51" i="15"/>
  <c r="M51" i="15"/>
  <c r="L51" i="15"/>
  <c r="K51" i="15"/>
  <c r="J51" i="15"/>
  <c r="I51" i="15"/>
  <c r="H51" i="15"/>
  <c r="G51" i="15"/>
  <c r="F51" i="15"/>
  <c r="E51" i="15"/>
  <c r="D50" i="15"/>
  <c r="R50" i="15" s="1"/>
  <c r="D49" i="15"/>
  <c r="R49" i="15" s="1"/>
  <c r="Q48" i="15"/>
  <c r="P48" i="15"/>
  <c r="O48" i="15"/>
  <c r="N48" i="15"/>
  <c r="M48" i="15"/>
  <c r="L48" i="15"/>
  <c r="K48" i="15"/>
  <c r="J48" i="15"/>
  <c r="I48" i="15"/>
  <c r="H48" i="15"/>
  <c r="G48" i="15"/>
  <c r="F48" i="15"/>
  <c r="E48" i="15"/>
  <c r="R47" i="15"/>
  <c r="D47" i="15"/>
  <c r="D59" i="15" s="1"/>
  <c r="R59" i="15" s="1"/>
  <c r="R46" i="15"/>
  <c r="D46" i="15"/>
  <c r="D58" i="15" s="1"/>
  <c r="D60" i="15" s="1"/>
  <c r="P41" i="15"/>
  <c r="L41" i="15"/>
  <c r="H41" i="15"/>
  <c r="Q40" i="15"/>
  <c r="P40" i="15"/>
  <c r="O40" i="15"/>
  <c r="N40" i="15"/>
  <c r="M40" i="15"/>
  <c r="L40" i="15"/>
  <c r="K40" i="15"/>
  <c r="J40" i="15"/>
  <c r="I40" i="15"/>
  <c r="H40" i="15"/>
  <c r="G40" i="15"/>
  <c r="F40" i="15"/>
  <c r="E40" i="15"/>
  <c r="Q39" i="15"/>
  <c r="Q41" i="15" s="1"/>
  <c r="P39" i="15"/>
  <c r="O39" i="15"/>
  <c r="O41" i="15" s="1"/>
  <c r="N39" i="15"/>
  <c r="N41" i="15" s="1"/>
  <c r="M39" i="15"/>
  <c r="M41" i="15" s="1"/>
  <c r="L39" i="15"/>
  <c r="K39" i="15"/>
  <c r="K41" i="15" s="1"/>
  <c r="J39" i="15"/>
  <c r="J41" i="15" s="1"/>
  <c r="I39" i="15"/>
  <c r="I41" i="15" s="1"/>
  <c r="H39" i="15"/>
  <c r="G39" i="15"/>
  <c r="G41" i="15" s="1"/>
  <c r="F39" i="15"/>
  <c r="F41" i="15" s="1"/>
  <c r="E39" i="15"/>
  <c r="E41" i="15" s="1"/>
  <c r="Q38" i="15"/>
  <c r="P38" i="15"/>
  <c r="O38" i="15"/>
  <c r="N38" i="15"/>
  <c r="M38" i="15"/>
  <c r="L38" i="15"/>
  <c r="K38" i="15"/>
  <c r="J38" i="15"/>
  <c r="I38" i="15"/>
  <c r="H38" i="15"/>
  <c r="G38" i="15"/>
  <c r="F38" i="15"/>
  <c r="E38" i="15"/>
  <c r="R37" i="15"/>
  <c r="D37" i="15"/>
  <c r="R36" i="15"/>
  <c r="D36" i="15"/>
  <c r="D38" i="15" s="1"/>
  <c r="Q35" i="15"/>
  <c r="P35" i="15"/>
  <c r="O35" i="15"/>
  <c r="N35" i="15"/>
  <c r="M35" i="15"/>
  <c r="L35" i="15"/>
  <c r="K35" i="15"/>
  <c r="J35" i="15"/>
  <c r="I35" i="15"/>
  <c r="H35" i="15"/>
  <c r="G35" i="15"/>
  <c r="F35" i="15"/>
  <c r="E35" i="15"/>
  <c r="D34" i="15"/>
  <c r="R34" i="15" s="1"/>
  <c r="D33" i="15"/>
  <c r="D39" i="15" s="1"/>
  <c r="O29" i="15"/>
  <c r="K29" i="15"/>
  <c r="G29" i="15"/>
  <c r="Q28" i="15"/>
  <c r="P28" i="15"/>
  <c r="O28" i="15"/>
  <c r="N28" i="15"/>
  <c r="N109" i="15" s="1"/>
  <c r="M28" i="15"/>
  <c r="L28" i="15"/>
  <c r="K28" i="15"/>
  <c r="J28" i="15"/>
  <c r="J109" i="15" s="1"/>
  <c r="I28" i="15"/>
  <c r="H28" i="15"/>
  <c r="G28" i="15"/>
  <c r="F28" i="15"/>
  <c r="F109" i="15" s="1"/>
  <c r="E28" i="15"/>
  <c r="Q27" i="15"/>
  <c r="Q108" i="15" s="1"/>
  <c r="P27" i="15"/>
  <c r="P29" i="15" s="1"/>
  <c r="O27" i="15"/>
  <c r="N27" i="15"/>
  <c r="N29" i="15" s="1"/>
  <c r="M27" i="15"/>
  <c r="M29" i="15" s="1"/>
  <c r="L27" i="15"/>
  <c r="L29" i="15" s="1"/>
  <c r="K27" i="15"/>
  <c r="J27" i="15"/>
  <c r="J29" i="15" s="1"/>
  <c r="I27" i="15"/>
  <c r="I29" i="15" s="1"/>
  <c r="H27" i="15"/>
  <c r="H29" i="15" s="1"/>
  <c r="G27" i="15"/>
  <c r="F27" i="15"/>
  <c r="F29" i="15" s="1"/>
  <c r="E27" i="15"/>
  <c r="E108" i="15" s="1"/>
  <c r="Q26" i="15"/>
  <c r="P26" i="15"/>
  <c r="O26" i="15"/>
  <c r="N26" i="15"/>
  <c r="M26" i="15"/>
  <c r="L26" i="15"/>
  <c r="K26" i="15"/>
  <c r="J26" i="15"/>
  <c r="I26" i="15"/>
  <c r="H26" i="15"/>
  <c r="G26" i="15"/>
  <c r="F26" i="15"/>
  <c r="E26" i="15"/>
  <c r="D25" i="15"/>
  <c r="R25" i="15" s="1"/>
  <c r="D24" i="15"/>
  <c r="D26" i="15" s="1"/>
  <c r="R26" i="15" s="1"/>
  <c r="Q23" i="15"/>
  <c r="P23" i="15"/>
  <c r="O23" i="15"/>
  <c r="N23" i="15"/>
  <c r="M23" i="15"/>
  <c r="L23" i="15"/>
  <c r="K23" i="15"/>
  <c r="J23" i="15"/>
  <c r="I23" i="15"/>
  <c r="H23" i="15"/>
  <c r="G23" i="15"/>
  <c r="F23" i="15"/>
  <c r="E23" i="15"/>
  <c r="R22" i="15"/>
  <c r="D22" i="15"/>
  <c r="R21" i="15"/>
  <c r="D21" i="15"/>
  <c r="D23" i="15" s="1"/>
  <c r="Q20" i="15"/>
  <c r="P20" i="15"/>
  <c r="O20" i="15"/>
  <c r="N20" i="15"/>
  <c r="M20" i="15"/>
  <c r="L20" i="15"/>
  <c r="K20" i="15"/>
  <c r="J20" i="15"/>
  <c r="I20" i="15"/>
  <c r="H20" i="15"/>
  <c r="G20" i="15"/>
  <c r="F20" i="15"/>
  <c r="E20" i="15"/>
  <c r="D19" i="15"/>
  <c r="R19" i="15" s="1"/>
  <c r="D18" i="15"/>
  <c r="R18" i="15" s="1"/>
  <c r="Q17" i="15"/>
  <c r="R16" i="15"/>
  <c r="D16" i="15"/>
  <c r="D28" i="15" s="1"/>
  <c r="R28" i="15" s="1"/>
  <c r="R15" i="15"/>
  <c r="D15" i="15"/>
  <c r="D27" i="15" s="1"/>
  <c r="P11" i="15"/>
  <c r="L11" i="15"/>
  <c r="H11" i="15"/>
  <c r="Q10" i="15"/>
  <c r="Q109" i="15" s="1"/>
  <c r="P10" i="15"/>
  <c r="P109" i="15" s="1"/>
  <c r="O10" i="15"/>
  <c r="O109" i="15" s="1"/>
  <c r="N10" i="15"/>
  <c r="M10" i="15"/>
  <c r="M109" i="15" s="1"/>
  <c r="L10" i="15"/>
  <c r="L109" i="15" s="1"/>
  <c r="K10" i="15"/>
  <c r="K109" i="15" s="1"/>
  <c r="J10" i="15"/>
  <c r="I10" i="15"/>
  <c r="I109" i="15" s="1"/>
  <c r="H10" i="15"/>
  <c r="H109" i="15" s="1"/>
  <c r="G10" i="15"/>
  <c r="G109" i="15" s="1"/>
  <c r="F10" i="15"/>
  <c r="E10" i="15"/>
  <c r="E109" i="15" s="1"/>
  <c r="Q9" i="15"/>
  <c r="Q11" i="15" s="1"/>
  <c r="P9" i="15"/>
  <c r="P108" i="15" s="1"/>
  <c r="O9" i="15"/>
  <c r="O11" i="15" s="1"/>
  <c r="N9" i="15"/>
  <c r="N11" i="15" s="1"/>
  <c r="M9" i="15"/>
  <c r="M11" i="15" s="1"/>
  <c r="L9" i="15"/>
  <c r="L108" i="15" s="1"/>
  <c r="K9" i="15"/>
  <c r="K11" i="15" s="1"/>
  <c r="J9" i="15"/>
  <c r="J11" i="15" s="1"/>
  <c r="I9" i="15"/>
  <c r="I11" i="15" s="1"/>
  <c r="H9" i="15"/>
  <c r="H108" i="15" s="1"/>
  <c r="G9" i="15"/>
  <c r="G11" i="15" s="1"/>
  <c r="F9" i="15"/>
  <c r="F11" i="15" s="1"/>
  <c r="E9" i="15"/>
  <c r="E11" i="15" s="1"/>
  <c r="Q8" i="15"/>
  <c r="P8" i="15"/>
  <c r="O8" i="15"/>
  <c r="N8" i="15"/>
  <c r="M8" i="15"/>
  <c r="L8" i="15"/>
  <c r="K8" i="15"/>
  <c r="J8" i="15"/>
  <c r="I8" i="15"/>
  <c r="H8" i="15"/>
  <c r="G8" i="15"/>
  <c r="F8" i="15"/>
  <c r="E8" i="15"/>
  <c r="R7" i="15"/>
  <c r="D7" i="15"/>
  <c r="R6" i="15"/>
  <c r="D6" i="15"/>
  <c r="D8" i="15" s="1"/>
  <c r="R75" i="15" l="1"/>
  <c r="R91" i="15"/>
  <c r="R23" i="15"/>
  <c r="E110" i="15"/>
  <c r="Q110" i="15"/>
  <c r="R38" i="15"/>
  <c r="D81" i="15"/>
  <c r="R81" i="15" s="1"/>
  <c r="D29" i="15"/>
  <c r="R39" i="15"/>
  <c r="R93" i="15"/>
  <c r="R100" i="15"/>
  <c r="R8" i="15"/>
  <c r="H110" i="15"/>
  <c r="L110" i="15"/>
  <c r="P110" i="15"/>
  <c r="R40" i="15"/>
  <c r="R54" i="15"/>
  <c r="R60" i="15"/>
  <c r="R69" i="15"/>
  <c r="D35" i="15"/>
  <c r="R35" i="15" s="1"/>
  <c r="I108" i="15"/>
  <c r="I110" i="15" s="1"/>
  <c r="M108" i="15"/>
  <c r="M110" i="15" s="1"/>
  <c r="D10" i="15"/>
  <c r="R24" i="15"/>
  <c r="R27" i="15"/>
  <c r="R33" i="15"/>
  <c r="D40" i="15"/>
  <c r="D41" i="15" s="1"/>
  <c r="R41" i="15" s="1"/>
  <c r="R55" i="15"/>
  <c r="R58" i="15"/>
  <c r="R64" i="15"/>
  <c r="R76" i="15"/>
  <c r="R79" i="15"/>
  <c r="F108" i="15"/>
  <c r="F110" i="15" s="1"/>
  <c r="J108" i="15"/>
  <c r="J110" i="15" s="1"/>
  <c r="N108" i="15"/>
  <c r="N110" i="15" s="1"/>
  <c r="D66" i="15"/>
  <c r="R66" i="15" s="1"/>
  <c r="D9" i="15"/>
  <c r="D20" i="15"/>
  <c r="R20" i="15" s="1"/>
  <c r="E29" i="15"/>
  <c r="Q29" i="15"/>
  <c r="R29" i="15" s="1"/>
  <c r="D51" i="15"/>
  <c r="R51" i="15" s="1"/>
  <c r="D72" i="15"/>
  <c r="R72" i="15" s="1"/>
  <c r="D80" i="15"/>
  <c r="R80" i="15" s="1"/>
  <c r="D92" i="15"/>
  <c r="D101" i="15"/>
  <c r="G108" i="15"/>
  <c r="G110" i="15" s="1"/>
  <c r="K108" i="15"/>
  <c r="K110" i="15" s="1"/>
  <c r="O108" i="15"/>
  <c r="O110" i="15" s="1"/>
  <c r="R10" i="15"/>
  <c r="D17" i="15"/>
  <c r="R17" i="15" s="1"/>
  <c r="D48" i="15"/>
  <c r="R48" i="15" s="1"/>
  <c r="D103" i="15" l="1"/>
  <c r="R103" i="15" s="1"/>
  <c r="R101" i="15"/>
  <c r="D108" i="15"/>
  <c r="D11" i="15"/>
  <c r="R11" i="15" s="1"/>
  <c r="R9" i="15"/>
  <c r="R92" i="15"/>
  <c r="D94" i="15"/>
  <c r="R94" i="15" s="1"/>
  <c r="D109" i="15"/>
  <c r="R109" i="15" s="1"/>
  <c r="D110" i="15" l="1"/>
  <c r="R110" i="15" s="1"/>
  <c r="R108" i="15"/>
  <c r="O28" i="14" l="1"/>
  <c r="K28" i="14"/>
  <c r="G28" i="14"/>
  <c r="R27" i="14"/>
  <c r="Q27" i="14"/>
  <c r="P27" i="14"/>
  <c r="O27" i="14"/>
  <c r="N27" i="14"/>
  <c r="M27" i="14"/>
  <c r="L27" i="14"/>
  <c r="K27" i="14"/>
  <c r="J27" i="14"/>
  <c r="I27" i="14"/>
  <c r="H27" i="14"/>
  <c r="G27" i="14"/>
  <c r="F27" i="14"/>
  <c r="E27" i="14"/>
  <c r="D27" i="14"/>
  <c r="Q26" i="14"/>
  <c r="Q28" i="14" s="1"/>
  <c r="P26" i="14"/>
  <c r="P28" i="14" s="1"/>
  <c r="O26" i="14"/>
  <c r="N26" i="14"/>
  <c r="N28" i="14" s="1"/>
  <c r="M26" i="14"/>
  <c r="M28" i="14" s="1"/>
  <c r="L26" i="14"/>
  <c r="L28" i="14" s="1"/>
  <c r="K26" i="14"/>
  <c r="J26" i="14"/>
  <c r="J28" i="14" s="1"/>
  <c r="I26" i="14"/>
  <c r="I28" i="14" s="1"/>
  <c r="H26" i="14"/>
  <c r="H28" i="14" s="1"/>
  <c r="G26" i="14"/>
  <c r="F26" i="14"/>
  <c r="F28" i="14" s="1"/>
  <c r="E26" i="14"/>
  <c r="E28" i="14" s="1"/>
  <c r="D26" i="14"/>
  <c r="D28" i="14" s="1"/>
  <c r="R25" i="14"/>
  <c r="R24" i="14"/>
  <c r="R23" i="14"/>
  <c r="R22" i="14"/>
  <c r="R21" i="14"/>
  <c r="R20" i="14"/>
  <c r="R19" i="14"/>
  <c r="R18" i="14"/>
  <c r="R17" i="14"/>
  <c r="R16" i="14"/>
  <c r="R15" i="14"/>
  <c r="R14" i="14"/>
  <c r="R13" i="14"/>
  <c r="R12" i="14"/>
  <c r="R11" i="14"/>
  <c r="R10" i="14"/>
  <c r="R9" i="14"/>
  <c r="R8" i="14"/>
  <c r="R7" i="14"/>
  <c r="R6" i="14"/>
  <c r="R5" i="14"/>
  <c r="R28" i="14" l="1"/>
  <c r="R26" i="14"/>
  <c r="O28" i="13" l="1"/>
  <c r="K28" i="13"/>
  <c r="G28" i="13"/>
  <c r="R27" i="13"/>
  <c r="Q27" i="13"/>
  <c r="P27" i="13"/>
  <c r="O27" i="13"/>
  <c r="N27" i="13"/>
  <c r="M27" i="13"/>
  <c r="L27" i="13"/>
  <c r="K27" i="13"/>
  <c r="J27" i="13"/>
  <c r="I27" i="13"/>
  <c r="H27" i="13"/>
  <c r="G27" i="13"/>
  <c r="F27" i="13"/>
  <c r="E27" i="13"/>
  <c r="D27" i="13"/>
  <c r="Q26" i="13"/>
  <c r="Q28" i="13" s="1"/>
  <c r="P26" i="13"/>
  <c r="P28" i="13" s="1"/>
  <c r="O26" i="13"/>
  <c r="N26" i="13"/>
  <c r="N28" i="13" s="1"/>
  <c r="M26" i="13"/>
  <c r="M28" i="13" s="1"/>
  <c r="L26" i="13"/>
  <c r="L28" i="13" s="1"/>
  <c r="K26" i="13"/>
  <c r="J26" i="13"/>
  <c r="J28" i="13" s="1"/>
  <c r="I26" i="13"/>
  <c r="I28" i="13" s="1"/>
  <c r="H26" i="13"/>
  <c r="H28" i="13" s="1"/>
  <c r="G26" i="13"/>
  <c r="F26" i="13"/>
  <c r="F28" i="13" s="1"/>
  <c r="E26" i="13"/>
  <c r="E28" i="13" s="1"/>
  <c r="D26" i="13"/>
  <c r="D28" i="13" s="1"/>
  <c r="R25" i="13"/>
  <c r="R24" i="13"/>
  <c r="R23" i="13"/>
  <c r="R22" i="13"/>
  <c r="R21" i="13"/>
  <c r="R20" i="13"/>
  <c r="R19" i="13"/>
  <c r="R18" i="13"/>
  <c r="R17" i="13"/>
  <c r="R16" i="13"/>
  <c r="R15" i="13"/>
  <c r="R14" i="13"/>
  <c r="R13" i="13"/>
  <c r="R12" i="13"/>
  <c r="R11" i="13"/>
  <c r="R10" i="13"/>
  <c r="R9" i="13"/>
  <c r="R8" i="13"/>
  <c r="R7" i="13"/>
  <c r="R6" i="13"/>
  <c r="R5" i="13"/>
  <c r="R28" i="13" l="1"/>
  <c r="R26" i="13"/>
  <c r="C22" i="8" l="1"/>
  <c r="F22" i="8" s="1"/>
  <c r="F21" i="8"/>
  <c r="E21" i="8"/>
  <c r="F20" i="8"/>
  <c r="E20" i="8"/>
  <c r="F16" i="8"/>
  <c r="C16" i="8"/>
  <c r="E16" i="8" s="1"/>
  <c r="F15" i="8"/>
  <c r="E15" i="8"/>
  <c r="F14" i="8"/>
  <c r="E14" i="8"/>
  <c r="E22" i="8" l="1"/>
</calcChain>
</file>

<file path=xl/sharedStrings.xml><?xml version="1.0" encoding="utf-8"?>
<sst xmlns="http://schemas.openxmlformats.org/spreadsheetml/2006/main" count="977" uniqueCount="486">
  <si>
    <t>滋賀県観光入込客統計調査書</t>
  </si>
  <si>
    <t>平　成　３０　年</t>
    <phoneticPr fontId="3"/>
  </si>
  <si>
    <t>滋賀県商工観光労働部観光振興局</t>
    <rPh sb="10" eb="12">
      <t>カンコウ</t>
    </rPh>
    <rPh sb="12" eb="14">
      <t>シンコウ</t>
    </rPh>
    <rPh sb="14" eb="15">
      <t>キョク</t>
    </rPh>
    <phoneticPr fontId="3"/>
  </si>
  <si>
    <t>目　　次</t>
  </si>
  <si>
    <t>１．観光入込客統計調査の概要　……………………………　　１　</t>
    <phoneticPr fontId="3"/>
  </si>
  <si>
    <t>２．観光入込客統計調査の結果　……………………………　　２</t>
    <phoneticPr fontId="3"/>
  </si>
  <si>
    <t>　　　(1) 平成30年の延観光入込客数　</t>
    <rPh sb="16" eb="18">
      <t>イリコミ</t>
    </rPh>
    <phoneticPr fontId="3"/>
  </si>
  <si>
    <t>　　　(2) 観光地種別観光入込客数の内訳</t>
    <rPh sb="7" eb="10">
      <t>カンコウチ</t>
    </rPh>
    <rPh sb="10" eb="12">
      <t>シュベツ</t>
    </rPh>
    <rPh sb="14" eb="16">
      <t>イリコミ</t>
    </rPh>
    <phoneticPr fontId="3"/>
  </si>
  <si>
    <t>　　　(3) 季節別観光入込客数の内訳</t>
    <rPh sb="12" eb="14">
      <t>イリコミ</t>
    </rPh>
    <phoneticPr fontId="3"/>
  </si>
  <si>
    <t>　　　(4) 月別観光入込客数の内訳</t>
    <rPh sb="11" eb="13">
      <t>イリコミ</t>
    </rPh>
    <phoneticPr fontId="3"/>
  </si>
  <si>
    <t>　　　(5) 地域別観光入込客数の内訳</t>
    <rPh sb="12" eb="14">
      <t>イリコミ</t>
    </rPh>
    <phoneticPr fontId="3"/>
  </si>
  <si>
    <t>３．地域別・月別観光入込客数　　　………………………　　７</t>
    <rPh sb="2" eb="4">
      <t>チイキ</t>
    </rPh>
    <rPh sb="8" eb="10">
      <t>カンコウ</t>
    </rPh>
    <phoneticPr fontId="3"/>
  </si>
  <si>
    <t>４．市町別・月別観光入込客数　　　………………………　　９</t>
    <rPh sb="8" eb="10">
      <t>カンコウ</t>
    </rPh>
    <phoneticPr fontId="3"/>
  </si>
  <si>
    <t>５．市町別・観光地種別観光入込客数　　…………………　　12</t>
    <rPh sb="6" eb="9">
      <t>カンコウチ</t>
    </rPh>
    <rPh sb="9" eb="11">
      <t>シュベツ</t>
    </rPh>
    <rPh sb="11" eb="13">
      <t>カンコウ</t>
    </rPh>
    <phoneticPr fontId="3"/>
  </si>
  <si>
    <t>６．観光入込客数ベスト３０　　……………………………　　14</t>
    <phoneticPr fontId="3"/>
  </si>
  <si>
    <t>７．年別観光入込客数の推移　　……………………………　　15</t>
    <phoneticPr fontId="3"/>
  </si>
  <si>
    <t>８．平成30年滋賀県内有料道路利用台数調べ　……………　　16</t>
    <rPh sb="2" eb="4">
      <t>ヘイセイ</t>
    </rPh>
    <rPh sb="6" eb="7">
      <t>ネン</t>
    </rPh>
    <rPh sb="7" eb="10">
      <t>シガケン</t>
    </rPh>
    <rPh sb="10" eb="11">
      <t>ナイ</t>
    </rPh>
    <rPh sb="11" eb="13">
      <t>ユウリョウ</t>
    </rPh>
    <rPh sb="13" eb="15">
      <t>ドウロ</t>
    </rPh>
    <rPh sb="15" eb="17">
      <t>リヨウ</t>
    </rPh>
    <rPh sb="17" eb="19">
      <t>ダイスウ</t>
    </rPh>
    <rPh sb="19" eb="20">
      <t>チョウ</t>
    </rPh>
    <phoneticPr fontId="3"/>
  </si>
  <si>
    <t>９．主な出来事　　……………………………………………　　17</t>
    <phoneticPr fontId="3"/>
  </si>
  <si>
    <t>10．観光入込客数推移　　………………………………………　18</t>
    <rPh sb="3" eb="5">
      <t>カンコウ</t>
    </rPh>
    <rPh sb="5" eb="7">
      <t>イリコミ</t>
    </rPh>
    <rPh sb="7" eb="8">
      <t>キャク</t>
    </rPh>
    <rPh sb="8" eb="9">
      <t>スウ</t>
    </rPh>
    <rPh sb="9" eb="11">
      <t>スイイ</t>
    </rPh>
    <phoneticPr fontId="3"/>
  </si>
  <si>
    <t>１．観光入込客統計調査の概要</t>
  </si>
  <si>
    <t>(1) 調査方法</t>
    <phoneticPr fontId="3"/>
  </si>
  <si>
    <t>　この調査は、平成30年の県内の観光客の目的別・季節別・月別・地域別の入込状況につ</t>
    <phoneticPr fontId="3"/>
  </si>
  <si>
    <t>いて、県内の市町から寄せられた報告を集計したものである。</t>
    <phoneticPr fontId="3"/>
  </si>
  <si>
    <t>(2) 調査地点</t>
    <phoneticPr fontId="3"/>
  </si>
  <si>
    <t>　県内の観光地で年間入込客数が1,000人以上見込まれる観光地において調査を実施し、</t>
  </si>
  <si>
    <t>780地点について計上した。</t>
    <phoneticPr fontId="3"/>
  </si>
  <si>
    <t>(3) 調査期間</t>
    <phoneticPr fontId="3"/>
  </si>
  <si>
    <t>　平成30年1月から12月までの1年間の調査を通して、月別に集計した。</t>
    <rPh sb="5" eb="6">
      <t>ネン</t>
    </rPh>
    <phoneticPr fontId="3"/>
  </si>
  <si>
    <t>(4) 調査上の定義</t>
    <phoneticPr fontId="3"/>
  </si>
  <si>
    <t>　観光入込客…その者の居住地が観光地の範囲の中か外か、あるいは外出の距離の大小に</t>
  </si>
  <si>
    <t>　　　　　　　かかわらず、主に自然、歴史・文化、温泉・健康、スポーツ・レクリエー</t>
    <rPh sb="15" eb="17">
      <t>シゼン</t>
    </rPh>
    <rPh sb="18" eb="20">
      <t>レキシ</t>
    </rPh>
    <rPh sb="21" eb="23">
      <t>ブンカ</t>
    </rPh>
    <rPh sb="24" eb="26">
      <t>オンセン</t>
    </rPh>
    <rPh sb="27" eb="29">
      <t>ケンコウ</t>
    </rPh>
    <phoneticPr fontId="3"/>
  </si>
  <si>
    <t>　　　　　　　ション、都市型観光、行祭事・イベント等の目的で観光地に入り込んだ者</t>
    <rPh sb="11" eb="14">
      <t>トシガタ</t>
    </rPh>
    <rPh sb="14" eb="16">
      <t>カンコウ</t>
    </rPh>
    <rPh sb="17" eb="18">
      <t>ギョウ</t>
    </rPh>
    <rPh sb="18" eb="20">
      <t>サイジ</t>
    </rPh>
    <rPh sb="25" eb="26">
      <t>トウ</t>
    </rPh>
    <rPh sb="30" eb="33">
      <t>カンコウチ</t>
    </rPh>
    <rPh sb="34" eb="35">
      <t>イ</t>
    </rPh>
    <rPh sb="36" eb="37">
      <t>コ</t>
    </rPh>
    <rPh sb="39" eb="40">
      <t>モノ</t>
    </rPh>
    <phoneticPr fontId="3"/>
  </si>
  <si>
    <t>　　　　　　　をいう。</t>
    <phoneticPr fontId="3"/>
  </si>
  <si>
    <t>　観　光　地…観光客が多数来訪し、観光活動の状況からみて一体をなしていると認めら</t>
  </si>
  <si>
    <t>　　　　　　　れる区域をいう。</t>
  </si>
  <si>
    <t>２．観光入込客統計調査の結果</t>
  </si>
  <si>
    <t>(1) 平成30年の延観光入込客数</t>
    <rPh sb="8" eb="9">
      <t>ネン</t>
    </rPh>
    <rPh sb="13" eb="15">
      <t>イリコミ</t>
    </rPh>
    <phoneticPr fontId="3"/>
  </si>
  <si>
    <t>　平成30年は、天候不順や台風による通行止めの発生などの影響により、日帰り客数が前年より63,300人少ない48,544,100人（▲0.1％）となったものの、県の観光キャンペーン「虹色の旅へ。滋賀・びわ湖」の展開、「イナズマロックフェス2018」や「ももクロ春の一大事2018in東近江市」の開催、33年に一度の「櫟野寺（甲賀市）」の御開帳等により、日帰り客数および宿泊客数を合計した延観光入込客数は、前年より55,200人多い52,536,200人（＋0.1％）となり過去最高を更新した。
　特に、宿泊客数について、新規宿泊施設の開業等があったことから、延観光入込客数が減少した夏も含め、全季節を通じて増加し、前年より118,500人多い3,992,100人（＋3.1％）となった。
　外国人延観光入込客数については、「彦根城」（＋15％）や「白鬚神社」（＋280％）などの歴史的文化遺産への入込客が大幅に増加し、前年より63,904人多い600,976人（＋11.9％）となり過去最高を記録した。</t>
    <rPh sb="1" eb="3">
      <t>ヘイセイ</t>
    </rPh>
    <rPh sb="5" eb="6">
      <t>ネン</t>
    </rPh>
    <rPh sb="8" eb="10">
      <t>テンコウ</t>
    </rPh>
    <rPh sb="10" eb="12">
      <t>フジュン</t>
    </rPh>
    <rPh sb="13" eb="15">
      <t>タイフウ</t>
    </rPh>
    <rPh sb="18" eb="20">
      <t>ツウコウ</t>
    </rPh>
    <rPh sb="20" eb="21">
      <t>ド</t>
    </rPh>
    <rPh sb="23" eb="25">
      <t>ハッセイ</t>
    </rPh>
    <rPh sb="28" eb="30">
      <t>エイキョウ</t>
    </rPh>
    <rPh sb="34" eb="36">
      <t>ヒガエ</t>
    </rPh>
    <rPh sb="37" eb="38">
      <t>キャク</t>
    </rPh>
    <rPh sb="38" eb="39">
      <t>スウ</t>
    </rPh>
    <rPh sb="40" eb="42">
      <t>ゼンネン</t>
    </rPh>
    <rPh sb="50" eb="51">
      <t>ニン</t>
    </rPh>
    <rPh sb="51" eb="52">
      <t>スク</t>
    </rPh>
    <rPh sb="64" eb="65">
      <t>ニン</t>
    </rPh>
    <rPh sb="80" eb="81">
      <t>ケン</t>
    </rPh>
    <rPh sb="82" eb="84">
      <t>カンコウ</t>
    </rPh>
    <rPh sb="91" eb="93">
      <t>ニジイロ</t>
    </rPh>
    <rPh sb="94" eb="95">
      <t>タビ</t>
    </rPh>
    <rPh sb="97" eb="99">
      <t>シガ</t>
    </rPh>
    <rPh sb="102" eb="103">
      <t>コ</t>
    </rPh>
    <rPh sb="105" eb="107">
      <t>テンカイ</t>
    </rPh>
    <rPh sb="130" eb="131">
      <t>ハル</t>
    </rPh>
    <rPh sb="132" eb="135">
      <t>イチダイジ</t>
    </rPh>
    <rPh sb="141" eb="145">
      <t>ヒガシオウミシ</t>
    </rPh>
    <rPh sb="147" eb="149">
      <t>カイサイ</t>
    </rPh>
    <rPh sb="152" eb="153">
      <t>ネン</t>
    </rPh>
    <rPh sb="154" eb="156">
      <t>イチド</t>
    </rPh>
    <rPh sb="158" eb="159">
      <t>イチイ</t>
    </rPh>
    <rPh sb="159" eb="160">
      <t>ノ</t>
    </rPh>
    <rPh sb="160" eb="161">
      <t>ジ</t>
    </rPh>
    <rPh sb="162" eb="165">
      <t>コウカシ</t>
    </rPh>
    <rPh sb="168" eb="171">
      <t>ゴカイチョウ</t>
    </rPh>
    <rPh sb="171" eb="172">
      <t>トウ</t>
    </rPh>
    <rPh sb="176" eb="178">
      <t>ヒガエ</t>
    </rPh>
    <rPh sb="179" eb="180">
      <t>キャク</t>
    </rPh>
    <rPh sb="180" eb="181">
      <t>スウ</t>
    </rPh>
    <rPh sb="184" eb="187">
      <t>シュクハクキャク</t>
    </rPh>
    <rPh sb="187" eb="188">
      <t>スウ</t>
    </rPh>
    <rPh sb="189" eb="191">
      <t>ゴウケイ</t>
    </rPh>
    <rPh sb="193" eb="194">
      <t>ノ</t>
    </rPh>
    <rPh sb="194" eb="196">
      <t>カンコウ</t>
    </rPh>
    <rPh sb="196" eb="198">
      <t>イリコミ</t>
    </rPh>
    <rPh sb="198" eb="199">
      <t>キャク</t>
    </rPh>
    <rPh sb="199" eb="200">
      <t>スウ</t>
    </rPh>
    <rPh sb="202" eb="204">
      <t>ゼンネン</t>
    </rPh>
    <rPh sb="212" eb="213">
      <t>ニン</t>
    </rPh>
    <rPh sb="213" eb="214">
      <t>オオ</t>
    </rPh>
    <rPh sb="225" eb="226">
      <t>ニン</t>
    </rPh>
    <rPh sb="236" eb="238">
      <t>カコ</t>
    </rPh>
    <rPh sb="238" eb="240">
      <t>サイコウ</t>
    </rPh>
    <rPh sb="241" eb="243">
      <t>コウシン</t>
    </rPh>
    <rPh sb="248" eb="249">
      <t>トク</t>
    </rPh>
    <rPh sb="251" eb="254">
      <t>シュクハクキャク</t>
    </rPh>
    <rPh sb="254" eb="255">
      <t>スウ</t>
    </rPh>
    <rPh sb="260" eb="262">
      <t>シンキ</t>
    </rPh>
    <rPh sb="262" eb="264">
      <t>シュクハク</t>
    </rPh>
    <rPh sb="264" eb="266">
      <t>シセツ</t>
    </rPh>
    <rPh sb="267" eb="269">
      <t>カイギョウ</t>
    </rPh>
    <rPh sb="269" eb="270">
      <t>トウ</t>
    </rPh>
    <rPh sb="279" eb="280">
      <t>ノベ</t>
    </rPh>
    <rPh sb="280" eb="282">
      <t>カンコウ</t>
    </rPh>
    <rPh sb="282" eb="284">
      <t>イリコミ</t>
    </rPh>
    <rPh sb="284" eb="285">
      <t>キャク</t>
    </rPh>
    <rPh sb="285" eb="286">
      <t>スウ</t>
    </rPh>
    <rPh sb="287" eb="289">
      <t>ゲンショウ</t>
    </rPh>
    <rPh sb="291" eb="292">
      <t>ナツ</t>
    </rPh>
    <rPh sb="293" eb="294">
      <t>フク</t>
    </rPh>
    <rPh sb="296" eb="297">
      <t>ゼン</t>
    </rPh>
    <rPh sb="297" eb="299">
      <t>キセツ</t>
    </rPh>
    <rPh sb="300" eb="301">
      <t>ツウ</t>
    </rPh>
    <rPh sb="303" eb="305">
      <t>ゾウカ</t>
    </rPh>
    <rPh sb="307" eb="309">
      <t>ゼンネン</t>
    </rPh>
    <rPh sb="318" eb="319">
      <t>ニン</t>
    </rPh>
    <rPh sb="319" eb="320">
      <t>オオ</t>
    </rPh>
    <rPh sb="330" eb="331">
      <t>ニン</t>
    </rPh>
    <rPh sb="345" eb="347">
      <t>ガイコク</t>
    </rPh>
    <rPh sb="347" eb="348">
      <t>ジン</t>
    </rPh>
    <rPh sb="348" eb="349">
      <t>ノベ</t>
    </rPh>
    <phoneticPr fontId="1"/>
  </si>
  <si>
    <t>　　表１　延観光入込客数および前年比</t>
    <rPh sb="8" eb="10">
      <t>イリコミ</t>
    </rPh>
    <phoneticPr fontId="30"/>
  </si>
  <si>
    <t>平成30年計（人）</t>
    <phoneticPr fontId="1"/>
  </si>
  <si>
    <t>平成29年計（人）</t>
    <phoneticPr fontId="1"/>
  </si>
  <si>
    <t>平成30年－平成29年（人）</t>
    <rPh sb="6" eb="8">
      <t>ヘイセイ</t>
    </rPh>
    <phoneticPr fontId="7"/>
  </si>
  <si>
    <t>前年比</t>
  </si>
  <si>
    <t>日帰り客数</t>
  </si>
  <si>
    <t>宿泊客数</t>
  </si>
  <si>
    <t>延観光入込客数</t>
    <rPh sb="3" eb="5">
      <t>イリコミ</t>
    </rPh>
    <phoneticPr fontId="31"/>
  </si>
  <si>
    <t>　　　　　外国人延観光入込客数および前年比</t>
    <rPh sb="11" eb="13">
      <t>イリコミ</t>
    </rPh>
    <phoneticPr fontId="3"/>
  </si>
  <si>
    <t>平成30年計（人）</t>
  </si>
  <si>
    <t>平成29年計（人）</t>
  </si>
  <si>
    <t>グラフ１　延観光入込客数および前年比</t>
    <rPh sb="5" eb="6">
      <t>ノ</t>
    </rPh>
    <rPh sb="6" eb="8">
      <t>カンコウ</t>
    </rPh>
    <rPh sb="8" eb="10">
      <t>イリコミ</t>
    </rPh>
    <rPh sb="10" eb="11">
      <t>キャク</t>
    </rPh>
    <rPh sb="11" eb="12">
      <t>スウ</t>
    </rPh>
    <rPh sb="15" eb="18">
      <t>ゼンネンヒ</t>
    </rPh>
    <phoneticPr fontId="30"/>
  </si>
  <si>
    <t>グラフ１　延観光入込客数および前年比</t>
    <rPh sb="8" eb="10">
      <t>イリコミ</t>
    </rPh>
    <phoneticPr fontId="30"/>
  </si>
  <si>
    <t>　　　　　外国人延観光入込客数および前年比</t>
    <rPh sb="11" eb="13">
      <t>イリコミ</t>
    </rPh>
    <phoneticPr fontId="30"/>
  </si>
  <si>
    <t>(2) 観光地種別観光入込客数の内訳</t>
    <rPh sb="4" eb="7">
      <t>カンコウチ</t>
    </rPh>
    <rPh sb="7" eb="9">
      <t>シュベツ</t>
    </rPh>
    <rPh sb="9" eb="11">
      <t>カンコウ</t>
    </rPh>
    <rPh sb="11" eb="13">
      <t>イリコミ</t>
    </rPh>
    <rPh sb="13" eb="14">
      <t>キャク</t>
    </rPh>
    <rPh sb="14" eb="15">
      <t>スウ</t>
    </rPh>
    <phoneticPr fontId="3"/>
  </si>
  <si>
    <t>■</t>
  </si>
  <si>
    <t>宿泊施設や道の駅等の「その他」が全体の27.8％を占め、最も多い。</t>
    <rPh sb="0" eb="2">
      <t>シュクハク</t>
    </rPh>
    <rPh sb="2" eb="4">
      <t>シセツ</t>
    </rPh>
    <rPh sb="5" eb="6">
      <t>ミチ</t>
    </rPh>
    <rPh sb="7" eb="8">
      <t>エキ</t>
    </rPh>
    <rPh sb="8" eb="9">
      <t>ナド</t>
    </rPh>
    <rPh sb="13" eb="14">
      <t>タ</t>
    </rPh>
    <rPh sb="16" eb="18">
      <t>ゼンタイ</t>
    </rPh>
    <rPh sb="25" eb="26">
      <t>シ</t>
    </rPh>
    <rPh sb="28" eb="29">
      <t>モット</t>
    </rPh>
    <rPh sb="30" eb="31">
      <t>オオ</t>
    </rPh>
    <phoneticPr fontId="1"/>
  </si>
  <si>
    <t>■</t>
    <phoneticPr fontId="3"/>
  </si>
  <si>
    <t>「歴史・文化」が全体の22.0％を占め、「その他」に次いで多い。</t>
    <rPh sb="1" eb="3">
      <t>レキシ</t>
    </rPh>
    <rPh sb="4" eb="6">
      <t>ブンカ</t>
    </rPh>
    <rPh sb="8" eb="10">
      <t>ゼンタイ</t>
    </rPh>
    <rPh sb="17" eb="18">
      <t>シ</t>
    </rPh>
    <rPh sb="23" eb="24">
      <t>タ</t>
    </rPh>
    <rPh sb="26" eb="27">
      <t>ツ</t>
    </rPh>
    <rPh sb="29" eb="30">
      <t>オオ</t>
    </rPh>
    <phoneticPr fontId="1"/>
  </si>
  <si>
    <t>（多賀大社、彦根城等）</t>
    <rPh sb="1" eb="3">
      <t>タガ</t>
    </rPh>
    <rPh sb="3" eb="5">
      <t>タイシャ</t>
    </rPh>
    <rPh sb="6" eb="9">
      <t>ヒコネジョウ</t>
    </rPh>
    <rPh sb="9" eb="10">
      <t>ナド</t>
    </rPh>
    <phoneticPr fontId="1"/>
  </si>
  <si>
    <t>表２　目的別内訳</t>
  </si>
  <si>
    <t>目　　的</t>
    <rPh sb="0" eb="1">
      <t>メ</t>
    </rPh>
    <rPh sb="3" eb="4">
      <t>マト</t>
    </rPh>
    <phoneticPr fontId="3"/>
  </si>
  <si>
    <r>
      <t xml:space="preserve">延観光入込客数
</t>
    </r>
    <r>
      <rPr>
        <sz val="9"/>
        <rFont val="ＭＳ 明朝"/>
        <family val="1"/>
        <charset val="128"/>
      </rPr>
      <t>（千人）</t>
    </r>
    <rPh sb="0" eb="1">
      <t>ノ</t>
    </rPh>
    <rPh sb="1" eb="3">
      <t>カンコウ</t>
    </rPh>
    <rPh sb="3" eb="5">
      <t>イリコミ</t>
    </rPh>
    <rPh sb="5" eb="7">
      <t>キャクスウ</t>
    </rPh>
    <rPh sb="9" eb="10">
      <t>セン</t>
    </rPh>
    <rPh sb="10" eb="11">
      <t>ニン</t>
    </rPh>
    <phoneticPr fontId="3"/>
  </si>
  <si>
    <t>比率</t>
    <rPh sb="0" eb="2">
      <t>ヒリツ</t>
    </rPh>
    <phoneticPr fontId="3"/>
  </si>
  <si>
    <t>対前年比</t>
    <rPh sb="0" eb="1">
      <t>タイ</t>
    </rPh>
    <rPh sb="1" eb="4">
      <t>ゼンネンヒ</t>
    </rPh>
    <phoneticPr fontId="3"/>
  </si>
  <si>
    <r>
      <t>前年延観光入込客数</t>
    </r>
    <r>
      <rPr>
        <sz val="9"/>
        <rFont val="ＭＳ 明朝"/>
        <family val="1"/>
        <charset val="128"/>
      </rPr>
      <t>（千人）</t>
    </r>
    <rPh sb="0" eb="2">
      <t>ゼンネン</t>
    </rPh>
    <rPh sb="2" eb="3">
      <t>ノ</t>
    </rPh>
    <rPh sb="3" eb="5">
      <t>カンコウ</t>
    </rPh>
    <rPh sb="5" eb="7">
      <t>イリコミ</t>
    </rPh>
    <rPh sb="7" eb="8">
      <t>キャク</t>
    </rPh>
    <rPh sb="8" eb="9">
      <t>スウ</t>
    </rPh>
    <rPh sb="10" eb="11">
      <t>セン</t>
    </rPh>
    <rPh sb="11" eb="12">
      <t>ニン</t>
    </rPh>
    <phoneticPr fontId="3"/>
  </si>
  <si>
    <t>自然</t>
    <rPh sb="0" eb="2">
      <t>シゼン</t>
    </rPh>
    <phoneticPr fontId="3"/>
  </si>
  <si>
    <t>観</t>
    <rPh sb="0" eb="1">
      <t>カン</t>
    </rPh>
    <phoneticPr fontId="3"/>
  </si>
  <si>
    <t>歴史・文化</t>
    <rPh sb="0" eb="2">
      <t>レキシ</t>
    </rPh>
    <rPh sb="3" eb="5">
      <t>ブンカ</t>
    </rPh>
    <phoneticPr fontId="3"/>
  </si>
  <si>
    <t>光</t>
    <rPh sb="0" eb="1">
      <t>ヒカリ</t>
    </rPh>
    <phoneticPr fontId="3"/>
  </si>
  <si>
    <t>温泉・健康</t>
    <rPh sb="0" eb="2">
      <t>オンセン</t>
    </rPh>
    <rPh sb="3" eb="5">
      <t>ケンコウ</t>
    </rPh>
    <phoneticPr fontId="3"/>
  </si>
  <si>
    <t>地</t>
    <rPh sb="0" eb="1">
      <t>チ</t>
    </rPh>
    <phoneticPr fontId="3"/>
  </si>
  <si>
    <t>スポーツ・
レクリエーション</t>
    <phoneticPr fontId="3"/>
  </si>
  <si>
    <t>点</t>
    <rPh sb="0" eb="1">
      <t>テン</t>
    </rPh>
    <phoneticPr fontId="3"/>
  </si>
  <si>
    <t>都市型観光</t>
    <rPh sb="0" eb="3">
      <t>トシガタ</t>
    </rPh>
    <rPh sb="3" eb="5">
      <t>カンコウ</t>
    </rPh>
    <phoneticPr fontId="3"/>
  </si>
  <si>
    <t>その他</t>
    <rPh sb="2" eb="3">
      <t>ホカ</t>
    </rPh>
    <phoneticPr fontId="3"/>
  </si>
  <si>
    <t>行祭事・イベント</t>
    <rPh sb="0" eb="1">
      <t>ギョウ</t>
    </rPh>
    <rPh sb="1" eb="2">
      <t>マツリ</t>
    </rPh>
    <rPh sb="2" eb="3">
      <t>コト</t>
    </rPh>
    <phoneticPr fontId="3"/>
  </si>
  <si>
    <t>合　　計</t>
    <rPh sb="0" eb="1">
      <t>ゴウ</t>
    </rPh>
    <rPh sb="3" eb="4">
      <t>ケイ</t>
    </rPh>
    <phoneticPr fontId="3"/>
  </si>
  <si>
    <t>（注意） 端数の関係上、合計と一致しないことがある。</t>
    <rPh sb="15" eb="17">
      <t>イッチ</t>
    </rPh>
    <phoneticPr fontId="3"/>
  </si>
  <si>
    <t>グラフ２　目的別内訳</t>
    <phoneticPr fontId="30"/>
  </si>
  <si>
    <t>(3) 季節別観光入込客数の内訳</t>
    <rPh sb="9" eb="11">
      <t>イリコミ</t>
    </rPh>
    <phoneticPr fontId="3"/>
  </si>
  <si>
    <t>季節別割合の延観光客数については、「春」（3～5月）が27.5％で最も多く次いで</t>
    <rPh sb="0" eb="2">
      <t>キセツ</t>
    </rPh>
    <rPh sb="2" eb="3">
      <t>ベツ</t>
    </rPh>
    <rPh sb="3" eb="5">
      <t>ワリアイ</t>
    </rPh>
    <rPh sb="6" eb="7">
      <t>ノベ</t>
    </rPh>
    <rPh sb="7" eb="9">
      <t>カンコウ</t>
    </rPh>
    <rPh sb="9" eb="11">
      <t>キャクスウ</t>
    </rPh>
    <rPh sb="18" eb="19">
      <t>ハル</t>
    </rPh>
    <rPh sb="24" eb="25">
      <t>ガツ</t>
    </rPh>
    <rPh sb="33" eb="34">
      <t>モット</t>
    </rPh>
    <rPh sb="35" eb="36">
      <t>オオ</t>
    </rPh>
    <rPh sb="37" eb="38">
      <t>ツ</t>
    </rPh>
    <phoneticPr fontId="1"/>
  </si>
  <si>
    <t>「秋」（9～11月）が26.8％となった。</t>
    <rPh sb="1" eb="2">
      <t>アキ</t>
    </rPh>
    <rPh sb="8" eb="9">
      <t>ガツ</t>
    </rPh>
    <phoneticPr fontId="1"/>
  </si>
  <si>
    <t>対前年比では、天候不順により「夏」（6～8月）が減少したものの、その他の季節で</t>
    <rPh sb="0" eb="1">
      <t>タイ</t>
    </rPh>
    <rPh sb="1" eb="3">
      <t>ゼンネン</t>
    </rPh>
    <rPh sb="3" eb="4">
      <t>ヒ</t>
    </rPh>
    <rPh sb="7" eb="9">
      <t>テンコウ</t>
    </rPh>
    <rPh sb="9" eb="11">
      <t>フジュン</t>
    </rPh>
    <rPh sb="15" eb="16">
      <t>ナツ</t>
    </rPh>
    <rPh sb="21" eb="22">
      <t>ガツ</t>
    </rPh>
    <rPh sb="24" eb="26">
      <t>ゲンショウ</t>
    </rPh>
    <rPh sb="34" eb="35">
      <t>タ</t>
    </rPh>
    <rPh sb="36" eb="38">
      <t>キセツ</t>
    </rPh>
    <phoneticPr fontId="35"/>
  </si>
  <si>
    <t>は、「春」（3～5月）は1.2％、「秋」（9～11月）は2.4％、「冬」（1,2,12月）は</t>
    <rPh sb="3" eb="4">
      <t>ハル</t>
    </rPh>
    <rPh sb="9" eb="10">
      <t>ガツ</t>
    </rPh>
    <rPh sb="18" eb="19">
      <t>アキ</t>
    </rPh>
    <rPh sb="25" eb="26">
      <t>ガツ</t>
    </rPh>
    <rPh sb="34" eb="35">
      <t>フユ</t>
    </rPh>
    <rPh sb="43" eb="44">
      <t>ガツ</t>
    </rPh>
    <phoneticPr fontId="1"/>
  </si>
  <si>
    <t>1.4％と増加した。</t>
    <rPh sb="5" eb="7">
      <t>ゾウカ</t>
    </rPh>
    <phoneticPr fontId="1"/>
  </si>
  <si>
    <t>季節別割合の宿泊客数については、「夏」（6～8月）が30.0％と最も多く、次いで</t>
    <rPh sb="0" eb="2">
      <t>キセツ</t>
    </rPh>
    <rPh sb="2" eb="3">
      <t>ベツ</t>
    </rPh>
    <rPh sb="3" eb="5">
      <t>ワリアイ</t>
    </rPh>
    <rPh sb="6" eb="8">
      <t>シュクハク</t>
    </rPh>
    <rPh sb="8" eb="9">
      <t>キャク</t>
    </rPh>
    <rPh sb="9" eb="10">
      <t>スウ</t>
    </rPh>
    <rPh sb="17" eb="18">
      <t>ナツ</t>
    </rPh>
    <rPh sb="23" eb="24">
      <t>ガツ</t>
    </rPh>
    <rPh sb="32" eb="33">
      <t>モット</t>
    </rPh>
    <rPh sb="34" eb="35">
      <t>オオ</t>
    </rPh>
    <rPh sb="37" eb="38">
      <t>ツ</t>
    </rPh>
    <phoneticPr fontId="35"/>
  </si>
  <si>
    <t>「春」（3～5月）の26.0％であった。</t>
    <rPh sb="1" eb="2">
      <t>ハル</t>
    </rPh>
    <rPh sb="7" eb="8">
      <t>ガツ</t>
    </rPh>
    <phoneticPr fontId="1"/>
  </si>
  <si>
    <t>宿泊客数の対前年比では、延観光入込客数が減少した「夏」も含め、全季節を通じて増</t>
    <rPh sb="0" eb="2">
      <t>シュクハク</t>
    </rPh>
    <rPh sb="2" eb="3">
      <t>キャク</t>
    </rPh>
    <rPh sb="3" eb="4">
      <t>スウ</t>
    </rPh>
    <rPh sb="5" eb="6">
      <t>タイ</t>
    </rPh>
    <rPh sb="6" eb="9">
      <t>ゼンネンヒ</t>
    </rPh>
    <rPh sb="12" eb="13">
      <t>ノベ</t>
    </rPh>
    <rPh sb="13" eb="15">
      <t>カンコウ</t>
    </rPh>
    <rPh sb="15" eb="17">
      <t>イリコミ</t>
    </rPh>
    <rPh sb="17" eb="18">
      <t>キャク</t>
    </rPh>
    <rPh sb="18" eb="19">
      <t>スウ</t>
    </rPh>
    <rPh sb="20" eb="22">
      <t>ゲンショウ</t>
    </rPh>
    <rPh sb="25" eb="26">
      <t>ナツ</t>
    </rPh>
    <rPh sb="28" eb="29">
      <t>フク</t>
    </rPh>
    <rPh sb="31" eb="32">
      <t>ゼン</t>
    </rPh>
    <rPh sb="32" eb="34">
      <t>キセツ</t>
    </rPh>
    <rPh sb="35" eb="36">
      <t>ツウ</t>
    </rPh>
    <rPh sb="38" eb="39">
      <t>ゾウ</t>
    </rPh>
    <phoneticPr fontId="35"/>
  </si>
  <si>
    <t>加し、対前年比3.1％の増加となった。特に「秋」（9～11月）については、新規宿泊施</t>
    <rPh sb="0" eb="1">
      <t>カ</t>
    </rPh>
    <rPh sb="3" eb="4">
      <t>タイ</t>
    </rPh>
    <rPh sb="4" eb="7">
      <t>ゼンネンヒ</t>
    </rPh>
    <rPh sb="12" eb="14">
      <t>ゾウカ</t>
    </rPh>
    <rPh sb="19" eb="20">
      <t>トク</t>
    </rPh>
    <rPh sb="22" eb="23">
      <t>アキ</t>
    </rPh>
    <rPh sb="29" eb="30">
      <t>ガツ</t>
    </rPh>
    <rPh sb="37" eb="39">
      <t>シンキ</t>
    </rPh>
    <rPh sb="39" eb="41">
      <t>シュクハク</t>
    </rPh>
    <rPh sb="41" eb="42">
      <t>セ</t>
    </rPh>
    <phoneticPr fontId="1"/>
  </si>
  <si>
    <t>設が開業したこともあり、対前年比でもっとも多い6.6％の増加となった。</t>
    <rPh sb="0" eb="1">
      <t>セツ</t>
    </rPh>
    <rPh sb="2" eb="4">
      <t>カイギョウ</t>
    </rPh>
    <rPh sb="12" eb="13">
      <t>タイ</t>
    </rPh>
    <rPh sb="13" eb="16">
      <t>ゼンネンヒ</t>
    </rPh>
    <rPh sb="21" eb="22">
      <t>オオ</t>
    </rPh>
    <rPh sb="28" eb="30">
      <t>ゾウカ</t>
    </rPh>
    <phoneticPr fontId="1"/>
  </si>
  <si>
    <t>表３　季節別内訳</t>
  </si>
  <si>
    <t>季　節</t>
  </si>
  <si>
    <t>延観光入込客数(千人)</t>
    <rPh sb="3" eb="5">
      <t>イリコミ</t>
    </rPh>
    <rPh sb="8" eb="9">
      <t>セン</t>
    </rPh>
    <phoneticPr fontId="3"/>
  </si>
  <si>
    <t>比率</t>
  </si>
  <si>
    <t>対前年比</t>
  </si>
  <si>
    <t>前年
延観光入込客数（千人）</t>
    <rPh sb="6" eb="8">
      <t>イリコミ</t>
    </rPh>
    <rPh sb="11" eb="12">
      <t>セン</t>
    </rPh>
    <phoneticPr fontId="3"/>
  </si>
  <si>
    <t>宿泊客数
（千人）</t>
    <rPh sb="6" eb="7">
      <t>セン</t>
    </rPh>
    <phoneticPr fontId="3"/>
  </si>
  <si>
    <t>前年
宿泊客数
（千人）</t>
    <rPh sb="9" eb="10">
      <t>セン</t>
    </rPh>
    <phoneticPr fontId="3"/>
  </si>
  <si>
    <r>
      <t>春</t>
    </r>
    <r>
      <rPr>
        <sz val="11"/>
        <rFont val="ＭＳ 明朝"/>
        <family val="1"/>
        <charset val="128"/>
      </rPr>
      <t xml:space="preserve">
３月～５月</t>
    </r>
    <phoneticPr fontId="3"/>
  </si>
  <si>
    <r>
      <t>夏</t>
    </r>
    <r>
      <rPr>
        <sz val="11"/>
        <rFont val="ＭＳ 明朝"/>
        <family val="1"/>
        <charset val="128"/>
      </rPr>
      <t xml:space="preserve">
６月～８月</t>
    </r>
    <phoneticPr fontId="3"/>
  </si>
  <si>
    <r>
      <t>秋</t>
    </r>
    <r>
      <rPr>
        <sz val="11"/>
        <rFont val="ＭＳ 明朝"/>
        <family val="1"/>
        <charset val="128"/>
      </rPr>
      <t xml:space="preserve">
９月～11月</t>
    </r>
    <phoneticPr fontId="3"/>
  </si>
  <si>
    <r>
      <t>冬</t>
    </r>
    <r>
      <rPr>
        <sz val="11"/>
        <rFont val="ＭＳ 明朝"/>
        <family val="1"/>
        <charset val="128"/>
      </rPr>
      <t xml:space="preserve">
1,2,12月</t>
    </r>
    <rPh sb="0" eb="1">
      <t>フユ</t>
    </rPh>
    <phoneticPr fontId="3"/>
  </si>
  <si>
    <t>合　計</t>
    <rPh sb="0" eb="1">
      <t>ゴウ</t>
    </rPh>
    <rPh sb="2" eb="3">
      <t>ケイ</t>
    </rPh>
    <phoneticPr fontId="2"/>
  </si>
  <si>
    <t>（注意） 端数の関係上、合計と一致しないことがある。</t>
    <phoneticPr fontId="3"/>
  </si>
  <si>
    <t>グラフ３　季節別内訳</t>
    <phoneticPr fontId="30"/>
  </si>
  <si>
    <t>▼延観光入込客数比率</t>
    <rPh sb="4" eb="6">
      <t>イリコミ</t>
    </rPh>
    <phoneticPr fontId="30"/>
  </si>
  <si>
    <t>▼宿泊客数比率</t>
    <rPh sb="4" eb="5">
      <t>スウ</t>
    </rPh>
    <phoneticPr fontId="3"/>
  </si>
  <si>
    <t>▼延観光入込客数対前年比</t>
    <rPh sb="4" eb="6">
      <t>イリコミ</t>
    </rPh>
    <rPh sb="8" eb="9">
      <t>タイ</t>
    </rPh>
    <rPh sb="9" eb="12">
      <t>ゼンネンヒ</t>
    </rPh>
    <phoneticPr fontId="30"/>
  </si>
  <si>
    <t>▼宿泊客数対前年比</t>
    <rPh sb="4" eb="5">
      <t>スウ</t>
    </rPh>
    <rPh sb="5" eb="6">
      <t>タイ</t>
    </rPh>
    <rPh sb="6" eb="9">
      <t>ゼンネンヒ</t>
    </rPh>
    <phoneticPr fontId="3"/>
  </si>
  <si>
    <t>(4) 月別観光入込客数の内訳</t>
    <rPh sb="8" eb="10">
      <t>イリコミ</t>
    </rPh>
    <phoneticPr fontId="3"/>
  </si>
  <si>
    <t>延観光入込客数に占める月別観光入込客数の割合は、「8月」が11.8％と最も多く、</t>
    <rPh sb="0" eb="1">
      <t>ノ</t>
    </rPh>
    <rPh sb="1" eb="3">
      <t>カンコウ</t>
    </rPh>
    <rPh sb="3" eb="4">
      <t>イ</t>
    </rPh>
    <rPh sb="4" eb="5">
      <t>コ</t>
    </rPh>
    <rPh sb="5" eb="6">
      <t>キャク</t>
    </rPh>
    <rPh sb="6" eb="7">
      <t>スウ</t>
    </rPh>
    <rPh sb="8" eb="9">
      <t>シ</t>
    </rPh>
    <rPh sb="11" eb="13">
      <t>ツキベツ</t>
    </rPh>
    <rPh sb="13" eb="15">
      <t>カンコウ</t>
    </rPh>
    <rPh sb="15" eb="16">
      <t>イ</t>
    </rPh>
    <rPh sb="16" eb="17">
      <t>コ</t>
    </rPh>
    <rPh sb="17" eb="18">
      <t>キャク</t>
    </rPh>
    <rPh sb="18" eb="19">
      <t>スウ</t>
    </rPh>
    <rPh sb="20" eb="22">
      <t>ワリアイ</t>
    </rPh>
    <rPh sb="26" eb="27">
      <t>ガツ</t>
    </rPh>
    <rPh sb="35" eb="36">
      <t>モット</t>
    </rPh>
    <rPh sb="37" eb="38">
      <t>オオ</t>
    </rPh>
    <phoneticPr fontId="1"/>
  </si>
  <si>
    <t>次いで「4月」の10.1％の順であった。</t>
    <rPh sb="0" eb="1">
      <t>ツ</t>
    </rPh>
    <rPh sb="5" eb="6">
      <t>ガツ</t>
    </rPh>
    <rPh sb="14" eb="15">
      <t>ジュン</t>
    </rPh>
    <phoneticPr fontId="1"/>
  </si>
  <si>
    <t>対前年比では、「10月」が14.6％と最も多く、「7月」は日本列島の大雨の影響で11.4％、</t>
    <rPh sb="0" eb="1">
      <t>タイ</t>
    </rPh>
    <rPh sb="1" eb="3">
      <t>ゼンネン</t>
    </rPh>
    <rPh sb="3" eb="4">
      <t>ヒ</t>
    </rPh>
    <rPh sb="10" eb="11">
      <t>ガツ</t>
    </rPh>
    <rPh sb="19" eb="20">
      <t>モット</t>
    </rPh>
    <rPh sb="21" eb="22">
      <t>オオ</t>
    </rPh>
    <rPh sb="26" eb="27">
      <t>ガツ</t>
    </rPh>
    <rPh sb="29" eb="31">
      <t>ニホン</t>
    </rPh>
    <rPh sb="31" eb="33">
      <t>レットウ</t>
    </rPh>
    <rPh sb="34" eb="36">
      <t>オオアメ</t>
    </rPh>
    <rPh sb="37" eb="39">
      <t>エイキョウ</t>
    </rPh>
    <phoneticPr fontId="1"/>
  </si>
  <si>
    <t>「9月」は台風の影響で6.1%の減少となった。</t>
    <phoneticPr fontId="1"/>
  </si>
  <si>
    <t>宿泊客数の割合は、「8月」が13.2％と最も多く、次いで「5月」と「7月」の9.2％の順で</t>
    <rPh sb="0" eb="2">
      <t>シュクハク</t>
    </rPh>
    <rPh sb="2" eb="4">
      <t>キャクスウ</t>
    </rPh>
    <rPh sb="5" eb="7">
      <t>ワリアイ</t>
    </rPh>
    <rPh sb="11" eb="12">
      <t>ガツ</t>
    </rPh>
    <rPh sb="20" eb="21">
      <t>モット</t>
    </rPh>
    <rPh sb="22" eb="23">
      <t>オオ</t>
    </rPh>
    <rPh sb="25" eb="26">
      <t>ツ</t>
    </rPh>
    <rPh sb="30" eb="31">
      <t>ガツ</t>
    </rPh>
    <rPh sb="35" eb="36">
      <t>ガツ</t>
    </rPh>
    <rPh sb="43" eb="44">
      <t>ジュン</t>
    </rPh>
    <phoneticPr fontId="1"/>
  </si>
  <si>
    <t>あった。</t>
    <phoneticPr fontId="1"/>
  </si>
  <si>
    <t>宿泊客数の対前年比では、3月、5月、7月、12月が減少したものの、全体では前年より</t>
    <rPh sb="0" eb="2">
      <t>シュクハク</t>
    </rPh>
    <rPh sb="2" eb="4">
      <t>キャクスウ</t>
    </rPh>
    <rPh sb="5" eb="6">
      <t>タイ</t>
    </rPh>
    <rPh sb="6" eb="8">
      <t>ゼンネン</t>
    </rPh>
    <rPh sb="8" eb="9">
      <t>ヒ</t>
    </rPh>
    <rPh sb="13" eb="14">
      <t>ガツ</t>
    </rPh>
    <rPh sb="16" eb="17">
      <t>ガツ</t>
    </rPh>
    <rPh sb="19" eb="20">
      <t>ガツ</t>
    </rPh>
    <rPh sb="23" eb="24">
      <t>ガツ</t>
    </rPh>
    <rPh sb="25" eb="27">
      <t>ゲンショウ</t>
    </rPh>
    <rPh sb="33" eb="35">
      <t>ゼンタイ</t>
    </rPh>
    <rPh sb="37" eb="39">
      <t>ゼンネン</t>
    </rPh>
    <phoneticPr fontId="1"/>
  </si>
  <si>
    <t>3.1％の増加となった。</t>
    <rPh sb="5" eb="7">
      <t>ゾウカ</t>
    </rPh>
    <phoneticPr fontId="1"/>
  </si>
  <si>
    <t>表４　月別内訳</t>
    <rPh sb="0" eb="1">
      <t>ヒョウ</t>
    </rPh>
    <phoneticPr fontId="3"/>
  </si>
  <si>
    <t>月</t>
    <rPh sb="0" eb="1">
      <t>ツキ</t>
    </rPh>
    <phoneticPr fontId="3"/>
  </si>
  <si>
    <t>延観光客数
（千人）</t>
    <rPh sb="7" eb="8">
      <t>セン</t>
    </rPh>
    <phoneticPr fontId="3"/>
  </si>
  <si>
    <t>前年延観光客数（千人）</t>
    <rPh sb="8" eb="9">
      <t>セン</t>
    </rPh>
    <phoneticPr fontId="3"/>
  </si>
  <si>
    <t>対前年比</t>
    <phoneticPr fontId="1"/>
  </si>
  <si>
    <t>前年宿泊客
数（千人）</t>
    <rPh sb="8" eb="9">
      <t>セン</t>
    </rPh>
    <phoneticPr fontId="3"/>
  </si>
  <si>
    <t>　　　また、宿泊観光客の延人数（以下「宿泊客数」という。）は、３１６万５，１００人</t>
    <phoneticPr fontId="3"/>
  </si>
  <si>
    <t>１月</t>
  </si>
  <si>
    <t>　　で、前年に比べて６万５，２００人、２．１％の増加となった。</t>
    <rPh sb="11" eb="12">
      <t>マン</t>
    </rPh>
    <rPh sb="24" eb="26">
      <t>ゾウカ</t>
    </rPh>
    <phoneticPr fontId="2"/>
  </si>
  <si>
    <t>２月</t>
  </si>
  <si>
    <t>３月</t>
  </si>
  <si>
    <t>４月</t>
  </si>
  <si>
    <t>５月</t>
  </si>
  <si>
    <t>　　　そのうち、外国人の宿泊客数は、１０万０，００６人で、前年に比べて２万６，７７</t>
    <rPh sb="8" eb="11">
      <t>ガイコクジン</t>
    </rPh>
    <rPh sb="12" eb="14">
      <t>シュクハク</t>
    </rPh>
    <rPh sb="14" eb="15">
      <t>キャク</t>
    </rPh>
    <rPh sb="15" eb="16">
      <t>カズ</t>
    </rPh>
    <rPh sb="20" eb="21">
      <t>マン</t>
    </rPh>
    <rPh sb="26" eb="27">
      <t>ニン</t>
    </rPh>
    <rPh sb="29" eb="31">
      <t>ゼンネン</t>
    </rPh>
    <rPh sb="32" eb="33">
      <t>クラ</t>
    </rPh>
    <rPh sb="36" eb="37">
      <t>マン</t>
    </rPh>
    <phoneticPr fontId="2"/>
  </si>
  <si>
    <t>６月</t>
  </si>
  <si>
    <t>　　１人、３２．２％の増加となった。</t>
    <rPh sb="11" eb="13">
      <t>ゾウカ</t>
    </rPh>
    <phoneticPr fontId="2"/>
  </si>
  <si>
    <t>７月</t>
  </si>
  <si>
    <t>８月</t>
  </si>
  <si>
    <t>９月</t>
  </si>
  <si>
    <t>10月</t>
  </si>
  <si>
    <t>11月</t>
  </si>
  <si>
    <t>12月</t>
  </si>
  <si>
    <t>合計</t>
  </si>
  <si>
    <t>（注意） 端数の関係上、合計と一致しないことがある。</t>
    <phoneticPr fontId="3"/>
  </si>
  <si>
    <t>グラフ４　月別内訳</t>
    <phoneticPr fontId="30"/>
  </si>
  <si>
    <t>▼延観光客数</t>
  </si>
  <si>
    <t>▼宿泊客数</t>
  </si>
  <si>
    <t>(5) 地域別観光入込客数の内訳</t>
    <rPh sb="9" eb="11">
      <t>イリコミ</t>
    </rPh>
    <phoneticPr fontId="3"/>
  </si>
  <si>
    <t>延観光入込客の地域別に占める割合では、「大津地域」が25.2％と最も多く、次いで</t>
    <rPh sb="0" eb="1">
      <t>ノベ</t>
    </rPh>
    <rPh sb="1" eb="3">
      <t>カンコウ</t>
    </rPh>
    <rPh sb="3" eb="5">
      <t>イリコミ</t>
    </rPh>
    <rPh sb="5" eb="6">
      <t>キャク</t>
    </rPh>
    <rPh sb="7" eb="9">
      <t>チイキ</t>
    </rPh>
    <rPh sb="9" eb="10">
      <t>ベツ</t>
    </rPh>
    <rPh sb="11" eb="12">
      <t>シ</t>
    </rPh>
    <rPh sb="14" eb="16">
      <t>ワリアイ</t>
    </rPh>
    <rPh sb="20" eb="22">
      <t>オオツ</t>
    </rPh>
    <rPh sb="22" eb="24">
      <t>チイキ</t>
    </rPh>
    <rPh sb="32" eb="33">
      <t>モット</t>
    </rPh>
    <rPh sb="34" eb="35">
      <t>オオ</t>
    </rPh>
    <rPh sb="37" eb="38">
      <t>ツ</t>
    </rPh>
    <phoneticPr fontId="1"/>
  </si>
  <si>
    <t>「東近江地域」の19.7％の順であった。</t>
    <rPh sb="1" eb="4">
      <t>ヒガシオウミ</t>
    </rPh>
    <rPh sb="4" eb="6">
      <t>チイキ</t>
    </rPh>
    <rPh sb="14" eb="15">
      <t>ジュン</t>
    </rPh>
    <phoneticPr fontId="1"/>
  </si>
  <si>
    <t>対前年比では、天候不順や台風による通行止めの発生などの影響により、「大津地域」</t>
    <rPh sb="0" eb="1">
      <t>タイ</t>
    </rPh>
    <rPh sb="1" eb="4">
      <t>ゼンネンヒ</t>
    </rPh>
    <rPh sb="7" eb="9">
      <t>テンコウ</t>
    </rPh>
    <rPh sb="9" eb="11">
      <t>フジュン</t>
    </rPh>
    <rPh sb="12" eb="14">
      <t>タイフウ</t>
    </rPh>
    <rPh sb="17" eb="19">
      <t>ツウコウ</t>
    </rPh>
    <rPh sb="19" eb="20">
      <t>ド</t>
    </rPh>
    <rPh sb="22" eb="24">
      <t>ハッセイ</t>
    </rPh>
    <rPh sb="27" eb="29">
      <t>エイキョウ</t>
    </rPh>
    <rPh sb="34" eb="36">
      <t>オオツ</t>
    </rPh>
    <rPh sb="36" eb="38">
      <t>チイキ</t>
    </rPh>
    <phoneticPr fontId="1"/>
  </si>
  <si>
    <t>「湖東地域」「湖北地域」「湖西地域」で減少した。</t>
    <rPh sb="1" eb="2">
      <t>コ</t>
    </rPh>
    <rPh sb="2" eb="3">
      <t>トウ</t>
    </rPh>
    <rPh sb="3" eb="5">
      <t>チイキ</t>
    </rPh>
    <rPh sb="7" eb="9">
      <t>コホク</t>
    </rPh>
    <rPh sb="9" eb="11">
      <t>チイキ</t>
    </rPh>
    <rPh sb="13" eb="15">
      <t>コセイ</t>
    </rPh>
    <rPh sb="15" eb="17">
      <t>チイキ</t>
    </rPh>
    <rPh sb="19" eb="21">
      <t>ゲンショウ</t>
    </rPh>
    <phoneticPr fontId="1"/>
  </si>
  <si>
    <t>一方、「草津川跡地公園」利用客の増加や３日間に拡大して実施された「イナズマロック</t>
    <rPh sb="0" eb="2">
      <t>イッポウ</t>
    </rPh>
    <rPh sb="4" eb="6">
      <t>クサツ</t>
    </rPh>
    <rPh sb="6" eb="7">
      <t>ガワ</t>
    </rPh>
    <rPh sb="7" eb="9">
      <t>アトチ</t>
    </rPh>
    <rPh sb="9" eb="11">
      <t>コウエン</t>
    </rPh>
    <rPh sb="12" eb="15">
      <t>リヨウキャク</t>
    </rPh>
    <rPh sb="16" eb="18">
      <t>ゾウカ</t>
    </rPh>
    <rPh sb="20" eb="22">
      <t>ニチカン</t>
    </rPh>
    <rPh sb="23" eb="25">
      <t>カクダイ</t>
    </rPh>
    <rPh sb="27" eb="29">
      <t>ジッシ</t>
    </rPh>
    <phoneticPr fontId="1"/>
  </si>
  <si>
    <t>フェス」の開催、「櫟野寺（甲賀市）」の御開帳、「ももクロ春の一大事2018in東近江市」</t>
    <rPh sb="5" eb="7">
      <t>カイサイ</t>
    </rPh>
    <rPh sb="9" eb="10">
      <t>イチイ</t>
    </rPh>
    <rPh sb="10" eb="11">
      <t>ノ</t>
    </rPh>
    <rPh sb="11" eb="12">
      <t>ジ</t>
    </rPh>
    <rPh sb="13" eb="16">
      <t>コウカシ</t>
    </rPh>
    <rPh sb="19" eb="22">
      <t>ゴカイチョウ</t>
    </rPh>
    <rPh sb="28" eb="29">
      <t>ハル</t>
    </rPh>
    <rPh sb="30" eb="33">
      <t>イチダイジ</t>
    </rPh>
    <rPh sb="39" eb="42">
      <t>ヒガシオウミ</t>
    </rPh>
    <rPh sb="42" eb="43">
      <t>シ</t>
    </rPh>
    <phoneticPr fontId="1"/>
  </si>
  <si>
    <t>の開催等により、「湖南地域」で12.1％、「甲賀地域」で6.4％、「東近江地域」で2.5％</t>
    <rPh sb="1" eb="3">
      <t>カイサイ</t>
    </rPh>
    <rPh sb="3" eb="4">
      <t>トウ</t>
    </rPh>
    <rPh sb="9" eb="11">
      <t>コナン</t>
    </rPh>
    <rPh sb="11" eb="13">
      <t>チイキ</t>
    </rPh>
    <rPh sb="22" eb="24">
      <t>コウカ</t>
    </rPh>
    <rPh sb="24" eb="26">
      <t>チイキ</t>
    </rPh>
    <rPh sb="34" eb="37">
      <t>ヒガシオウミ</t>
    </rPh>
    <rPh sb="37" eb="39">
      <t>チイキ</t>
    </rPh>
    <phoneticPr fontId="1"/>
  </si>
  <si>
    <t>の増加となった。</t>
    <rPh sb="1" eb="3">
      <t>ゾウカ</t>
    </rPh>
    <phoneticPr fontId="1"/>
  </si>
  <si>
    <t>宿泊客数の地域別に占める割合では、「大津地域」が34.6％と最も多く、次いで「湖北地</t>
    <rPh sb="0" eb="3">
      <t>シュクハクキャク</t>
    </rPh>
    <rPh sb="3" eb="4">
      <t>スウ</t>
    </rPh>
    <rPh sb="5" eb="7">
      <t>チイキ</t>
    </rPh>
    <rPh sb="7" eb="8">
      <t>ベツ</t>
    </rPh>
    <rPh sb="9" eb="10">
      <t>シ</t>
    </rPh>
    <rPh sb="12" eb="14">
      <t>ワリアイ</t>
    </rPh>
    <rPh sb="18" eb="20">
      <t>オオツ</t>
    </rPh>
    <rPh sb="20" eb="22">
      <t>チイキ</t>
    </rPh>
    <rPh sb="30" eb="31">
      <t>モット</t>
    </rPh>
    <rPh sb="32" eb="33">
      <t>オオ</t>
    </rPh>
    <rPh sb="35" eb="36">
      <t>ツ</t>
    </rPh>
    <rPh sb="39" eb="41">
      <t>コホク</t>
    </rPh>
    <rPh sb="41" eb="42">
      <t>チ</t>
    </rPh>
    <phoneticPr fontId="9"/>
  </si>
  <si>
    <t>域」の16.5％の順であった。</t>
    <rPh sb="0" eb="1">
      <t>イキ</t>
    </rPh>
    <rPh sb="9" eb="10">
      <t>ジュン</t>
    </rPh>
    <phoneticPr fontId="1"/>
  </si>
  <si>
    <t>■</t>
    <phoneticPr fontId="1"/>
  </si>
  <si>
    <t>対前年比では、「大津地域」「湖北地域」「湖西地域」で減少したものの、その他の地域</t>
    <rPh sb="0" eb="1">
      <t>タイ</t>
    </rPh>
    <rPh sb="1" eb="4">
      <t>ゼンネンヒ</t>
    </rPh>
    <rPh sb="8" eb="10">
      <t>オオツ</t>
    </rPh>
    <rPh sb="10" eb="12">
      <t>チイキ</t>
    </rPh>
    <rPh sb="14" eb="16">
      <t>コホク</t>
    </rPh>
    <rPh sb="16" eb="18">
      <t>チイキ</t>
    </rPh>
    <rPh sb="20" eb="22">
      <t>コセイ</t>
    </rPh>
    <rPh sb="22" eb="24">
      <t>チイキ</t>
    </rPh>
    <rPh sb="26" eb="28">
      <t>ゲンショウ</t>
    </rPh>
    <rPh sb="36" eb="37">
      <t>タ</t>
    </rPh>
    <rPh sb="38" eb="40">
      <t>チイキ</t>
    </rPh>
    <phoneticPr fontId="30"/>
  </si>
  <si>
    <t>では宿泊施設の増加やリニューアルなどから「甲賀地域」で29.1％、「湖南地域」で15.4％</t>
    <rPh sb="2" eb="4">
      <t>シュクハク</t>
    </rPh>
    <rPh sb="4" eb="6">
      <t>シセツ</t>
    </rPh>
    <rPh sb="7" eb="9">
      <t>ゾウカ</t>
    </rPh>
    <rPh sb="21" eb="23">
      <t>コウカ</t>
    </rPh>
    <rPh sb="23" eb="25">
      <t>チイキ</t>
    </rPh>
    <rPh sb="34" eb="36">
      <t>コナン</t>
    </rPh>
    <rPh sb="36" eb="38">
      <t>チイキ</t>
    </rPh>
    <phoneticPr fontId="1"/>
  </si>
  <si>
    <t>「湖東地域」で10.3％の増加となり、全地域では3.1％増加した。</t>
    <rPh sb="1" eb="2">
      <t>コ</t>
    </rPh>
    <rPh sb="2" eb="3">
      <t>トウ</t>
    </rPh>
    <rPh sb="3" eb="5">
      <t>チイキ</t>
    </rPh>
    <rPh sb="13" eb="15">
      <t>ゾウカ</t>
    </rPh>
    <rPh sb="19" eb="22">
      <t>ゼンチイキ</t>
    </rPh>
    <rPh sb="28" eb="30">
      <t>ゾウカ</t>
    </rPh>
    <phoneticPr fontId="1"/>
  </si>
  <si>
    <t>表５　地域別内訳</t>
  </si>
  <si>
    <t>地　域</t>
    <rPh sb="0" eb="1">
      <t>チ</t>
    </rPh>
    <rPh sb="2" eb="3">
      <t>イキ</t>
    </rPh>
    <phoneticPr fontId="3"/>
  </si>
  <si>
    <t>延観光入込客数（千人）</t>
    <rPh sb="3" eb="5">
      <t>イリコミ</t>
    </rPh>
    <rPh sb="8" eb="9">
      <t>セン</t>
    </rPh>
    <phoneticPr fontId="3"/>
  </si>
  <si>
    <r>
      <t>前年
延観光入込客数(</t>
    </r>
    <r>
      <rPr>
        <sz val="10"/>
        <rFont val="ＭＳ 明朝"/>
        <family val="1"/>
        <charset val="128"/>
      </rPr>
      <t>千人)</t>
    </r>
    <rPh sb="6" eb="8">
      <t>イリコミ</t>
    </rPh>
    <rPh sb="11" eb="12">
      <t>セン</t>
    </rPh>
    <phoneticPr fontId="3"/>
  </si>
  <si>
    <t>前年
宿泊客数（千人）</t>
    <rPh sb="8" eb="9">
      <t>セン</t>
    </rPh>
    <phoneticPr fontId="3"/>
  </si>
  <si>
    <t>大津</t>
    <phoneticPr fontId="3"/>
  </si>
  <si>
    <t>湖南</t>
    <rPh sb="0" eb="2">
      <t>コナン</t>
    </rPh>
    <phoneticPr fontId="3"/>
  </si>
  <si>
    <t>甲賀</t>
    <rPh sb="0" eb="2">
      <t>コウガ</t>
    </rPh>
    <phoneticPr fontId="2"/>
  </si>
  <si>
    <t>東近江</t>
  </si>
  <si>
    <t>湖東</t>
  </si>
  <si>
    <t>湖北</t>
  </si>
  <si>
    <t>湖西</t>
    <rPh sb="0" eb="2">
      <t>コセイ</t>
    </rPh>
    <phoneticPr fontId="2"/>
  </si>
  <si>
    <t>合計</t>
    <rPh sb="0" eb="1">
      <t>ゴウ</t>
    </rPh>
    <rPh sb="1" eb="2">
      <t>ケイ</t>
    </rPh>
    <phoneticPr fontId="2"/>
  </si>
  <si>
    <t>（注意） 端数の関係上、合計と一致しないことがある。</t>
    <phoneticPr fontId="3"/>
  </si>
  <si>
    <t>グラフ５　地域別内訳</t>
    <phoneticPr fontId="30"/>
  </si>
  <si>
    <t>▼延観光客数比率</t>
  </si>
  <si>
    <t>▼宿泊客数比率</t>
  </si>
  <si>
    <t>３．地域別・月別観光入込客数</t>
    <rPh sb="2" eb="4">
      <t>チイキ</t>
    </rPh>
    <rPh sb="4" eb="5">
      <t>ベツ</t>
    </rPh>
    <rPh sb="8" eb="10">
      <t>カンコウ</t>
    </rPh>
    <phoneticPr fontId="3"/>
  </si>
  <si>
    <t>（単位：人）</t>
  </si>
  <si>
    <t>日帰り</t>
  </si>
  <si>
    <t>月　　　　　別　　　　　入　　　　　込　　　　　客　　　　　数</t>
  </si>
  <si>
    <t>地域別</t>
    <rPh sb="0" eb="3">
      <t>チイキベツ</t>
    </rPh>
    <phoneticPr fontId="3"/>
  </si>
  <si>
    <t>・宿泊別</t>
  </si>
  <si>
    <t>延観光入込客数</t>
    <rPh sb="3" eb="5">
      <t>イリコミ</t>
    </rPh>
    <phoneticPr fontId="30"/>
  </si>
  <si>
    <t>１０月</t>
  </si>
  <si>
    <t>１１月</t>
  </si>
  <si>
    <t>１２月</t>
  </si>
  <si>
    <t>前年計</t>
  </si>
  <si>
    <t>大津</t>
    <rPh sb="0" eb="2">
      <t>オオツ</t>
    </rPh>
    <phoneticPr fontId="3"/>
  </si>
  <si>
    <t>宿泊</t>
  </si>
  <si>
    <t>計</t>
  </si>
  <si>
    <t>甲賀</t>
    <rPh sb="0" eb="2">
      <t>コウカ</t>
    </rPh>
    <phoneticPr fontId="3"/>
  </si>
  <si>
    <t>湖西</t>
  </si>
  <si>
    <t>合計</t>
    <phoneticPr fontId="3"/>
  </si>
  <si>
    <t>　地域別・月別観光入込客数（外国人）</t>
    <rPh sb="1" eb="3">
      <t>チイキ</t>
    </rPh>
    <rPh sb="3" eb="4">
      <t>ベツ</t>
    </rPh>
    <rPh sb="7" eb="9">
      <t>カンコウ</t>
    </rPh>
    <rPh sb="14" eb="16">
      <t>ガイコク</t>
    </rPh>
    <rPh sb="16" eb="17">
      <t>ジン</t>
    </rPh>
    <phoneticPr fontId="3"/>
  </si>
  <si>
    <t>合計</t>
    <phoneticPr fontId="3"/>
  </si>
  <si>
    <t>４．市町別・月別観光入込客数</t>
    <rPh sb="8" eb="10">
      <t>カンコウ</t>
    </rPh>
    <phoneticPr fontId="3"/>
  </si>
  <si>
    <t>〔大津〕</t>
    <phoneticPr fontId="3"/>
  </si>
  <si>
    <t>市町別</t>
    <rPh sb="0" eb="2">
      <t>シチョウ</t>
    </rPh>
    <rPh sb="2" eb="3">
      <t>ベツ</t>
    </rPh>
    <phoneticPr fontId="3"/>
  </si>
  <si>
    <t>大津市</t>
  </si>
  <si>
    <t>〔湖南〕</t>
  </si>
  <si>
    <t>草津市</t>
  </si>
  <si>
    <t>守山市</t>
  </si>
  <si>
    <t>栗東市</t>
    <rPh sb="2" eb="3">
      <t>シ</t>
    </rPh>
    <phoneticPr fontId="3"/>
  </si>
  <si>
    <t>野洲市</t>
    <rPh sb="0" eb="2">
      <t>ヤス</t>
    </rPh>
    <rPh sb="2" eb="3">
      <t>シ</t>
    </rPh>
    <phoneticPr fontId="3"/>
  </si>
  <si>
    <t>〔甲賀〕</t>
  </si>
  <si>
    <t>甲賀市</t>
    <rPh sb="0" eb="2">
      <t>コウガ</t>
    </rPh>
    <rPh sb="2" eb="3">
      <t>シ</t>
    </rPh>
    <phoneticPr fontId="3"/>
  </si>
  <si>
    <t>湖南市</t>
    <rPh sb="0" eb="2">
      <t>コナン</t>
    </rPh>
    <rPh sb="2" eb="3">
      <t>シ</t>
    </rPh>
    <phoneticPr fontId="3"/>
  </si>
  <si>
    <t>〔東近江〕</t>
  </si>
  <si>
    <t>近江八幡市</t>
    <rPh sb="0" eb="5">
      <t>オウミハチマンシ</t>
    </rPh>
    <phoneticPr fontId="3"/>
  </si>
  <si>
    <t>東近江市</t>
    <rPh sb="0" eb="1">
      <t>ヒガシ</t>
    </rPh>
    <rPh sb="1" eb="3">
      <t>オウミ</t>
    </rPh>
    <rPh sb="3" eb="4">
      <t>シ</t>
    </rPh>
    <phoneticPr fontId="3"/>
  </si>
  <si>
    <t>日野町</t>
  </si>
  <si>
    <t>竜王町</t>
  </si>
  <si>
    <t>〔湖東〕</t>
  </si>
  <si>
    <t>彦根市</t>
  </si>
  <si>
    <t>愛荘町</t>
    <rPh sb="0" eb="3">
      <t>アイソウチョウ</t>
    </rPh>
    <phoneticPr fontId="3"/>
  </si>
  <si>
    <t>豊郷町</t>
  </si>
  <si>
    <t>甲良町</t>
  </si>
  <si>
    <t>多賀町</t>
  </si>
  <si>
    <t>〔湖北〕</t>
  </si>
  <si>
    <t>長浜市</t>
    <rPh sb="0" eb="2">
      <t>ナガハマ</t>
    </rPh>
    <rPh sb="2" eb="3">
      <t>シ</t>
    </rPh>
    <phoneticPr fontId="3"/>
  </si>
  <si>
    <t>米原市</t>
    <rPh sb="0" eb="2">
      <t>マイバラ</t>
    </rPh>
    <phoneticPr fontId="30"/>
  </si>
  <si>
    <t>〔湖西〕</t>
  </si>
  <si>
    <t>高島市</t>
    <rPh sb="0" eb="2">
      <t>タカシマ</t>
    </rPh>
    <rPh sb="2" eb="3">
      <t>シ</t>
    </rPh>
    <phoneticPr fontId="3"/>
  </si>
  <si>
    <t>【合計】</t>
    <rPh sb="1" eb="3">
      <t>ゴウケイ</t>
    </rPh>
    <phoneticPr fontId="30"/>
  </si>
  <si>
    <t>５．市町別・観光地種別観光入込客数</t>
    <rPh sb="6" eb="9">
      <t>カンコウチ</t>
    </rPh>
    <rPh sb="9" eb="11">
      <t>シュベツ</t>
    </rPh>
    <rPh sb="11" eb="13">
      <t>カンコウ</t>
    </rPh>
    <phoneticPr fontId="3"/>
  </si>
  <si>
    <t>（単位：人）</t>
    <phoneticPr fontId="3"/>
  </si>
  <si>
    <t>市町名</t>
    <phoneticPr fontId="3"/>
  </si>
  <si>
    <t>スポーツ・レクリエーション</t>
    <phoneticPr fontId="3"/>
  </si>
  <si>
    <t>都市型観光
(買物・食等)</t>
    <rPh sb="0" eb="3">
      <t>トシガタ</t>
    </rPh>
    <rPh sb="3" eb="5">
      <t>カンコウ</t>
    </rPh>
    <rPh sb="7" eb="8">
      <t>カ</t>
    </rPh>
    <rPh sb="8" eb="9">
      <t>モノ</t>
    </rPh>
    <rPh sb="10" eb="11">
      <t>ショク</t>
    </rPh>
    <rPh sb="11" eb="12">
      <t>トウ</t>
    </rPh>
    <phoneticPr fontId="3"/>
  </si>
  <si>
    <t>行祭事・
イベント</t>
    <rPh sb="0" eb="1">
      <t>ギョウ</t>
    </rPh>
    <rPh sb="1" eb="3">
      <t>サイジ</t>
    </rPh>
    <phoneticPr fontId="3"/>
  </si>
  <si>
    <t>歴史</t>
    <rPh sb="0" eb="2">
      <t>レキシ</t>
    </rPh>
    <phoneticPr fontId="3"/>
  </si>
  <si>
    <t>博物館・美術館等</t>
    <rPh sb="0" eb="3">
      <t>ハクブツカン</t>
    </rPh>
    <rPh sb="4" eb="7">
      <t>ビジュツカン</t>
    </rPh>
    <rPh sb="7" eb="8">
      <t>トウ</t>
    </rPh>
    <phoneticPr fontId="3"/>
  </si>
  <si>
    <t>スポーツ施設、キャンプ場等</t>
    <rPh sb="4" eb="6">
      <t>シセツ</t>
    </rPh>
    <rPh sb="11" eb="12">
      <t>ジョウ</t>
    </rPh>
    <rPh sb="12" eb="13">
      <t>トウ</t>
    </rPh>
    <phoneticPr fontId="3"/>
  </si>
  <si>
    <t>水泳場・マリーナ</t>
    <rPh sb="0" eb="3">
      <t>スイエイジョウ</t>
    </rPh>
    <phoneticPr fontId="3"/>
  </si>
  <si>
    <t>公園・テーマパーク等</t>
    <rPh sb="0" eb="2">
      <t>コウエン</t>
    </rPh>
    <rPh sb="9" eb="10">
      <t>トウ</t>
    </rPh>
    <phoneticPr fontId="3"/>
  </si>
  <si>
    <t>　観光入込客数</t>
    <rPh sb="3" eb="5">
      <t>イリコミ</t>
    </rPh>
    <phoneticPr fontId="30"/>
  </si>
  <si>
    <t>うち外国人数</t>
  </si>
  <si>
    <t>　観光入込客数</t>
    <rPh sb="3" eb="4">
      <t>イ</t>
    </rPh>
    <rPh sb="4" eb="5">
      <t>コ</t>
    </rPh>
    <phoneticPr fontId="1"/>
  </si>
  <si>
    <t>大津計</t>
    <rPh sb="0" eb="2">
      <t>オオツ</t>
    </rPh>
    <phoneticPr fontId="3"/>
  </si>
  <si>
    <t>草津市</t>
    <rPh sb="0" eb="2">
      <t>クサツ</t>
    </rPh>
    <rPh sb="2" eb="3">
      <t>シ</t>
    </rPh>
    <phoneticPr fontId="3"/>
  </si>
  <si>
    <t>湖南計</t>
  </si>
  <si>
    <t>甲賀計</t>
  </si>
  <si>
    <t>東近江市</t>
    <rPh sb="0" eb="4">
      <t>ヒガシオウミシ</t>
    </rPh>
    <phoneticPr fontId="3"/>
  </si>
  <si>
    <t>東近江計</t>
  </si>
  <si>
    <t>市町名</t>
    <phoneticPr fontId="3"/>
  </si>
  <si>
    <t>自然</t>
  </si>
  <si>
    <t>歴史・文化</t>
  </si>
  <si>
    <t>温泉・健康</t>
  </si>
  <si>
    <t>スポーツ・レクリエーション</t>
  </si>
  <si>
    <t>都市型観光
(買物・食等)</t>
  </si>
  <si>
    <t>その他</t>
  </si>
  <si>
    <t>行祭事・
イベント</t>
  </si>
  <si>
    <t>歴史</t>
  </si>
  <si>
    <t>博物館・美術館等</t>
  </si>
  <si>
    <t>スポーツ施設、キャンプ場等</t>
  </si>
  <si>
    <t>水泳場・マリーナ</t>
  </si>
  <si>
    <t>公園・テーマパーク等</t>
  </si>
  <si>
    <t>愛荘町</t>
    <rPh sb="0" eb="1">
      <t>アイ</t>
    </rPh>
    <phoneticPr fontId="3"/>
  </si>
  <si>
    <t>湖東計</t>
  </si>
  <si>
    <t>長浜市</t>
    <rPh sb="0" eb="3">
      <t>ナガハマシ</t>
    </rPh>
    <phoneticPr fontId="3"/>
  </si>
  <si>
    <t>米原市</t>
    <rPh sb="0" eb="3">
      <t>マイバラシ</t>
    </rPh>
    <phoneticPr fontId="3"/>
  </si>
  <si>
    <t>湖北計</t>
  </si>
  <si>
    <t>高島市</t>
    <rPh sb="0" eb="3">
      <t>タカシマシ</t>
    </rPh>
    <phoneticPr fontId="3"/>
  </si>
  <si>
    <t>湖西計</t>
  </si>
  <si>
    <t>滋賀県合計</t>
  </si>
  <si>
    <t>前年合計</t>
  </si>
  <si>
    <t>６．観光入込客数ベスト３０</t>
    <phoneticPr fontId="3"/>
  </si>
  <si>
    <t>順位</t>
  </si>
  <si>
    <t>観  光  地  名</t>
  </si>
  <si>
    <t>市町名</t>
    <phoneticPr fontId="3"/>
  </si>
  <si>
    <t>観光入込客数(人)</t>
    <rPh sb="0" eb="2">
      <t>カンコウ</t>
    </rPh>
    <phoneticPr fontId="30"/>
  </si>
  <si>
    <t>ラ コリーナ近江八幡</t>
    <rPh sb="6" eb="10">
      <t>オウミハチマン</t>
    </rPh>
    <phoneticPr fontId="1"/>
  </si>
  <si>
    <t>近江八幡市</t>
    <phoneticPr fontId="1"/>
  </si>
  <si>
    <t>黒壁ガラス館</t>
  </si>
  <si>
    <t>長浜市</t>
    <phoneticPr fontId="1"/>
  </si>
  <si>
    <t>多賀大社</t>
    <rPh sb="0" eb="2">
      <t>タガ</t>
    </rPh>
    <rPh sb="2" eb="4">
      <t>タイシャ</t>
    </rPh>
    <phoneticPr fontId="1"/>
  </si>
  <si>
    <t>多賀町</t>
    <rPh sb="0" eb="3">
      <t>タガチョウ</t>
    </rPh>
    <phoneticPr fontId="1"/>
  </si>
  <si>
    <t>道の駅 藤樹の里あどがわ</t>
    <rPh sb="0" eb="1">
      <t>ミチ</t>
    </rPh>
    <rPh sb="2" eb="3">
      <t>エキ</t>
    </rPh>
    <rPh sb="4" eb="6">
      <t>トウジュ</t>
    </rPh>
    <rPh sb="7" eb="8">
      <t>サト</t>
    </rPh>
    <phoneticPr fontId="1"/>
  </si>
  <si>
    <t>高島市</t>
    <rPh sb="0" eb="3">
      <t>タカシマシ</t>
    </rPh>
    <phoneticPr fontId="1"/>
  </si>
  <si>
    <t>希望が丘文化公園</t>
    <phoneticPr fontId="1"/>
  </si>
  <si>
    <t>野洲市、湖南市、竜王町</t>
    <rPh sb="4" eb="7">
      <t>コナンシ</t>
    </rPh>
    <rPh sb="8" eb="11">
      <t>リュウオウチョウ</t>
    </rPh>
    <phoneticPr fontId="1"/>
  </si>
  <si>
    <t>草津川跡地公園（区間２・区間５）</t>
    <rPh sb="0" eb="2">
      <t>クサツ</t>
    </rPh>
    <rPh sb="2" eb="3">
      <t>ガワ</t>
    </rPh>
    <rPh sb="3" eb="5">
      <t>アトチ</t>
    </rPh>
    <rPh sb="5" eb="7">
      <t>コウエン</t>
    </rPh>
    <rPh sb="8" eb="10">
      <t>クカン</t>
    </rPh>
    <rPh sb="12" eb="14">
      <t>クカン</t>
    </rPh>
    <phoneticPr fontId="1"/>
  </si>
  <si>
    <t>草津市</t>
    <rPh sb="0" eb="2">
      <t>クサツ</t>
    </rPh>
    <rPh sb="2" eb="3">
      <t>シ</t>
    </rPh>
    <phoneticPr fontId="1"/>
  </si>
  <si>
    <t>彦根城</t>
  </si>
  <si>
    <t>彦根市</t>
    <phoneticPr fontId="1"/>
  </si>
  <si>
    <t>道の駅 竜王かがみの里</t>
    <rPh sb="0" eb="1">
      <t>ミチ</t>
    </rPh>
    <rPh sb="2" eb="3">
      <t>エキ</t>
    </rPh>
    <rPh sb="4" eb="6">
      <t>リュウオウ</t>
    </rPh>
    <rPh sb="10" eb="11">
      <t>サト</t>
    </rPh>
    <phoneticPr fontId="1"/>
  </si>
  <si>
    <t>竜王町</t>
    <rPh sb="0" eb="1">
      <t>リュウ</t>
    </rPh>
    <rPh sb="1" eb="2">
      <t>オウ</t>
    </rPh>
    <rPh sb="2" eb="3">
      <t>チョウ</t>
    </rPh>
    <phoneticPr fontId="1"/>
  </si>
  <si>
    <t>道の駅 あいとうマーガレットステーション</t>
    <rPh sb="0" eb="1">
      <t>ミチ</t>
    </rPh>
    <rPh sb="2" eb="3">
      <t>エキ</t>
    </rPh>
    <phoneticPr fontId="1"/>
  </si>
  <si>
    <t>東近江市</t>
    <phoneticPr fontId="1"/>
  </si>
  <si>
    <t>道の駅 妹子の郷</t>
    <rPh sb="0" eb="1">
      <t>ミチ</t>
    </rPh>
    <rPh sb="2" eb="3">
      <t>エキ</t>
    </rPh>
    <rPh sb="4" eb="6">
      <t>イモコ</t>
    </rPh>
    <rPh sb="7" eb="8">
      <t>ゴウ</t>
    </rPh>
    <phoneticPr fontId="1"/>
  </si>
  <si>
    <t>大津市</t>
    <rPh sb="0" eb="2">
      <t>オオツ</t>
    </rPh>
    <rPh sb="2" eb="3">
      <t>シ</t>
    </rPh>
    <phoneticPr fontId="1"/>
  </si>
  <si>
    <t>びわ湖バレイ</t>
    <rPh sb="2" eb="3">
      <t>コ</t>
    </rPh>
    <phoneticPr fontId="1"/>
  </si>
  <si>
    <t>日牟禮八幡宮</t>
    <rPh sb="0" eb="1">
      <t>ヒ</t>
    </rPh>
    <rPh sb="1" eb="3">
      <t>ムレイ</t>
    </rPh>
    <rPh sb="3" eb="6">
      <t>ハチマングウ</t>
    </rPh>
    <phoneticPr fontId="1"/>
  </si>
  <si>
    <t>近江八幡市</t>
    <rPh sb="0" eb="5">
      <t>オウミハチマンシ</t>
    </rPh>
    <phoneticPr fontId="1"/>
  </si>
  <si>
    <t>道の駅 びわ湖大橋米プラザ</t>
    <rPh sb="0" eb="1">
      <t>ミチ</t>
    </rPh>
    <rPh sb="2" eb="3">
      <t>エキ</t>
    </rPh>
    <rPh sb="6" eb="7">
      <t>コ</t>
    </rPh>
    <rPh sb="7" eb="9">
      <t>オオハシ</t>
    </rPh>
    <rPh sb="9" eb="10">
      <t>コメ</t>
    </rPh>
    <phoneticPr fontId="1"/>
  </si>
  <si>
    <t>比叡山ドライブウェイ</t>
    <rPh sb="0" eb="1">
      <t>ヒ</t>
    </rPh>
    <rPh sb="1" eb="2">
      <t>アキ</t>
    </rPh>
    <rPh sb="2" eb="3">
      <t>ヤマ</t>
    </rPh>
    <phoneticPr fontId="1"/>
  </si>
  <si>
    <t>矢橋帰帆島公園</t>
    <rPh sb="0" eb="2">
      <t>ヤバセ</t>
    </rPh>
    <rPh sb="2" eb="4">
      <t>キハン</t>
    </rPh>
    <rPh sb="4" eb="5">
      <t>シマ</t>
    </rPh>
    <rPh sb="5" eb="7">
      <t>コウエン</t>
    </rPh>
    <phoneticPr fontId="1"/>
  </si>
  <si>
    <t>草津市</t>
    <rPh sb="0" eb="3">
      <t>クサツシ</t>
    </rPh>
    <phoneticPr fontId="1"/>
  </si>
  <si>
    <t>道の駅 アグリパーク竜王</t>
    <rPh sb="0" eb="1">
      <t>ミチ</t>
    </rPh>
    <rPh sb="2" eb="3">
      <t>エキ</t>
    </rPh>
    <rPh sb="10" eb="12">
      <t>リュウオウ</t>
    </rPh>
    <phoneticPr fontId="1"/>
  </si>
  <si>
    <t>竜王町</t>
    <rPh sb="0" eb="3">
      <t>リュウオウチョウ</t>
    </rPh>
    <phoneticPr fontId="1"/>
  </si>
  <si>
    <t>比叡山延暦寺</t>
    <rPh sb="0" eb="1">
      <t>ヒ</t>
    </rPh>
    <rPh sb="1" eb="2">
      <t>アキ</t>
    </rPh>
    <rPh sb="2" eb="3">
      <t>ヤマ</t>
    </rPh>
    <rPh sb="3" eb="4">
      <t>エン</t>
    </rPh>
    <rPh sb="4" eb="5">
      <t>コヨミ</t>
    </rPh>
    <rPh sb="5" eb="6">
      <t>テラ</t>
    </rPh>
    <phoneticPr fontId="1"/>
  </si>
  <si>
    <t>マキノ高原・さらさ</t>
    <rPh sb="3" eb="5">
      <t>コウゲン</t>
    </rPh>
    <phoneticPr fontId="1"/>
  </si>
  <si>
    <t>高島市</t>
    <rPh sb="0" eb="2">
      <t>タカシマ</t>
    </rPh>
    <rPh sb="2" eb="3">
      <t>シ</t>
    </rPh>
    <phoneticPr fontId="1"/>
  </si>
  <si>
    <t>琵琶湖博物館</t>
    <rPh sb="0" eb="3">
      <t>ビワコ</t>
    </rPh>
    <rPh sb="3" eb="5">
      <t>ハクブツ</t>
    </rPh>
    <rPh sb="5" eb="6">
      <t>カン</t>
    </rPh>
    <phoneticPr fontId="1"/>
  </si>
  <si>
    <t>道の駅 みずどりステーション</t>
    <rPh sb="0" eb="1">
      <t>ミチ</t>
    </rPh>
    <rPh sb="2" eb="3">
      <t>エキ</t>
    </rPh>
    <phoneticPr fontId="1"/>
  </si>
  <si>
    <t>道の駅 塩津海道あぢかまの里</t>
    <rPh sb="0" eb="1">
      <t>ミチ</t>
    </rPh>
    <rPh sb="2" eb="3">
      <t>エキ</t>
    </rPh>
    <phoneticPr fontId="1"/>
  </si>
  <si>
    <t>豊公園</t>
  </si>
  <si>
    <t>道の駅 伊吹の里</t>
    <rPh sb="0" eb="1">
      <t>ミチ</t>
    </rPh>
    <rPh sb="2" eb="3">
      <t>エキ</t>
    </rPh>
    <rPh sb="4" eb="6">
      <t>イブキ</t>
    </rPh>
    <rPh sb="7" eb="8">
      <t>サト</t>
    </rPh>
    <phoneticPr fontId="1"/>
  </si>
  <si>
    <t>米原市</t>
    <rPh sb="0" eb="3">
      <t>マイバラシ</t>
    </rPh>
    <phoneticPr fontId="1"/>
  </si>
  <si>
    <t>道の駅　せせらぎの里こうら</t>
    <rPh sb="0" eb="1">
      <t>ミチ</t>
    </rPh>
    <rPh sb="2" eb="3">
      <t>エキ</t>
    </rPh>
    <rPh sb="9" eb="10">
      <t>サト</t>
    </rPh>
    <phoneticPr fontId="1"/>
  </si>
  <si>
    <t>甲良町</t>
    <rPh sb="0" eb="3">
      <t>コウラチョウ</t>
    </rPh>
    <phoneticPr fontId="1"/>
  </si>
  <si>
    <t>八幡堀</t>
    <rPh sb="0" eb="2">
      <t>ハチマン</t>
    </rPh>
    <rPh sb="2" eb="3">
      <t>ホリ</t>
    </rPh>
    <phoneticPr fontId="1"/>
  </si>
  <si>
    <t>田村神社</t>
    <rPh sb="0" eb="2">
      <t>タムラ</t>
    </rPh>
    <rPh sb="2" eb="4">
      <t>ジンジャ</t>
    </rPh>
    <phoneticPr fontId="1"/>
  </si>
  <si>
    <t>甲賀市</t>
    <phoneticPr fontId="1"/>
  </si>
  <si>
    <t>ファーマーズマーケットおうみんち</t>
  </si>
  <si>
    <t>守山市</t>
    <rPh sb="0" eb="3">
      <t>モリヤマシ</t>
    </rPh>
    <phoneticPr fontId="1"/>
  </si>
  <si>
    <t>びわ湖大花火大会</t>
    <phoneticPr fontId="1"/>
  </si>
  <si>
    <t>陶芸の森</t>
    <phoneticPr fontId="1"/>
  </si>
  <si>
    <t>スパリゾート雄琴 あがりゃんせ</t>
    <rPh sb="6" eb="8">
      <t>オゴト</t>
    </rPh>
    <phoneticPr fontId="1"/>
  </si>
  <si>
    <t>（公開了承施設についてのみ掲載しています。）</t>
    <rPh sb="1" eb="3">
      <t>コウカイ</t>
    </rPh>
    <rPh sb="3" eb="5">
      <t>リョウショウ</t>
    </rPh>
    <rPh sb="5" eb="7">
      <t>シセツ</t>
    </rPh>
    <rPh sb="13" eb="15">
      <t>ケイサイ</t>
    </rPh>
    <phoneticPr fontId="1"/>
  </si>
  <si>
    <t>７．年別観光入込客数の推移</t>
  </si>
  <si>
    <t>年</t>
  </si>
  <si>
    <t>延観光入込客数（人）</t>
    <rPh sb="3" eb="5">
      <t>イリコミ</t>
    </rPh>
    <phoneticPr fontId="30"/>
  </si>
  <si>
    <t>日帰り客数（人）</t>
  </si>
  <si>
    <t>宿泊客数（人）</t>
  </si>
  <si>
    <t>昭和５４年</t>
  </si>
  <si>
    <t>－</t>
  </si>
  <si>
    <t>昭和５５年</t>
  </si>
  <si>
    <t>昭和５６年</t>
  </si>
  <si>
    <t>昭和５７年</t>
  </si>
  <si>
    <t>昭和５８年</t>
  </si>
  <si>
    <t>昭和５９年</t>
  </si>
  <si>
    <t>昭和６０年</t>
  </si>
  <si>
    <t>昭和６１年</t>
  </si>
  <si>
    <t>昭和６２年</t>
  </si>
  <si>
    <t>昭和６３年</t>
  </si>
  <si>
    <t>平成　元年</t>
  </si>
  <si>
    <t>平成　２年</t>
  </si>
  <si>
    <t>平成　３年</t>
  </si>
  <si>
    <t>平成　４年</t>
  </si>
  <si>
    <t>平成　５年</t>
  </si>
  <si>
    <t>平成　６年</t>
  </si>
  <si>
    <t>平成　７年</t>
  </si>
  <si>
    <t>平成　８年</t>
  </si>
  <si>
    <t>平成　９年</t>
  </si>
  <si>
    <t>平成１０年</t>
  </si>
  <si>
    <t>平成１１年</t>
  </si>
  <si>
    <t>平成１２年</t>
  </si>
  <si>
    <t>平成１３年</t>
  </si>
  <si>
    <t>平成１４年</t>
  </si>
  <si>
    <t>平成１５年</t>
  </si>
  <si>
    <t>平成１６年</t>
    <rPh sb="0" eb="2">
      <t>ヘイセイ</t>
    </rPh>
    <rPh sb="4" eb="5">
      <t>ネン</t>
    </rPh>
    <phoneticPr fontId="3"/>
  </si>
  <si>
    <t>平成１７年</t>
  </si>
  <si>
    <t>平成１８年</t>
  </si>
  <si>
    <t>平成１９年</t>
  </si>
  <si>
    <t>平成２０年</t>
  </si>
  <si>
    <t>平成２１年</t>
  </si>
  <si>
    <t>平成２２年</t>
  </si>
  <si>
    <t>平成２３年</t>
  </si>
  <si>
    <t>平成２４年</t>
  </si>
  <si>
    <t>平成２５年</t>
  </si>
  <si>
    <t>平成２６年</t>
    <rPh sb="0" eb="2">
      <t>ヘイセイ</t>
    </rPh>
    <rPh sb="4" eb="5">
      <t>ネン</t>
    </rPh>
    <phoneticPr fontId="1"/>
  </si>
  <si>
    <t>平成２７年</t>
    <rPh sb="0" eb="2">
      <t>ヘイセイ</t>
    </rPh>
    <rPh sb="4" eb="5">
      <t>ネン</t>
    </rPh>
    <phoneticPr fontId="1"/>
  </si>
  <si>
    <t>平成２８年</t>
  </si>
  <si>
    <t>平成２９年</t>
  </si>
  <si>
    <t>平成３０年</t>
  </si>
  <si>
    <t>※昭和５３年以前は、調査方法が異なるため本調査と比較できません。</t>
  </si>
  <si>
    <t>８．平成30年滋賀県内有料道路利用台数調べ</t>
    <rPh sb="2" eb="4">
      <t>ヘイセイ</t>
    </rPh>
    <rPh sb="6" eb="7">
      <t>ネン</t>
    </rPh>
    <rPh sb="7" eb="10">
      <t>シガケン</t>
    </rPh>
    <rPh sb="10" eb="11">
      <t>ナイ</t>
    </rPh>
    <rPh sb="11" eb="13">
      <t>ユウリョウ</t>
    </rPh>
    <rPh sb="13" eb="15">
      <t>ドウロ</t>
    </rPh>
    <rPh sb="15" eb="17">
      <t>リヨウ</t>
    </rPh>
    <rPh sb="17" eb="19">
      <t>ダイスウ</t>
    </rPh>
    <rPh sb="19" eb="20">
      <t>シラ</t>
    </rPh>
    <phoneticPr fontId="3"/>
  </si>
  <si>
    <t>●橋梁</t>
    <rPh sb="1" eb="3">
      <t>キョウリョウ</t>
    </rPh>
    <phoneticPr fontId="1"/>
  </si>
  <si>
    <t>（単位：台）</t>
    <rPh sb="1" eb="3">
      <t>タンイ</t>
    </rPh>
    <rPh sb="4" eb="5">
      <t>ダイ</t>
    </rPh>
    <phoneticPr fontId="3"/>
  </si>
  <si>
    <t>橋名称</t>
    <rPh sb="0" eb="1">
      <t>ハシ</t>
    </rPh>
    <rPh sb="1" eb="3">
      <t>メイショウ</t>
    </rPh>
    <phoneticPr fontId="1"/>
  </si>
  <si>
    <t>利用台数</t>
    <rPh sb="0" eb="2">
      <t>リヨウ</t>
    </rPh>
    <phoneticPr fontId="1"/>
  </si>
  <si>
    <t>月　　　　　別　　　　　利　　　　　用　　　　　台　　　　　数</t>
    <rPh sb="12" eb="13">
      <t>リ</t>
    </rPh>
    <rPh sb="18" eb="19">
      <t>ヨウ</t>
    </rPh>
    <rPh sb="24" eb="25">
      <t>ダイ</t>
    </rPh>
    <phoneticPr fontId="3"/>
  </si>
  <si>
    <t>琵琶湖大橋有料道路</t>
    <rPh sb="0" eb="3">
      <t>ビワコ</t>
    </rPh>
    <rPh sb="3" eb="5">
      <t>オオハシ</t>
    </rPh>
    <rPh sb="5" eb="7">
      <t>ユウリョウ</t>
    </rPh>
    <rPh sb="7" eb="9">
      <t>ドウロ</t>
    </rPh>
    <phoneticPr fontId="3"/>
  </si>
  <si>
    <t>●高速道路</t>
    <rPh sb="1" eb="3">
      <t>コウソク</t>
    </rPh>
    <rPh sb="3" eb="5">
      <t>ドウロ</t>
    </rPh>
    <phoneticPr fontId="1"/>
  </si>
  <si>
    <t>インターチェンジ名称</t>
    <rPh sb="8" eb="10">
      <t>メイショウ</t>
    </rPh>
    <phoneticPr fontId="1"/>
  </si>
  <si>
    <t>木之本（北陸自動車道）</t>
    <rPh sb="0" eb="3">
      <t>キノモト</t>
    </rPh>
    <rPh sb="4" eb="6">
      <t>ホクリク</t>
    </rPh>
    <rPh sb="6" eb="9">
      <t>ジドウシャ</t>
    </rPh>
    <rPh sb="9" eb="10">
      <t>ドウ</t>
    </rPh>
    <phoneticPr fontId="1"/>
  </si>
  <si>
    <t>小谷城（北陸自動車道）</t>
    <rPh sb="0" eb="2">
      <t>オダニ</t>
    </rPh>
    <rPh sb="2" eb="3">
      <t>ジョウ</t>
    </rPh>
    <phoneticPr fontId="1"/>
  </si>
  <si>
    <t>−</t>
    <phoneticPr fontId="1"/>
  </si>
  <si>
    <t>長浜（北陸自動車道）</t>
    <rPh sb="0" eb="2">
      <t>ナガハマ</t>
    </rPh>
    <rPh sb="3" eb="5">
      <t>ホクリク</t>
    </rPh>
    <rPh sb="5" eb="8">
      <t>ジドウシャ</t>
    </rPh>
    <rPh sb="8" eb="9">
      <t>ドウ</t>
    </rPh>
    <phoneticPr fontId="1"/>
  </si>
  <si>
    <t>米原（北陸自動車道）</t>
    <rPh sb="0" eb="2">
      <t>マイバラ</t>
    </rPh>
    <rPh sb="3" eb="5">
      <t>ホクリク</t>
    </rPh>
    <rPh sb="5" eb="8">
      <t>ジドウシャ</t>
    </rPh>
    <rPh sb="8" eb="9">
      <t>ドウ</t>
    </rPh>
    <phoneticPr fontId="1"/>
  </si>
  <si>
    <t>彦根（名神高速道路）</t>
    <rPh sb="0" eb="2">
      <t>ヒコネ</t>
    </rPh>
    <rPh sb="3" eb="5">
      <t>メイシン</t>
    </rPh>
    <rPh sb="5" eb="7">
      <t>コウソク</t>
    </rPh>
    <rPh sb="7" eb="9">
      <t>ドウロ</t>
    </rPh>
    <phoneticPr fontId="1"/>
  </si>
  <si>
    <t>湖東三山（名神高速道路）</t>
    <rPh sb="0" eb="2">
      <t>コトウ</t>
    </rPh>
    <rPh sb="2" eb="4">
      <t>サンザン</t>
    </rPh>
    <rPh sb="5" eb="7">
      <t>メイシン</t>
    </rPh>
    <rPh sb="7" eb="9">
      <t>コウソク</t>
    </rPh>
    <rPh sb="9" eb="11">
      <t>ドウロ</t>
    </rPh>
    <phoneticPr fontId="1"/>
  </si>
  <si>
    <t>八日市（名神高速道路）</t>
    <rPh sb="0" eb="3">
      <t>ヨウカイチ</t>
    </rPh>
    <rPh sb="4" eb="6">
      <t>メイシン</t>
    </rPh>
    <rPh sb="6" eb="8">
      <t>コウソク</t>
    </rPh>
    <rPh sb="8" eb="10">
      <t>ドウロ</t>
    </rPh>
    <phoneticPr fontId="1"/>
  </si>
  <si>
    <t>蒲生（名神高速道路）</t>
    <rPh sb="0" eb="2">
      <t>ガモウ</t>
    </rPh>
    <rPh sb="3" eb="5">
      <t>メイシン</t>
    </rPh>
    <rPh sb="5" eb="7">
      <t>コウソク</t>
    </rPh>
    <rPh sb="7" eb="9">
      <t>ドウロ</t>
    </rPh>
    <phoneticPr fontId="1"/>
  </si>
  <si>
    <t>竜王（名神高速道路）</t>
    <rPh sb="0" eb="2">
      <t>リュウオウ</t>
    </rPh>
    <rPh sb="3" eb="5">
      <t>メイシン</t>
    </rPh>
    <rPh sb="5" eb="7">
      <t>コウソク</t>
    </rPh>
    <rPh sb="7" eb="9">
      <t>ドウロ</t>
    </rPh>
    <phoneticPr fontId="1"/>
  </si>
  <si>
    <t>栗東湖南（名神高速道路）</t>
    <rPh sb="0" eb="2">
      <t>リットウ</t>
    </rPh>
    <rPh sb="2" eb="4">
      <t>コナン</t>
    </rPh>
    <rPh sb="5" eb="7">
      <t>メイシン</t>
    </rPh>
    <rPh sb="7" eb="9">
      <t>コウソク</t>
    </rPh>
    <rPh sb="9" eb="11">
      <t>ドウロ</t>
    </rPh>
    <phoneticPr fontId="1"/>
  </si>
  <si>
    <t>−</t>
  </si>
  <si>
    <t>栗東（名神高速道路）</t>
    <rPh sb="0" eb="2">
      <t>リットウ</t>
    </rPh>
    <rPh sb="3" eb="5">
      <t>メイシン</t>
    </rPh>
    <rPh sb="5" eb="7">
      <t>コウソク</t>
    </rPh>
    <rPh sb="7" eb="9">
      <t>ドウロ</t>
    </rPh>
    <phoneticPr fontId="1"/>
  </si>
  <si>
    <t>草津田上（新名神高速道路）</t>
    <rPh sb="0" eb="2">
      <t>クサツ</t>
    </rPh>
    <rPh sb="2" eb="3">
      <t>タ</t>
    </rPh>
    <rPh sb="3" eb="4">
      <t>ウエ</t>
    </rPh>
    <rPh sb="5" eb="6">
      <t>シン</t>
    </rPh>
    <rPh sb="6" eb="8">
      <t>メイシン</t>
    </rPh>
    <rPh sb="8" eb="10">
      <t>コウソク</t>
    </rPh>
    <rPh sb="10" eb="12">
      <t>ドウロ</t>
    </rPh>
    <phoneticPr fontId="1"/>
  </si>
  <si>
    <t>信楽（新名神高速道路）</t>
    <rPh sb="0" eb="2">
      <t>シガラキ</t>
    </rPh>
    <rPh sb="3" eb="4">
      <t>シン</t>
    </rPh>
    <rPh sb="4" eb="6">
      <t>メイシン</t>
    </rPh>
    <rPh sb="6" eb="8">
      <t>コウソク</t>
    </rPh>
    <rPh sb="8" eb="10">
      <t>ドウロ</t>
    </rPh>
    <phoneticPr fontId="1"/>
  </si>
  <si>
    <t>甲南（新名神高速道路）</t>
    <rPh sb="0" eb="2">
      <t>コウナン</t>
    </rPh>
    <rPh sb="3" eb="4">
      <t>シン</t>
    </rPh>
    <rPh sb="4" eb="6">
      <t>メイシン</t>
    </rPh>
    <rPh sb="6" eb="8">
      <t>コウソク</t>
    </rPh>
    <rPh sb="8" eb="10">
      <t>ドウロ</t>
    </rPh>
    <phoneticPr fontId="1"/>
  </si>
  <si>
    <t>甲賀土山（新名神高速道路）</t>
    <rPh sb="0" eb="2">
      <t>コウガ</t>
    </rPh>
    <rPh sb="2" eb="4">
      <t>ツチヤマ</t>
    </rPh>
    <rPh sb="5" eb="6">
      <t>シン</t>
    </rPh>
    <rPh sb="6" eb="8">
      <t>メイシン</t>
    </rPh>
    <rPh sb="8" eb="10">
      <t>コウソク</t>
    </rPh>
    <rPh sb="10" eb="12">
      <t>ドウロ</t>
    </rPh>
    <phoneticPr fontId="1"/>
  </si>
  <si>
    <r>
      <t>瀬田東</t>
    </r>
    <r>
      <rPr>
        <sz val="6"/>
        <rFont val="ＭＳ 明朝"/>
        <family val="1"/>
        <charset val="128"/>
      </rPr>
      <t>(名神高速道路・京滋バイパス)</t>
    </r>
    <rPh sb="0" eb="2">
      <t>セタ</t>
    </rPh>
    <rPh sb="2" eb="3">
      <t>ヒガシ</t>
    </rPh>
    <rPh sb="4" eb="6">
      <t>メイシン</t>
    </rPh>
    <rPh sb="6" eb="8">
      <t>コウソク</t>
    </rPh>
    <rPh sb="8" eb="10">
      <t>ドウロ</t>
    </rPh>
    <rPh sb="11" eb="13">
      <t>ケイジ</t>
    </rPh>
    <phoneticPr fontId="1"/>
  </si>
  <si>
    <t>瀬田西（名神高速道路）</t>
    <rPh sb="0" eb="2">
      <t>セタ</t>
    </rPh>
    <rPh sb="2" eb="3">
      <t>ニシ</t>
    </rPh>
    <rPh sb="4" eb="6">
      <t>メイシン</t>
    </rPh>
    <rPh sb="6" eb="8">
      <t>コウソク</t>
    </rPh>
    <rPh sb="8" eb="10">
      <t>ドウロ</t>
    </rPh>
    <phoneticPr fontId="1"/>
  </si>
  <si>
    <t>大津（名神高速道路）</t>
    <rPh sb="0" eb="2">
      <t>オオツ</t>
    </rPh>
    <rPh sb="3" eb="5">
      <t>メイシン</t>
    </rPh>
    <rPh sb="5" eb="7">
      <t>コウソク</t>
    </rPh>
    <rPh sb="7" eb="9">
      <t>ドウロ</t>
    </rPh>
    <phoneticPr fontId="1"/>
  </si>
  <si>
    <t>石山（京滋バイパス）</t>
    <rPh sb="0" eb="2">
      <t>イシヤマ</t>
    </rPh>
    <rPh sb="3" eb="5">
      <t>ケイジ</t>
    </rPh>
    <phoneticPr fontId="1"/>
  </si>
  <si>
    <t>南郷（京滋バイパス）</t>
    <rPh sb="0" eb="1">
      <t>ミナミ</t>
    </rPh>
    <rPh sb="1" eb="2">
      <t>ゴウ</t>
    </rPh>
    <rPh sb="3" eb="5">
      <t>ケイジ</t>
    </rPh>
    <phoneticPr fontId="1"/>
  </si>
  <si>
    <t>計</t>
    <rPh sb="0" eb="1">
      <t>ケイ</t>
    </rPh>
    <phoneticPr fontId="30"/>
  </si>
  <si>
    <t>※近江大橋は、平成25年12月26日より無料開放</t>
    <phoneticPr fontId="1"/>
  </si>
  <si>
    <t>※琵琶湖大橋利用台数は滋賀県道路公社、</t>
    <rPh sb="1" eb="4">
      <t>ビワコ</t>
    </rPh>
    <rPh sb="4" eb="6">
      <t>オオハシ</t>
    </rPh>
    <rPh sb="6" eb="8">
      <t>リヨウ</t>
    </rPh>
    <rPh sb="8" eb="10">
      <t>ダイスウ</t>
    </rPh>
    <rPh sb="11" eb="14">
      <t>シガケン</t>
    </rPh>
    <rPh sb="14" eb="16">
      <t>ドウロ</t>
    </rPh>
    <rPh sb="16" eb="18">
      <t>コウシャ</t>
    </rPh>
    <phoneticPr fontId="1"/>
  </si>
  <si>
    <t>　高速道路利用台数は中日本高速道路株式会社名古屋支社彦根保全・サービスセンター、西日本高速道路株式会社関西支社保全サービス事業部道路管制センターより情報提供</t>
    <rPh sb="5" eb="7">
      <t>リヨウ</t>
    </rPh>
    <phoneticPr fontId="1"/>
  </si>
  <si>
    <t>※琵琶湖大橋における利用台数は、利用有料車両全車種の東西進入合計を計上</t>
    <rPh sb="1" eb="4">
      <t>ビワコ</t>
    </rPh>
    <rPh sb="4" eb="6">
      <t>オオハシ</t>
    </rPh>
    <rPh sb="10" eb="12">
      <t>リヨウ</t>
    </rPh>
    <rPh sb="12" eb="14">
      <t>ダイスウ</t>
    </rPh>
    <rPh sb="16" eb="18">
      <t>リヨウ</t>
    </rPh>
    <rPh sb="18" eb="20">
      <t>ユウリョウ</t>
    </rPh>
    <rPh sb="20" eb="22">
      <t>シャリョウ</t>
    </rPh>
    <rPh sb="22" eb="25">
      <t>ゼンシャシュ</t>
    </rPh>
    <rPh sb="26" eb="28">
      <t>トウザイ</t>
    </rPh>
    <rPh sb="28" eb="30">
      <t>シンニュウ</t>
    </rPh>
    <rPh sb="30" eb="32">
      <t>ゴウケイ</t>
    </rPh>
    <rPh sb="33" eb="35">
      <t>ケイジョウ</t>
    </rPh>
    <phoneticPr fontId="1"/>
  </si>
  <si>
    <t>※高速道路における利用台数は、各インターチェンジにおける利用有料車両全車種の入出合計を計上</t>
    <rPh sb="1" eb="3">
      <t>コウソク</t>
    </rPh>
    <rPh sb="3" eb="5">
      <t>ドウロ</t>
    </rPh>
    <rPh sb="9" eb="11">
      <t>リヨウ</t>
    </rPh>
    <rPh sb="11" eb="13">
      <t>ダイスウ</t>
    </rPh>
    <rPh sb="15" eb="16">
      <t>カク</t>
    </rPh>
    <rPh sb="28" eb="30">
      <t>リヨウ</t>
    </rPh>
    <rPh sb="30" eb="32">
      <t>ユウリョウ</t>
    </rPh>
    <rPh sb="32" eb="33">
      <t>シャ</t>
    </rPh>
    <rPh sb="33" eb="34">
      <t>リョウ</t>
    </rPh>
    <rPh sb="34" eb="35">
      <t>ゼン</t>
    </rPh>
    <rPh sb="35" eb="37">
      <t>シャシュ</t>
    </rPh>
    <rPh sb="38" eb="40">
      <t>ニュウシュツ</t>
    </rPh>
    <rPh sb="40" eb="42">
      <t>ゴウケイ</t>
    </rPh>
    <rPh sb="43" eb="45">
      <t>ケイジョウ</t>
    </rPh>
    <phoneticPr fontId="1"/>
  </si>
  <si>
    <t>９．主な出来事</t>
    <phoneticPr fontId="3"/>
  </si>
  <si>
    <t>年月日</t>
    <rPh sb="0" eb="3">
      <t>ネンガッピ</t>
    </rPh>
    <phoneticPr fontId="30"/>
  </si>
  <si>
    <t>名　　称</t>
    <rPh sb="0" eb="1">
      <t>メイ</t>
    </rPh>
    <rPh sb="3" eb="4">
      <t>ショウ</t>
    </rPh>
    <phoneticPr fontId="30"/>
  </si>
  <si>
    <t>所在地</t>
    <rPh sb="0" eb="3">
      <t>ショザイチ</t>
    </rPh>
    <phoneticPr fontId="30"/>
  </si>
  <si>
    <t>内　　　　　　容　　　　　</t>
    <rPh sb="0" eb="1">
      <t>ウチ</t>
    </rPh>
    <rPh sb="7" eb="8">
      <t>カタチ</t>
    </rPh>
    <phoneticPr fontId="30"/>
  </si>
  <si>
    <t>通年</t>
    <rPh sb="0" eb="2">
      <t>ツウネン</t>
    </rPh>
    <phoneticPr fontId="30"/>
  </si>
  <si>
    <t>びわこキャンペーン</t>
    <phoneticPr fontId="3"/>
  </si>
  <si>
    <t>県内外</t>
    <rPh sb="0" eb="2">
      <t>ケンナイ</t>
    </rPh>
    <rPh sb="2" eb="3">
      <t>ガイ</t>
    </rPh>
    <phoneticPr fontId="1"/>
  </si>
  <si>
    <t>滋賀県の更なる魅力を発信していくため、ＪＲ西日本と共同で様々なキャンペーンが展開された。</t>
    <rPh sb="0" eb="3">
      <t>シガケン</t>
    </rPh>
    <rPh sb="4" eb="5">
      <t>サラ</t>
    </rPh>
    <rPh sb="7" eb="9">
      <t>ミリョク</t>
    </rPh>
    <rPh sb="10" eb="12">
      <t>ハッシン</t>
    </rPh>
    <rPh sb="21" eb="24">
      <t>ニシニホン</t>
    </rPh>
    <rPh sb="25" eb="27">
      <t>キョウドウ</t>
    </rPh>
    <rPh sb="28" eb="30">
      <t>サマザマ</t>
    </rPh>
    <rPh sb="38" eb="40">
      <t>テンカイ</t>
    </rPh>
    <phoneticPr fontId="3"/>
  </si>
  <si>
    <t>第7回びわ湖一周ロングライド2018</t>
    <rPh sb="0" eb="1">
      <t>ダイ</t>
    </rPh>
    <rPh sb="2" eb="3">
      <t>カイ</t>
    </rPh>
    <rPh sb="5" eb="6">
      <t>コ</t>
    </rPh>
    <rPh sb="6" eb="8">
      <t>イッシュウ</t>
    </rPh>
    <phoneticPr fontId="1"/>
  </si>
  <si>
    <t>琵琶湖畔</t>
    <rPh sb="0" eb="2">
      <t>ビワ</t>
    </rPh>
    <rPh sb="2" eb="4">
      <t>コハン</t>
    </rPh>
    <phoneticPr fontId="1"/>
  </si>
  <si>
    <t>春の琵琶湖畔の雄大な景色を楽しむサイクリングイベントが開催された。</t>
    <rPh sb="0" eb="1">
      <t>ハル</t>
    </rPh>
    <rPh sb="2" eb="4">
      <t>ビワ</t>
    </rPh>
    <rPh sb="4" eb="6">
      <t>コハン</t>
    </rPh>
    <rPh sb="7" eb="9">
      <t>ユウダイ</t>
    </rPh>
    <rPh sb="10" eb="12">
      <t>ケシキ</t>
    </rPh>
    <rPh sb="13" eb="14">
      <t>タノ</t>
    </rPh>
    <rPh sb="27" eb="29">
      <t>カイサイ</t>
    </rPh>
    <phoneticPr fontId="1"/>
  </si>
  <si>
    <t>4月21日～22日</t>
    <rPh sb="1" eb="2">
      <t>ガツ</t>
    </rPh>
    <rPh sb="4" eb="5">
      <t>ニチ</t>
    </rPh>
    <rPh sb="8" eb="9">
      <t>ニチ</t>
    </rPh>
    <phoneticPr fontId="1"/>
  </si>
  <si>
    <t>ももクロ春の一大事2018in東近江市～笑顔のチカラ　つなげるオモイ～</t>
    <rPh sb="4" eb="5">
      <t>ハル</t>
    </rPh>
    <rPh sb="6" eb="9">
      <t>イチダイジ</t>
    </rPh>
    <rPh sb="15" eb="18">
      <t>ヒガシオウミ</t>
    </rPh>
    <rPh sb="18" eb="19">
      <t>シ</t>
    </rPh>
    <rPh sb="20" eb="22">
      <t>エガオ</t>
    </rPh>
    <phoneticPr fontId="1"/>
  </si>
  <si>
    <t>東近江市</t>
    <rPh sb="0" eb="4">
      <t>ヒガシオウミシ</t>
    </rPh>
    <phoneticPr fontId="1"/>
  </si>
  <si>
    <t>全国からももクロファンが集結し、2日間に渡って布引運動公園陸上競技場でライブイベントが開催された。</t>
    <rPh sb="0" eb="2">
      <t>ゼンコク</t>
    </rPh>
    <rPh sb="12" eb="14">
      <t>シュウケツ</t>
    </rPh>
    <rPh sb="17" eb="19">
      <t>ニチカン</t>
    </rPh>
    <rPh sb="20" eb="21">
      <t>ワタ</t>
    </rPh>
    <phoneticPr fontId="1"/>
  </si>
  <si>
    <t>5月3日～5日</t>
    <rPh sb="1" eb="2">
      <t>ガツ</t>
    </rPh>
    <rPh sb="3" eb="4">
      <t>ニチ</t>
    </rPh>
    <rPh sb="6" eb="7">
      <t>ニチ</t>
    </rPh>
    <phoneticPr fontId="1"/>
  </si>
  <si>
    <t>近江の春　びわ湖クラッシック音楽祭2018</t>
    <rPh sb="0" eb="2">
      <t>オウミ</t>
    </rPh>
    <rPh sb="3" eb="4">
      <t>ハル</t>
    </rPh>
    <rPh sb="7" eb="8">
      <t>コ</t>
    </rPh>
    <rPh sb="14" eb="17">
      <t>オンガクサイ</t>
    </rPh>
    <phoneticPr fontId="1"/>
  </si>
  <si>
    <t>一流アーティストやオーケストラの競演が気軽に楽しめるほか、滋賀県の伝統文化や地元高校生たちが出演するステージ、湖上でのコンサートなどがびわ湖ホール周辺一帯で開催された。</t>
    <rPh sb="73" eb="75">
      <t>シュウヘン</t>
    </rPh>
    <rPh sb="75" eb="77">
      <t>イッタイ</t>
    </rPh>
    <rPh sb="78" eb="80">
      <t>カイサイ</t>
    </rPh>
    <phoneticPr fontId="1"/>
  </si>
  <si>
    <t>「芦浦観音寺」、「草津のサンヤレ踊り」が日本遺産に認定</t>
    <rPh sb="1" eb="3">
      <t>アシウラ</t>
    </rPh>
    <rPh sb="3" eb="6">
      <t>カンノンジ</t>
    </rPh>
    <rPh sb="9" eb="11">
      <t>クサツ</t>
    </rPh>
    <rPh sb="16" eb="17">
      <t>オド</t>
    </rPh>
    <rPh sb="20" eb="22">
      <t>ニホン</t>
    </rPh>
    <rPh sb="22" eb="24">
      <t>イサン</t>
    </rPh>
    <rPh sb="25" eb="27">
      <t>ニンテイ</t>
    </rPh>
    <phoneticPr fontId="1"/>
  </si>
  <si>
    <t>聖徳太子開基、秦河勝創建の名刹と言われる「芦浦観音寺」、および室町時代後期以来近畿地方に流行した「草津のサンヤレ踊り」が日本遺産に認定された。</t>
    <rPh sb="16" eb="17">
      <t>イ</t>
    </rPh>
    <rPh sb="21" eb="23">
      <t>アシウラ</t>
    </rPh>
    <rPh sb="23" eb="25">
      <t>カンノン</t>
    </rPh>
    <rPh sb="25" eb="26">
      <t>テラ</t>
    </rPh>
    <rPh sb="49" eb="51">
      <t>クサツ</t>
    </rPh>
    <rPh sb="56" eb="57">
      <t>オド</t>
    </rPh>
    <rPh sb="60" eb="62">
      <t>ニホン</t>
    </rPh>
    <rPh sb="62" eb="64">
      <t>イサン</t>
    </rPh>
    <rPh sb="65" eb="67">
      <t>ニンテイ</t>
    </rPh>
    <phoneticPr fontId="1"/>
  </si>
  <si>
    <t>琵琶湖博物館第2期リニューアルオープン</t>
    <rPh sb="0" eb="2">
      <t>ビワ</t>
    </rPh>
    <rPh sb="2" eb="6">
      <t>コハクブツカン</t>
    </rPh>
    <rPh sb="6" eb="7">
      <t>ダイ</t>
    </rPh>
    <rPh sb="8" eb="9">
      <t>キ</t>
    </rPh>
    <phoneticPr fontId="1"/>
  </si>
  <si>
    <t>子どもも大人も学んで楽しめる「大人のディスカバリー」、「ディスカバリールーム」がオープンした。</t>
    <rPh sb="0" eb="1">
      <t>コ</t>
    </rPh>
    <rPh sb="4" eb="6">
      <t>オトナ</t>
    </rPh>
    <rPh sb="7" eb="8">
      <t>マナ</t>
    </rPh>
    <rPh sb="10" eb="11">
      <t>タノ</t>
    </rPh>
    <rPh sb="15" eb="17">
      <t>オトナ</t>
    </rPh>
    <phoneticPr fontId="1"/>
  </si>
  <si>
    <t>7月15日～12月24日</t>
    <rPh sb="1" eb="2">
      <t>ガツ</t>
    </rPh>
    <rPh sb="4" eb="5">
      <t>ニチ</t>
    </rPh>
    <rPh sb="8" eb="9">
      <t>ガツ</t>
    </rPh>
    <rPh sb="11" eb="12">
      <t>ニチ</t>
    </rPh>
    <phoneticPr fontId="1"/>
  </si>
  <si>
    <t>虹色の旅へ。滋賀・びわ湖</t>
    <rPh sb="0" eb="2">
      <t>ニジイロ</t>
    </rPh>
    <rPh sb="3" eb="4">
      <t>タビ</t>
    </rPh>
    <rPh sb="6" eb="8">
      <t>シガ</t>
    </rPh>
    <rPh sb="11" eb="12">
      <t>コ</t>
    </rPh>
    <phoneticPr fontId="1"/>
  </si>
  <si>
    <t>県内</t>
    <rPh sb="0" eb="2">
      <t>ケンナイ</t>
    </rPh>
    <phoneticPr fontId="1"/>
  </si>
  <si>
    <t>地域を活性化していくため、雄大な自然や貴重な文化財を活用し観光キャンペーン「虹色の旅へ。滋賀・びわ湖」を展開した。</t>
    <rPh sb="0" eb="2">
      <t>チイキ</t>
    </rPh>
    <rPh sb="3" eb="6">
      <t>カッセイカ</t>
    </rPh>
    <rPh sb="13" eb="15">
      <t>ユウダイ</t>
    </rPh>
    <rPh sb="16" eb="18">
      <t>シゼン</t>
    </rPh>
    <rPh sb="19" eb="21">
      <t>キチョウ</t>
    </rPh>
    <rPh sb="22" eb="25">
      <t>ブンカザイ</t>
    </rPh>
    <rPh sb="26" eb="28">
      <t>カツヨウ</t>
    </rPh>
    <rPh sb="29" eb="31">
      <t>カンコウ</t>
    </rPh>
    <rPh sb="38" eb="40">
      <t>ニジイロ</t>
    </rPh>
    <rPh sb="41" eb="42">
      <t>タビ</t>
    </rPh>
    <rPh sb="44" eb="46">
      <t>シガ</t>
    </rPh>
    <rPh sb="49" eb="50">
      <t>コ</t>
    </rPh>
    <rPh sb="52" eb="54">
      <t>テンカイ</t>
    </rPh>
    <phoneticPr fontId="1"/>
  </si>
  <si>
    <t>8月4日～15日</t>
    <rPh sb="1" eb="2">
      <t>ガツ</t>
    </rPh>
    <rPh sb="3" eb="4">
      <t>ニチ</t>
    </rPh>
    <rPh sb="7" eb="8">
      <t>ニチ</t>
    </rPh>
    <phoneticPr fontId="1"/>
  </si>
  <si>
    <t>コトナリエサマーフェスタ2018</t>
    <phoneticPr fontId="30"/>
  </si>
  <si>
    <t>「ひばり公園（10万平方メートル）」を11万球の電球で飾り、「光で地域をつなげ輝かせる」ことを理念に開催された。</t>
    <rPh sb="31" eb="32">
      <t>ヒカリ</t>
    </rPh>
    <rPh sb="33" eb="35">
      <t>チイキ</t>
    </rPh>
    <rPh sb="39" eb="40">
      <t>カガヤ</t>
    </rPh>
    <rPh sb="47" eb="49">
      <t>リネン</t>
    </rPh>
    <rPh sb="50" eb="52">
      <t>カイサイ</t>
    </rPh>
    <phoneticPr fontId="1"/>
  </si>
  <si>
    <t>2018びわ湖大花火大会</t>
    <rPh sb="6" eb="7">
      <t>コ</t>
    </rPh>
    <rPh sb="7" eb="10">
      <t>ダイハナビ</t>
    </rPh>
    <rPh sb="10" eb="12">
      <t>タイカイ</t>
    </rPh>
    <phoneticPr fontId="30"/>
  </si>
  <si>
    <t>大津市</t>
    <rPh sb="0" eb="3">
      <t>オオツシ</t>
    </rPh>
    <phoneticPr fontId="30"/>
  </si>
  <si>
    <t>琵琶湖の夏の風物詩として、約１万発の花火で「虹色の旅へ。滋賀・びわ湖」をテーマに第35回大会が開催された。</t>
    <rPh sb="0" eb="3">
      <t>ビワコ</t>
    </rPh>
    <rPh sb="4" eb="5">
      <t>ナツ</t>
    </rPh>
    <rPh sb="6" eb="9">
      <t>フウブツシ</t>
    </rPh>
    <rPh sb="13" eb="14">
      <t>ヤク</t>
    </rPh>
    <rPh sb="15" eb="16">
      <t>マン</t>
    </rPh>
    <rPh sb="16" eb="17">
      <t>ハツ</t>
    </rPh>
    <rPh sb="18" eb="20">
      <t>ハナビ</t>
    </rPh>
    <rPh sb="22" eb="24">
      <t>ニジイロ</t>
    </rPh>
    <rPh sb="25" eb="26">
      <t>タビ</t>
    </rPh>
    <rPh sb="28" eb="30">
      <t>シガ</t>
    </rPh>
    <rPh sb="33" eb="34">
      <t>コ</t>
    </rPh>
    <rPh sb="40" eb="41">
      <t>ダイ</t>
    </rPh>
    <rPh sb="43" eb="44">
      <t>カイ</t>
    </rPh>
    <rPh sb="44" eb="46">
      <t>タイカイ</t>
    </rPh>
    <rPh sb="47" eb="49">
      <t>カイサイ</t>
    </rPh>
    <phoneticPr fontId="30"/>
  </si>
  <si>
    <t>9月22日～24日</t>
    <rPh sb="1" eb="2">
      <t>ガツ</t>
    </rPh>
    <rPh sb="4" eb="5">
      <t>ニチ</t>
    </rPh>
    <rPh sb="8" eb="9">
      <t>ニチ</t>
    </rPh>
    <phoneticPr fontId="1"/>
  </si>
  <si>
    <t>イナズマロックフェス2018</t>
    <phoneticPr fontId="3"/>
  </si>
  <si>
    <t>草津市</t>
    <rPh sb="0" eb="3">
      <t>クサツシ</t>
    </rPh>
    <phoneticPr fontId="30"/>
  </si>
  <si>
    <t>滋賀ふるさと観光大使である西川貴教氏が主催する大型野外音楽イベントが烏丸半島において開催された。会場内には県内のＰＲブースを設け、県内外の来場者に対し、ＰＲ事業を行った。</t>
    <rPh sb="0" eb="2">
      <t>シガ</t>
    </rPh>
    <rPh sb="6" eb="8">
      <t>カンコウ</t>
    </rPh>
    <rPh sb="8" eb="10">
      <t>タイシ</t>
    </rPh>
    <rPh sb="13" eb="15">
      <t>ニシカワ</t>
    </rPh>
    <rPh sb="15" eb="17">
      <t>タカノリ</t>
    </rPh>
    <rPh sb="17" eb="18">
      <t>シ</t>
    </rPh>
    <rPh sb="19" eb="21">
      <t>シュサイ</t>
    </rPh>
    <rPh sb="23" eb="25">
      <t>オオガタ</t>
    </rPh>
    <rPh sb="25" eb="27">
      <t>ヤガイ</t>
    </rPh>
    <rPh sb="27" eb="29">
      <t>オンガク</t>
    </rPh>
    <rPh sb="34" eb="36">
      <t>カラスマ</t>
    </rPh>
    <rPh sb="36" eb="38">
      <t>ハントウ</t>
    </rPh>
    <rPh sb="42" eb="44">
      <t>カイサイ</t>
    </rPh>
    <rPh sb="48" eb="51">
      <t>カイジョウナイ</t>
    </rPh>
    <rPh sb="53" eb="55">
      <t>ケンナイ</t>
    </rPh>
    <rPh sb="62" eb="63">
      <t>モウ</t>
    </rPh>
    <rPh sb="65" eb="68">
      <t>ケンナイガイ</t>
    </rPh>
    <rPh sb="69" eb="72">
      <t>ライジョウシャ</t>
    </rPh>
    <rPh sb="73" eb="74">
      <t>タイ</t>
    </rPh>
    <rPh sb="78" eb="80">
      <t>ジギョウ</t>
    </rPh>
    <rPh sb="81" eb="82">
      <t>オコナ</t>
    </rPh>
    <phoneticPr fontId="3"/>
  </si>
  <si>
    <t>10月6日～12月9日</t>
    <rPh sb="2" eb="3">
      <t>ガツ</t>
    </rPh>
    <rPh sb="4" eb="5">
      <t>ニチ</t>
    </rPh>
    <rPh sb="8" eb="9">
      <t>ガツ</t>
    </rPh>
    <rPh sb="10" eb="11">
      <t>ニチ</t>
    </rPh>
    <phoneticPr fontId="1"/>
  </si>
  <si>
    <t>櫟野寺秘仏本尊大開帳</t>
    <rPh sb="3" eb="5">
      <t>ヒブツ</t>
    </rPh>
    <rPh sb="5" eb="7">
      <t>ホンゾン</t>
    </rPh>
    <rPh sb="7" eb="8">
      <t>ダイ</t>
    </rPh>
    <rPh sb="8" eb="10">
      <t>カイチョウ</t>
    </rPh>
    <phoneticPr fontId="1"/>
  </si>
  <si>
    <t>甲賀市</t>
    <rPh sb="0" eb="3">
      <t>コウカシ</t>
    </rPh>
    <phoneticPr fontId="1"/>
  </si>
  <si>
    <t>日本最大坐仏である秘仏本尊十一面観音の33年に一度の大開帳が行われた。</t>
    <rPh sb="0" eb="2">
      <t>ニホン</t>
    </rPh>
    <rPh sb="2" eb="4">
      <t>サイダイ</t>
    </rPh>
    <rPh sb="4" eb="5">
      <t>ザ</t>
    </rPh>
    <rPh sb="5" eb="6">
      <t>ボトケ</t>
    </rPh>
    <rPh sb="9" eb="11">
      <t>ヒブツ</t>
    </rPh>
    <rPh sb="11" eb="13">
      <t>ホンゾン</t>
    </rPh>
    <rPh sb="13" eb="16">
      <t>ジュウイチメン</t>
    </rPh>
    <rPh sb="16" eb="18">
      <t>カンノン</t>
    </rPh>
    <phoneticPr fontId="1"/>
  </si>
  <si>
    <t>10月17日～19日</t>
    <rPh sb="2" eb="3">
      <t>ガツ</t>
    </rPh>
    <rPh sb="5" eb="6">
      <t>ニチ</t>
    </rPh>
    <rPh sb="9" eb="10">
      <t>ニチ</t>
    </rPh>
    <phoneticPr fontId="1"/>
  </si>
  <si>
    <t>びわ湖環境ビジネスメッセ2018</t>
    <rPh sb="2" eb="3">
      <t>コ</t>
    </rPh>
    <rPh sb="3" eb="5">
      <t>カンキョウ</t>
    </rPh>
    <phoneticPr fontId="30"/>
  </si>
  <si>
    <t>長浜市</t>
    <rPh sb="0" eb="2">
      <t>ナガハマ</t>
    </rPh>
    <rPh sb="2" eb="3">
      <t>シ</t>
    </rPh>
    <phoneticPr fontId="1"/>
  </si>
  <si>
    <t>「環境と経済の両立」を基本理念に持続可能な経済社会を目指し、環境産業の育成振興を図るため、環境産業総合見本市「びわ湖環境ビジネスメッセ2018」が開催された。</t>
    <rPh sb="1" eb="3">
      <t>カンキョウ</t>
    </rPh>
    <rPh sb="4" eb="6">
      <t>ケイザイ</t>
    </rPh>
    <rPh sb="7" eb="9">
      <t>リョウリツ</t>
    </rPh>
    <rPh sb="11" eb="13">
      <t>キホン</t>
    </rPh>
    <rPh sb="13" eb="15">
      <t>リネン</t>
    </rPh>
    <rPh sb="16" eb="18">
      <t>ジゾク</t>
    </rPh>
    <rPh sb="18" eb="20">
      <t>カノウ</t>
    </rPh>
    <rPh sb="21" eb="23">
      <t>ケイザイ</t>
    </rPh>
    <rPh sb="23" eb="25">
      <t>シャカイ</t>
    </rPh>
    <rPh sb="26" eb="28">
      <t>メザ</t>
    </rPh>
    <rPh sb="30" eb="32">
      <t>カンキョウ</t>
    </rPh>
    <rPh sb="32" eb="34">
      <t>サンギョウ</t>
    </rPh>
    <rPh sb="35" eb="37">
      <t>イクセイ</t>
    </rPh>
    <rPh sb="37" eb="39">
      <t>シンコウ</t>
    </rPh>
    <rPh sb="40" eb="41">
      <t>ハカ</t>
    </rPh>
    <rPh sb="45" eb="47">
      <t>カンキョウ</t>
    </rPh>
    <rPh sb="47" eb="49">
      <t>サンギョウ</t>
    </rPh>
    <rPh sb="49" eb="51">
      <t>ソウゴウ</t>
    </rPh>
    <rPh sb="51" eb="54">
      <t>ミホンイチ</t>
    </rPh>
    <rPh sb="57" eb="58">
      <t>コ</t>
    </rPh>
    <rPh sb="58" eb="60">
      <t>カンキョウ</t>
    </rPh>
    <rPh sb="73" eb="75">
      <t>カイサイ</t>
    </rPh>
    <phoneticPr fontId="30"/>
  </si>
  <si>
    <t>12月1日～24日</t>
    <rPh sb="2" eb="3">
      <t>ガツ</t>
    </rPh>
    <rPh sb="4" eb="5">
      <t>ニチ</t>
    </rPh>
    <rPh sb="8" eb="9">
      <t>ニチ</t>
    </rPh>
    <phoneticPr fontId="1"/>
  </si>
  <si>
    <t>滋賀のおもてなし旅「びわ湖灯り絵巻～虹色イルミネーション」</t>
    <rPh sb="0" eb="2">
      <t>シガ</t>
    </rPh>
    <rPh sb="8" eb="9">
      <t>タビ</t>
    </rPh>
    <rPh sb="12" eb="13">
      <t>コ</t>
    </rPh>
    <rPh sb="13" eb="14">
      <t>アカ</t>
    </rPh>
    <rPh sb="15" eb="17">
      <t>エマキ</t>
    </rPh>
    <rPh sb="18" eb="20">
      <t>ニジイロ</t>
    </rPh>
    <phoneticPr fontId="1"/>
  </si>
  <si>
    <t>県内</t>
    <rPh sb="0" eb="1">
      <t>ケン</t>
    </rPh>
    <rPh sb="1" eb="2">
      <t>ナイ</t>
    </rPh>
    <phoneticPr fontId="1"/>
  </si>
  <si>
    <t>滋賀県内の9つの観光地で灯ろうにメッセージを書いて灯りをともすイベントが開かれた。</t>
    <rPh sb="8" eb="10">
      <t>カンコウ</t>
    </rPh>
    <rPh sb="10" eb="11">
      <t>チ</t>
    </rPh>
    <rPh sb="12" eb="13">
      <t>トウ</t>
    </rPh>
    <rPh sb="22" eb="23">
      <t>カ</t>
    </rPh>
    <rPh sb="25" eb="26">
      <t>アカ</t>
    </rPh>
    <rPh sb="36" eb="37">
      <t>ヒラ</t>
    </rPh>
    <phoneticPr fontId="1"/>
  </si>
  <si>
    <t>延観光客数</t>
    <phoneticPr fontId="1"/>
  </si>
  <si>
    <t>日帰り客数</t>
    <phoneticPr fontId="1"/>
  </si>
  <si>
    <t>宿泊客数</t>
    <phoneticPr fontId="1"/>
  </si>
  <si>
    <t>平元</t>
    <phoneticPr fontId="30"/>
  </si>
  <si>
    <t>平２</t>
    <phoneticPr fontId="30"/>
  </si>
  <si>
    <t>平３</t>
  </si>
  <si>
    <t>平４</t>
  </si>
  <si>
    <t>平５</t>
  </si>
  <si>
    <t>平６</t>
  </si>
  <si>
    <t>平７</t>
  </si>
  <si>
    <t>平８</t>
  </si>
  <si>
    <t>平９</t>
  </si>
  <si>
    <t>平１０</t>
  </si>
  <si>
    <t>平１１</t>
  </si>
  <si>
    <t>平１２</t>
  </si>
  <si>
    <t>平１３</t>
  </si>
  <si>
    <t>平１４</t>
  </si>
  <si>
    <t>平１５</t>
  </si>
  <si>
    <t>平１６</t>
  </si>
  <si>
    <t>平１７</t>
  </si>
  <si>
    <t>平１８</t>
  </si>
  <si>
    <t>平１９</t>
  </si>
  <si>
    <t>平２０</t>
  </si>
  <si>
    <t>平２１</t>
  </si>
  <si>
    <t>平２２</t>
  </si>
  <si>
    <t>平２３</t>
  </si>
  <si>
    <t>平２４</t>
  </si>
  <si>
    <t>平２５</t>
  </si>
  <si>
    <t>平２６</t>
    <rPh sb="0" eb="1">
      <t>ヒラ</t>
    </rPh>
    <phoneticPr fontId="1"/>
  </si>
  <si>
    <t>平２７</t>
  </si>
  <si>
    <t>平２８</t>
  </si>
  <si>
    <t>平２９</t>
  </si>
  <si>
    <t>平３０</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</si>
</sst>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0.0;&quot;▲ &quot;0.0%"/>
    <numFmt numFmtId="178" formatCode="0.0%"/>
    <numFmt numFmtId="179" formatCode="0.0%;&quot;▲&quot;0.0%"/>
    <numFmt numFmtId="180" formatCode="#,##0.0%;&quot;▲ &quot;#,##0.0%"/>
    <numFmt numFmtId="181" formatCode="#,##0;&quot;△ &quot;#,##0"/>
  </numFmts>
  <fonts count="50">
    <font>
      <sz val="11"/>
      <color theme="1"/>
      <name val="ＭＳ Ｐゴシック"/>
      <family val="2"/>
      <charset val="128"/>
      <scheme val="minor"/>
    </font>
    <font>
      <sz val="6"/>
      <name val="ＭＳ Ｐゴシック"/>
      <family val="2"/>
      <charset val="128"/>
      <scheme val="minor"/>
    </font>
    <font>
      <sz val="11"/>
      <name val="ＭＳ 明朝"/>
      <family val="1"/>
      <charset val="128"/>
    </font>
    <font>
      <sz val="6"/>
      <name val="ＭＳ 明朝"/>
      <family val="1"/>
      <charset val="128"/>
    </font>
    <font>
      <sz val="11"/>
      <name val="ＭＳ Ｐゴシック"/>
      <family val="3"/>
      <charset val="128"/>
    </font>
    <font>
      <sz val="20"/>
      <name val="ＭＳ 明朝"/>
      <family val="1"/>
      <charset val="128"/>
    </font>
    <font>
      <sz val="16"/>
      <name val="ＭＳ 明朝"/>
      <family val="1"/>
      <charset val="128"/>
    </font>
    <font>
      <sz val="28"/>
      <name val="ＭＳ 明朝"/>
      <family val="1"/>
      <charset val="128"/>
    </font>
    <font>
      <sz val="2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scheme val="minor"/>
    </font>
    <font>
      <sz val="14"/>
      <name val="ＭＳ 明朝"/>
      <family val="1"/>
      <charset val="128"/>
    </font>
    <font>
      <sz val="12"/>
      <name val="ＭＳ 明朝"/>
      <family val="1"/>
      <charset val="128"/>
    </font>
    <font>
      <sz val="11"/>
      <color rgb="FFFF0000"/>
      <name val="ＭＳ 明朝"/>
      <family val="1"/>
      <charset val="128"/>
    </font>
    <font>
      <sz val="6"/>
      <name val="ＭＳ Ｐゴシック"/>
      <family val="3"/>
      <charset val="128"/>
    </font>
    <font>
      <b/>
      <sz val="18"/>
      <color theme="3"/>
      <name val="ＭＳ Ｐゴシック"/>
      <family val="2"/>
      <charset val="128"/>
      <scheme val="major"/>
    </font>
    <font>
      <sz val="10"/>
      <name val="ＭＳ 明朝"/>
      <family val="1"/>
      <charset val="128"/>
    </font>
    <font>
      <sz val="9"/>
      <name val="ＭＳ 明朝"/>
      <family val="1"/>
      <charset val="128"/>
    </font>
    <font>
      <sz val="9"/>
      <color theme="1"/>
      <name val="ＭＳ Ｐゴシック"/>
      <family val="2"/>
      <charset val="128"/>
      <scheme val="minor"/>
    </font>
    <font>
      <u/>
      <sz val="10"/>
      <color indexed="12"/>
      <name val="ＭＳ Ｐゴシック"/>
      <family val="3"/>
      <charset val="128"/>
    </font>
    <font>
      <sz val="8"/>
      <name val="ＭＳ 明朝"/>
      <family val="1"/>
      <charset val="128"/>
    </font>
    <font>
      <sz val="11"/>
      <name val="ＭＳ Ｐゴシック"/>
      <family val="2"/>
      <charset val="128"/>
      <scheme val="minor"/>
    </font>
    <font>
      <sz val="9"/>
      <color indexed="8"/>
      <name val="ＭＳ 明朝"/>
      <family val="1"/>
      <charset val="128"/>
    </font>
    <font>
      <sz val="10"/>
      <name val="IPA Pゴシック"/>
      <family val="3"/>
      <charset val="128"/>
    </font>
    <font>
      <b/>
      <sz val="9"/>
      <name val="ＭＳ 明朝"/>
      <family val="1"/>
      <charset val="128"/>
    </font>
    <font>
      <sz val="9"/>
      <color theme="1"/>
      <name val="ＭＳ 明朝"/>
      <family val="1"/>
      <charset val="128"/>
    </font>
    <font>
      <sz val="10"/>
      <color rgb="FF000000"/>
      <name val="Arial"/>
      <family val="2"/>
    </font>
    <font>
      <sz val="11"/>
      <color rgb="FF222222"/>
      <name val="ＭＳ 明朝"/>
      <family val="1"/>
      <charset val="128"/>
    </font>
    <font>
      <sz val="11"/>
      <color rgb="FF333333"/>
      <name val="ＭＳ 明朝"/>
      <family val="1"/>
      <charset val="128"/>
    </font>
    <font>
      <sz val="11"/>
      <color rgb="FF212121"/>
      <name val="ＭＳ 明朝"/>
      <family val="1"/>
      <charset val="128"/>
    </font>
    <font>
      <sz val="11"/>
      <color rgb="FF212529"/>
      <name val="ＭＳ 明朝"/>
      <family val="1"/>
      <charset val="128"/>
    </font>
    <font>
      <sz val="10"/>
      <color indexed="63"/>
      <name val="ＭＳ Ｐゴシック"/>
      <family val="3"/>
      <charset val="128"/>
    </font>
    <font>
      <sz val="11"/>
      <color rgb="FF000000"/>
      <name val="ＭＳ 明朝"/>
      <family val="1"/>
      <charset val="128"/>
    </font>
    <font>
      <b/>
      <sz val="14"/>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hair">
        <color indexed="64"/>
      </top>
      <bottom/>
      <diagonal/>
    </border>
    <border>
      <left/>
      <right style="hair">
        <color indexed="64"/>
      </right>
      <top style="hair">
        <color indexed="64"/>
      </top>
      <bottom style="thin">
        <color indexed="64"/>
      </bottom>
      <diagonal/>
    </border>
    <border>
      <left style="thin">
        <color indexed="8"/>
      </left>
      <right style="thin">
        <color indexed="8"/>
      </right>
      <top style="thin">
        <color indexed="8"/>
      </top>
      <bottom style="hair">
        <color indexed="8"/>
      </bottom>
      <diagonal/>
    </border>
    <border>
      <left/>
      <right style="hair">
        <color indexed="8"/>
      </right>
      <top/>
      <bottom style="hair">
        <color indexed="8"/>
      </bottom>
      <diagonal/>
    </border>
    <border>
      <left style="hair">
        <color indexed="8"/>
      </left>
      <right style="thin">
        <color indexed="64"/>
      </right>
      <top style="thin">
        <color indexed="8"/>
      </top>
      <bottom style="hair">
        <color indexed="8"/>
      </bottom>
      <diagonal/>
    </border>
    <border>
      <left/>
      <right style="thin">
        <color indexed="64"/>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hair">
        <color indexed="8"/>
      </left>
      <right style="thin">
        <color indexed="64"/>
      </right>
      <top/>
      <bottom style="hair">
        <color indexed="8"/>
      </bottom>
      <diagonal/>
    </border>
    <border>
      <left/>
      <right style="thin">
        <color indexed="64"/>
      </right>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top/>
      <bottom style="thin">
        <color indexed="8"/>
      </bottom>
      <diagonal/>
    </border>
    <border>
      <left/>
      <right style="thin">
        <color indexed="8"/>
      </right>
      <top style="hair">
        <color indexed="8"/>
      </top>
      <bottom style="thin">
        <color indexed="8"/>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diagonal/>
    </border>
    <border>
      <left style="thin">
        <color indexed="64"/>
      </left>
      <right/>
      <top/>
      <bottom style="hair">
        <color indexed="64"/>
      </bottom>
      <diagonal/>
    </border>
    <border>
      <left style="thin">
        <color indexed="64"/>
      </left>
      <right style="hair">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bottom/>
      <diagonal/>
    </border>
    <border>
      <left/>
      <right/>
      <top/>
      <bottom style="thin">
        <color indexed="64"/>
      </bottom>
      <diagonal/>
    </border>
    <border>
      <left style="hair">
        <color indexed="64"/>
      </left>
      <right/>
      <top/>
      <bottom style="hair">
        <color indexed="64"/>
      </bottom>
      <diagonal/>
    </border>
    <border>
      <left style="hair">
        <color indexed="64"/>
      </left>
      <right/>
      <top style="thin">
        <color indexed="64"/>
      </top>
      <bottom style="thin">
        <color indexed="64"/>
      </bottom>
      <diagonal/>
    </border>
    <border>
      <left/>
      <right style="thin">
        <color indexed="64"/>
      </right>
      <top/>
      <bottom/>
      <diagonal/>
    </border>
  </borders>
  <cellStyleXfs count="51">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xf numFmtId="0" fontId="4" fillId="0" borderId="0">
      <alignment vertical="center"/>
    </xf>
    <xf numFmtId="0" fontId="2"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4"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xf numFmtId="38"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 fillId="0" borderId="0"/>
    <xf numFmtId="38" fontId="39" fillId="0" borderId="0" applyBorder="0" applyProtection="0"/>
  </cellStyleXfs>
  <cellXfs count="501">
    <xf numFmtId="0" fontId="0" fillId="0" borderId="0" xfId="0">
      <alignment vertical="center"/>
    </xf>
    <xf numFmtId="0" fontId="5" fillId="0" borderId="0" xfId="5" applyFont="1" applyAlignment="1">
      <alignment horizontal="center"/>
    </xf>
    <xf numFmtId="0" fontId="6" fillId="0" borderId="0" xfId="5" applyFont="1" applyAlignment="1"/>
    <xf numFmtId="0" fontId="6" fillId="0" borderId="0" xfId="5" applyFont="1"/>
    <xf numFmtId="0" fontId="7" fillId="0" borderId="0" xfId="5" applyFont="1" applyAlignment="1">
      <alignment horizontal="center"/>
    </xf>
    <xf numFmtId="0" fontId="5" fillId="0" borderId="0" xfId="5" applyFont="1"/>
    <xf numFmtId="0" fontId="8" fillId="0" borderId="0" xfId="5" applyFont="1" applyAlignment="1">
      <alignment horizontal="center"/>
    </xf>
    <xf numFmtId="0" fontId="2" fillId="0" borderId="0" xfId="5"/>
    <xf numFmtId="0" fontId="2" fillId="0" borderId="0" xfId="5" applyAlignment="1">
      <alignment horizontal="center"/>
    </xf>
    <xf numFmtId="0" fontId="27" fillId="0" borderId="0" xfId="5" applyFont="1" applyAlignment="1">
      <alignment horizontal="centerContinuous"/>
    </xf>
    <xf numFmtId="0" fontId="2" fillId="0" borderId="0" xfId="5" applyAlignment="1">
      <alignment horizontal="centerContinuous"/>
    </xf>
    <xf numFmtId="0" fontId="28" fillId="0" borderId="0" xfId="5" applyFont="1"/>
    <xf numFmtId="0" fontId="27" fillId="0" borderId="0" xfId="49" applyFont="1" applyAlignment="1"/>
    <xf numFmtId="0" fontId="27" fillId="0" borderId="0" xfId="49" applyFont="1" applyAlignment="1">
      <alignment horizontal="center"/>
    </xf>
    <xf numFmtId="0" fontId="27" fillId="0" borderId="0" xfId="49" applyFont="1"/>
    <xf numFmtId="0" fontId="2" fillId="0" borderId="0" xfId="49" applyFont="1" applyAlignment="1">
      <alignment horizontal="left" indent="1"/>
    </xf>
    <xf numFmtId="0" fontId="2" fillId="0" borderId="0" xfId="49" applyAlignment="1">
      <alignment horizontal="center"/>
    </xf>
    <xf numFmtId="0" fontId="2" fillId="0" borderId="0" xfId="49"/>
    <xf numFmtId="0" fontId="2" fillId="0" borderId="0" xfId="49" applyFont="1"/>
    <xf numFmtId="0" fontId="2" fillId="0" borderId="0" xfId="49" applyAlignment="1">
      <alignment horizontal="left" indent="1"/>
    </xf>
    <xf numFmtId="0" fontId="2" fillId="0" borderId="0" xfId="49" applyFont="1" applyFill="1" applyAlignment="1">
      <alignment horizontal="left" indent="1"/>
    </xf>
    <xf numFmtId="0" fontId="2" fillId="0" borderId="0" xfId="49" applyFill="1" applyAlignment="1">
      <alignment horizontal="center"/>
    </xf>
    <xf numFmtId="0" fontId="2" fillId="0" borderId="0" xfId="49" applyFill="1"/>
    <xf numFmtId="0" fontId="2" fillId="0" borderId="0" xfId="49" applyAlignment="1"/>
    <xf numFmtId="0" fontId="29" fillId="0" borderId="0" xfId="49" applyFont="1" applyFill="1"/>
    <xf numFmtId="0" fontId="2" fillId="0" borderId="0" xfId="49" applyFont="1" applyFill="1" applyAlignment="1">
      <alignment vertical="top" wrapText="1"/>
    </xf>
    <xf numFmtId="0" fontId="2" fillId="0" borderId="0" xfId="49" applyFont="1" applyFill="1" applyAlignment="1">
      <alignment horizontal="left" vertical="center" wrapText="1"/>
    </xf>
    <xf numFmtId="0" fontId="2" fillId="0" borderId="10" xfId="49" applyBorder="1"/>
    <xf numFmtId="0" fontId="2" fillId="0" borderId="10" xfId="49" applyFont="1" applyBorder="1" applyAlignment="1">
      <alignment horizontal="center" vertical="center"/>
    </xf>
    <xf numFmtId="0" fontId="2" fillId="0" borderId="10" xfId="49" applyBorder="1" applyAlignment="1">
      <alignment horizontal="center" vertical="center"/>
    </xf>
    <xf numFmtId="0" fontId="2" fillId="0" borderId="10" xfId="49" applyFill="1" applyBorder="1" applyAlignment="1">
      <alignment horizontal="center"/>
    </xf>
    <xf numFmtId="38" fontId="2" fillId="0" borderId="10" xfId="49" applyNumberFormat="1" applyFill="1" applyBorder="1"/>
    <xf numFmtId="176" fontId="2" fillId="0" borderId="10" xfId="1" applyNumberFormat="1" applyFont="1" applyFill="1" applyBorder="1" applyAlignment="1"/>
    <xf numFmtId="177" fontId="2" fillId="0" borderId="10" xfId="2" applyNumberFormat="1" applyFont="1" applyFill="1" applyBorder="1" applyAlignment="1"/>
    <xf numFmtId="178" fontId="2" fillId="0" borderId="11" xfId="2" applyNumberFormat="1" applyFont="1" applyFill="1" applyBorder="1" applyAlignment="1"/>
    <xf numFmtId="0" fontId="2" fillId="0" borderId="12" xfId="49" applyFill="1" applyBorder="1" applyAlignment="1">
      <alignment horizontal="center"/>
    </xf>
    <xf numFmtId="38" fontId="2" fillId="0" borderId="13" xfId="49" applyNumberFormat="1" applyFill="1" applyBorder="1"/>
    <xf numFmtId="176" fontId="2" fillId="0" borderId="13" xfId="1" applyNumberFormat="1" applyFont="1" applyFill="1" applyBorder="1" applyAlignment="1"/>
    <xf numFmtId="178" fontId="2" fillId="0" borderId="14" xfId="2" applyNumberFormat="1" applyFont="1" applyFill="1" applyBorder="1" applyAlignment="1"/>
    <xf numFmtId="0" fontId="2" fillId="0" borderId="10" xfId="49" applyFont="1" applyFill="1" applyBorder="1" applyAlignment="1">
      <alignment horizontal="center" vertical="center"/>
    </xf>
    <xf numFmtId="0" fontId="2" fillId="0" borderId="10" xfId="49" applyFill="1" applyBorder="1" applyAlignment="1">
      <alignment horizontal="center" vertical="center"/>
    </xf>
    <xf numFmtId="38" fontId="2" fillId="0" borderId="10" xfId="49" applyNumberFormat="1" applyFont="1" applyFill="1" applyBorder="1"/>
    <xf numFmtId="178" fontId="2" fillId="0" borderId="10" xfId="2" applyNumberFormat="1" applyFont="1" applyFill="1" applyBorder="1" applyAlignment="1"/>
    <xf numFmtId="178" fontId="2" fillId="0" borderId="15" xfId="2" applyNumberFormat="1" applyFont="1" applyFill="1" applyBorder="1" applyAlignment="1"/>
    <xf numFmtId="38" fontId="2" fillId="0" borderId="13" xfId="49" applyNumberFormat="1" applyFont="1" applyFill="1" applyBorder="1"/>
    <xf numFmtId="178" fontId="2" fillId="0" borderId="16" xfId="2" applyNumberFormat="1" applyFont="1" applyFill="1" applyBorder="1" applyAlignment="1"/>
    <xf numFmtId="38" fontId="2" fillId="0" borderId="0" xfId="49" applyNumberFormat="1" applyFont="1" applyFill="1" applyBorder="1"/>
    <xf numFmtId="38" fontId="2" fillId="0" borderId="0" xfId="49" applyNumberFormat="1" applyFill="1" applyBorder="1"/>
    <xf numFmtId="176" fontId="2" fillId="0" borderId="0" xfId="1" applyNumberFormat="1" applyFont="1" applyFill="1" applyBorder="1" applyAlignment="1"/>
    <xf numFmtId="178" fontId="2" fillId="0" borderId="0" xfId="2" applyNumberFormat="1" applyFont="1" applyFill="1" applyBorder="1" applyAlignment="1"/>
    <xf numFmtId="0" fontId="2" fillId="0" borderId="0" xfId="49" applyFont="1" applyFill="1"/>
    <xf numFmtId="0" fontId="2" fillId="0" borderId="0" xfId="49" applyFont="1" applyAlignment="1">
      <alignment horizontal="right"/>
    </xf>
    <xf numFmtId="0" fontId="32" fillId="0" borderId="0" xfId="49" applyFont="1"/>
    <xf numFmtId="0" fontId="2" fillId="0" borderId="0" xfId="49" applyFill="1" applyAlignment="1">
      <alignment horizontal="right"/>
    </xf>
    <xf numFmtId="0" fontId="33" fillId="0" borderId="17" xfId="49" applyFont="1" applyBorder="1" applyAlignment="1">
      <alignment horizontal="right" shrinkToFit="1"/>
    </xf>
    <xf numFmtId="0" fontId="34" fillId="0" borderId="17" xfId="0" applyFont="1" applyBorder="1" applyAlignment="1">
      <alignment horizontal="right" shrinkToFit="1"/>
    </xf>
    <xf numFmtId="0" fontId="2" fillId="0" borderId="10" xfId="49" applyFont="1" applyBorder="1" applyAlignment="1">
      <alignment horizontal="center" vertical="center"/>
    </xf>
    <xf numFmtId="0" fontId="2" fillId="0" borderId="10" xfId="49" applyFont="1" applyBorder="1" applyAlignment="1">
      <alignment horizontal="center" vertical="center" wrapText="1"/>
    </xf>
    <xf numFmtId="0" fontId="2" fillId="0" borderId="18" xfId="49" applyBorder="1" applyAlignment="1">
      <alignment vertical="center"/>
    </xf>
    <xf numFmtId="0" fontId="2" fillId="0" borderId="19" xfId="49" applyFont="1" applyBorder="1" applyAlignment="1">
      <alignment vertical="center"/>
    </xf>
    <xf numFmtId="38" fontId="2" fillId="0" borderId="10" xfId="1" applyFont="1" applyFill="1" applyBorder="1" applyAlignment="1">
      <alignment horizontal="right" vertical="center" indent="1"/>
    </xf>
    <xf numFmtId="178" fontId="2" fillId="0" borderId="10" xfId="49" applyNumberFormat="1" applyFill="1" applyBorder="1" applyAlignment="1">
      <alignment horizontal="right" vertical="center"/>
    </xf>
    <xf numFmtId="179" fontId="2" fillId="0" borderId="10" xfId="2" applyNumberFormat="1" applyFont="1" applyFill="1" applyBorder="1" applyAlignment="1">
      <alignment vertical="center"/>
    </xf>
    <xf numFmtId="0" fontId="2" fillId="0" borderId="20" xfId="49" applyFont="1" applyBorder="1" applyAlignment="1">
      <alignment horizontal="center" vertical="center"/>
    </xf>
    <xf numFmtId="38" fontId="2" fillId="0" borderId="10" xfId="49" applyNumberFormat="1" applyFill="1" applyBorder="1" applyAlignment="1">
      <alignment horizontal="right" vertical="center" indent="1"/>
    </xf>
    <xf numFmtId="38" fontId="2" fillId="0" borderId="0" xfId="49" applyNumberFormat="1"/>
    <xf numFmtId="0" fontId="32" fillId="0" borderId="19" xfId="49" applyFont="1" applyBorder="1" applyAlignment="1">
      <alignment vertical="center" wrapText="1"/>
    </xf>
    <xf numFmtId="0" fontId="2" fillId="0" borderId="20" xfId="49" applyBorder="1" applyAlignment="1">
      <alignment vertical="center"/>
    </xf>
    <xf numFmtId="0" fontId="2" fillId="0" borderId="11" xfId="49" applyBorder="1"/>
    <xf numFmtId="0" fontId="2" fillId="0" borderId="21" xfId="49" applyFont="1" applyBorder="1" applyAlignment="1">
      <alignment vertical="center"/>
    </xf>
    <xf numFmtId="38" fontId="2" fillId="0" borderId="18" xfId="1" applyFont="1" applyFill="1" applyBorder="1" applyAlignment="1">
      <alignment horizontal="right" vertical="center" indent="1"/>
    </xf>
    <xf numFmtId="38" fontId="2" fillId="0" borderId="18" xfId="49" applyNumberFormat="1" applyFill="1" applyBorder="1" applyAlignment="1">
      <alignment horizontal="right" vertical="center" indent="1"/>
    </xf>
    <xf numFmtId="0" fontId="2" fillId="0" borderId="22" xfId="49" applyFont="1" applyBorder="1" applyAlignment="1">
      <alignment horizontal="center" vertical="center"/>
    </xf>
    <xf numFmtId="0" fontId="2" fillId="0" borderId="23" xfId="49" applyFont="1" applyBorder="1" applyAlignment="1">
      <alignment horizontal="center" vertical="center"/>
    </xf>
    <xf numFmtId="38" fontId="2" fillId="0" borderId="13" xfId="1" applyFont="1" applyFill="1" applyBorder="1" applyAlignment="1">
      <alignment horizontal="right" vertical="center" indent="1"/>
    </xf>
    <xf numFmtId="178" fontId="2" fillId="0" borderId="13" xfId="49" applyNumberFormat="1" applyFill="1" applyBorder="1" applyAlignment="1">
      <alignment horizontal="right" vertical="center"/>
    </xf>
    <xf numFmtId="179" fontId="2" fillId="0" borderId="13" xfId="2" applyNumberFormat="1" applyFont="1" applyFill="1" applyBorder="1" applyAlignment="1">
      <alignment vertical="center"/>
    </xf>
    <xf numFmtId="38" fontId="2" fillId="0" borderId="16" xfId="49" applyNumberFormat="1" applyFill="1" applyBorder="1" applyAlignment="1">
      <alignment horizontal="right" vertical="center" indent="1"/>
    </xf>
    <xf numFmtId="0" fontId="33" fillId="0" borderId="0" xfId="49" applyFont="1" applyAlignment="1">
      <alignment horizontal="right"/>
    </xf>
    <xf numFmtId="0" fontId="2" fillId="0" borderId="0" xfId="49" applyFont="1" applyAlignment="1">
      <alignment horizontal="right" wrapText="1"/>
    </xf>
    <xf numFmtId="0" fontId="2" fillId="0" borderId="24" xfId="49" applyBorder="1" applyAlignment="1">
      <alignment horizontal="center" vertical="center"/>
    </xf>
    <xf numFmtId="0" fontId="2" fillId="0" borderId="25" xfId="49" applyFont="1" applyBorder="1" applyAlignment="1">
      <alignment horizontal="center" vertical="center" wrapText="1"/>
    </xf>
    <xf numFmtId="0" fontId="2" fillId="0" borderId="26" xfId="49" applyBorder="1" applyAlignment="1">
      <alignment horizontal="center" vertical="center"/>
    </xf>
    <xf numFmtId="0" fontId="33" fillId="0" borderId="27" xfId="49" applyFont="1" applyBorder="1" applyAlignment="1">
      <alignment horizontal="center" vertical="center" wrapText="1"/>
    </xf>
    <xf numFmtId="0" fontId="32" fillId="0" borderId="27" xfId="49" applyFont="1" applyBorder="1" applyAlignment="1">
      <alignment horizontal="center" vertical="center" wrapText="1"/>
    </xf>
    <xf numFmtId="0" fontId="32" fillId="0" borderId="28" xfId="49" applyFont="1" applyBorder="1" applyAlignment="1">
      <alignment wrapText="1"/>
    </xf>
    <xf numFmtId="38" fontId="2" fillId="0" borderId="29" xfId="49" applyNumberFormat="1" applyFont="1" applyFill="1" applyBorder="1" applyAlignment="1">
      <alignment horizontal="right" indent="1"/>
    </xf>
    <xf numFmtId="179" fontId="2" fillId="0" borderId="10" xfId="2" applyNumberFormat="1" applyFont="1" applyFill="1" applyBorder="1" applyAlignment="1"/>
    <xf numFmtId="38" fontId="2" fillId="0" borderId="30" xfId="1" applyFont="1" applyFill="1" applyBorder="1" applyAlignment="1">
      <alignment horizontal="right" indent="1"/>
    </xf>
    <xf numFmtId="38" fontId="2" fillId="0" borderId="29" xfId="49" applyNumberFormat="1" applyFill="1" applyBorder="1" applyAlignment="1">
      <alignment horizontal="right" indent="1"/>
    </xf>
    <xf numFmtId="179" fontId="2" fillId="0" borderId="31" xfId="2" applyNumberFormat="1" applyFont="1" applyFill="1" applyBorder="1" applyAlignment="1"/>
    <xf numFmtId="38" fontId="2" fillId="0" borderId="30" xfId="49" applyNumberFormat="1" applyFill="1" applyBorder="1" applyAlignment="1">
      <alignment horizontal="right" indent="1"/>
    </xf>
    <xf numFmtId="0" fontId="2" fillId="0" borderId="32" xfId="49" applyBorder="1" applyAlignment="1">
      <alignment horizontal="center" vertical="center"/>
    </xf>
    <xf numFmtId="38" fontId="2" fillId="0" borderId="33" xfId="49" applyNumberFormat="1" applyFont="1" applyFill="1" applyBorder="1" applyAlignment="1">
      <alignment horizontal="right" indent="1"/>
    </xf>
    <xf numFmtId="38" fontId="2" fillId="0" borderId="14" xfId="1" applyFont="1" applyFill="1" applyBorder="1" applyAlignment="1">
      <alignment horizontal="right" indent="1"/>
    </xf>
    <xf numFmtId="38" fontId="2" fillId="0" borderId="33" xfId="49" applyNumberFormat="1" applyFill="1" applyBorder="1" applyAlignment="1">
      <alignment horizontal="right" indent="1"/>
    </xf>
    <xf numFmtId="38" fontId="2" fillId="0" borderId="14" xfId="49" applyNumberFormat="1" applyFill="1" applyBorder="1" applyAlignment="1">
      <alignment horizontal="right" indent="1"/>
    </xf>
    <xf numFmtId="0" fontId="33" fillId="0" borderId="34" xfId="49" applyFont="1" applyBorder="1" applyAlignment="1">
      <alignment horizontal="right" vertical="center"/>
    </xf>
    <xf numFmtId="0" fontId="0" fillId="0" borderId="34" xfId="0" applyBorder="1" applyAlignment="1">
      <alignment horizontal="right" vertical="center"/>
    </xf>
    <xf numFmtId="0" fontId="33" fillId="0" borderId="0" xfId="49" applyFont="1" applyBorder="1" applyAlignment="1">
      <alignment horizontal="right" vertical="center"/>
    </xf>
    <xf numFmtId="0" fontId="2" fillId="0" borderId="0" xfId="49" applyAlignment="1">
      <alignment horizontal="center"/>
    </xf>
    <xf numFmtId="0" fontId="0" fillId="0" borderId="0" xfId="0" applyAlignment="1">
      <alignment horizontal="center"/>
    </xf>
    <xf numFmtId="0" fontId="2" fillId="0" borderId="0" xfId="49" applyAlignment="1">
      <alignment wrapText="1"/>
    </xf>
    <xf numFmtId="0" fontId="2" fillId="0" borderId="0" xfId="49" applyAlignment="1">
      <alignment vertical="center"/>
    </xf>
    <xf numFmtId="0" fontId="33" fillId="0" borderId="27" xfId="49" applyFont="1" applyBorder="1" applyAlignment="1">
      <alignment horizontal="center" vertical="center" wrapText="1" shrinkToFit="1"/>
    </xf>
    <xf numFmtId="0" fontId="2" fillId="0" borderId="28" xfId="49" applyBorder="1" applyAlignment="1">
      <alignment horizontal="center"/>
    </xf>
    <xf numFmtId="180" fontId="2" fillId="0" borderId="10" xfId="2" applyNumberFormat="1" applyFont="1" applyFill="1" applyBorder="1" applyAlignment="1"/>
    <xf numFmtId="0" fontId="2" fillId="0" borderId="32" xfId="49" applyBorder="1" applyAlignment="1">
      <alignment horizontal="center"/>
    </xf>
    <xf numFmtId="0" fontId="33" fillId="0" borderId="34" xfId="49" applyFont="1" applyBorder="1" applyAlignment="1">
      <alignment horizontal="right"/>
    </xf>
    <xf numFmtId="0" fontId="33" fillId="0" borderId="0" xfId="49" applyFont="1" applyBorder="1" applyAlignment="1">
      <alignment horizontal="right"/>
    </xf>
    <xf numFmtId="10" fontId="2" fillId="0" borderId="0" xfId="49" applyNumberFormat="1" applyFont="1"/>
    <xf numFmtId="0" fontId="2" fillId="0" borderId="25" xfId="49" applyFont="1" applyBorder="1" applyAlignment="1">
      <alignment horizontal="center" vertical="center"/>
    </xf>
    <xf numFmtId="0" fontId="2" fillId="0" borderId="26" xfId="49" applyFont="1" applyBorder="1" applyAlignment="1">
      <alignment horizontal="center" vertical="center" wrapText="1"/>
    </xf>
    <xf numFmtId="0" fontId="2" fillId="0" borderId="26" xfId="49" applyFont="1" applyBorder="1" applyAlignment="1">
      <alignment horizontal="center" vertical="center"/>
    </xf>
    <xf numFmtId="0" fontId="2" fillId="0" borderId="27" xfId="49" applyFont="1" applyBorder="1" applyAlignment="1">
      <alignment horizontal="center" vertical="center" wrapText="1"/>
    </xf>
    <xf numFmtId="0" fontId="2" fillId="0" borderId="35" xfId="49" applyFont="1" applyBorder="1" applyAlignment="1">
      <alignment horizontal="center" vertical="center" wrapText="1"/>
    </xf>
    <xf numFmtId="0" fontId="2" fillId="0" borderId="29" xfId="49" applyFont="1" applyBorder="1" applyAlignment="1">
      <alignment horizontal="center"/>
    </xf>
    <xf numFmtId="38" fontId="2" fillId="0" borderId="10" xfId="49" applyNumberFormat="1" applyFont="1" applyFill="1" applyBorder="1" applyAlignment="1">
      <alignment horizontal="right" indent="1"/>
    </xf>
    <xf numFmtId="38" fontId="2" fillId="0" borderId="30" xfId="49" applyNumberFormat="1" applyFont="1" applyFill="1" applyBorder="1" applyAlignment="1">
      <alignment horizontal="right" indent="1"/>
    </xf>
    <xf numFmtId="38" fontId="2" fillId="0" borderId="19" xfId="49" applyNumberFormat="1" applyFont="1" applyFill="1" applyBorder="1" applyAlignment="1">
      <alignment horizontal="right" indent="1"/>
    </xf>
    <xf numFmtId="0" fontId="2" fillId="0" borderId="33" xfId="49" applyFont="1" applyBorder="1" applyAlignment="1">
      <alignment horizontal="center"/>
    </xf>
    <xf numFmtId="38" fontId="2" fillId="0" borderId="15" xfId="49" applyNumberFormat="1" applyFont="1" applyFill="1" applyBorder="1" applyAlignment="1">
      <alignment horizontal="right" indent="1"/>
    </xf>
    <xf numFmtId="180" fontId="2" fillId="0" borderId="15" xfId="2" applyNumberFormat="1" applyFont="1" applyFill="1" applyBorder="1" applyAlignment="1"/>
    <xf numFmtId="38" fontId="2" fillId="0" borderId="14" xfId="49" applyNumberFormat="1" applyFont="1" applyFill="1" applyBorder="1" applyAlignment="1">
      <alignment horizontal="right" indent="1"/>
    </xf>
    <xf numFmtId="0" fontId="33" fillId="0" borderId="0" xfId="49" applyFont="1" applyBorder="1" applyAlignment="1">
      <alignment horizontal="right"/>
    </xf>
    <xf numFmtId="0" fontId="33" fillId="0" borderId="0" xfId="49" applyFont="1" applyFill="1" applyAlignment="1">
      <alignment vertical="center"/>
    </xf>
    <xf numFmtId="0" fontId="27" fillId="0" borderId="0" xfId="49" applyFont="1" applyFill="1" applyAlignment="1">
      <alignment vertical="center"/>
    </xf>
    <xf numFmtId="0" fontId="0" fillId="0" borderId="0" xfId="0" applyFill="1">
      <alignment vertical="center"/>
    </xf>
    <xf numFmtId="0" fontId="33" fillId="0" borderId="0" xfId="49" applyFont="1" applyFill="1" applyAlignment="1" applyProtection="1">
      <alignment vertical="center"/>
      <protection locked="0"/>
    </xf>
    <xf numFmtId="0" fontId="33" fillId="0" borderId="0" xfId="49" applyFont="1" applyFill="1" applyBorder="1" applyAlignment="1" applyProtection="1">
      <alignment horizontal="center" vertical="center"/>
      <protection locked="0"/>
    </xf>
    <xf numFmtId="0" fontId="33" fillId="0" borderId="0" xfId="49" applyFont="1" applyFill="1" applyBorder="1" applyAlignment="1" applyProtection="1">
      <alignment vertical="center"/>
      <protection locked="0"/>
    </xf>
    <xf numFmtId="38" fontId="33" fillId="0" borderId="0" xfId="1" applyFont="1" applyFill="1" applyBorder="1" applyAlignment="1" applyProtection="1">
      <alignment vertical="center"/>
      <protection locked="0"/>
    </xf>
    <xf numFmtId="178" fontId="33" fillId="0" borderId="0" xfId="2" applyNumberFormat="1" applyFont="1" applyFill="1" applyBorder="1" applyAlignment="1" applyProtection="1">
      <alignment vertical="center"/>
      <protection locked="0"/>
    </xf>
    <xf numFmtId="0" fontId="33" fillId="0" borderId="36" xfId="49" applyFont="1" applyFill="1" applyBorder="1" applyAlignment="1" applyProtection="1">
      <alignment horizontal="center" vertical="center"/>
      <protection locked="0"/>
    </xf>
    <xf numFmtId="0" fontId="33" fillId="0" borderId="37" xfId="49" applyFont="1" applyFill="1" applyBorder="1" applyAlignment="1" applyProtection="1">
      <alignment horizontal="center" vertical="center"/>
      <protection locked="0"/>
    </xf>
    <xf numFmtId="0" fontId="33" fillId="0" borderId="25" xfId="49" applyFont="1" applyFill="1" applyBorder="1" applyAlignment="1" applyProtection="1">
      <alignment horizontal="centerContinuous" vertical="center"/>
      <protection locked="0"/>
    </xf>
    <xf numFmtId="0" fontId="33" fillId="0" borderId="26" xfId="49" applyFont="1" applyFill="1" applyBorder="1" applyAlignment="1" applyProtection="1">
      <alignment horizontal="centerContinuous" vertical="center"/>
      <protection locked="0"/>
    </xf>
    <xf numFmtId="38" fontId="33" fillId="0" borderId="26" xfId="1" applyFont="1" applyFill="1" applyBorder="1" applyAlignment="1" applyProtection="1">
      <alignment horizontal="centerContinuous" vertical="center"/>
      <protection locked="0"/>
    </xf>
    <xf numFmtId="0" fontId="33" fillId="0" borderId="27" xfId="49" applyFont="1" applyFill="1" applyBorder="1" applyAlignment="1" applyProtection="1">
      <alignment horizontal="centerContinuous" vertical="center"/>
      <protection locked="0"/>
    </xf>
    <xf numFmtId="0" fontId="33" fillId="0" borderId="38" xfId="49" applyFont="1" applyFill="1" applyBorder="1" applyAlignment="1" applyProtection="1">
      <alignment horizontal="center" vertical="center"/>
      <protection locked="0"/>
    </xf>
    <xf numFmtId="0" fontId="33" fillId="0" borderId="39" xfId="49" applyFont="1" applyFill="1" applyBorder="1" applyAlignment="1" applyProtection="1">
      <alignment horizontal="center" vertical="center" shrinkToFit="1"/>
      <protection locked="0"/>
    </xf>
    <xf numFmtId="0" fontId="33" fillId="0" borderId="33" xfId="49" applyFont="1" applyFill="1" applyBorder="1" applyAlignment="1" applyProtection="1">
      <alignment horizontal="center" vertical="center"/>
      <protection locked="0"/>
    </xf>
    <xf numFmtId="0" fontId="33" fillId="0" borderId="15" xfId="49" applyFont="1" applyFill="1" applyBorder="1" applyAlignment="1" applyProtection="1">
      <alignment horizontal="center" vertical="center"/>
      <protection locked="0"/>
    </xf>
    <xf numFmtId="0" fontId="33" fillId="0" borderId="14" xfId="49" applyFont="1" applyFill="1" applyBorder="1" applyAlignment="1" applyProtection="1">
      <alignment horizontal="center" vertical="center"/>
      <protection locked="0"/>
    </xf>
    <xf numFmtId="0" fontId="33" fillId="0" borderId="40" xfId="49" applyFont="1" applyFill="1" applyBorder="1" applyAlignment="1" applyProtection="1">
      <alignment horizontal="center" vertical="center"/>
      <protection locked="0"/>
    </xf>
    <xf numFmtId="0" fontId="33" fillId="0" borderId="24" xfId="49" applyFont="1" applyFill="1" applyBorder="1" applyAlignment="1" applyProtection="1">
      <alignment horizontal="center" vertical="center"/>
      <protection locked="0"/>
    </xf>
    <xf numFmtId="38" fontId="33" fillId="0" borderId="41" xfId="1" applyFont="1" applyFill="1" applyBorder="1" applyAlignment="1" applyProtection="1">
      <alignment vertical="center"/>
      <protection locked="0"/>
    </xf>
    <xf numFmtId="38" fontId="33" fillId="0" borderId="26" xfId="1" applyFont="1" applyFill="1" applyBorder="1" applyAlignment="1" applyProtection="1">
      <alignment vertical="center"/>
      <protection locked="0"/>
    </xf>
    <xf numFmtId="38" fontId="33" fillId="0" borderId="35" xfId="1" applyFont="1" applyFill="1" applyBorder="1" applyAlignment="1" applyProtection="1">
      <alignment vertical="center"/>
      <protection locked="0"/>
    </xf>
    <xf numFmtId="38" fontId="33" fillId="0" borderId="24" xfId="1" applyFont="1" applyFill="1" applyBorder="1" applyAlignment="1" applyProtection="1">
      <alignment vertical="center"/>
      <protection locked="0"/>
    </xf>
    <xf numFmtId="178" fontId="33" fillId="0" borderId="24" xfId="2" applyNumberFormat="1" applyFont="1" applyFill="1" applyBorder="1" applyAlignment="1" applyProtection="1">
      <alignment vertical="center"/>
      <protection locked="0"/>
    </xf>
    <xf numFmtId="0" fontId="33" fillId="0" borderId="0" xfId="49" applyFont="1" applyFill="1" applyAlignment="1" applyProtection="1">
      <alignment vertical="center" wrapText="1"/>
      <protection locked="0"/>
    </xf>
    <xf numFmtId="0" fontId="33" fillId="0" borderId="42" xfId="49" applyFont="1" applyFill="1" applyBorder="1" applyAlignment="1" applyProtection="1">
      <alignment horizontal="center" vertical="center"/>
      <protection locked="0"/>
    </xf>
    <xf numFmtId="0" fontId="33" fillId="0" borderId="28" xfId="49" applyFont="1" applyFill="1" applyBorder="1" applyAlignment="1" applyProtection="1">
      <alignment horizontal="center" vertical="center"/>
      <protection locked="0"/>
    </xf>
    <xf numFmtId="38" fontId="33" fillId="0" borderId="43" xfId="1" applyFont="1" applyFill="1" applyBorder="1" applyAlignment="1" applyProtection="1">
      <alignment vertical="center"/>
      <protection locked="0"/>
    </xf>
    <xf numFmtId="38" fontId="33" fillId="0" borderId="29" xfId="1" applyFont="1" applyFill="1" applyBorder="1" applyAlignment="1" applyProtection="1">
      <alignment vertical="center"/>
      <protection locked="0"/>
    </xf>
    <xf numFmtId="38" fontId="33" fillId="0" borderId="10" xfId="1" applyFont="1" applyFill="1" applyBorder="1" applyAlignment="1" applyProtection="1">
      <alignment vertical="center"/>
      <protection locked="0"/>
    </xf>
    <xf numFmtId="38" fontId="33" fillId="0" borderId="30" xfId="1" applyFont="1" applyFill="1" applyBorder="1" applyAlignment="1" applyProtection="1">
      <alignment vertical="center"/>
      <protection locked="0"/>
    </xf>
    <xf numFmtId="38" fontId="33" fillId="0" borderId="44" xfId="1" applyFont="1" applyFill="1" applyBorder="1" applyAlignment="1" applyProtection="1">
      <alignment vertical="center"/>
      <protection locked="0"/>
    </xf>
    <xf numFmtId="178" fontId="33" fillId="0" borderId="28" xfId="2" applyNumberFormat="1" applyFont="1" applyFill="1" applyBorder="1" applyAlignment="1" applyProtection="1">
      <alignment vertical="center"/>
      <protection locked="0"/>
    </xf>
    <xf numFmtId="0" fontId="33" fillId="0" borderId="32" xfId="49" applyFont="1" applyFill="1" applyBorder="1" applyAlignment="1" applyProtection="1">
      <alignment horizontal="center" vertical="center"/>
      <protection locked="0"/>
    </xf>
    <xf numFmtId="38" fontId="33" fillId="0" borderId="45" xfId="1" applyFont="1" applyFill="1" applyBorder="1" applyAlignment="1" applyProtection="1">
      <alignment vertical="center"/>
      <protection locked="0"/>
    </xf>
    <xf numFmtId="38" fontId="33" fillId="0" borderId="33" xfId="1" applyFont="1" applyFill="1" applyBorder="1" applyAlignment="1" applyProtection="1">
      <alignment vertical="center"/>
      <protection locked="0"/>
    </xf>
    <xf numFmtId="38" fontId="33" fillId="0" borderId="15" xfId="1" applyFont="1" applyFill="1" applyBorder="1" applyAlignment="1" applyProtection="1">
      <alignment vertical="center"/>
      <protection locked="0"/>
    </xf>
    <xf numFmtId="38" fontId="33" fillId="0" borderId="14" xfId="1" applyFont="1" applyFill="1" applyBorder="1" applyAlignment="1" applyProtection="1">
      <alignment vertical="center"/>
      <protection locked="0"/>
    </xf>
    <xf numFmtId="38" fontId="33" fillId="0" borderId="46" xfId="1" applyFont="1" applyFill="1" applyBorder="1" applyAlignment="1" applyProtection="1">
      <alignment vertical="center"/>
      <protection locked="0"/>
    </xf>
    <xf numFmtId="178" fontId="33" fillId="0" borderId="32" xfId="2" applyNumberFormat="1" applyFont="1" applyFill="1" applyBorder="1" applyAlignment="1" applyProtection="1">
      <alignment vertical="center"/>
      <protection locked="0"/>
    </xf>
    <xf numFmtId="0" fontId="36" fillId="0" borderId="0" xfId="49" applyFont="1" applyFill="1" applyAlignment="1" applyProtection="1">
      <alignment vertical="center"/>
      <protection locked="0"/>
    </xf>
    <xf numFmtId="38" fontId="33" fillId="0" borderId="28" xfId="1" applyFont="1" applyFill="1" applyBorder="1" applyAlignment="1" applyProtection="1">
      <alignment vertical="center"/>
      <protection locked="0"/>
    </xf>
    <xf numFmtId="38" fontId="33" fillId="0" borderId="47" xfId="1" applyFont="1" applyFill="1" applyBorder="1" applyAlignment="1" applyProtection="1">
      <alignment vertical="center"/>
      <protection locked="0"/>
    </xf>
    <xf numFmtId="38" fontId="33" fillId="0" borderId="32" xfId="1" applyFont="1" applyFill="1" applyBorder="1" applyAlignment="1" applyProtection="1">
      <alignment vertical="center"/>
      <protection locked="0"/>
    </xf>
    <xf numFmtId="38" fontId="33" fillId="0" borderId="24" xfId="1" applyFont="1" applyFill="1" applyBorder="1" applyAlignment="1">
      <alignment vertical="center"/>
    </xf>
    <xf numFmtId="38" fontId="33" fillId="0" borderId="25" xfId="1" applyFont="1" applyFill="1" applyBorder="1" applyAlignment="1">
      <alignment vertical="center"/>
    </xf>
    <xf numFmtId="38" fontId="33" fillId="0" borderId="26" xfId="1" applyFont="1" applyFill="1" applyBorder="1" applyAlignment="1">
      <alignment vertical="center"/>
    </xf>
    <xf numFmtId="38" fontId="33" fillId="0" borderId="48" xfId="1" applyFont="1" applyFill="1" applyBorder="1" applyAlignment="1">
      <alignment vertical="center"/>
    </xf>
    <xf numFmtId="38" fontId="33" fillId="0" borderId="28" xfId="1" applyFont="1" applyFill="1" applyBorder="1" applyAlignment="1">
      <alignment vertical="center"/>
    </xf>
    <xf numFmtId="38" fontId="33" fillId="0" borderId="29" xfId="1" applyFont="1" applyFill="1" applyBorder="1" applyAlignment="1">
      <alignment vertical="center"/>
    </xf>
    <xf numFmtId="38" fontId="33" fillId="0" borderId="10" xfId="1" applyFont="1" applyFill="1" applyBorder="1" applyAlignment="1">
      <alignment vertical="center"/>
    </xf>
    <xf numFmtId="38" fontId="33" fillId="0" borderId="31" xfId="1" applyFont="1" applyFill="1" applyBorder="1" applyAlignment="1">
      <alignment vertical="center"/>
    </xf>
    <xf numFmtId="38" fontId="33" fillId="0" borderId="40" xfId="1" applyFont="1" applyFill="1" applyBorder="1" applyAlignment="1" applyProtection="1">
      <alignment vertical="center"/>
      <protection locked="0"/>
    </xf>
    <xf numFmtId="38" fontId="33" fillId="0" borderId="32" xfId="1" applyFont="1" applyFill="1" applyBorder="1" applyAlignment="1">
      <alignment vertical="center"/>
    </xf>
    <xf numFmtId="38" fontId="33" fillId="0" borderId="33" xfId="1" applyFont="1" applyFill="1" applyBorder="1" applyAlignment="1">
      <alignment vertical="center"/>
    </xf>
    <xf numFmtId="38" fontId="33" fillId="0" borderId="15" xfId="1" applyFont="1" applyFill="1" applyBorder="1" applyAlignment="1">
      <alignment vertical="center"/>
    </xf>
    <xf numFmtId="38" fontId="33" fillId="0" borderId="49" xfId="1" applyFont="1" applyFill="1" applyBorder="1" applyAlignment="1">
      <alignment vertical="center"/>
    </xf>
    <xf numFmtId="38" fontId="33" fillId="0" borderId="48" xfId="1" applyFont="1" applyFill="1" applyBorder="1" applyAlignment="1" applyProtection="1">
      <alignment vertical="center"/>
      <protection locked="0"/>
    </xf>
    <xf numFmtId="38" fontId="33" fillId="0" borderId="50" xfId="1" applyFont="1" applyFill="1" applyBorder="1" applyAlignment="1" applyProtection="1">
      <alignment vertical="center"/>
      <protection locked="0"/>
    </xf>
    <xf numFmtId="38" fontId="33" fillId="0" borderId="51" xfId="1" applyFont="1" applyFill="1" applyBorder="1" applyAlignment="1" applyProtection="1">
      <alignment vertical="center"/>
      <protection locked="0"/>
    </xf>
    <xf numFmtId="38" fontId="33" fillId="0" borderId="49" xfId="1" applyFont="1" applyFill="1" applyBorder="1" applyAlignment="1" applyProtection="1">
      <alignment vertical="center"/>
      <protection locked="0"/>
    </xf>
    <xf numFmtId="38" fontId="33" fillId="0" borderId="0" xfId="49" applyNumberFormat="1" applyFont="1" applyFill="1" applyBorder="1" applyAlignment="1" applyProtection="1">
      <alignment vertical="center"/>
      <protection locked="0"/>
    </xf>
    <xf numFmtId="38" fontId="33" fillId="0" borderId="0" xfId="49" applyNumberFormat="1" applyFont="1" applyFill="1" applyAlignment="1" applyProtection="1">
      <alignment vertical="center"/>
      <protection locked="0"/>
    </xf>
    <xf numFmtId="38" fontId="33" fillId="0" borderId="31" xfId="1" applyFont="1" applyFill="1" applyBorder="1" applyAlignment="1" applyProtection="1">
      <alignment vertical="center"/>
      <protection locked="0"/>
    </xf>
    <xf numFmtId="38" fontId="33" fillId="0" borderId="19" xfId="1" applyFont="1" applyFill="1" applyBorder="1" applyAlignment="1" applyProtection="1">
      <alignment vertical="center"/>
      <protection locked="0"/>
    </xf>
    <xf numFmtId="38" fontId="33" fillId="0" borderId="25" xfId="1" applyFont="1" applyFill="1" applyBorder="1" applyAlignment="1" applyProtection="1">
      <alignment vertical="center"/>
      <protection locked="0"/>
    </xf>
    <xf numFmtId="178" fontId="33" fillId="0" borderId="52" xfId="2" applyNumberFormat="1" applyFont="1" applyFill="1" applyBorder="1" applyAlignment="1" applyProtection="1">
      <alignment vertical="center"/>
      <protection locked="0"/>
    </xf>
    <xf numFmtId="178" fontId="33" fillId="0" borderId="38" xfId="2" applyNumberFormat="1" applyFont="1" applyFill="1" applyBorder="1" applyAlignment="1" applyProtection="1">
      <alignment vertical="center"/>
      <protection locked="0"/>
    </xf>
    <xf numFmtId="0" fontId="37" fillId="0" borderId="0" xfId="0" applyFont="1" applyFill="1">
      <alignment vertical="center"/>
    </xf>
    <xf numFmtId="0" fontId="33" fillId="0" borderId="36" xfId="49" applyFont="1" applyFill="1" applyBorder="1" applyAlignment="1">
      <alignment horizontal="center" vertical="center"/>
    </xf>
    <xf numFmtId="0" fontId="33" fillId="0" borderId="37" xfId="49" applyFont="1" applyFill="1" applyBorder="1" applyAlignment="1">
      <alignment horizontal="center" vertical="center"/>
    </xf>
    <xf numFmtId="0" fontId="33" fillId="0" borderId="26" xfId="49" applyFont="1" applyFill="1" applyBorder="1" applyAlignment="1">
      <alignment horizontal="centerContinuous" vertical="center"/>
    </xf>
    <xf numFmtId="38" fontId="33" fillId="0" borderId="26" xfId="1" applyFont="1" applyFill="1" applyBorder="1" applyAlignment="1">
      <alignment horizontal="centerContinuous" vertical="center"/>
    </xf>
    <xf numFmtId="0" fontId="33" fillId="0" borderId="27" xfId="49" applyFont="1" applyFill="1" applyBorder="1" applyAlignment="1">
      <alignment horizontal="centerContinuous" vertical="center"/>
    </xf>
    <xf numFmtId="0" fontId="33" fillId="0" borderId="38" xfId="49" applyFont="1" applyFill="1" applyBorder="1" applyAlignment="1">
      <alignment horizontal="center" vertical="center"/>
    </xf>
    <xf numFmtId="0" fontId="33" fillId="0" borderId="39" xfId="49" applyFont="1" applyFill="1" applyBorder="1" applyAlignment="1">
      <alignment horizontal="center" vertical="center" shrinkToFit="1"/>
    </xf>
    <xf numFmtId="0" fontId="33" fillId="0" borderId="15" xfId="49" applyFont="1" applyFill="1" applyBorder="1" applyAlignment="1">
      <alignment horizontal="center" vertical="center"/>
    </xf>
    <xf numFmtId="0" fontId="33" fillId="0" borderId="14" xfId="49" applyFont="1" applyFill="1" applyBorder="1" applyAlignment="1">
      <alignment horizontal="center" vertical="center"/>
    </xf>
    <xf numFmtId="0" fontId="33" fillId="0" borderId="40" xfId="49" applyFont="1" applyFill="1" applyBorder="1" applyAlignment="1">
      <alignment horizontal="center" vertical="center"/>
    </xf>
    <xf numFmtId="0" fontId="33" fillId="0" borderId="41" xfId="49" applyFont="1" applyFill="1" applyBorder="1" applyAlignment="1">
      <alignment horizontal="center" vertical="center"/>
    </xf>
    <xf numFmtId="38" fontId="33" fillId="0" borderId="24" xfId="3" applyFont="1" applyFill="1" applyBorder="1" applyAlignment="1">
      <alignment vertical="center"/>
    </xf>
    <xf numFmtId="38" fontId="38" fillId="0" borderId="47" xfId="3" applyFont="1" applyFill="1" applyBorder="1" applyAlignment="1" applyProtection="1">
      <alignment vertical="center"/>
    </xf>
    <xf numFmtId="38" fontId="38" fillId="0" borderId="17" xfId="3" applyFont="1" applyFill="1" applyBorder="1" applyAlignment="1" applyProtection="1">
      <alignment vertical="center"/>
    </xf>
    <xf numFmtId="178" fontId="33" fillId="0" borderId="53" xfId="48" applyNumberFormat="1" applyFont="1" applyFill="1" applyBorder="1" applyAlignment="1">
      <alignment vertical="center"/>
    </xf>
    <xf numFmtId="0" fontId="33" fillId="0" borderId="42" xfId="49" applyFont="1" applyFill="1" applyBorder="1" applyAlignment="1">
      <alignment horizontal="center" vertical="center"/>
    </xf>
    <xf numFmtId="0" fontId="33" fillId="0" borderId="43" xfId="49" applyFont="1" applyFill="1" applyBorder="1" applyAlignment="1">
      <alignment horizontal="center" vertical="center"/>
    </xf>
    <xf numFmtId="38" fontId="33" fillId="0" borderId="28" xfId="3" applyFont="1" applyFill="1" applyBorder="1" applyAlignment="1">
      <alignment vertical="center"/>
    </xf>
    <xf numFmtId="178" fontId="33" fillId="0" borderId="54" xfId="48" applyNumberFormat="1" applyFont="1" applyFill="1" applyBorder="1" applyAlignment="1">
      <alignment vertical="center"/>
    </xf>
    <xf numFmtId="0" fontId="33" fillId="0" borderId="51" xfId="49" applyFont="1" applyFill="1" applyBorder="1" applyAlignment="1">
      <alignment horizontal="center" vertical="center"/>
    </xf>
    <xf numFmtId="38" fontId="33" fillId="0" borderId="32" xfId="3" applyFont="1" applyFill="1" applyBorder="1" applyAlignment="1">
      <alignment vertical="center"/>
    </xf>
    <xf numFmtId="38" fontId="33" fillId="0" borderId="55" xfId="3" applyFont="1" applyFill="1" applyBorder="1" applyAlignment="1">
      <alignment vertical="center"/>
    </xf>
    <xf numFmtId="38" fontId="33" fillId="0" borderId="11" xfId="3" applyFont="1" applyFill="1" applyBorder="1" applyAlignment="1">
      <alignment vertical="center"/>
    </xf>
    <xf numFmtId="38" fontId="33" fillId="0" borderId="56" xfId="3" applyFont="1" applyFill="1" applyBorder="1" applyAlignment="1">
      <alignment vertical="center"/>
    </xf>
    <xf numFmtId="178" fontId="33" fillId="0" borderId="46" xfId="48" applyNumberFormat="1" applyFont="1" applyFill="1" applyBorder="1" applyAlignment="1">
      <alignment vertical="center"/>
    </xf>
    <xf numFmtId="0" fontId="33" fillId="0" borderId="24" xfId="49" applyFont="1" applyFill="1" applyBorder="1" applyAlignment="1">
      <alignment horizontal="center" vertical="center"/>
    </xf>
    <xf numFmtId="38" fontId="38" fillId="0" borderId="37" xfId="3" applyFont="1" applyFill="1" applyBorder="1" applyAlignment="1" applyProtection="1">
      <alignment vertical="center"/>
    </xf>
    <xf numFmtId="38" fontId="38" fillId="0" borderId="24" xfId="3" applyFont="1" applyFill="1" applyBorder="1" applyAlignment="1" applyProtection="1">
      <alignment vertical="center"/>
    </xf>
    <xf numFmtId="0" fontId="36" fillId="0" borderId="42" xfId="49" applyFont="1" applyFill="1" applyBorder="1" applyAlignment="1">
      <alignment horizontal="center" vertical="center"/>
    </xf>
    <xf numFmtId="0" fontId="33" fillId="0" borderId="28" xfId="49" applyFont="1" applyFill="1" applyBorder="1" applyAlignment="1">
      <alignment horizontal="center" vertical="center"/>
    </xf>
    <xf numFmtId="38" fontId="38" fillId="0" borderId="30" xfId="3" applyFont="1" applyFill="1" applyBorder="1" applyAlignment="1" applyProtection="1">
      <alignment vertical="center"/>
    </xf>
    <xf numFmtId="38" fontId="38" fillId="0" borderId="40" xfId="3" applyFont="1" applyFill="1" applyBorder="1" applyAlignment="1" applyProtection="1">
      <alignment vertical="center"/>
    </xf>
    <xf numFmtId="0" fontId="33" fillId="0" borderId="32" xfId="49" applyFont="1" applyFill="1" applyBorder="1" applyAlignment="1">
      <alignment horizontal="center" vertical="center"/>
    </xf>
    <xf numFmtId="0" fontId="33" fillId="0" borderId="57" xfId="49" applyFont="1" applyFill="1" applyBorder="1" applyAlignment="1">
      <alignment vertical="center"/>
    </xf>
    <xf numFmtId="38" fontId="33" fillId="0" borderId="57" xfId="1" applyFont="1" applyFill="1" applyBorder="1" applyAlignment="1">
      <alignment vertical="center"/>
    </xf>
    <xf numFmtId="178" fontId="33" fillId="0" borderId="57" xfId="2" applyNumberFormat="1" applyFont="1" applyFill="1" applyBorder="1" applyAlignment="1">
      <alignment vertical="center"/>
    </xf>
    <xf numFmtId="0" fontId="33" fillId="0" borderId="33" xfId="49" applyFont="1" applyFill="1" applyBorder="1" applyAlignment="1">
      <alignment horizontal="center" vertical="center"/>
    </xf>
    <xf numFmtId="0" fontId="33" fillId="0" borderId="49" xfId="49" applyFont="1" applyFill="1" applyBorder="1" applyAlignment="1">
      <alignment horizontal="center" vertical="center"/>
    </xf>
    <xf numFmtId="0" fontId="33" fillId="0" borderId="44" xfId="49" applyFont="1" applyFill="1" applyBorder="1" applyAlignment="1">
      <alignment horizontal="center" vertical="center"/>
    </xf>
    <xf numFmtId="38" fontId="33" fillId="0" borderId="28" xfId="3" applyFont="1" applyBorder="1" applyAlignment="1">
      <alignment vertical="center"/>
    </xf>
    <xf numFmtId="38" fontId="38" fillId="0" borderId="47" xfId="3" applyFont="1" applyBorder="1" applyAlignment="1">
      <alignment vertical="center"/>
    </xf>
    <xf numFmtId="38" fontId="38" fillId="0" borderId="17" xfId="3" applyFont="1" applyBorder="1" applyAlignment="1">
      <alignment vertical="center"/>
    </xf>
    <xf numFmtId="38" fontId="33" fillId="0" borderId="24" xfId="1" applyFont="1" applyBorder="1">
      <alignment vertical="center"/>
    </xf>
    <xf numFmtId="38" fontId="33" fillId="0" borderId="28" xfId="1" applyFont="1" applyBorder="1">
      <alignment vertical="center"/>
    </xf>
    <xf numFmtId="38" fontId="33" fillId="0" borderId="32" xfId="3" applyFont="1" applyBorder="1" applyAlignment="1">
      <alignment vertical="center"/>
    </xf>
    <xf numFmtId="38" fontId="33" fillId="0" borderId="55" xfId="3" applyFont="1" applyBorder="1" applyAlignment="1">
      <alignment vertical="center"/>
    </xf>
    <xf numFmtId="38" fontId="33" fillId="0" borderId="11" xfId="3" applyFont="1" applyBorder="1" applyAlignment="1">
      <alignment vertical="center"/>
    </xf>
    <xf numFmtId="38" fontId="33" fillId="0" borderId="56" xfId="3" applyFont="1" applyBorder="1" applyAlignment="1">
      <alignment vertical="center"/>
    </xf>
    <xf numFmtId="178" fontId="33" fillId="0" borderId="53" xfId="2" applyNumberFormat="1" applyFont="1" applyFill="1" applyBorder="1" applyAlignment="1">
      <alignment vertical="center"/>
    </xf>
    <xf numFmtId="38" fontId="33" fillId="0" borderId="19" xfId="1" applyFont="1" applyFill="1" applyBorder="1" applyAlignment="1">
      <alignment vertical="center"/>
    </xf>
    <xf numFmtId="178" fontId="33" fillId="0" borderId="54" xfId="2" applyNumberFormat="1" applyFont="1" applyFill="1" applyBorder="1" applyAlignment="1">
      <alignment vertical="center"/>
    </xf>
    <xf numFmtId="38" fontId="33" fillId="0" borderId="46" xfId="1" applyFont="1" applyFill="1" applyBorder="1" applyAlignment="1">
      <alignment vertical="center"/>
    </xf>
    <xf numFmtId="178" fontId="33" fillId="0" borderId="46" xfId="2" applyNumberFormat="1" applyFont="1" applyFill="1" applyBorder="1" applyAlignment="1">
      <alignment vertical="center"/>
    </xf>
    <xf numFmtId="0" fontId="33" fillId="0" borderId="0" xfId="49" applyFont="1" applyFill="1" applyBorder="1" applyAlignment="1">
      <alignment vertical="center"/>
    </xf>
    <xf numFmtId="38" fontId="33" fillId="0" borderId="0" xfId="1" applyFont="1" applyFill="1" applyBorder="1" applyAlignment="1">
      <alignment vertical="center"/>
    </xf>
    <xf numFmtId="178" fontId="33" fillId="0" borderId="0" xfId="2" applyNumberFormat="1" applyFont="1" applyFill="1" applyBorder="1" applyAlignment="1">
      <alignment vertical="center"/>
    </xf>
    <xf numFmtId="0" fontId="33" fillId="0" borderId="0" xfId="49" applyFont="1" applyFill="1" applyBorder="1" applyAlignment="1">
      <alignment horizontal="center" vertical="center"/>
    </xf>
    <xf numFmtId="178" fontId="33" fillId="0" borderId="36" xfId="2" applyNumberFormat="1" applyFont="1" applyFill="1" applyBorder="1" applyAlignment="1">
      <alignment vertical="center"/>
    </xf>
    <xf numFmtId="178" fontId="33" fillId="0" borderId="28" xfId="2" applyNumberFormat="1" applyFont="1" applyFill="1" applyBorder="1" applyAlignment="1">
      <alignment vertical="center"/>
    </xf>
    <xf numFmtId="178" fontId="33" fillId="0" borderId="38" xfId="2" applyNumberFormat="1" applyFont="1" applyFill="1" applyBorder="1" applyAlignment="1">
      <alignment vertical="center"/>
    </xf>
    <xf numFmtId="38" fontId="38" fillId="0" borderId="47" xfId="3" applyFont="1" applyFill="1" applyBorder="1" applyAlignment="1">
      <alignment vertical="center"/>
    </xf>
    <xf numFmtId="38" fontId="33" fillId="0" borderId="35" xfId="1" applyFont="1" applyFill="1" applyBorder="1" applyAlignment="1">
      <alignment vertical="center"/>
    </xf>
    <xf numFmtId="178" fontId="33" fillId="0" borderId="24" xfId="2" applyNumberFormat="1" applyFont="1" applyFill="1" applyBorder="1" applyAlignment="1">
      <alignment vertical="center"/>
    </xf>
    <xf numFmtId="38" fontId="33" fillId="0" borderId="58" xfId="1" applyFont="1" applyFill="1" applyBorder="1" applyAlignment="1">
      <alignment vertical="center"/>
    </xf>
    <xf numFmtId="178" fontId="33" fillId="0" borderId="32" xfId="2" applyNumberFormat="1" applyFont="1" applyFill="1" applyBorder="1" applyAlignment="1">
      <alignment vertical="center"/>
    </xf>
    <xf numFmtId="38" fontId="33" fillId="0" borderId="59" xfId="50" applyFont="1" applyFill="1" applyBorder="1" applyAlignment="1" applyProtection="1">
      <alignment vertical="center"/>
    </xf>
    <xf numFmtId="38" fontId="38" fillId="0" borderId="60" xfId="50" applyFont="1" applyFill="1" applyBorder="1" applyAlignment="1" applyProtection="1">
      <alignment vertical="center"/>
    </xf>
    <xf numFmtId="38" fontId="38" fillId="0" borderId="61" xfId="50" applyFont="1" applyFill="1" applyBorder="1" applyAlignment="1" applyProtection="1">
      <alignment vertical="center"/>
    </xf>
    <xf numFmtId="38" fontId="38" fillId="0" borderId="62" xfId="50" applyFont="1" applyFill="1" applyBorder="1" applyAlignment="1" applyProtection="1">
      <alignment vertical="center"/>
    </xf>
    <xf numFmtId="178" fontId="33" fillId="0" borderId="63" xfId="48" applyNumberFormat="1" applyFont="1" applyFill="1" applyBorder="1" applyAlignment="1" applyProtection="1">
      <alignment vertical="center"/>
    </xf>
    <xf numFmtId="38" fontId="33" fillId="0" borderId="64" xfId="50" applyFont="1" applyFill="1" applyBorder="1" applyAlignment="1" applyProtection="1">
      <alignment vertical="center"/>
    </xf>
    <xf numFmtId="38" fontId="38" fillId="0" borderId="65" xfId="50" applyFont="1" applyFill="1" applyBorder="1" applyAlignment="1" applyProtection="1">
      <alignment vertical="center"/>
    </xf>
    <xf numFmtId="38" fontId="38" fillId="0" borderId="66" xfId="50" applyFont="1" applyFill="1" applyBorder="1" applyAlignment="1" applyProtection="1">
      <alignment vertical="center"/>
    </xf>
    <xf numFmtId="178" fontId="33" fillId="0" borderId="67" xfId="48" applyNumberFormat="1" applyFont="1" applyFill="1" applyBorder="1" applyAlignment="1" applyProtection="1">
      <alignment vertical="center"/>
    </xf>
    <xf numFmtId="38" fontId="33" fillId="0" borderId="68" xfId="50" applyFont="1" applyFill="1" applyBorder="1" applyAlignment="1" applyProtection="1">
      <alignment vertical="center"/>
    </xf>
    <xf numFmtId="38" fontId="33" fillId="0" borderId="69" xfId="50" applyFont="1" applyFill="1" applyBorder="1" applyAlignment="1" applyProtection="1">
      <alignment vertical="center"/>
    </xf>
    <xf numFmtId="38" fontId="33" fillId="0" borderId="70" xfId="50" applyFont="1" applyFill="1" applyBorder="1" applyAlignment="1" applyProtection="1">
      <alignment vertical="center"/>
    </xf>
    <xf numFmtId="38" fontId="33" fillId="0" borderId="71" xfId="50" applyFont="1" applyFill="1" applyBorder="1" applyAlignment="1" applyProtection="1">
      <alignment vertical="center"/>
    </xf>
    <xf numFmtId="178" fontId="33" fillId="0" borderId="72" xfId="48" applyNumberFormat="1" applyFont="1" applyFill="1" applyBorder="1" applyAlignment="1" applyProtection="1">
      <alignment vertical="center"/>
    </xf>
    <xf numFmtId="38" fontId="38" fillId="0" borderId="27" xfId="3" applyFont="1" applyFill="1" applyBorder="1" applyAlignment="1" applyProtection="1">
      <alignment vertical="center"/>
    </xf>
    <xf numFmtId="38" fontId="38" fillId="0" borderId="73" xfId="3" applyFont="1" applyFill="1" applyBorder="1" applyAlignment="1" applyProtection="1">
      <alignment vertical="center"/>
    </xf>
    <xf numFmtId="38" fontId="33" fillId="0" borderId="0" xfId="49" applyNumberFormat="1" applyFont="1" applyFill="1" applyBorder="1" applyAlignment="1">
      <alignment vertical="center"/>
    </xf>
    <xf numFmtId="38" fontId="33" fillId="0" borderId="53" xfId="1" applyFont="1" applyFill="1" applyBorder="1" applyAlignment="1">
      <alignment vertical="center"/>
    </xf>
    <xf numFmtId="38" fontId="33" fillId="0" borderId="54" xfId="1" applyFont="1" applyFill="1" applyBorder="1" applyAlignment="1">
      <alignment vertical="center"/>
    </xf>
    <xf numFmtId="0" fontId="36" fillId="0" borderId="0" xfId="49" applyFont="1" applyFill="1" applyAlignment="1">
      <alignment vertical="center"/>
    </xf>
    <xf numFmtId="0" fontId="36" fillId="0" borderId="0" xfId="49" applyFont="1" applyFill="1" applyAlignment="1">
      <alignment vertical="center" wrapText="1"/>
    </xf>
    <xf numFmtId="0" fontId="36" fillId="0" borderId="74" xfId="49" applyFont="1" applyFill="1" applyBorder="1" applyAlignment="1">
      <alignment horizontal="center" vertical="center" wrapText="1"/>
    </xf>
    <xf numFmtId="0" fontId="36" fillId="0" borderId="75" xfId="49" applyFont="1" applyFill="1" applyBorder="1" applyAlignment="1">
      <alignment horizontal="center" vertical="center" wrapText="1"/>
    </xf>
    <xf numFmtId="0" fontId="36" fillId="0" borderId="74" xfId="49" applyFont="1" applyFill="1" applyBorder="1" applyAlignment="1">
      <alignment horizontal="center" vertical="center" wrapText="1"/>
    </xf>
    <xf numFmtId="0" fontId="36" fillId="0" borderId="75" xfId="49" applyFont="1" applyFill="1" applyBorder="1" applyAlignment="1">
      <alignment horizontal="center" vertical="center" wrapText="1"/>
    </xf>
    <xf numFmtId="0" fontId="36" fillId="0" borderId="36" xfId="49" applyFont="1" applyFill="1" applyBorder="1" applyAlignment="1">
      <alignment horizontal="center" vertical="center" wrapText="1"/>
    </xf>
    <xf numFmtId="0" fontId="36" fillId="0" borderId="76" xfId="49" applyFont="1" applyFill="1" applyBorder="1" applyAlignment="1">
      <alignment horizontal="center" vertical="center" wrapText="1"/>
    </xf>
    <xf numFmtId="0" fontId="36" fillId="0" borderId="48" xfId="49" applyFont="1" applyFill="1" applyBorder="1" applyAlignment="1">
      <alignment horizontal="center" vertical="center" wrapText="1"/>
    </xf>
    <xf numFmtId="0" fontId="36" fillId="0" borderId="35" xfId="49" applyFont="1" applyFill="1" applyBorder="1" applyAlignment="1">
      <alignment horizontal="center" vertical="center" wrapText="1"/>
    </xf>
    <xf numFmtId="0" fontId="36" fillId="0" borderId="77" xfId="49" applyFont="1" applyFill="1" applyBorder="1" applyAlignment="1">
      <alignment horizontal="center" vertical="center" wrapText="1"/>
    </xf>
    <xf numFmtId="0" fontId="36" fillId="0" borderId="48" xfId="49" applyFont="1" applyFill="1" applyBorder="1" applyAlignment="1">
      <alignment horizontal="center" vertical="center"/>
    </xf>
    <xf numFmtId="0" fontId="36" fillId="0" borderId="78" xfId="49" applyFont="1" applyFill="1" applyBorder="1" applyAlignment="1">
      <alignment horizontal="center" vertical="center"/>
    </xf>
    <xf numFmtId="0" fontId="36" fillId="0" borderId="35" xfId="49" applyFont="1" applyFill="1" applyBorder="1" applyAlignment="1">
      <alignment horizontal="center" vertical="center"/>
    </xf>
    <xf numFmtId="0" fontId="36" fillId="0" borderId="37" xfId="49" applyFont="1" applyFill="1" applyBorder="1" applyAlignment="1">
      <alignment horizontal="center" vertical="center" wrapText="1"/>
    </xf>
    <xf numFmtId="0" fontId="36" fillId="0" borderId="79" xfId="49" applyFont="1" applyFill="1" applyBorder="1" applyAlignment="1">
      <alignment horizontal="center" vertical="center" wrapText="1"/>
    </xf>
    <xf numFmtId="0" fontId="36" fillId="0" borderId="80" xfId="49" applyFont="1" applyFill="1" applyBorder="1" applyAlignment="1">
      <alignment horizontal="center" vertical="center" wrapText="1"/>
    </xf>
    <xf numFmtId="0" fontId="36" fillId="0" borderId="79" xfId="49" applyFont="1" applyFill="1" applyBorder="1" applyAlignment="1">
      <alignment horizontal="center" vertical="center" wrapText="1"/>
    </xf>
    <xf numFmtId="0" fontId="36" fillId="0" borderId="80" xfId="49" applyFont="1" applyFill="1" applyBorder="1" applyAlignment="1">
      <alignment horizontal="center" vertical="center" wrapText="1"/>
    </xf>
    <xf numFmtId="0" fontId="36" fillId="0" borderId="38" xfId="49" applyFont="1" applyFill="1" applyBorder="1" applyAlignment="1">
      <alignment horizontal="center" vertical="center" wrapText="1"/>
    </xf>
    <xf numFmtId="0" fontId="36" fillId="0" borderId="81" xfId="49" applyFont="1" applyFill="1" applyBorder="1" applyAlignment="1">
      <alignment horizontal="center" vertical="center" wrapText="1"/>
    </xf>
    <xf numFmtId="0" fontId="36" fillId="0" borderId="11" xfId="49" applyFont="1" applyFill="1" applyBorder="1" applyAlignment="1">
      <alignment horizontal="center" vertical="center" wrapText="1"/>
    </xf>
    <xf numFmtId="0" fontId="36" fillId="0" borderId="11" xfId="49" applyFont="1" applyFill="1" applyBorder="1" applyAlignment="1">
      <alignment horizontal="center" vertical="center" wrapText="1"/>
    </xf>
    <xf numFmtId="0" fontId="36" fillId="0" borderId="39" xfId="49" applyFont="1" applyFill="1" applyBorder="1" applyAlignment="1">
      <alignment horizontal="center" vertical="center" wrapText="1"/>
    </xf>
    <xf numFmtId="0" fontId="36" fillId="0" borderId="82" xfId="49" applyFont="1" applyFill="1" applyBorder="1" applyAlignment="1">
      <alignment vertical="center"/>
    </xf>
    <xf numFmtId="0" fontId="36" fillId="0" borderId="74" xfId="49" applyFont="1" applyFill="1" applyBorder="1" applyAlignment="1">
      <alignment vertical="center"/>
    </xf>
    <xf numFmtId="0" fontId="36" fillId="0" borderId="53" xfId="49" applyFont="1" applyFill="1" applyBorder="1" applyAlignment="1">
      <alignment horizontal="centerContinuous" vertical="center"/>
    </xf>
    <xf numFmtId="38" fontId="36" fillId="0" borderId="83" xfId="1" applyFont="1" applyFill="1" applyBorder="1" applyAlignment="1">
      <alignment vertical="center"/>
    </xf>
    <xf numFmtId="38" fontId="36" fillId="0" borderId="41" xfId="1" applyFont="1" applyFill="1" applyBorder="1" applyAlignment="1" applyProtection="1">
      <alignment vertical="center"/>
    </xf>
    <xf numFmtId="38" fontId="36" fillId="0" borderId="26" xfId="1" applyFont="1" applyFill="1" applyBorder="1" applyAlignment="1" applyProtection="1">
      <alignment vertical="center"/>
    </xf>
    <xf numFmtId="38" fontId="36" fillId="0" borderId="78" xfId="1" applyFont="1" applyFill="1" applyBorder="1" applyAlignment="1" applyProtection="1">
      <alignment vertical="center"/>
    </xf>
    <xf numFmtId="38" fontId="36" fillId="0" borderId="27" xfId="1" applyFont="1" applyFill="1" applyBorder="1" applyAlignment="1" applyProtection="1">
      <alignment vertical="center"/>
    </xf>
    <xf numFmtId="0" fontId="36" fillId="0" borderId="84" xfId="49" applyFont="1" applyFill="1" applyBorder="1" applyAlignment="1">
      <alignment horizontal="center" vertical="center"/>
    </xf>
    <xf numFmtId="0" fontId="36" fillId="0" borderId="30" xfId="49" applyFont="1" applyFill="1" applyBorder="1" applyAlignment="1">
      <alignment horizontal="center" vertical="center"/>
    </xf>
    <xf numFmtId="38" fontId="36" fillId="0" borderId="40" xfId="1" applyFont="1" applyFill="1" applyBorder="1" applyAlignment="1">
      <alignment vertical="center"/>
    </xf>
    <xf numFmtId="38" fontId="36" fillId="0" borderId="33" xfId="1" applyFont="1" applyFill="1" applyBorder="1" applyAlignment="1">
      <alignment vertical="center"/>
    </xf>
    <xf numFmtId="38" fontId="36" fillId="0" borderId="15" xfId="1" applyFont="1" applyFill="1" applyBorder="1" applyAlignment="1">
      <alignment vertical="center"/>
    </xf>
    <xf numFmtId="38" fontId="36" fillId="0" borderId="14" xfId="1" applyFont="1" applyFill="1" applyBorder="1" applyAlignment="1">
      <alignment vertical="center"/>
    </xf>
    <xf numFmtId="0" fontId="36" fillId="0" borderId="75" xfId="49" applyFont="1" applyFill="1" applyBorder="1" applyAlignment="1">
      <alignment horizontal="center" vertical="center"/>
    </xf>
    <xf numFmtId="38" fontId="36" fillId="0" borderId="24" xfId="1" applyFont="1" applyFill="1" applyBorder="1" applyAlignment="1" applyProtection="1">
      <alignment vertical="center"/>
    </xf>
    <xf numFmtId="38" fontId="36" fillId="0" borderId="53" xfId="1" applyFont="1" applyFill="1" applyBorder="1" applyAlignment="1" applyProtection="1">
      <alignment vertical="center"/>
    </xf>
    <xf numFmtId="0" fontId="36" fillId="0" borderId="85" xfId="49" applyFont="1" applyFill="1" applyBorder="1" applyAlignment="1">
      <alignment horizontal="centerContinuous" vertical="center"/>
    </xf>
    <xf numFmtId="0" fontId="36" fillId="0" borderId="86" xfId="49" applyFont="1" applyFill="1" applyBorder="1" applyAlignment="1">
      <alignment horizontal="centerContinuous" vertical="center"/>
    </xf>
    <xf numFmtId="0" fontId="36" fillId="0" borderId="87" xfId="49" applyFont="1" applyFill="1" applyBorder="1" applyAlignment="1">
      <alignment horizontal="center" vertical="center"/>
    </xf>
    <xf numFmtId="0" fontId="36" fillId="0" borderId="88" xfId="49" applyFont="1" applyFill="1" applyBorder="1" applyAlignment="1">
      <alignment horizontal="center" vertical="center"/>
    </xf>
    <xf numFmtId="38" fontId="36" fillId="0" borderId="89" xfId="1" applyFont="1" applyFill="1" applyBorder="1" applyAlignment="1">
      <alignment vertical="center"/>
    </xf>
    <xf numFmtId="38" fontId="36" fillId="0" borderId="90" xfId="1" applyFont="1" applyFill="1" applyBorder="1" applyAlignment="1">
      <alignment vertical="center"/>
    </xf>
    <xf numFmtId="38" fontId="36" fillId="0" borderId="91" xfId="1" applyFont="1" applyFill="1" applyBorder="1" applyAlignment="1">
      <alignment vertical="center"/>
    </xf>
    <xf numFmtId="38" fontId="36" fillId="0" borderId="92" xfId="1" applyFont="1" applyFill="1" applyBorder="1" applyAlignment="1">
      <alignment vertical="center"/>
    </xf>
    <xf numFmtId="0" fontId="36" fillId="0" borderId="36" xfId="49" applyFont="1" applyFill="1" applyBorder="1" applyAlignment="1">
      <alignment horizontal="center" vertical="center"/>
    </xf>
    <xf numFmtId="38" fontId="36" fillId="0" borderId="93" xfId="1" applyFont="1" applyFill="1" applyBorder="1" applyAlignment="1">
      <alignment vertical="center"/>
    </xf>
    <xf numFmtId="38" fontId="36" fillId="0" borderId="83" xfId="1" applyFont="1" applyFill="1" applyBorder="1" applyAlignment="1" applyProtection="1">
      <alignment vertical="center"/>
    </xf>
    <xf numFmtId="38" fontId="36" fillId="0" borderId="94" xfId="1" applyFont="1" applyFill="1" applyBorder="1" applyAlignment="1" applyProtection="1">
      <alignment vertical="center"/>
    </xf>
    <xf numFmtId="38" fontId="36" fillId="0" borderId="17" xfId="1" applyFont="1" applyFill="1" applyBorder="1" applyAlignment="1" applyProtection="1">
      <alignment vertical="center"/>
    </xf>
    <xf numFmtId="38" fontId="36" fillId="0" borderId="73" xfId="1" applyFont="1" applyFill="1" applyBorder="1" applyAlignment="1" applyProtection="1">
      <alignment vertical="center"/>
    </xf>
    <xf numFmtId="38" fontId="36" fillId="0" borderId="24" xfId="1" applyFont="1" applyFill="1" applyBorder="1" applyAlignment="1">
      <alignment vertical="center"/>
    </xf>
    <xf numFmtId="38" fontId="36" fillId="0" borderId="28" xfId="1" applyFont="1" applyFill="1" applyBorder="1" applyAlignment="1">
      <alignment vertical="center"/>
    </xf>
    <xf numFmtId="38" fontId="36" fillId="0" borderId="41" xfId="1" applyFont="1" applyFill="1" applyBorder="1" applyAlignment="1">
      <alignment vertical="center"/>
    </xf>
    <xf numFmtId="38" fontId="36" fillId="0" borderId="26" xfId="1" applyFont="1" applyFill="1" applyBorder="1" applyAlignment="1">
      <alignment vertical="center"/>
    </xf>
    <xf numFmtId="38" fontId="36" fillId="0" borderId="53" xfId="1" applyFont="1" applyFill="1" applyBorder="1" applyAlignment="1">
      <alignment vertical="center"/>
    </xf>
    <xf numFmtId="38" fontId="36" fillId="0" borderId="85" xfId="47" applyFont="1" applyFill="1" applyBorder="1" applyAlignment="1">
      <alignment horizontal="center" vertical="center"/>
    </xf>
    <xf numFmtId="38" fontId="36" fillId="0" borderId="86" xfId="47" applyFont="1" applyFill="1" applyBorder="1" applyAlignment="1">
      <alignment horizontal="center" vertical="center"/>
    </xf>
    <xf numFmtId="0" fontId="36" fillId="0" borderId="95" xfId="49" applyFont="1" applyFill="1" applyBorder="1" applyAlignment="1">
      <alignment horizontal="center" vertical="center"/>
    </xf>
    <xf numFmtId="38" fontId="36" fillId="0" borderId="52" xfId="1" applyFont="1" applyFill="1" applyBorder="1" applyAlignment="1">
      <alignment vertical="center"/>
    </xf>
    <xf numFmtId="38" fontId="36" fillId="0" borderId="0" xfId="1" applyFont="1" applyFill="1" applyAlignment="1">
      <alignment vertical="center"/>
    </xf>
    <xf numFmtId="38" fontId="36" fillId="0" borderId="0" xfId="1" applyFont="1" applyFill="1" applyAlignment="1"/>
    <xf numFmtId="38" fontId="36" fillId="0" borderId="36" xfId="1" applyFont="1" applyFill="1" applyBorder="1" applyAlignment="1">
      <alignment horizontal="center" vertical="center" wrapText="1"/>
    </xf>
    <xf numFmtId="38" fontId="36" fillId="0" borderId="76" xfId="1" applyFont="1" applyFill="1" applyBorder="1" applyAlignment="1">
      <alignment horizontal="center" vertical="center" wrapText="1"/>
    </xf>
    <xf numFmtId="38" fontId="36" fillId="0" borderId="48" xfId="1" applyFont="1" applyFill="1" applyBorder="1" applyAlignment="1">
      <alignment horizontal="center" vertical="center" wrapText="1"/>
    </xf>
    <xf numFmtId="38" fontId="36" fillId="0" borderId="35" xfId="1" applyFont="1" applyFill="1" applyBorder="1" applyAlignment="1">
      <alignment horizontal="center" vertical="center" wrapText="1"/>
    </xf>
    <xf numFmtId="38" fontId="36" fillId="0" borderId="77" xfId="1" applyFont="1" applyFill="1" applyBorder="1" applyAlignment="1">
      <alignment horizontal="center" vertical="center" wrapText="1"/>
    </xf>
    <xf numFmtId="38" fontId="36" fillId="0" borderId="48" xfId="1" applyFont="1" applyFill="1" applyBorder="1" applyAlignment="1">
      <alignment horizontal="center" vertical="center"/>
    </xf>
    <xf numFmtId="38" fontId="36" fillId="0" borderId="78" xfId="1" applyFont="1" applyFill="1" applyBorder="1" applyAlignment="1">
      <alignment horizontal="center" vertical="center"/>
    </xf>
    <xf numFmtId="38" fontId="36" fillId="0" borderId="35" xfId="1" applyFont="1" applyFill="1" applyBorder="1" applyAlignment="1">
      <alignment horizontal="center" vertical="center"/>
    </xf>
    <xf numFmtId="38" fontId="36" fillId="0" borderId="37" xfId="1" applyFont="1" applyFill="1" applyBorder="1" applyAlignment="1">
      <alignment horizontal="center" vertical="center" wrapText="1"/>
    </xf>
    <xf numFmtId="38" fontId="36" fillId="0" borderId="38" xfId="1" applyFont="1" applyFill="1" applyBorder="1" applyAlignment="1">
      <alignment horizontal="center" vertical="center" wrapText="1"/>
    </xf>
    <xf numFmtId="38" fontId="36" fillId="0" borderId="81" xfId="1" applyFont="1" applyFill="1" applyBorder="1" applyAlignment="1">
      <alignment horizontal="center" vertical="center" wrapText="1"/>
    </xf>
    <xf numFmtId="38" fontId="36" fillId="0" borderId="11" xfId="1" applyFont="1" applyFill="1" applyBorder="1" applyAlignment="1">
      <alignment horizontal="center" vertical="center" wrapText="1"/>
    </xf>
    <xf numFmtId="38" fontId="36" fillId="0" borderId="11" xfId="1" applyFont="1" applyFill="1" applyBorder="1" applyAlignment="1">
      <alignment horizontal="center" vertical="center" wrapText="1"/>
    </xf>
    <xf numFmtId="38" fontId="36" fillId="0" borderId="39" xfId="1" applyFont="1" applyFill="1" applyBorder="1" applyAlignment="1">
      <alignment horizontal="center" vertical="center" wrapText="1"/>
    </xf>
    <xf numFmtId="38" fontId="36" fillId="0" borderId="44" xfId="1" applyFont="1" applyFill="1" applyBorder="1" applyAlignment="1" applyProtection="1">
      <alignment vertical="center"/>
    </xf>
    <xf numFmtId="38" fontId="36" fillId="0" borderId="35" xfId="1" applyFont="1" applyFill="1" applyBorder="1" applyAlignment="1">
      <alignment vertical="center"/>
    </xf>
    <xf numFmtId="0" fontId="36" fillId="0" borderId="0" xfId="49" applyFont="1" applyFill="1" applyBorder="1" applyAlignment="1">
      <alignment vertical="center"/>
    </xf>
    <xf numFmtId="0" fontId="36" fillId="0" borderId="96" xfId="49" applyFont="1" applyFill="1" applyBorder="1" applyAlignment="1">
      <alignment vertical="center"/>
    </xf>
    <xf numFmtId="38" fontId="36" fillId="0" borderId="27" xfId="1" applyFont="1" applyFill="1" applyBorder="1" applyAlignment="1">
      <alignment vertical="center"/>
    </xf>
    <xf numFmtId="0" fontId="36" fillId="0" borderId="79" xfId="49" applyFont="1" applyFill="1" applyBorder="1" applyAlignment="1">
      <alignment horizontal="centerContinuous" vertical="center"/>
    </xf>
    <xf numFmtId="0" fontId="36" fillId="0" borderId="80" xfId="49" applyFont="1" applyFill="1" applyBorder="1" applyAlignment="1">
      <alignment horizontal="centerContinuous" vertical="center"/>
    </xf>
    <xf numFmtId="0" fontId="36" fillId="0" borderId="81" xfId="49" applyFont="1" applyFill="1" applyBorder="1" applyAlignment="1">
      <alignment horizontal="center" vertical="center"/>
    </xf>
    <xf numFmtId="0" fontId="36" fillId="0" borderId="14" xfId="49" applyFont="1" applyFill="1" applyBorder="1" applyAlignment="1">
      <alignment horizontal="center" vertical="center"/>
    </xf>
    <xf numFmtId="38" fontId="36" fillId="0" borderId="32" xfId="1" applyFont="1" applyFill="1" applyBorder="1" applyAlignment="1">
      <alignment vertical="center"/>
    </xf>
    <xf numFmtId="178" fontId="36" fillId="0" borderId="24" xfId="2" applyNumberFormat="1" applyFont="1" applyFill="1" applyBorder="1" applyAlignment="1">
      <alignment vertical="center"/>
    </xf>
    <xf numFmtId="178" fontId="36" fillId="0" borderId="26" xfId="2" applyNumberFormat="1" applyFont="1" applyFill="1" applyBorder="1" applyAlignment="1">
      <alignment vertical="center"/>
    </xf>
    <xf numFmtId="178" fontId="36" fillId="0" borderId="27" xfId="2" applyNumberFormat="1" applyFont="1" applyFill="1" applyBorder="1" applyAlignment="1">
      <alignment vertical="center"/>
    </xf>
    <xf numFmtId="178" fontId="36" fillId="0" borderId="32" xfId="2" applyNumberFormat="1" applyFont="1" applyFill="1" applyBorder="1" applyAlignment="1">
      <alignment vertical="center"/>
    </xf>
    <xf numFmtId="178" fontId="36" fillId="0" borderId="15" xfId="2" applyNumberFormat="1" applyFont="1" applyFill="1" applyBorder="1" applyAlignment="1">
      <alignment vertical="center"/>
    </xf>
    <xf numFmtId="178" fontId="36" fillId="0" borderId="14" xfId="2" applyNumberFormat="1" applyFont="1" applyFill="1" applyBorder="1" applyAlignment="1">
      <alignment vertical="center"/>
    </xf>
    <xf numFmtId="38" fontId="36" fillId="0" borderId="0" xfId="49" applyNumberFormat="1" applyFont="1" applyFill="1" applyAlignment="1">
      <alignment vertical="center"/>
    </xf>
    <xf numFmtId="0" fontId="27" fillId="0" borderId="0" xfId="49" applyFont="1" applyFill="1" applyAlignment="1">
      <alignment horizontal="center" vertical="center"/>
    </xf>
    <xf numFmtId="38" fontId="27" fillId="0" borderId="0" xfId="1" applyFont="1" applyFill="1" applyAlignment="1">
      <alignment horizontal="center" vertical="center"/>
    </xf>
    <xf numFmtId="0" fontId="27" fillId="0" borderId="97" xfId="49" applyFont="1" applyFill="1" applyBorder="1" applyAlignment="1">
      <alignment horizontal="center" vertical="center"/>
    </xf>
    <xf numFmtId="38" fontId="27" fillId="0" borderId="97" xfId="1" applyFont="1" applyFill="1" applyBorder="1" applyAlignment="1">
      <alignment horizontal="center" vertical="center" shrinkToFit="1"/>
    </xf>
    <xf numFmtId="0" fontId="27" fillId="0" borderId="22" xfId="49" applyFont="1" applyFill="1" applyBorder="1" applyAlignment="1">
      <alignment horizontal="center" vertical="center"/>
    </xf>
    <xf numFmtId="181" fontId="28" fillId="0" borderId="97" xfId="47" applyNumberFormat="1" applyFont="1" applyFill="1" applyBorder="1" applyAlignment="1" applyProtection="1">
      <alignment horizontal="center" vertical="center" shrinkToFit="1"/>
    </xf>
    <xf numFmtId="181" fontId="28" fillId="0" borderId="97" xfId="47" applyNumberFormat="1" applyFont="1" applyFill="1" applyBorder="1" applyAlignment="1" applyProtection="1">
      <alignment horizontal="center" vertical="center"/>
    </xf>
    <xf numFmtId="0" fontId="27" fillId="0" borderId="0" xfId="49" applyFont="1" applyFill="1" applyAlignment="1">
      <alignment vertical="center" wrapText="1"/>
    </xf>
    <xf numFmtId="181" fontId="28" fillId="0" borderId="97" xfId="47" applyNumberFormat="1" applyFont="1" applyFill="1" applyBorder="1" applyAlignment="1">
      <alignment horizontal="center" vertical="center"/>
    </xf>
    <xf numFmtId="181" fontId="28" fillId="0" borderId="97" xfId="47" applyNumberFormat="1" applyFont="1" applyFill="1" applyBorder="1" applyAlignment="1">
      <alignment horizontal="center" vertical="center" shrinkToFit="1"/>
    </xf>
    <xf numFmtId="181" fontId="28" fillId="0" borderId="97" xfId="47" applyNumberFormat="1" applyFont="1" applyFill="1" applyBorder="1" applyAlignment="1">
      <alignment horizontal="center" vertical="center" wrapText="1"/>
    </xf>
    <xf numFmtId="0" fontId="28" fillId="0" borderId="97" xfId="49" applyFont="1" applyFill="1" applyBorder="1" applyAlignment="1">
      <alignment horizontal="center" vertical="center"/>
    </xf>
    <xf numFmtId="38" fontId="28" fillId="0" borderId="97" xfId="47" applyFont="1" applyFill="1" applyBorder="1" applyAlignment="1">
      <alignment horizontal="center" vertical="center"/>
    </xf>
    <xf numFmtId="38" fontId="28" fillId="0" borderId="97" xfId="1" applyFont="1" applyFill="1" applyBorder="1" applyAlignment="1">
      <alignment horizontal="center" vertical="center"/>
    </xf>
    <xf numFmtId="181" fontId="28" fillId="0" borderId="97" xfId="1" applyNumberFormat="1" applyFont="1" applyFill="1" applyBorder="1" applyAlignment="1" applyProtection="1">
      <alignment horizontal="center" vertical="center" shrinkToFit="1"/>
    </xf>
    <xf numFmtId="181" fontId="28" fillId="0" borderId="97" xfId="1" applyNumberFormat="1" applyFont="1" applyFill="1" applyBorder="1" applyAlignment="1" applyProtection="1">
      <alignment horizontal="center" vertical="center"/>
    </xf>
    <xf numFmtId="181" fontId="28" fillId="0" borderId="97" xfId="1" applyNumberFormat="1" applyFont="1" applyFill="1" applyBorder="1" applyAlignment="1">
      <alignment horizontal="center" vertical="center"/>
    </xf>
    <xf numFmtId="0" fontId="28" fillId="0" borderId="0" xfId="49" applyFont="1" applyFill="1" applyBorder="1" applyAlignment="1">
      <alignment horizontal="left" vertical="center"/>
    </xf>
    <xf numFmtId="181" fontId="28" fillId="0" borderId="0" xfId="1" applyNumberFormat="1" applyFont="1" applyFill="1" applyBorder="1" applyAlignment="1" applyProtection="1">
      <alignment vertical="center" shrinkToFit="1"/>
    </xf>
    <xf numFmtId="181" fontId="28" fillId="0" borderId="0" xfId="1" applyNumberFormat="1" applyFont="1" applyFill="1" applyBorder="1" applyAlignment="1" applyProtection="1">
      <alignment horizontal="center" vertical="center"/>
    </xf>
    <xf numFmtId="181" fontId="28" fillId="0" borderId="0" xfId="1" applyNumberFormat="1" applyFont="1" applyFill="1" applyBorder="1" applyAlignment="1" applyProtection="1">
      <alignment horizontal="right" vertical="center" indent="1"/>
    </xf>
    <xf numFmtId="181" fontId="28" fillId="0" borderId="0" xfId="1" applyNumberFormat="1" applyFont="1" applyFill="1" applyBorder="1" applyAlignment="1" applyProtection="1">
      <alignment horizontal="center" vertical="center" wrapText="1"/>
    </xf>
    <xf numFmtId="0" fontId="28" fillId="0" borderId="0" xfId="49" applyFont="1" applyFill="1" applyBorder="1" applyAlignment="1">
      <alignment horizontal="center" vertical="center"/>
    </xf>
    <xf numFmtId="181" fontId="33" fillId="0" borderId="0" xfId="1" applyNumberFormat="1" applyFont="1" applyFill="1" applyBorder="1" applyAlignment="1" applyProtection="1">
      <alignment horizontal="center" vertical="center" wrapText="1"/>
    </xf>
    <xf numFmtId="181" fontId="28" fillId="0" borderId="0" xfId="1" applyNumberFormat="1" applyFont="1" applyFill="1" applyBorder="1" applyAlignment="1">
      <alignment horizontal="center" vertical="center"/>
    </xf>
    <xf numFmtId="0" fontId="2" fillId="0" borderId="97" xfId="49" applyBorder="1" applyAlignment="1">
      <alignment horizontal="center" vertical="center"/>
    </xf>
    <xf numFmtId="0" fontId="2" fillId="0" borderId="12" xfId="49" applyBorder="1" applyAlignment="1">
      <alignment horizontal="center" vertical="center" shrinkToFit="1"/>
    </xf>
    <xf numFmtId="0" fontId="2" fillId="0" borderId="16" xfId="49" applyBorder="1" applyAlignment="1">
      <alignment horizontal="center" vertical="center"/>
    </xf>
    <xf numFmtId="0" fontId="2" fillId="0" borderId="12" xfId="49" applyBorder="1" applyAlignment="1">
      <alignment horizontal="center" vertical="center"/>
    </xf>
    <xf numFmtId="0" fontId="2" fillId="0" borderId="28" xfId="49" applyBorder="1" applyAlignment="1">
      <alignment horizontal="center" vertical="center"/>
    </xf>
    <xf numFmtId="38" fontId="2" fillId="0" borderId="29" xfId="1" applyFont="1" applyBorder="1" applyAlignment="1">
      <alignment horizontal="center" vertical="center"/>
    </xf>
    <xf numFmtId="0" fontId="2" fillId="0" borderId="30" xfId="49" applyBorder="1" applyAlignment="1">
      <alignment horizontal="center" vertical="center"/>
    </xf>
    <xf numFmtId="178" fontId="2" fillId="0" borderId="30" xfId="2" applyNumberFormat="1" applyFont="1" applyBorder="1" applyAlignment="1">
      <alignment horizontal="center" vertical="center"/>
    </xf>
    <xf numFmtId="0" fontId="2" fillId="0" borderId="52" xfId="49" applyBorder="1" applyAlignment="1">
      <alignment horizontal="center" vertical="center"/>
    </xf>
    <xf numFmtId="38" fontId="2" fillId="0" borderId="98" xfId="1" applyFont="1" applyBorder="1" applyAlignment="1">
      <alignment horizontal="center" vertical="center"/>
    </xf>
    <xf numFmtId="0" fontId="2" fillId="0" borderId="42" xfId="49" applyBorder="1" applyAlignment="1">
      <alignment horizontal="center" vertical="center"/>
    </xf>
    <xf numFmtId="178" fontId="2" fillId="0" borderId="95" xfId="2" applyNumberFormat="1" applyFont="1" applyBorder="1" applyAlignment="1">
      <alignment horizontal="center" vertical="center"/>
    </xf>
    <xf numFmtId="0" fontId="2" fillId="0" borderId="28" xfId="49" applyFont="1" applyBorder="1" applyAlignment="1">
      <alignment horizontal="center" vertical="center"/>
    </xf>
    <xf numFmtId="0" fontId="2" fillId="0" borderId="42" xfId="49" applyFont="1" applyBorder="1" applyAlignment="1">
      <alignment horizontal="center" vertical="center"/>
    </xf>
    <xf numFmtId="38" fontId="2" fillId="0" borderId="84" xfId="1" applyFont="1" applyBorder="1" applyAlignment="1">
      <alignment horizontal="center" vertical="center"/>
    </xf>
    <xf numFmtId="178" fontId="2" fillId="0" borderId="99" xfId="2" applyNumberFormat="1" applyFont="1" applyBorder="1" applyAlignment="1">
      <alignment horizontal="center" vertical="center"/>
    </xf>
    <xf numFmtId="0" fontId="2" fillId="0" borderId="52" xfId="49" applyFont="1" applyBorder="1" applyAlignment="1">
      <alignment horizontal="center" vertical="center"/>
    </xf>
    <xf numFmtId="38" fontId="2" fillId="0" borderId="45" xfId="1" applyFont="1" applyBorder="1" applyAlignment="1">
      <alignment horizontal="center" vertical="center"/>
    </xf>
    <xf numFmtId="38" fontId="2" fillId="0" borderId="43" xfId="1" applyFont="1" applyBorder="1" applyAlignment="1">
      <alignment horizontal="center" vertical="center"/>
    </xf>
    <xf numFmtId="38" fontId="2" fillId="0" borderId="82" xfId="1" applyFont="1" applyBorder="1" applyAlignment="1">
      <alignment horizontal="center" vertical="center"/>
    </xf>
    <xf numFmtId="0" fontId="2" fillId="0" borderId="38" xfId="49" applyFont="1" applyBorder="1" applyAlignment="1">
      <alignment horizontal="center" vertical="center"/>
    </xf>
    <xf numFmtId="38" fontId="2" fillId="0" borderId="79" xfId="1" applyFont="1" applyFill="1" applyBorder="1" applyAlignment="1">
      <alignment horizontal="center" vertical="center"/>
    </xf>
    <xf numFmtId="178" fontId="2" fillId="0" borderId="39" xfId="2" applyNumberFormat="1" applyFont="1" applyBorder="1" applyAlignment="1">
      <alignment horizontal="center" vertical="center"/>
    </xf>
    <xf numFmtId="178" fontId="2" fillId="24" borderId="39" xfId="2" applyNumberFormat="1" applyFont="1" applyFill="1" applyBorder="1" applyAlignment="1">
      <alignment horizontal="center" vertical="center"/>
    </xf>
    <xf numFmtId="38" fontId="2" fillId="0" borderId="81" xfId="1" applyFont="1" applyBorder="1" applyAlignment="1">
      <alignment horizontal="center" vertical="center"/>
    </xf>
    <xf numFmtId="0" fontId="4" fillId="0" borderId="0" xfId="4">
      <alignment vertical="center"/>
    </xf>
    <xf numFmtId="0" fontId="33" fillId="0" borderId="0" xfId="49" applyFont="1" applyFill="1" applyAlignment="1">
      <alignment horizontal="right" vertical="center" indent="1"/>
    </xf>
    <xf numFmtId="0" fontId="33" fillId="0" borderId="0" xfId="49" applyFont="1" applyAlignment="1">
      <alignment vertical="center"/>
    </xf>
    <xf numFmtId="0" fontId="6" fillId="0" borderId="0" xfId="49" applyFont="1" applyAlignment="1">
      <alignment vertical="center"/>
    </xf>
    <xf numFmtId="0" fontId="40" fillId="0" borderId="0" xfId="4" applyFont="1">
      <alignment vertical="center"/>
    </xf>
    <xf numFmtId="0" fontId="33" fillId="0" borderId="36" xfId="49" applyFont="1" applyFill="1" applyBorder="1" applyAlignment="1">
      <alignment horizontal="center" vertical="center" wrapText="1"/>
    </xf>
    <xf numFmtId="0" fontId="33" fillId="0" borderId="36" xfId="49" applyFont="1" applyFill="1" applyBorder="1" applyAlignment="1">
      <alignment horizontal="center" vertical="center"/>
    </xf>
    <xf numFmtId="0" fontId="0" fillId="0" borderId="38" xfId="0" applyBorder="1" applyAlignment="1">
      <alignment horizontal="center" vertical="center" wrapText="1"/>
    </xf>
    <xf numFmtId="0" fontId="0" fillId="0" borderId="38" xfId="0" applyBorder="1" applyAlignment="1">
      <alignment horizontal="center" vertical="center"/>
    </xf>
    <xf numFmtId="0" fontId="33" fillId="0" borderId="0" xfId="49" applyFont="1" applyFill="1" applyAlignment="1">
      <alignment vertical="center" wrapText="1"/>
    </xf>
    <xf numFmtId="0" fontId="33" fillId="0" borderId="97" xfId="49" applyFont="1" applyFill="1" applyBorder="1" applyAlignment="1">
      <alignment horizontal="center" vertical="center"/>
    </xf>
    <xf numFmtId="38" fontId="33" fillId="0" borderId="12" xfId="1" applyFont="1" applyFill="1" applyBorder="1" applyAlignment="1">
      <alignment vertical="center"/>
    </xf>
    <xf numFmtId="38" fontId="33" fillId="0" borderId="13" xfId="1" applyFont="1" applyFill="1" applyBorder="1" applyAlignment="1">
      <alignment vertical="center"/>
    </xf>
    <xf numFmtId="38" fontId="33" fillId="0" borderId="16" xfId="1" applyFont="1" applyFill="1" applyBorder="1" applyAlignment="1">
      <alignment vertical="center"/>
    </xf>
    <xf numFmtId="38" fontId="33" fillId="0" borderId="97" xfId="1" applyFont="1" applyFill="1" applyBorder="1" applyAlignment="1">
      <alignment vertical="center"/>
    </xf>
    <xf numFmtId="178" fontId="33" fillId="0" borderId="97" xfId="2" applyNumberFormat="1" applyFont="1" applyFill="1" applyBorder="1" applyAlignment="1">
      <alignment vertical="center"/>
    </xf>
    <xf numFmtId="0" fontId="33" fillId="0" borderId="34" xfId="49" applyFont="1" applyFill="1" applyBorder="1" applyAlignment="1">
      <alignment horizontal="center" vertical="center"/>
    </xf>
    <xf numFmtId="38" fontId="33" fillId="0" borderId="34" xfId="1" applyFont="1" applyFill="1" applyBorder="1" applyAlignment="1">
      <alignment vertical="center"/>
    </xf>
    <xf numFmtId="0" fontId="40" fillId="0" borderId="100" xfId="49" applyFont="1" applyFill="1" applyBorder="1" applyAlignment="1">
      <alignment horizontal="left" vertical="center"/>
    </xf>
    <xf numFmtId="38" fontId="33" fillId="0" borderId="100" xfId="1" applyFont="1" applyFill="1" applyBorder="1" applyAlignment="1">
      <alignment vertical="center"/>
    </xf>
    <xf numFmtId="38" fontId="33" fillId="0" borderId="24" xfId="47" applyFont="1" applyFill="1" applyBorder="1" applyAlignment="1">
      <alignment horizontal="right" vertical="center"/>
    </xf>
    <xf numFmtId="178" fontId="33" fillId="0" borderId="24" xfId="47" applyNumberFormat="1" applyFont="1" applyFill="1" applyBorder="1" applyAlignment="1">
      <alignment vertical="center"/>
    </xf>
    <xf numFmtId="38" fontId="33" fillId="0" borderId="40" xfId="1" applyFont="1" applyFill="1" applyBorder="1" applyAlignment="1">
      <alignment vertical="center"/>
    </xf>
    <xf numFmtId="38" fontId="33" fillId="0" borderId="94" xfId="1" applyFont="1" applyFill="1" applyBorder="1" applyAlignment="1">
      <alignment vertical="center"/>
    </xf>
    <xf numFmtId="38" fontId="33" fillId="0" borderId="101" xfId="1" applyFont="1" applyFill="1" applyBorder="1" applyAlignment="1">
      <alignment vertical="center"/>
    </xf>
    <xf numFmtId="38" fontId="33" fillId="0" borderId="40" xfId="47" applyFont="1" applyFill="1" applyBorder="1" applyAlignment="1">
      <alignment horizontal="right" vertical="center"/>
    </xf>
    <xf numFmtId="49" fontId="33" fillId="0" borderId="40" xfId="47" applyNumberFormat="1" applyFont="1" applyFill="1" applyBorder="1" applyAlignment="1">
      <alignment horizontal="center" vertical="center"/>
    </xf>
    <xf numFmtId="38" fontId="41" fillId="0" borderId="28" xfId="47" applyFont="1" applyFill="1" applyBorder="1" applyAlignment="1">
      <alignment horizontal="right" vertical="center"/>
    </xf>
    <xf numFmtId="178" fontId="41" fillId="0" borderId="28" xfId="47" applyNumberFormat="1" applyFont="1" applyFill="1" applyBorder="1" applyAlignment="1">
      <alignment vertical="center"/>
    </xf>
    <xf numFmtId="38" fontId="41" fillId="0" borderId="32" xfId="47" applyFont="1" applyFill="1" applyBorder="1" applyAlignment="1">
      <alignment horizontal="right" vertical="center"/>
    </xf>
    <xf numFmtId="178" fontId="41" fillId="0" borderId="32" xfId="47" applyNumberFormat="1" applyFont="1" applyFill="1" applyBorder="1" applyAlignment="1">
      <alignment vertical="center"/>
    </xf>
    <xf numFmtId="178" fontId="41" fillId="0" borderId="40" xfId="47" applyNumberFormat="1" applyFont="1" applyFill="1" applyBorder="1" applyAlignment="1">
      <alignment vertical="center"/>
    </xf>
    <xf numFmtId="178" fontId="41" fillId="0" borderId="28" xfId="47" applyNumberFormat="1" applyFont="1" applyFill="1" applyBorder="1" applyAlignment="1">
      <alignment horizontal="center" vertical="center"/>
    </xf>
    <xf numFmtId="38" fontId="33" fillId="0" borderId="102" xfId="1" applyFont="1" applyFill="1" applyBorder="1" applyAlignment="1">
      <alignment vertical="center"/>
    </xf>
    <xf numFmtId="38" fontId="33" fillId="0" borderId="97" xfId="47" applyFont="1" applyFill="1" applyBorder="1" applyAlignment="1">
      <alignment horizontal="right" vertical="center"/>
    </xf>
    <xf numFmtId="178" fontId="41" fillId="0" borderId="97" xfId="47" applyNumberFormat="1" applyFont="1" applyFill="1" applyBorder="1" applyAlignment="1">
      <alignment vertical="center"/>
    </xf>
    <xf numFmtId="0" fontId="33" fillId="0" borderId="0" xfId="49" applyFont="1" applyFill="1" applyBorder="1" applyAlignment="1">
      <alignment horizontal="left" vertical="center"/>
    </xf>
    <xf numFmtId="0" fontId="33" fillId="0" borderId="0" xfId="49" applyFont="1" applyFill="1" applyBorder="1" applyAlignment="1">
      <alignment horizontal="right" vertical="center"/>
    </xf>
    <xf numFmtId="56" fontId="27" fillId="0" borderId="0" xfId="49" applyNumberFormat="1" applyFont="1" applyFill="1" applyAlignment="1">
      <alignment horizontal="left" vertical="top"/>
    </xf>
    <xf numFmtId="0" fontId="2" fillId="0" borderId="0" xfId="49" applyFont="1" applyFill="1" applyAlignment="1">
      <alignment vertical="top" wrapText="1"/>
    </xf>
    <xf numFmtId="0" fontId="2" fillId="0" borderId="97" xfId="49" applyFont="1" applyBorder="1" applyAlignment="1">
      <alignment horizontal="center" vertical="center" wrapText="1"/>
    </xf>
    <xf numFmtId="0" fontId="2" fillId="0" borderId="97" xfId="49" applyFont="1" applyBorder="1" applyAlignment="1">
      <alignment horizontal="center" vertical="center"/>
    </xf>
    <xf numFmtId="0" fontId="2" fillId="0" borderId="97" xfId="49" applyFont="1" applyFill="1" applyBorder="1" applyAlignment="1">
      <alignment horizontal="left" vertical="top" wrapText="1"/>
    </xf>
    <xf numFmtId="0" fontId="2" fillId="0" borderId="97" xfId="49" applyFont="1" applyFill="1" applyBorder="1" applyAlignment="1">
      <alignment vertical="top" wrapText="1"/>
    </xf>
    <xf numFmtId="56" fontId="2" fillId="0" borderId="97" xfId="49" applyNumberFormat="1" applyFont="1" applyFill="1" applyBorder="1" applyAlignment="1">
      <alignment horizontal="left" vertical="top" wrapText="1"/>
    </xf>
    <xf numFmtId="0" fontId="2" fillId="0" borderId="97" xfId="49" applyFont="1" applyFill="1" applyBorder="1" applyAlignment="1">
      <alignment vertical="top"/>
    </xf>
    <xf numFmtId="0" fontId="42" fillId="0" borderId="0" xfId="0" applyFont="1">
      <alignment vertical="center"/>
    </xf>
    <xf numFmtId="0" fontId="2" fillId="0" borderId="0" xfId="49" applyFont="1" applyFill="1" applyAlignment="1">
      <alignment vertical="top"/>
    </xf>
    <xf numFmtId="56" fontId="2" fillId="0" borderId="97" xfId="49" applyNumberFormat="1" applyFont="1" applyBorder="1" applyAlignment="1">
      <alignment horizontal="left" vertical="top" wrapText="1"/>
    </xf>
    <xf numFmtId="0" fontId="2" fillId="0" borderId="97" xfId="49" applyFont="1" applyBorder="1" applyAlignment="1">
      <alignment horizontal="left" vertical="top" wrapText="1"/>
    </xf>
    <xf numFmtId="0" fontId="2" fillId="0" borderId="97" xfId="49" applyFont="1" applyBorder="1" applyAlignment="1">
      <alignment vertical="top"/>
    </xf>
    <xf numFmtId="0" fontId="43" fillId="0" borderId="97" xfId="0" applyFont="1" applyBorder="1" applyAlignment="1">
      <alignment vertical="top" wrapText="1"/>
    </xf>
    <xf numFmtId="0" fontId="44" fillId="0" borderId="97" xfId="0" applyFont="1" applyBorder="1" applyAlignment="1">
      <alignment vertical="top" wrapText="1"/>
    </xf>
    <xf numFmtId="0" fontId="45" fillId="0" borderId="97" xfId="0" applyFont="1" applyBorder="1" applyAlignment="1">
      <alignment vertical="top" wrapText="1"/>
    </xf>
    <xf numFmtId="0" fontId="46" fillId="0" borderId="97" xfId="0" applyFont="1" applyBorder="1" applyAlignment="1">
      <alignment vertical="top" wrapText="1"/>
    </xf>
    <xf numFmtId="0" fontId="2" fillId="0" borderId="97" xfId="49" applyFont="1" applyBorder="1" applyAlignment="1">
      <alignment vertical="top" wrapText="1"/>
    </xf>
    <xf numFmtId="0" fontId="2" fillId="0" borderId="97" xfId="0" applyFont="1" applyBorder="1" applyAlignment="1">
      <alignment vertical="top" wrapText="1"/>
    </xf>
    <xf numFmtId="0" fontId="2" fillId="0" borderId="0" xfId="49" applyFont="1" applyFill="1" applyBorder="1" applyAlignment="1">
      <alignment vertical="top" wrapText="1"/>
    </xf>
    <xf numFmtId="0" fontId="47" fillId="0" borderId="0" xfId="0" applyFont="1">
      <alignment vertical="center"/>
    </xf>
    <xf numFmtId="0" fontId="2" fillId="0" borderId="0" xfId="49" applyFont="1" applyFill="1" applyBorder="1" applyAlignment="1">
      <alignment vertical="top"/>
    </xf>
    <xf numFmtId="56" fontId="2" fillId="0" borderId="0" xfId="49" applyNumberFormat="1" applyFont="1" applyFill="1" applyBorder="1" applyAlignment="1">
      <alignment horizontal="left" vertical="top" wrapText="1"/>
    </xf>
    <xf numFmtId="0" fontId="48" fillId="0" borderId="0" xfId="0" applyFont="1">
      <alignment vertical="center"/>
    </xf>
    <xf numFmtId="0" fontId="2" fillId="0" borderId="0" xfId="49" applyFont="1" applyFill="1" applyAlignment="1">
      <alignment horizontal="left"/>
    </xf>
    <xf numFmtId="0" fontId="49" fillId="0" borderId="0" xfId="49" applyFont="1" applyAlignment="1">
      <alignment horizontal="center" vertical="center"/>
    </xf>
    <xf numFmtId="0" fontId="2" fillId="0" borderId="28" xfId="49" applyBorder="1" applyAlignment="1">
      <alignment horizontal="center" vertical="center" wrapText="1"/>
    </xf>
    <xf numFmtId="38" fontId="2" fillId="0" borderId="28" xfId="1" applyFont="1" applyBorder="1" applyAlignment="1">
      <alignment horizontal="center" vertical="center"/>
    </xf>
    <xf numFmtId="38" fontId="2" fillId="0" borderId="52" xfId="1" applyFont="1" applyBorder="1" applyAlignment="1">
      <alignment horizontal="center" vertical="center"/>
    </xf>
    <xf numFmtId="38" fontId="2" fillId="0" borderId="42" xfId="1" applyFont="1" applyBorder="1" applyAlignment="1">
      <alignment horizontal="center" vertical="center"/>
    </xf>
    <xf numFmtId="178" fontId="2" fillId="0" borderId="0" xfId="2" applyNumberFormat="1" applyFont="1" applyBorder="1" applyAlignment="1">
      <alignment horizontal="center" vertical="center"/>
    </xf>
    <xf numFmtId="0" fontId="2" fillId="0" borderId="0" xfId="49" applyBorder="1"/>
    <xf numFmtId="0" fontId="2" fillId="0" borderId="40" xfId="49" applyBorder="1" applyAlignment="1">
      <alignment horizontal="center" vertical="center"/>
    </xf>
    <xf numFmtId="38" fontId="2" fillId="0" borderId="54" xfId="1" applyFont="1" applyBorder="1" applyAlignment="1">
      <alignment horizontal="center" vertical="center"/>
    </xf>
    <xf numFmtId="38" fontId="2" fillId="0" borderId="103" xfId="1" applyFont="1" applyBorder="1" applyAlignment="1">
      <alignment horizontal="center" vertical="center"/>
    </xf>
    <xf numFmtId="38" fontId="2" fillId="0" borderId="42" xfId="1" applyFont="1" applyFill="1" applyBorder="1" applyAlignment="1">
      <alignment horizontal="center" vertical="center"/>
    </xf>
  </cellXfs>
  <cellStyles count="51">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Excel Built-in Comma [0]" xfId="50"/>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48" builtinId="5"/>
    <cellStyle name="パーセント 2" xfId="2"/>
    <cellStyle name="メモ 2" xfId="33"/>
    <cellStyle name="リンク セル 2" xfId="34"/>
    <cellStyle name="悪い 2" xfId="35"/>
    <cellStyle name="計算 2" xfId="36"/>
    <cellStyle name="警告文 2" xfId="37"/>
    <cellStyle name="桁区切り" xfId="47" builtinId="6"/>
    <cellStyle name="桁区切り 2" xfId="3"/>
    <cellStyle name="桁区切り 3"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4"/>
    <cellStyle name="標準_irikomi09all" xfId="5"/>
    <cellStyle name="標準_平成22年報告書（案）" xfId="49"/>
    <cellStyle name="良い 2" xfId="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sharedStrings" Target="sharedStrings.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平成30年（人）</c:v>
          </c:tx>
          <c:invertIfNegative val="0"/>
          <c:cat>
            <c:strRef>
              <c:f>'２頁'!$B$14:$B$16</c:f>
              <c:strCache>
                <c:ptCount val="3"/>
                <c:pt idx="0">
                  <c:v>日帰り客数</c:v>
                </c:pt>
                <c:pt idx="1">
                  <c:v>宿泊客数</c:v>
                </c:pt>
                <c:pt idx="2">
                  <c:v>延観光入込客数</c:v>
                </c:pt>
              </c:strCache>
            </c:strRef>
          </c:cat>
          <c:val>
            <c:numRef>
              <c:f>'２頁'!$C$14:$C$16</c:f>
              <c:numCache>
                <c:formatCode>#,##0_);[Red]\(#,##0\)</c:formatCode>
                <c:ptCount val="3"/>
                <c:pt idx="0">
                  <c:v>48544100</c:v>
                </c:pt>
                <c:pt idx="1">
                  <c:v>3992100</c:v>
                </c:pt>
                <c:pt idx="2">
                  <c:v>52536200</c:v>
                </c:pt>
              </c:numCache>
            </c:numRef>
          </c:val>
          <c:extLst xmlns:c16r2="http://schemas.microsoft.com/office/drawing/2015/06/chart">
            <c:ext xmlns:c16="http://schemas.microsoft.com/office/drawing/2014/chart" uri="{C3380CC4-5D6E-409C-BE32-E72D297353CC}">
              <c16:uniqueId val="{00000000-5BB4-4E1D-8E94-700D56F0054F}"/>
            </c:ext>
          </c:extLst>
        </c:ser>
        <c:ser>
          <c:idx val="1"/>
          <c:order val="1"/>
          <c:tx>
            <c:v>平成29年（人）</c:v>
          </c:tx>
          <c:spPr>
            <a:solidFill>
              <a:srgbClr val="FFC000"/>
            </a:solidFill>
          </c:spPr>
          <c:invertIfNegative val="0"/>
          <c:cat>
            <c:strRef>
              <c:f>'２頁'!$B$14:$B$16</c:f>
              <c:strCache>
                <c:ptCount val="3"/>
                <c:pt idx="0">
                  <c:v>日帰り客数</c:v>
                </c:pt>
                <c:pt idx="1">
                  <c:v>宿泊客数</c:v>
                </c:pt>
                <c:pt idx="2">
                  <c:v>延観光入込客数</c:v>
                </c:pt>
              </c:strCache>
            </c:strRef>
          </c:cat>
          <c:val>
            <c:numRef>
              <c:f>'２頁'!$D$14:$D$16</c:f>
              <c:numCache>
                <c:formatCode>#,##0_);[Red]\(#,##0\)</c:formatCode>
                <c:ptCount val="3"/>
                <c:pt idx="0">
                  <c:v>48607400</c:v>
                </c:pt>
                <c:pt idx="1">
                  <c:v>3873600</c:v>
                </c:pt>
                <c:pt idx="2">
                  <c:v>52481000</c:v>
                </c:pt>
              </c:numCache>
            </c:numRef>
          </c:val>
          <c:extLst xmlns:c16r2="http://schemas.microsoft.com/office/drawing/2015/06/chart">
            <c:ext xmlns:c16="http://schemas.microsoft.com/office/drawing/2014/chart" uri="{C3380CC4-5D6E-409C-BE32-E72D297353CC}">
              <c16:uniqueId val="{00000001-5BB4-4E1D-8E94-700D56F0054F}"/>
            </c:ext>
          </c:extLst>
        </c:ser>
        <c:dLbls>
          <c:showLegendKey val="0"/>
          <c:showVal val="0"/>
          <c:showCatName val="0"/>
          <c:showSerName val="0"/>
          <c:showPercent val="0"/>
          <c:showBubbleSize val="0"/>
        </c:dLbls>
        <c:gapWidth val="150"/>
        <c:axId val="395762304"/>
        <c:axId val="395755776"/>
      </c:barChart>
      <c:catAx>
        <c:axId val="395762304"/>
        <c:scaling>
          <c:orientation val="minMax"/>
        </c:scaling>
        <c:delete val="0"/>
        <c:axPos val="b"/>
        <c:numFmt formatCode="General" sourceLinked="0"/>
        <c:majorTickMark val="out"/>
        <c:minorTickMark val="none"/>
        <c:tickLblPos val="nextTo"/>
        <c:crossAx val="395755776"/>
        <c:crosses val="autoZero"/>
        <c:auto val="1"/>
        <c:lblAlgn val="ctr"/>
        <c:lblOffset val="100"/>
        <c:noMultiLvlLbl val="0"/>
      </c:catAx>
      <c:valAx>
        <c:axId val="395755776"/>
        <c:scaling>
          <c:orientation val="minMax"/>
          <c:max val="60000000"/>
        </c:scaling>
        <c:delete val="0"/>
        <c:axPos val="l"/>
        <c:majorGridlines/>
        <c:numFmt formatCode="#,##0_);[Red]\(#,##0\)" sourceLinked="1"/>
        <c:majorTickMark val="out"/>
        <c:minorTickMark val="none"/>
        <c:tickLblPos val="nextTo"/>
        <c:crossAx val="395762304"/>
        <c:crosses val="autoZero"/>
        <c:crossBetween val="between"/>
      </c:valAx>
    </c:plotArea>
    <c:legend>
      <c:legendPos val="r"/>
      <c:overlay val="0"/>
    </c:legend>
    <c:plotVisOnly val="1"/>
    <c:dispBlanksAs val="gap"/>
    <c:showDLblsOverMax val="0"/>
  </c:chart>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1"/>
            <c:bubble3D val="0"/>
            <c:spPr>
              <a:solidFill>
                <a:srgbClr val="FFC000"/>
              </a:solidFill>
            </c:spPr>
            <c:extLst xmlns:c16r2="http://schemas.microsoft.com/office/drawing/2015/06/chart">
              <c:ext xmlns:c16="http://schemas.microsoft.com/office/drawing/2014/chart" uri="{C3380CC4-5D6E-409C-BE32-E72D297353CC}">
                <c16:uniqueId val="{00000001-B211-4155-B093-89295128844C}"/>
              </c:ext>
            </c:extLst>
          </c:dPt>
          <c:dPt>
            <c:idx val="4"/>
            <c:bubble3D val="0"/>
            <c:spPr>
              <a:solidFill>
                <a:srgbClr val="FF99FF"/>
              </a:solidFill>
            </c:spPr>
            <c:extLst xmlns:c16r2="http://schemas.microsoft.com/office/drawing/2015/06/chart">
              <c:ext xmlns:c16="http://schemas.microsoft.com/office/drawing/2014/chart" uri="{C3380CC4-5D6E-409C-BE32-E72D297353CC}">
                <c16:uniqueId val="{00000003-B211-4155-B093-89295128844C}"/>
              </c:ext>
            </c:extLst>
          </c:dPt>
          <c:dLbls>
            <c:dLbl>
              <c:idx val="0"/>
              <c:layout>
                <c:manualLayout>
                  <c:x val="3.7179526871067722E-2"/>
                  <c:y val="8.6039548208833982E-3"/>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4-B211-4155-B093-89295128844C}"/>
                </c:ext>
                <c:ext xmlns:c15="http://schemas.microsoft.com/office/drawing/2012/chart" uri="{CE6537A1-D6FC-4f65-9D91-7224C49458BB}"/>
              </c:extLst>
            </c:dLbl>
            <c:dLbl>
              <c:idx val="1"/>
              <c:layout>
                <c:manualLayout>
                  <c:x val="1.8109410635597154E-2"/>
                  <c:y val="-6.0620537776527469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B211-4155-B093-89295128844C}"/>
                </c:ext>
                <c:ext xmlns:c15="http://schemas.microsoft.com/office/drawing/2012/chart" uri="{CE6537A1-D6FC-4f65-9D91-7224C49458BB}"/>
              </c:extLst>
            </c:dLbl>
            <c:dLbl>
              <c:idx val="2"/>
              <c:layout>
                <c:manualLayout>
                  <c:x val="1.4167644928754933E-3"/>
                  <c:y val="1.7616436831127597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5-B211-4155-B093-89295128844C}"/>
                </c:ext>
                <c:ext xmlns:c15="http://schemas.microsoft.com/office/drawing/2012/chart" uri="{CE6537A1-D6FC-4f65-9D91-7224C49458BB}"/>
              </c:extLst>
            </c:dLbl>
            <c:dLbl>
              <c:idx val="3"/>
              <c:layout>
                <c:manualLayout>
                  <c:x val="3.3822443442122221E-2"/>
                  <c:y val="2.0494584937177037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6-B211-4155-B093-89295128844C}"/>
                </c:ext>
                <c:ext xmlns:c15="http://schemas.microsoft.com/office/drawing/2012/chart" uri="{CE6537A1-D6FC-4f65-9D91-7224C49458BB}"/>
              </c:extLst>
            </c:dLbl>
            <c:dLbl>
              <c:idx val="4"/>
              <c:layout>
                <c:manualLayout>
                  <c:x val="-1.861040305741599E-2"/>
                  <c:y val="1.4315239620638473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3-B211-4155-B093-89295128844C}"/>
                </c:ext>
                <c:ext xmlns:c15="http://schemas.microsoft.com/office/drawing/2012/chart" uri="{CE6537A1-D6FC-4f65-9D91-7224C49458BB}"/>
              </c:extLst>
            </c:dLbl>
            <c:dLbl>
              <c:idx val="5"/>
              <c:layout>
                <c:manualLayout>
                  <c:x val="-1.8311747728781608E-2"/>
                  <c:y val="1.6491741260013827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7-B211-4155-B093-89295128844C}"/>
                </c:ext>
                <c:ext xmlns:c15="http://schemas.microsoft.com/office/drawing/2012/chart" uri="{CE6537A1-D6FC-4f65-9D91-7224C49458BB}"/>
              </c:extLst>
            </c:dLbl>
            <c:dLbl>
              <c:idx val="6"/>
              <c:layout>
                <c:manualLayout>
                  <c:x val="-2.9609395155880746E-2"/>
                  <c:y val="-2.8892381928172738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8-B211-4155-B093-89295128844C}"/>
                </c:ext>
                <c:ext xmlns:c15="http://schemas.microsoft.com/office/drawing/2012/chart" uri="{CE6537A1-D6FC-4f65-9D91-7224C49458BB}"/>
              </c:extLst>
            </c:dLbl>
            <c:spPr>
              <a:noFill/>
              <a:ln>
                <a:noFill/>
              </a:ln>
              <a:effectLst/>
            </c:sp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Ref>
              <c:f>'６頁'!$A$22:$A$28</c:f>
              <c:strCache>
                <c:ptCount val="7"/>
                <c:pt idx="0">
                  <c:v>大津</c:v>
                </c:pt>
                <c:pt idx="1">
                  <c:v>湖南</c:v>
                </c:pt>
                <c:pt idx="2">
                  <c:v>甲賀</c:v>
                </c:pt>
                <c:pt idx="3">
                  <c:v>東近江</c:v>
                </c:pt>
                <c:pt idx="4">
                  <c:v>湖東</c:v>
                </c:pt>
                <c:pt idx="5">
                  <c:v>湖北</c:v>
                </c:pt>
                <c:pt idx="6">
                  <c:v>湖西</c:v>
                </c:pt>
              </c:strCache>
            </c:strRef>
          </c:cat>
          <c:val>
            <c:numRef>
              <c:f>'６頁'!$C$22:$C$28</c:f>
              <c:numCache>
                <c:formatCode>0.0%</c:formatCode>
                <c:ptCount val="7"/>
                <c:pt idx="0">
                  <c:v>0.25184635297700625</c:v>
                </c:pt>
                <c:pt idx="1">
                  <c:v>0.12844525658596009</c:v>
                </c:pt>
                <c:pt idx="2">
                  <c:v>7.4329983249581233E-2</c:v>
                </c:pt>
                <c:pt idx="3">
                  <c:v>0.19683645500228414</c:v>
                </c:pt>
                <c:pt idx="4">
                  <c:v>0.11080021318714786</c:v>
                </c:pt>
                <c:pt idx="5">
                  <c:v>0.1607088472666362</c:v>
                </c:pt>
                <c:pt idx="6">
                  <c:v>7.7032891731384195E-2</c:v>
                </c:pt>
              </c:numCache>
            </c:numRef>
          </c:val>
          <c:extLst xmlns:c16r2="http://schemas.microsoft.com/office/drawing/2015/06/chart">
            <c:ext xmlns:c16="http://schemas.microsoft.com/office/drawing/2014/chart" uri="{C3380CC4-5D6E-409C-BE32-E72D297353CC}">
              <c16:uniqueId val="{00000009-B211-4155-B093-89295128844C}"/>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672133693634452"/>
          <c:y val="8.0357142857142863E-2"/>
          <c:w val="0.23781415853414392"/>
          <c:h val="0.80952380952380953"/>
        </c:manualLayout>
      </c:layout>
      <c:pieChart>
        <c:varyColors val="1"/>
        <c:ser>
          <c:idx val="0"/>
          <c:order val="0"/>
          <c:dPt>
            <c:idx val="1"/>
            <c:bubble3D val="0"/>
            <c:spPr>
              <a:solidFill>
                <a:srgbClr val="FFC000"/>
              </a:solidFill>
            </c:spPr>
            <c:extLst xmlns:c16r2="http://schemas.microsoft.com/office/drawing/2015/06/chart">
              <c:ext xmlns:c16="http://schemas.microsoft.com/office/drawing/2014/chart" uri="{C3380CC4-5D6E-409C-BE32-E72D297353CC}">
                <c16:uniqueId val="{00000001-7921-410C-AC81-63615FC76731}"/>
              </c:ext>
            </c:extLst>
          </c:dPt>
          <c:dPt>
            <c:idx val="4"/>
            <c:bubble3D val="0"/>
            <c:spPr>
              <a:solidFill>
                <a:srgbClr val="FF99FF"/>
              </a:solidFill>
            </c:spPr>
            <c:extLst xmlns:c16r2="http://schemas.microsoft.com/office/drawing/2015/06/chart">
              <c:ext xmlns:c16="http://schemas.microsoft.com/office/drawing/2014/chart" uri="{C3380CC4-5D6E-409C-BE32-E72D297353CC}">
                <c16:uniqueId val="{00000003-7921-410C-AC81-63615FC76731}"/>
              </c:ext>
            </c:extLst>
          </c:dPt>
          <c:dLbls>
            <c:dLbl>
              <c:idx val="0"/>
              <c:layout>
                <c:manualLayout>
                  <c:x val="2.2070646446404932E-3"/>
                  <c:y val="-0.13316272965879264"/>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4-7921-410C-AC81-63615FC76731}"/>
                </c:ext>
                <c:ext xmlns:c15="http://schemas.microsoft.com/office/drawing/2012/chart" uri="{CE6537A1-D6FC-4f65-9D91-7224C49458BB}"/>
              </c:extLst>
            </c:dLbl>
            <c:dLbl>
              <c:idx val="1"/>
              <c:layout>
                <c:manualLayout>
                  <c:x val="7.9496941543594532E-2"/>
                  <c:y val="-0.11330521184851894"/>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7921-410C-AC81-63615FC76731}"/>
                </c:ext>
                <c:ext xmlns:c15="http://schemas.microsoft.com/office/drawing/2012/chart" uri="{CE6537A1-D6FC-4f65-9D91-7224C49458BB}"/>
              </c:extLst>
            </c:dLbl>
            <c:dLbl>
              <c:idx val="3"/>
              <c:layout>
                <c:manualLayout>
                  <c:x val="-1.0030726159230096E-2"/>
                  <c:y val="1.1738194887801296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4-6BCE-405D-8498-270FB676AED1}"/>
                </c:ext>
                <c:ext xmlns:c15="http://schemas.microsoft.com/office/drawing/2012/chart" uri="{CE6537A1-D6FC-4f65-9D91-7224C49458BB}"/>
              </c:extLst>
            </c:dLbl>
            <c:dLbl>
              <c:idx val="4"/>
              <c:layout>
                <c:manualLayout>
                  <c:x val="-9.2520734908136584E-3"/>
                  <c:y val="4.8977796694332131E-2"/>
                </c:manualLayout>
              </c:layout>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3-7921-410C-AC81-63615FC76731}"/>
                </c:ext>
                <c:ext xmlns:c15="http://schemas.microsoft.com/office/drawing/2012/chart" uri="{CE6537A1-D6FC-4f65-9D91-7224C49458BB}">
                  <c15:layout>
                    <c:manualLayout>
                      <c:w val="0.15847993000874891"/>
                      <c:h val="0.16216216216216217"/>
                    </c:manualLayout>
                  </c15:layout>
                </c:ext>
              </c:extLst>
            </c:dLbl>
            <c:dLbl>
              <c:idx val="5"/>
              <c:layout>
                <c:manualLayout>
                  <c:x val="-9.2113057005177336E-3"/>
                  <c:y val="4.7451256092988378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5-7921-410C-AC81-63615FC76731}"/>
                </c:ext>
                <c:ext xmlns:c15="http://schemas.microsoft.com/office/drawing/2012/chart" uri="{CE6537A1-D6FC-4f65-9D91-7224C49458BB}"/>
              </c:extLst>
            </c:dLbl>
            <c:dLbl>
              <c:idx val="6"/>
              <c:layout>
                <c:manualLayout>
                  <c:x val="-5.0762349139052712E-2"/>
                  <c:y val="3.125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6-7921-410C-AC81-63615FC76731}"/>
                </c:ext>
                <c:ext xmlns:c15="http://schemas.microsoft.com/office/drawing/2012/chart" uri="{CE6537A1-D6FC-4f65-9D91-7224C49458BB}"/>
              </c:extLst>
            </c:dLbl>
            <c:spPr>
              <a:noFill/>
              <a:ln>
                <a:noFill/>
              </a:ln>
              <a:effectLst/>
            </c:sp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Ref>
              <c:f>'６頁'!$A$22:$A$28</c:f>
              <c:strCache>
                <c:ptCount val="7"/>
                <c:pt idx="0">
                  <c:v>大津</c:v>
                </c:pt>
                <c:pt idx="1">
                  <c:v>湖南</c:v>
                </c:pt>
                <c:pt idx="2">
                  <c:v>甲賀</c:v>
                </c:pt>
                <c:pt idx="3">
                  <c:v>東近江</c:v>
                </c:pt>
                <c:pt idx="4">
                  <c:v>湖東</c:v>
                </c:pt>
                <c:pt idx="5">
                  <c:v>湖北</c:v>
                </c:pt>
                <c:pt idx="6">
                  <c:v>湖西</c:v>
                </c:pt>
              </c:strCache>
            </c:strRef>
          </c:cat>
          <c:val>
            <c:numRef>
              <c:f>'６頁'!$G$22:$G$28</c:f>
              <c:numCache>
                <c:formatCode>0.0%</c:formatCode>
                <c:ptCount val="7"/>
                <c:pt idx="0">
                  <c:v>0.34644288577154309</c:v>
                </c:pt>
                <c:pt idx="1">
                  <c:v>0.13126252505010019</c:v>
                </c:pt>
                <c:pt idx="2">
                  <c:v>4.8847695390781563E-2</c:v>
                </c:pt>
                <c:pt idx="3">
                  <c:v>8.8677354709418843E-2</c:v>
                </c:pt>
                <c:pt idx="4">
                  <c:v>0.1154809619238477</c:v>
                </c:pt>
                <c:pt idx="5">
                  <c:v>0.16457915831663328</c:v>
                </c:pt>
                <c:pt idx="6">
                  <c:v>0.10470941883767534</c:v>
                </c:pt>
              </c:numCache>
            </c:numRef>
          </c:val>
          <c:extLst xmlns:c16r2="http://schemas.microsoft.com/office/drawing/2015/06/chart">
            <c:ext xmlns:c16="http://schemas.microsoft.com/office/drawing/2014/chart" uri="{C3380CC4-5D6E-409C-BE32-E72D297353CC}">
              <c16:uniqueId val="{00000007-7921-410C-AC81-63615FC76731}"/>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099661061053814E-2"/>
          <c:y val="2.2794558087646452E-2"/>
          <c:w val="0.86682235636164873"/>
          <c:h val="0.91020722305755708"/>
        </c:manualLayout>
      </c:layout>
      <c:lineChart>
        <c:grouping val="standard"/>
        <c:varyColors val="0"/>
        <c:ser>
          <c:idx val="0"/>
          <c:order val="0"/>
          <c:tx>
            <c:strRef>
              <c:f>'18頁'!$B$40</c:f>
              <c:strCache>
                <c:ptCount val="1"/>
                <c:pt idx="0">
                  <c:v>延観光客数</c:v>
                </c:pt>
              </c:strCache>
            </c:strRef>
          </c:tx>
          <c:dLbls>
            <c:dLbl>
              <c:idx val="2"/>
              <c:layout>
                <c:manualLayout>
                  <c:x val="-2.3675669980440565E-2"/>
                  <c:y val="-2.37566600471237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6095-4448-9F7D-22F58A7F495A}"/>
                </c:ext>
                <c:ext xmlns:c15="http://schemas.microsoft.com/office/drawing/2012/chart" uri="{CE6537A1-D6FC-4f65-9D91-7224C49458BB}">
                  <c15:layout/>
                </c:ext>
              </c:extLst>
            </c:dLbl>
            <c:dLbl>
              <c:idx val="3"/>
              <c:layout>
                <c:manualLayout>
                  <c:x val="-2.4866146394103186E-2"/>
                  <c:y val="-3.786600748980447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6095-4448-9F7D-22F58A7F495A}"/>
                </c:ext>
                <c:ext xmlns:c15="http://schemas.microsoft.com/office/drawing/2012/chart" uri="{CE6537A1-D6FC-4f65-9D91-7224C49458BB}">
                  <c15:layout/>
                </c:ext>
              </c:extLst>
            </c:dLbl>
            <c:dLbl>
              <c:idx val="8"/>
              <c:layout>
                <c:manualLayout>
                  <c:x val="-2.4866146394103228E-2"/>
                  <c:y val="-2.845977586135070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095-4448-9F7D-22F58A7F495A}"/>
                </c:ext>
                <c:ext xmlns:c15="http://schemas.microsoft.com/office/drawing/2012/chart" uri="{CE6537A1-D6FC-4f65-9D91-7224C49458BB}">
                  <c15:layout/>
                </c:ext>
              </c:extLst>
            </c:dLbl>
            <c:dLbl>
              <c:idx val="9"/>
              <c:layout>
                <c:manualLayout>
                  <c:x val="-2.4866146394103186E-2"/>
                  <c:y val="-3.786600748980455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095-4448-9F7D-22F58A7F495A}"/>
                </c:ext>
                <c:ext xmlns:c15="http://schemas.microsoft.com/office/drawing/2012/chart" uri="{CE6537A1-D6FC-4f65-9D91-7224C49458BB}">
                  <c15:layout/>
                </c:ext>
              </c:extLst>
            </c:dLbl>
            <c:dLbl>
              <c:idx val="10"/>
              <c:layout>
                <c:manualLayout>
                  <c:x val="-2.4866146394103228E-2"/>
                  <c:y val="-2.610821795423724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095-4448-9F7D-22F58A7F495A}"/>
                </c:ext>
                <c:ext xmlns:c15="http://schemas.microsoft.com/office/drawing/2012/chart" uri="{CE6537A1-D6FC-4f65-9D91-7224C49458BB}">
                  <c15:layout/>
                </c:ext>
              </c:extLst>
            </c:dLbl>
            <c:dLbl>
              <c:idx val="11"/>
              <c:layout>
                <c:manualLayout>
                  <c:x val="-2.3675669980440565E-2"/>
                  <c:y val="-3.786600748980451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095-4448-9F7D-22F58A7F495A}"/>
                </c:ext>
                <c:ext xmlns:c15="http://schemas.microsoft.com/office/drawing/2012/chart" uri="{CE6537A1-D6FC-4f65-9D91-7224C49458BB}">
                  <c15:layout/>
                </c:ext>
              </c:extLst>
            </c:dLbl>
            <c:dLbl>
              <c:idx val="13"/>
              <c:layout>
                <c:manualLayout>
                  <c:x val="-2.4866146394103186E-2"/>
                  <c:y val="-4.021756539691797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095-4448-9F7D-22F58A7F495A}"/>
                </c:ext>
                <c:ext xmlns:c15="http://schemas.microsoft.com/office/drawing/2012/chart" uri="{CE6537A1-D6FC-4f65-9D91-7224C49458BB}">
                  <c15:layout/>
                </c:ext>
              </c:extLst>
            </c:dLbl>
            <c:dLbl>
              <c:idx val="17"/>
              <c:layout>
                <c:manualLayout>
                  <c:x val="-3.2009004876078904E-2"/>
                  <c:y val="-3.316289167557758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095-4448-9F7D-22F58A7F495A}"/>
                </c:ext>
                <c:ext xmlns:c15="http://schemas.microsoft.com/office/drawing/2012/chart" uri="{CE6537A1-D6FC-4f65-9D91-7224C49458BB}">
                  <c15:layout/>
                </c:ext>
              </c:extLst>
            </c:dLbl>
            <c:dLbl>
              <c:idx val="29"/>
              <c:layout>
                <c:manualLayout>
                  <c:x val="-2.5457110365774843E-2"/>
                  <c:y val="-4.021756539691797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D23-439B-B6C8-80CC34F92D81}"/>
                </c:ext>
                <c:ext xmlns:c15="http://schemas.microsoft.com/office/drawing/2012/chart" uri="{CE6537A1-D6FC-4f65-9D91-7224C49458BB}">
                  <c15:layout/>
                </c:ext>
              </c:extLst>
            </c:dLbl>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'18頁'!$A$41:$A$70</c:f>
              <c:strCache>
                <c:ptCount val="30"/>
                <c:pt idx="0">
                  <c:v>平元</c:v>
                </c:pt>
                <c:pt idx="1">
                  <c:v>平２</c:v>
                </c:pt>
                <c:pt idx="2">
                  <c:v>平３</c:v>
                </c:pt>
                <c:pt idx="3">
                  <c:v>平４</c:v>
                </c:pt>
                <c:pt idx="4">
                  <c:v>平５</c:v>
                </c:pt>
                <c:pt idx="5">
                  <c:v>平６</c:v>
                </c:pt>
                <c:pt idx="6">
                  <c:v>平７</c:v>
                </c:pt>
                <c:pt idx="7">
                  <c:v>平８</c:v>
                </c:pt>
                <c:pt idx="8">
                  <c:v>平９</c:v>
                </c:pt>
                <c:pt idx="9">
                  <c:v>平１０</c:v>
                </c:pt>
                <c:pt idx="10">
                  <c:v>平１１</c:v>
                </c:pt>
                <c:pt idx="11">
                  <c:v>平１２</c:v>
                </c:pt>
                <c:pt idx="12">
                  <c:v>平１３</c:v>
                </c:pt>
                <c:pt idx="13">
                  <c:v>平１４</c:v>
                </c:pt>
                <c:pt idx="14">
                  <c:v>平１５</c:v>
                </c:pt>
                <c:pt idx="15">
                  <c:v>平１６</c:v>
                </c:pt>
                <c:pt idx="16">
                  <c:v>平１７</c:v>
                </c:pt>
                <c:pt idx="17">
                  <c:v>平１８</c:v>
                </c:pt>
                <c:pt idx="18">
                  <c:v>平１９</c:v>
                </c:pt>
                <c:pt idx="19">
                  <c:v>平２０</c:v>
                </c:pt>
                <c:pt idx="20">
                  <c:v>平２１</c:v>
                </c:pt>
                <c:pt idx="21">
                  <c:v>平２２</c:v>
                </c:pt>
                <c:pt idx="22">
                  <c:v>平２３</c:v>
                </c:pt>
                <c:pt idx="23">
                  <c:v>平２４</c:v>
                </c:pt>
                <c:pt idx="24">
                  <c:v>平２５</c:v>
                </c:pt>
                <c:pt idx="25">
                  <c:v>平２６</c:v>
                </c:pt>
                <c:pt idx="26">
                  <c:v>平２７</c:v>
                </c:pt>
                <c:pt idx="27">
                  <c:v>平２８</c:v>
                </c:pt>
                <c:pt idx="28">
                  <c:v>平２９</c:v>
                </c:pt>
                <c:pt idx="29">
                  <c:v>平３０</c:v>
                </c:pt>
              </c:strCache>
            </c:strRef>
          </c:cat>
          <c:val>
            <c:numRef>
              <c:f>'18頁'!$B$41:$B$70</c:f>
              <c:numCache>
                <c:formatCode>#,##0_);[Red]\(#,##0\)</c:formatCode>
                <c:ptCount val="30"/>
                <c:pt idx="0">
                  <c:v>33973300</c:v>
                </c:pt>
                <c:pt idx="1">
                  <c:v>36354400</c:v>
                </c:pt>
                <c:pt idx="2">
                  <c:v>38026700</c:v>
                </c:pt>
                <c:pt idx="3">
                  <c:v>37674900</c:v>
                </c:pt>
                <c:pt idx="4">
                  <c:v>37506500</c:v>
                </c:pt>
                <c:pt idx="5">
                  <c:v>38056800</c:v>
                </c:pt>
                <c:pt idx="6">
                  <c:v>35828900</c:v>
                </c:pt>
                <c:pt idx="7">
                  <c:v>41914900</c:v>
                </c:pt>
                <c:pt idx="8">
                  <c:v>42640400</c:v>
                </c:pt>
                <c:pt idx="9">
                  <c:v>42706900</c:v>
                </c:pt>
                <c:pt idx="10">
                  <c:v>42794200</c:v>
                </c:pt>
                <c:pt idx="11">
                  <c:v>42712200</c:v>
                </c:pt>
                <c:pt idx="12">
                  <c:v>43994800</c:v>
                </c:pt>
                <c:pt idx="13">
                  <c:v>43993000</c:v>
                </c:pt>
                <c:pt idx="14">
                  <c:v>42292000</c:v>
                </c:pt>
                <c:pt idx="15">
                  <c:v>43681900</c:v>
                </c:pt>
                <c:pt idx="16">
                  <c:v>43119000</c:v>
                </c:pt>
                <c:pt idx="17">
                  <c:v>46502600</c:v>
                </c:pt>
                <c:pt idx="18">
                  <c:v>46664800</c:v>
                </c:pt>
                <c:pt idx="19">
                  <c:v>45071500</c:v>
                </c:pt>
                <c:pt idx="20">
                  <c:v>44454400</c:v>
                </c:pt>
                <c:pt idx="21">
                  <c:v>43573900</c:v>
                </c:pt>
                <c:pt idx="22">
                  <c:v>47357300</c:v>
                </c:pt>
                <c:pt idx="23">
                  <c:v>44191300</c:v>
                </c:pt>
                <c:pt idx="24">
                  <c:v>45226900</c:v>
                </c:pt>
                <c:pt idx="25">
                  <c:v>46328600</c:v>
                </c:pt>
                <c:pt idx="26">
                  <c:v>47941200</c:v>
                </c:pt>
                <c:pt idx="27">
                  <c:v>50767300</c:v>
                </c:pt>
                <c:pt idx="28">
                  <c:v>52481000</c:v>
                </c:pt>
                <c:pt idx="29">
                  <c:v>52536200</c:v>
                </c:pt>
              </c:numCache>
            </c:numRef>
          </c:val>
          <c:smooth val="0"/>
          <c:extLst xmlns:c16r2="http://schemas.microsoft.com/office/drawing/2015/06/chart">
            <c:ext xmlns:c16="http://schemas.microsoft.com/office/drawing/2014/chart" uri="{C3380CC4-5D6E-409C-BE32-E72D297353CC}">
              <c16:uniqueId val="{00000000-7177-4E6D-BFDE-5C312EFFE9E2}"/>
            </c:ext>
          </c:extLst>
        </c:ser>
        <c:ser>
          <c:idx val="1"/>
          <c:order val="1"/>
          <c:tx>
            <c:strRef>
              <c:f>'18頁'!$C$40</c:f>
              <c:strCache>
                <c:ptCount val="1"/>
                <c:pt idx="0">
                  <c:v>日帰り客数</c:v>
                </c:pt>
              </c:strCache>
            </c:strRef>
          </c:tx>
          <c:dLbls>
            <c:dLbl>
              <c:idx val="2"/>
              <c:layout>
                <c:manualLayout>
                  <c:x val="-2.4866146394103186E-2"/>
                  <c:y val="2.845977586135066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6095-4448-9F7D-22F58A7F495A}"/>
                </c:ext>
                <c:ext xmlns:c15="http://schemas.microsoft.com/office/drawing/2012/chart" uri="{CE6537A1-D6FC-4f65-9D91-7224C49458BB}">
                  <c15:layout/>
                </c:ext>
              </c:extLst>
            </c:dLbl>
            <c:dLbl>
              <c:idx val="4"/>
              <c:layout>
                <c:manualLayout>
                  <c:x val="-2.6056622807765807E-2"/>
                  <c:y val="2.37566600471237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6095-4448-9F7D-22F58A7F495A}"/>
                </c:ext>
                <c:ext xmlns:c15="http://schemas.microsoft.com/office/drawing/2012/chart" uri="{CE6537A1-D6FC-4f65-9D91-7224C49458BB}">
                  <c15:layout/>
                </c:ext>
              </c:extLst>
            </c:dLbl>
            <c:dLbl>
              <c:idx val="7"/>
              <c:layout>
                <c:manualLayout>
                  <c:x val="-2.2286205374770631E-2"/>
                  <c:y val="4.411667363750432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7177-4E6D-BFDE-5C312EFFE9E2}"/>
                </c:ext>
                <c:ext xmlns:c15="http://schemas.microsoft.com/office/drawing/2012/chart" uri="{CE6537A1-D6FC-4f65-9D91-7224C49458BB}">
                  <c15:layout/>
                </c:ext>
              </c:extLst>
            </c:dLbl>
            <c:dLbl>
              <c:idx val="9"/>
              <c:layout>
                <c:manualLayout>
                  <c:x val="-2.4866146394103186E-2"/>
                  <c:y val="2.610821795423720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6095-4448-9F7D-22F58A7F495A}"/>
                </c:ext>
                <c:ext xmlns:c15="http://schemas.microsoft.com/office/drawing/2012/chart" uri="{CE6537A1-D6FC-4f65-9D91-7224C49458BB}">
                  <c15:layout/>
                </c:ext>
              </c:extLst>
            </c:dLbl>
            <c:dLbl>
              <c:idx val="11"/>
              <c:layout>
                <c:manualLayout>
                  <c:x val="-2.4866146394103186E-2"/>
                  <c:y val="2.610821795423715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6095-4448-9F7D-22F58A7F495A}"/>
                </c:ext>
                <c:ext xmlns:c15="http://schemas.microsoft.com/office/drawing/2012/chart" uri="{CE6537A1-D6FC-4f65-9D91-7224C49458BB}">
                  <c15:layout/>
                </c:ext>
              </c:extLst>
            </c:dLbl>
            <c:dLbl>
              <c:idx val="13"/>
              <c:layout>
                <c:manualLayout>
                  <c:x val="-2.4866146394103186E-2"/>
                  <c:y val="2.610821795423715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6095-4448-9F7D-22F58A7F495A}"/>
                </c:ext>
                <c:ext xmlns:c15="http://schemas.microsoft.com/office/drawing/2012/chart" uri="{CE6537A1-D6FC-4f65-9D91-7224C49458BB}">
                  <c15:layout/>
                </c:ext>
              </c:extLst>
            </c:dLbl>
            <c:dLbl>
              <c:idx val="18"/>
              <c:layout>
                <c:manualLayout>
                  <c:x val="-2.4866146394103273E-2"/>
                  <c:y val="2.610821795423715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6095-4448-9F7D-22F58A7F495A}"/>
                </c:ext>
                <c:ext xmlns:c15="http://schemas.microsoft.com/office/drawing/2012/chart" uri="{CE6537A1-D6FC-4f65-9D91-7224C49458BB}">
                  <c15:layout/>
                </c:ext>
              </c:extLst>
            </c:dLbl>
            <c:dLbl>
              <c:idx val="29"/>
              <c:layout>
                <c:manualLayout>
                  <c:x val="-1.8144496106176855E-2"/>
                  <c:y val="3.081133376846408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B98-4D4F-836A-441C476B4CC9}"/>
                </c:ext>
                <c:ext xmlns:c15="http://schemas.microsoft.com/office/drawing/2012/chart" uri="{CE6537A1-D6FC-4f65-9D91-7224C49458BB}">
                  <c15:layout/>
                </c:ext>
              </c:extLst>
            </c:dLbl>
            <c:spPr>
              <a:noFill/>
              <a:ln>
                <a:noFill/>
              </a:ln>
              <a:effectLst/>
            </c:sp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'18頁'!$A$41:$A$70</c:f>
              <c:strCache>
                <c:ptCount val="30"/>
                <c:pt idx="0">
                  <c:v>平元</c:v>
                </c:pt>
                <c:pt idx="1">
                  <c:v>平２</c:v>
                </c:pt>
                <c:pt idx="2">
                  <c:v>平３</c:v>
                </c:pt>
                <c:pt idx="3">
                  <c:v>平４</c:v>
                </c:pt>
                <c:pt idx="4">
                  <c:v>平５</c:v>
                </c:pt>
                <c:pt idx="5">
                  <c:v>平６</c:v>
                </c:pt>
                <c:pt idx="6">
                  <c:v>平７</c:v>
                </c:pt>
                <c:pt idx="7">
                  <c:v>平８</c:v>
                </c:pt>
                <c:pt idx="8">
                  <c:v>平９</c:v>
                </c:pt>
                <c:pt idx="9">
                  <c:v>平１０</c:v>
                </c:pt>
                <c:pt idx="10">
                  <c:v>平１１</c:v>
                </c:pt>
                <c:pt idx="11">
                  <c:v>平１２</c:v>
                </c:pt>
                <c:pt idx="12">
                  <c:v>平１３</c:v>
                </c:pt>
                <c:pt idx="13">
                  <c:v>平１４</c:v>
                </c:pt>
                <c:pt idx="14">
                  <c:v>平１５</c:v>
                </c:pt>
                <c:pt idx="15">
                  <c:v>平１６</c:v>
                </c:pt>
                <c:pt idx="16">
                  <c:v>平１７</c:v>
                </c:pt>
                <c:pt idx="17">
                  <c:v>平１８</c:v>
                </c:pt>
                <c:pt idx="18">
                  <c:v>平１９</c:v>
                </c:pt>
                <c:pt idx="19">
                  <c:v>平２０</c:v>
                </c:pt>
                <c:pt idx="20">
                  <c:v>平２１</c:v>
                </c:pt>
                <c:pt idx="21">
                  <c:v>平２２</c:v>
                </c:pt>
                <c:pt idx="22">
                  <c:v>平２３</c:v>
                </c:pt>
                <c:pt idx="23">
                  <c:v>平２４</c:v>
                </c:pt>
                <c:pt idx="24">
                  <c:v>平２５</c:v>
                </c:pt>
                <c:pt idx="25">
                  <c:v>平２６</c:v>
                </c:pt>
                <c:pt idx="26">
                  <c:v>平２７</c:v>
                </c:pt>
                <c:pt idx="27">
                  <c:v>平２８</c:v>
                </c:pt>
                <c:pt idx="28">
                  <c:v>平２９</c:v>
                </c:pt>
                <c:pt idx="29">
                  <c:v>平３０</c:v>
                </c:pt>
              </c:strCache>
            </c:strRef>
          </c:cat>
          <c:val>
            <c:numRef>
              <c:f>'18頁'!$C$41:$C$70</c:f>
              <c:numCache>
                <c:formatCode>#,##0_);[Red]\(#,##0\)</c:formatCode>
                <c:ptCount val="30"/>
                <c:pt idx="0">
                  <c:v>30997200</c:v>
                </c:pt>
                <c:pt idx="1">
                  <c:v>32971300</c:v>
                </c:pt>
                <c:pt idx="2">
                  <c:v>34513900</c:v>
                </c:pt>
                <c:pt idx="3">
                  <c:v>34315500</c:v>
                </c:pt>
                <c:pt idx="4">
                  <c:v>34410300</c:v>
                </c:pt>
                <c:pt idx="5">
                  <c:v>34817700</c:v>
                </c:pt>
                <c:pt idx="6">
                  <c:v>32681900</c:v>
                </c:pt>
                <c:pt idx="7">
                  <c:v>38481300</c:v>
                </c:pt>
                <c:pt idx="8">
                  <c:v>39295500</c:v>
                </c:pt>
                <c:pt idx="9">
                  <c:v>39467900</c:v>
                </c:pt>
                <c:pt idx="10">
                  <c:v>39719800</c:v>
                </c:pt>
                <c:pt idx="11">
                  <c:v>39440400</c:v>
                </c:pt>
                <c:pt idx="12">
                  <c:v>40797500</c:v>
                </c:pt>
                <c:pt idx="13">
                  <c:v>40824900</c:v>
                </c:pt>
                <c:pt idx="14">
                  <c:v>39310200</c:v>
                </c:pt>
                <c:pt idx="15">
                  <c:v>40676100</c:v>
                </c:pt>
                <c:pt idx="16">
                  <c:v>40105200</c:v>
                </c:pt>
                <c:pt idx="17">
                  <c:v>43402700</c:v>
                </c:pt>
                <c:pt idx="18">
                  <c:v>43499700</c:v>
                </c:pt>
                <c:pt idx="19">
                  <c:v>42032100</c:v>
                </c:pt>
                <c:pt idx="20">
                  <c:v>41589900</c:v>
                </c:pt>
                <c:pt idx="21">
                  <c:v>40579400</c:v>
                </c:pt>
                <c:pt idx="22">
                  <c:v>44118700</c:v>
                </c:pt>
                <c:pt idx="23">
                  <c:v>41229000</c:v>
                </c:pt>
                <c:pt idx="24">
                  <c:v>42020300</c:v>
                </c:pt>
                <c:pt idx="25">
                  <c:v>43002300</c:v>
                </c:pt>
                <c:pt idx="26">
                  <c:v>44112400</c:v>
                </c:pt>
                <c:pt idx="27">
                  <c:v>46990000</c:v>
                </c:pt>
                <c:pt idx="28">
                  <c:v>48607400</c:v>
                </c:pt>
                <c:pt idx="29">
                  <c:v>48544100</c:v>
                </c:pt>
              </c:numCache>
            </c:numRef>
          </c:val>
          <c:smooth val="0"/>
          <c:extLst xmlns:c16r2="http://schemas.microsoft.com/office/drawing/2015/06/chart">
            <c:ext xmlns:c16="http://schemas.microsoft.com/office/drawing/2014/chart" uri="{C3380CC4-5D6E-409C-BE32-E72D297353CC}">
              <c16:uniqueId val="{00000002-7177-4E6D-BFDE-5C312EFFE9E2}"/>
            </c:ext>
          </c:extLst>
        </c:ser>
        <c:ser>
          <c:idx val="2"/>
          <c:order val="2"/>
          <c:tx>
            <c:strRef>
              <c:f>'18頁'!$D$40</c:f>
              <c:strCache>
                <c:ptCount val="1"/>
                <c:pt idx="0">
                  <c:v>宿泊客数</c:v>
                </c:pt>
              </c:strCache>
            </c:strRef>
          </c:tx>
          <c:dLbls>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'18頁'!$A$41:$A$70</c:f>
              <c:strCache>
                <c:ptCount val="30"/>
                <c:pt idx="0">
                  <c:v>平元</c:v>
                </c:pt>
                <c:pt idx="1">
                  <c:v>平２</c:v>
                </c:pt>
                <c:pt idx="2">
                  <c:v>平３</c:v>
                </c:pt>
                <c:pt idx="3">
                  <c:v>平４</c:v>
                </c:pt>
                <c:pt idx="4">
                  <c:v>平５</c:v>
                </c:pt>
                <c:pt idx="5">
                  <c:v>平６</c:v>
                </c:pt>
                <c:pt idx="6">
                  <c:v>平７</c:v>
                </c:pt>
                <c:pt idx="7">
                  <c:v>平８</c:v>
                </c:pt>
                <c:pt idx="8">
                  <c:v>平９</c:v>
                </c:pt>
                <c:pt idx="9">
                  <c:v>平１０</c:v>
                </c:pt>
                <c:pt idx="10">
                  <c:v>平１１</c:v>
                </c:pt>
                <c:pt idx="11">
                  <c:v>平１２</c:v>
                </c:pt>
                <c:pt idx="12">
                  <c:v>平１３</c:v>
                </c:pt>
                <c:pt idx="13">
                  <c:v>平１４</c:v>
                </c:pt>
                <c:pt idx="14">
                  <c:v>平１５</c:v>
                </c:pt>
                <c:pt idx="15">
                  <c:v>平１６</c:v>
                </c:pt>
                <c:pt idx="16">
                  <c:v>平１７</c:v>
                </c:pt>
                <c:pt idx="17">
                  <c:v>平１８</c:v>
                </c:pt>
                <c:pt idx="18">
                  <c:v>平１９</c:v>
                </c:pt>
                <c:pt idx="19">
                  <c:v>平２０</c:v>
                </c:pt>
                <c:pt idx="20">
                  <c:v>平２１</c:v>
                </c:pt>
                <c:pt idx="21">
                  <c:v>平２２</c:v>
                </c:pt>
                <c:pt idx="22">
                  <c:v>平２３</c:v>
                </c:pt>
                <c:pt idx="23">
                  <c:v>平２４</c:v>
                </c:pt>
                <c:pt idx="24">
                  <c:v>平２５</c:v>
                </c:pt>
                <c:pt idx="25">
                  <c:v>平２６</c:v>
                </c:pt>
                <c:pt idx="26">
                  <c:v>平２７</c:v>
                </c:pt>
                <c:pt idx="27">
                  <c:v>平２８</c:v>
                </c:pt>
                <c:pt idx="28">
                  <c:v>平２９</c:v>
                </c:pt>
                <c:pt idx="29">
                  <c:v>平３０</c:v>
                </c:pt>
              </c:strCache>
            </c:strRef>
          </c:cat>
          <c:val>
            <c:numRef>
              <c:f>'18頁'!$D$41:$D$70</c:f>
              <c:numCache>
                <c:formatCode>#,##0_);[Red]\(#,##0\)</c:formatCode>
                <c:ptCount val="30"/>
                <c:pt idx="0">
                  <c:v>2976100</c:v>
                </c:pt>
                <c:pt idx="1">
                  <c:v>3383100</c:v>
                </c:pt>
                <c:pt idx="2">
                  <c:v>3512800</c:v>
                </c:pt>
                <c:pt idx="3">
                  <c:v>3359400</c:v>
                </c:pt>
                <c:pt idx="4">
                  <c:v>3096200</c:v>
                </c:pt>
                <c:pt idx="5">
                  <c:v>3239100</c:v>
                </c:pt>
                <c:pt idx="6">
                  <c:v>3147000</c:v>
                </c:pt>
                <c:pt idx="7">
                  <c:v>3433600</c:v>
                </c:pt>
                <c:pt idx="8">
                  <c:v>3344900</c:v>
                </c:pt>
                <c:pt idx="9">
                  <c:v>3239000</c:v>
                </c:pt>
                <c:pt idx="10">
                  <c:v>3074400</c:v>
                </c:pt>
                <c:pt idx="11">
                  <c:v>3271800</c:v>
                </c:pt>
                <c:pt idx="12">
                  <c:v>3197300</c:v>
                </c:pt>
                <c:pt idx="13">
                  <c:v>3168100</c:v>
                </c:pt>
                <c:pt idx="14">
                  <c:v>2981800</c:v>
                </c:pt>
                <c:pt idx="15">
                  <c:v>3005800</c:v>
                </c:pt>
                <c:pt idx="16">
                  <c:v>3013800</c:v>
                </c:pt>
                <c:pt idx="17">
                  <c:v>3099900</c:v>
                </c:pt>
                <c:pt idx="18">
                  <c:v>3165100</c:v>
                </c:pt>
                <c:pt idx="19">
                  <c:v>3039400</c:v>
                </c:pt>
                <c:pt idx="20">
                  <c:v>2864500</c:v>
                </c:pt>
                <c:pt idx="21">
                  <c:v>2994500</c:v>
                </c:pt>
                <c:pt idx="22">
                  <c:v>3238600</c:v>
                </c:pt>
                <c:pt idx="23">
                  <c:v>2962300</c:v>
                </c:pt>
                <c:pt idx="24">
                  <c:v>3206600</c:v>
                </c:pt>
                <c:pt idx="25">
                  <c:v>3326300</c:v>
                </c:pt>
                <c:pt idx="26">
                  <c:v>3828800</c:v>
                </c:pt>
                <c:pt idx="27">
                  <c:v>3777300</c:v>
                </c:pt>
                <c:pt idx="28">
                  <c:v>3873600</c:v>
                </c:pt>
                <c:pt idx="29">
                  <c:v>3992100</c:v>
                </c:pt>
              </c:numCache>
            </c:numRef>
          </c:val>
          <c:smooth val="0"/>
          <c:extLst xmlns:c16r2="http://schemas.microsoft.com/office/drawing/2015/06/chart">
            <c:ext xmlns:c16="http://schemas.microsoft.com/office/drawing/2014/chart" uri="{C3380CC4-5D6E-409C-BE32-E72D297353CC}">
              <c16:uniqueId val="{00000003-7177-4E6D-BFDE-5C312EFFE9E2}"/>
            </c:ext>
          </c:extLst>
        </c:ser>
        <c:dLbls>
          <c:showLegendKey val="0"/>
          <c:showVal val="0"/>
          <c:showCatName val="0"/>
          <c:showSerName val="0"/>
          <c:showPercent val="0"/>
          <c:showBubbleSize val="0"/>
        </c:dLbls>
        <c:marker val="1"/>
        <c:smooth val="0"/>
        <c:axId val="405837008"/>
        <c:axId val="405838096"/>
      </c:lineChart>
      <c:dateAx>
        <c:axId val="405837008"/>
        <c:scaling>
          <c:orientation val="minMax"/>
        </c:scaling>
        <c:delete val="0"/>
        <c:axPos val="b"/>
        <c:numFmt formatCode="General" sourceLinked="1"/>
        <c:majorTickMark val="in"/>
        <c:minorTickMark val="none"/>
        <c:tickLblPos val="nextTo"/>
        <c:txPr>
          <a:bodyPr rot="0" vert="horz"/>
          <a:lstStyle/>
          <a:p>
            <a:pPr>
              <a:defRPr/>
            </a:pPr>
            <a:endParaRPr lang="ja-JP"/>
          </a:p>
        </c:txPr>
        <c:crossAx val="405838096"/>
        <c:crosses val="autoZero"/>
        <c:auto val="0"/>
        <c:lblOffset val="100"/>
        <c:baseTimeUnit val="days"/>
      </c:dateAx>
      <c:valAx>
        <c:axId val="405838096"/>
        <c:scaling>
          <c:orientation val="minMax"/>
          <c:max val="60000000"/>
        </c:scaling>
        <c:delete val="0"/>
        <c:axPos val="l"/>
        <c:majorGridlines>
          <c:spPr>
            <a:ln w="3175">
              <a:solidFill>
                <a:schemeClr val="tx1">
                  <a:tint val="75000"/>
                  <a:shade val="95000"/>
                  <a:satMod val="105000"/>
                  <a:alpha val="30000"/>
                </a:schemeClr>
              </a:solidFill>
            </a:ln>
            <a:effectLst/>
          </c:spPr>
        </c:majorGridlines>
        <c:numFmt formatCode="#,##0_);[Red]\(#,##0\)" sourceLinked="1"/>
        <c:majorTickMark val="out"/>
        <c:minorTickMark val="none"/>
        <c:tickLblPos val="nextTo"/>
        <c:crossAx val="405837008"/>
        <c:crosses val="autoZero"/>
        <c:crossBetween val="between"/>
        <c:dispUnits>
          <c:builtInUnit val="tenThousands"/>
          <c:dispUnitsLbl>
            <c:layout>
              <c:manualLayout>
                <c:xMode val="edge"/>
                <c:yMode val="edge"/>
                <c:x val="1.2590172115140083E-2"/>
                <c:y val="1.2283649728969065E-2"/>
              </c:manualLayout>
            </c:layout>
            <c:tx>
              <c:rich>
                <a:bodyPr rot="0" vert="horz"/>
                <a:lstStyle/>
                <a:p>
                  <a:pPr>
                    <a:defRPr sz="800" b="0"/>
                  </a:pPr>
                  <a:r>
                    <a:rPr lang="ja-JP" altLang="en-US" sz="800" b="0"/>
                    <a:t>（万人）</a:t>
                  </a:r>
                </a:p>
              </c:rich>
            </c:tx>
          </c:dispUnitsLbl>
        </c:dispUnits>
      </c:valAx>
    </c:plotArea>
    <c:legend>
      <c:legendPos val="r"/>
      <c:layout>
        <c:manualLayout>
          <c:xMode val="edge"/>
          <c:yMode val="edge"/>
          <c:x val="0.85023678593138152"/>
          <c:y val="0.64624755238928466"/>
          <c:w val="0.10495635182166106"/>
          <c:h val="0.12734445231383118"/>
        </c:manualLayout>
      </c:layout>
      <c:overlay val="0"/>
    </c:legend>
    <c:plotVisOnly val="1"/>
    <c:dispBlanksAs val="gap"/>
    <c:showDLblsOverMax val="0"/>
  </c:chart>
  <c:printSettings>
    <c:headerFooter/>
    <c:pageMargins b="0.75" l="0.7" r="0.7" t="0.75" header="0.3" footer="0.3"/>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平成30年（人）</c:v>
          </c:tx>
          <c:invertIfNegative val="0"/>
          <c:cat>
            <c:strRef>
              <c:f>'２頁'!$B$20:$B$22</c:f>
              <c:strCache>
                <c:ptCount val="3"/>
                <c:pt idx="0">
                  <c:v>日帰り客数</c:v>
                </c:pt>
                <c:pt idx="1">
                  <c:v>宿泊客数</c:v>
                </c:pt>
                <c:pt idx="2">
                  <c:v>延観光入込客数</c:v>
                </c:pt>
              </c:strCache>
            </c:strRef>
          </c:cat>
          <c:val>
            <c:numRef>
              <c:f>'２頁'!$C$20:$C$22</c:f>
              <c:numCache>
                <c:formatCode>#,##0_);[Red]\(#,##0\)</c:formatCode>
                <c:ptCount val="3"/>
                <c:pt idx="0">
                  <c:v>250630</c:v>
                </c:pt>
                <c:pt idx="1">
                  <c:v>350346</c:v>
                </c:pt>
                <c:pt idx="2">
                  <c:v>600976</c:v>
                </c:pt>
              </c:numCache>
            </c:numRef>
          </c:val>
          <c:extLst xmlns:c16r2="http://schemas.microsoft.com/office/drawing/2015/06/chart">
            <c:ext xmlns:c16="http://schemas.microsoft.com/office/drawing/2014/chart" uri="{C3380CC4-5D6E-409C-BE32-E72D297353CC}">
              <c16:uniqueId val="{00000000-11FA-449E-8FF3-F70E97E51D43}"/>
            </c:ext>
          </c:extLst>
        </c:ser>
        <c:ser>
          <c:idx val="1"/>
          <c:order val="1"/>
          <c:tx>
            <c:v>平成29年（人）</c:v>
          </c:tx>
          <c:spPr>
            <a:solidFill>
              <a:srgbClr val="FFC000"/>
            </a:solidFill>
          </c:spPr>
          <c:invertIfNegative val="0"/>
          <c:cat>
            <c:strRef>
              <c:f>'２頁'!$B$20:$B$22</c:f>
              <c:strCache>
                <c:ptCount val="3"/>
                <c:pt idx="0">
                  <c:v>日帰り客数</c:v>
                </c:pt>
                <c:pt idx="1">
                  <c:v>宿泊客数</c:v>
                </c:pt>
                <c:pt idx="2">
                  <c:v>延観光入込客数</c:v>
                </c:pt>
              </c:strCache>
            </c:strRef>
          </c:cat>
          <c:val>
            <c:numRef>
              <c:f>'２頁'!$D$20:$D$22</c:f>
              <c:numCache>
                <c:formatCode>#,##0_);[Red]\(#,##0\)</c:formatCode>
                <c:ptCount val="3"/>
                <c:pt idx="0">
                  <c:v>192190</c:v>
                </c:pt>
                <c:pt idx="1">
                  <c:v>344882</c:v>
                </c:pt>
                <c:pt idx="2">
                  <c:v>537072</c:v>
                </c:pt>
              </c:numCache>
            </c:numRef>
          </c:val>
          <c:extLst xmlns:c16r2="http://schemas.microsoft.com/office/drawing/2015/06/chart">
            <c:ext xmlns:c16="http://schemas.microsoft.com/office/drawing/2014/chart" uri="{C3380CC4-5D6E-409C-BE32-E72D297353CC}">
              <c16:uniqueId val="{00000001-11FA-449E-8FF3-F70E97E51D43}"/>
            </c:ext>
          </c:extLst>
        </c:ser>
        <c:dLbls>
          <c:showLegendKey val="0"/>
          <c:showVal val="0"/>
          <c:showCatName val="0"/>
          <c:showSerName val="0"/>
          <c:showPercent val="0"/>
          <c:showBubbleSize val="0"/>
        </c:dLbls>
        <c:gapWidth val="150"/>
        <c:axId val="395757408"/>
        <c:axId val="395754688"/>
      </c:barChart>
      <c:catAx>
        <c:axId val="395757408"/>
        <c:scaling>
          <c:orientation val="minMax"/>
        </c:scaling>
        <c:delete val="0"/>
        <c:axPos val="b"/>
        <c:numFmt formatCode="General" sourceLinked="0"/>
        <c:majorTickMark val="out"/>
        <c:minorTickMark val="none"/>
        <c:tickLblPos val="nextTo"/>
        <c:crossAx val="395754688"/>
        <c:crosses val="autoZero"/>
        <c:auto val="1"/>
        <c:lblAlgn val="ctr"/>
        <c:lblOffset val="100"/>
        <c:noMultiLvlLbl val="0"/>
      </c:catAx>
      <c:valAx>
        <c:axId val="395754688"/>
        <c:scaling>
          <c:orientation val="minMax"/>
          <c:max val="600000"/>
        </c:scaling>
        <c:delete val="0"/>
        <c:axPos val="l"/>
        <c:majorGridlines/>
        <c:numFmt formatCode="#,##0_);[Red]\(#,##0\)" sourceLinked="1"/>
        <c:majorTickMark val="out"/>
        <c:minorTickMark val="none"/>
        <c:tickLblPos val="nextTo"/>
        <c:crossAx val="395757408"/>
        <c:crosses val="autoZero"/>
        <c:crossBetween val="between"/>
      </c:valAx>
    </c:plotArea>
    <c:legend>
      <c:legendPos val="r"/>
      <c:layout>
        <c:manualLayout>
          <c:xMode val="edge"/>
          <c:yMode val="edge"/>
          <c:x val="0.82829566500818297"/>
          <c:y val="0.29187529869751783"/>
          <c:w val="0.15975122273973166"/>
          <c:h val="0.39239417895700945"/>
        </c:manualLayout>
      </c:layout>
      <c:overlay val="0"/>
      <c:txPr>
        <a:bodyPr/>
        <a:lstStyle/>
        <a:p>
          <a:pPr>
            <a:defRPr sz="1000"/>
          </a:pPr>
          <a:endParaRPr lang="ja-JP"/>
        </a:p>
      </c:txPr>
    </c:legend>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0-2558-402E-A0BE-9F8CFE28A0A4}"/>
              </c:ext>
            </c:extLst>
          </c:dPt>
          <c:dPt>
            <c:idx val="1"/>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1-2558-402E-A0BE-9F8CFE28A0A4}"/>
              </c:ext>
            </c:extLst>
          </c:dPt>
          <c:dPt>
            <c:idx val="2"/>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2-2558-402E-A0BE-9F8CFE28A0A4}"/>
              </c:ext>
            </c:extLst>
          </c:dPt>
          <c:dPt>
            <c:idx val="3"/>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3-2558-402E-A0BE-9F8CFE28A0A4}"/>
              </c:ext>
            </c:extLst>
          </c:dPt>
          <c:dPt>
            <c:idx val="4"/>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4-2558-402E-A0BE-9F8CFE28A0A4}"/>
              </c:ext>
            </c:extLst>
          </c:dPt>
          <c:dPt>
            <c:idx val="5"/>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5-2558-402E-A0BE-9F8CFE28A0A4}"/>
              </c:ext>
            </c:extLst>
          </c:dPt>
          <c:dPt>
            <c:idx val="6"/>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6-2558-402E-A0BE-9F8CFE28A0A4}"/>
              </c:ext>
            </c:extLst>
          </c:dPt>
          <c:dLbls>
            <c:dLbl>
              <c:idx val="0"/>
              <c:layout>
                <c:manualLayout>
                  <c:x val="3.4991740755594129E-2"/>
                  <c:y val="8.9245859835371602E-4"/>
                </c:manualLayout>
              </c:layout>
              <c:tx>
                <c:rich>
                  <a:bodyPr/>
                  <a:lstStyle/>
                  <a:p>
                    <a:r>
                      <a:rPr lang="ja-JP" altLang="en-US"/>
                      <a:t>自然　</a:t>
                    </a:r>
                    <a:r>
                      <a:rPr lang="en-US" altLang="ja-JP"/>
                      <a:t>1.9%</a:t>
                    </a:r>
                  </a:p>
                </c:rich>
              </c:tx>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2558-402E-A0BE-9F8CFE28A0A4}"/>
                </c:ext>
                <c:ext xmlns:c15="http://schemas.microsoft.com/office/drawing/2012/chart" uri="{CE6537A1-D6FC-4f65-9D91-7224C49458BB}">
                  <c15:layout/>
                </c:ext>
              </c:extLst>
            </c:dLbl>
            <c:dLbl>
              <c:idx val="1"/>
              <c:layout>
                <c:manualLayout>
                  <c:x val="2.8416636007160188E-2"/>
                  <c:y val="8.084128909811929E-4"/>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2558-402E-A0BE-9F8CFE28A0A4}"/>
                </c:ext>
                <c:ext xmlns:c15="http://schemas.microsoft.com/office/drawing/2012/chart" uri="{CE6537A1-D6FC-4f65-9D91-7224C49458BB}">
                  <c15:layout/>
                </c:ext>
              </c:extLst>
            </c:dLbl>
            <c:dLbl>
              <c:idx val="2"/>
              <c:layout>
                <c:manualLayout>
                  <c:x val="1.0051800762898869E-2"/>
                  <c:y val="1.3871476966978751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2-2558-402E-A0BE-9F8CFE28A0A4}"/>
                </c:ext>
                <c:ext xmlns:c15="http://schemas.microsoft.com/office/drawing/2012/chart" uri="{CE6537A1-D6FC-4f65-9D91-7224C49458BB}">
                  <c15:layout/>
                </c:ext>
              </c:extLst>
            </c:dLbl>
            <c:dLbl>
              <c:idx val="3"/>
              <c:layout>
                <c:manualLayout>
                  <c:x val="3.6342097518478937E-2"/>
                  <c:y val="-3.2842476419416753E-3"/>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3-2558-402E-A0BE-9F8CFE28A0A4}"/>
                </c:ext>
                <c:ext xmlns:c15="http://schemas.microsoft.com/office/drawing/2012/chart" uri="{CE6537A1-D6FC-4f65-9D91-7224C49458BB}">
                  <c15:layout/>
                </c:ext>
              </c:extLst>
            </c:dLbl>
            <c:dLbl>
              <c:idx val="4"/>
              <c:layout>
                <c:manualLayout>
                  <c:x val="-1.142859246179357E-2"/>
                  <c:y val="-2.432546995323798E-3"/>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4-2558-402E-A0BE-9F8CFE28A0A4}"/>
                </c:ext>
                <c:ext xmlns:c15="http://schemas.microsoft.com/office/drawing/2012/chart" uri="{CE6537A1-D6FC-4f65-9D91-7224C49458BB}">
                  <c15:layout/>
                </c:ext>
              </c:extLst>
            </c:dLbl>
            <c:dLbl>
              <c:idx val="5"/>
              <c:layout>
                <c:manualLayout>
                  <c:x val="-3.1585733098497409E-2"/>
                  <c:y val="-9.3124892483334217E-3"/>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5-2558-402E-A0BE-9F8CFE28A0A4}"/>
                </c:ext>
                <c:ext xmlns:c15="http://schemas.microsoft.com/office/drawing/2012/chart" uri="{CE6537A1-D6FC-4f65-9D91-7224C49458BB}">
                  <c15:layout/>
                </c:ext>
              </c:extLst>
            </c:dLbl>
            <c:dLbl>
              <c:idx val="6"/>
              <c:layout>
                <c:manualLayout>
                  <c:x val="-8.3863328703873335E-2"/>
                  <c:y val="2.3203923557196617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6-2558-402E-A0BE-9F8CFE28A0A4}"/>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showLeaderLines val="0"/>
            <c:extLst xmlns:c16r2="http://schemas.microsoft.com/office/drawing/2015/06/chart">
              <c:ext xmlns:c15="http://schemas.microsoft.com/office/drawing/2012/chart" uri="{CE6537A1-D6FC-4f65-9D91-7224C49458BB}"/>
            </c:extLst>
          </c:dLbls>
          <c:cat>
            <c:strRef>
              <c:f>'3頁'!$C$12:$C$18</c:f>
              <c:strCache>
                <c:ptCount val="7"/>
                <c:pt idx="0">
                  <c:v>自然</c:v>
                </c:pt>
                <c:pt idx="1">
                  <c:v>歴史・文化</c:v>
                </c:pt>
                <c:pt idx="2">
                  <c:v>温泉・健康</c:v>
                </c:pt>
                <c:pt idx="3">
                  <c:v>スポーツ・
レクリエーション</c:v>
                </c:pt>
                <c:pt idx="4">
                  <c:v>都市型観光</c:v>
                </c:pt>
                <c:pt idx="5">
                  <c:v>その他</c:v>
                </c:pt>
                <c:pt idx="6">
                  <c:v>行祭事・イベント</c:v>
                </c:pt>
              </c:strCache>
            </c:strRef>
          </c:cat>
          <c:val>
            <c:numRef>
              <c:f>'3頁'!$E$12:$E$18</c:f>
              <c:numCache>
                <c:formatCode>0.0%</c:formatCode>
                <c:ptCount val="7"/>
                <c:pt idx="0">
                  <c:v>1.8768082838434598E-2</c:v>
                </c:pt>
                <c:pt idx="1">
                  <c:v>0.22036317953403381</c:v>
                </c:pt>
                <c:pt idx="2">
                  <c:v>4.4845439317801127E-2</c:v>
                </c:pt>
                <c:pt idx="3">
                  <c:v>0.20772422719658901</c:v>
                </c:pt>
                <c:pt idx="4">
                  <c:v>0.15536013400335008</c:v>
                </c:pt>
                <c:pt idx="5">
                  <c:v>0.27767626008832041</c:v>
                </c:pt>
                <c:pt idx="6">
                  <c:v>7.5262677021470992E-2</c:v>
                </c:pt>
              </c:numCache>
            </c:numRef>
          </c:val>
          <c:extLst xmlns:c16r2="http://schemas.microsoft.com/office/drawing/2015/06/chart">
            <c:ext xmlns:c16="http://schemas.microsoft.com/office/drawing/2014/chart" uri="{C3380CC4-5D6E-409C-BE32-E72D297353CC}">
              <c16:uniqueId val="{00000007-2558-402E-A0BE-9F8CFE28A0A4}"/>
            </c:ext>
          </c:extLst>
        </c:ser>
        <c:ser>
          <c:idx val="1"/>
          <c:order val="1"/>
          <c:dPt>
            <c:idx val="0"/>
            <c:bubble3D val="0"/>
            <c:spPr>
              <a:solidFill>
                <a:schemeClr val="accent1"/>
              </a:solidFill>
              <a:ln>
                <a:noFill/>
              </a:ln>
              <a:effectLst/>
            </c:spPr>
          </c:dPt>
          <c:cat>
            <c:strRef>
              <c:f>'3頁'!$C$12:$C$18</c:f>
              <c:strCache>
                <c:ptCount val="7"/>
                <c:pt idx="0">
                  <c:v>自然</c:v>
                </c:pt>
                <c:pt idx="1">
                  <c:v>歴史・文化</c:v>
                </c:pt>
                <c:pt idx="2">
                  <c:v>温泉・健康</c:v>
                </c:pt>
                <c:pt idx="3">
                  <c:v>スポーツ・
レクリエーション</c:v>
                </c:pt>
                <c:pt idx="4">
                  <c:v>都市型観光</c:v>
                </c:pt>
                <c:pt idx="5">
                  <c:v>その他</c:v>
                </c:pt>
                <c:pt idx="6">
                  <c:v>行祭事・イベント</c:v>
                </c:pt>
              </c:strCache>
            </c:strRef>
          </c:cat>
          <c:val>
            <c:numRef>
              <c:f>'3頁'!#REF!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8-2558-402E-A0BE-9F8CFE28A0A4}"/>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C000"/>
              </a:solidFill>
            </c:spPr>
            <c:extLst xmlns:c16r2="http://schemas.microsoft.com/office/drawing/2015/06/chart">
              <c:ext xmlns:c16="http://schemas.microsoft.com/office/drawing/2014/chart" uri="{C3380CC4-5D6E-409C-BE32-E72D297353CC}">
                <c16:uniqueId val="{00000001-007C-455B-849E-F232DEE5BB28}"/>
              </c:ext>
            </c:extLst>
          </c:dPt>
          <c:dLbls>
            <c:dLbl>
              <c:idx val="0"/>
              <c:layout>
                <c:manualLayout>
                  <c:x val="-2.587768182844593E-3"/>
                  <c:y val="4.289514115613597E-2"/>
                </c:manualLayout>
              </c:layout>
              <c:tx>
                <c:rich>
                  <a:bodyPr wrap="square" lIns="38100" tIns="19050" rIns="38100" bIns="19050" anchor="ctr">
                    <a:noAutofit/>
                  </a:bodyPr>
                  <a:lstStyle/>
                  <a:p>
                    <a:pPr>
                      <a:defRPr/>
                    </a:pPr>
                    <a:r>
                      <a:rPr lang="ja-JP" altLang="en-US"/>
                      <a:t>春
３月～５月
</a:t>
                    </a:r>
                    <a:r>
                      <a:rPr lang="en-US" altLang="ja-JP"/>
                      <a:t>27.5%</a:t>
                    </a:r>
                  </a:p>
                </c:rich>
              </c:tx>
              <c:spPr>
                <a:noFill/>
                <a:ln>
                  <a:noFill/>
                </a:ln>
                <a:effectLst/>
              </c:sp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007C-455B-849E-F232DEE5BB28}"/>
                </c:ext>
                <c:ext xmlns:c15="http://schemas.microsoft.com/office/drawing/2012/chart" uri="{CE6537A1-D6FC-4f65-9D91-7224C49458BB}">
                  <c15:layout>
                    <c:manualLayout>
                      <c:w val="0.24526736156600543"/>
                      <c:h val="0.52199219000064012"/>
                    </c:manualLayout>
                  </c15:layout>
                </c:ext>
              </c:extLst>
            </c:dLbl>
            <c:dLbl>
              <c:idx val="1"/>
              <c:layout>
                <c:manualLayout>
                  <c:x val="1.7603176619992587E-2"/>
                  <c:y val="-1.0345048332373088E-2"/>
                </c:manualLayout>
              </c:layout>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2-007C-455B-849E-F232DEE5BB28}"/>
                </c:ext>
                <c:ext xmlns:c15="http://schemas.microsoft.com/office/drawing/2012/chart" uri="{CE6537A1-D6FC-4f65-9D91-7224C49458BB}">
                  <c15:layout>
                    <c:manualLayout>
                      <c:w val="0.22854553701744529"/>
                      <c:h val="0.46951219512195119"/>
                    </c:manualLayout>
                  </c15:layout>
                </c:ext>
              </c:extLst>
            </c:dLbl>
            <c:dLbl>
              <c:idx val="2"/>
              <c:layout>
                <c:manualLayout>
                  <c:x val="6.5867530232597921E-2"/>
                  <c:y val="-8.130081300813009E-3"/>
                </c:manualLayout>
              </c:layout>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3-007C-455B-849E-F232DEE5BB28}"/>
                </c:ext>
                <c:ext xmlns:c15="http://schemas.microsoft.com/office/drawing/2012/chart" uri="{CE6537A1-D6FC-4f65-9D91-7224C49458BB}">
                  <c15:layout>
                    <c:manualLayout>
                      <c:w val="0.26326438982128059"/>
                      <c:h val="0.45685295435631523"/>
                    </c:manualLayout>
                  </c15:layout>
                </c:ext>
              </c:extLst>
            </c:dLbl>
            <c:spPr>
              <a:noFill/>
              <a:ln>
                <a:noFill/>
              </a:ln>
              <a:effectLst/>
            </c:spPr>
            <c:showLegendKey val="0"/>
            <c:showVal val="1"/>
            <c:showCatName val="1"/>
            <c:showSerName val="0"/>
            <c:showPercent val="0"/>
            <c:showBubbleSize val="0"/>
            <c:separator>
</c:separator>
            <c:showLeaderLines val="0"/>
            <c:extLst xmlns:c16r2="http://schemas.microsoft.com/office/drawing/2015/06/chart">
              <c:ext xmlns:c15="http://schemas.microsoft.com/office/drawing/2012/chart" uri="{CE6537A1-D6FC-4f65-9D91-7224C49458BB}">
                <c15:layout/>
              </c:ext>
            </c:extLst>
          </c:dLbls>
          <c:cat>
            <c:strRef>
              <c:f>'４頁'!$A$19:$A$22</c:f>
              <c:strCache>
                <c:ptCount val="4"/>
                <c:pt idx="0">
                  <c:v>春
３月～５月</c:v>
                </c:pt>
                <c:pt idx="1">
                  <c:v>夏
６月～８月</c:v>
                </c:pt>
                <c:pt idx="2">
                  <c:v>秋
９月～11月</c:v>
                </c:pt>
                <c:pt idx="3">
                  <c:v>冬
1,2,12月</c:v>
                </c:pt>
              </c:strCache>
            </c:strRef>
          </c:cat>
          <c:val>
            <c:numRef>
              <c:f>'４頁'!$C$19:$C$22</c:f>
              <c:numCache>
                <c:formatCode>0.0%</c:formatCode>
                <c:ptCount val="4"/>
                <c:pt idx="0">
                  <c:v>0.27544921577584897</c:v>
                </c:pt>
                <c:pt idx="1">
                  <c:v>0.26187756966651438</c:v>
                </c:pt>
                <c:pt idx="2">
                  <c:v>0.26836835693619615</c:v>
                </c:pt>
                <c:pt idx="3">
                  <c:v>0.1943238921882138</c:v>
                </c:pt>
              </c:numCache>
            </c:numRef>
          </c:val>
          <c:extLst xmlns:c16r2="http://schemas.microsoft.com/office/drawing/2015/06/chart">
            <c:ext xmlns:c16="http://schemas.microsoft.com/office/drawing/2014/chart" uri="{C3380CC4-5D6E-409C-BE32-E72D297353CC}">
              <c16:uniqueId val="{00000004-007C-455B-849E-F232DEE5BB28}"/>
            </c:ext>
          </c:extLst>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C000"/>
              </a:solidFill>
            </c:spPr>
            <c:extLst xmlns:c16r2="http://schemas.microsoft.com/office/drawing/2015/06/chart">
              <c:ext xmlns:c16="http://schemas.microsoft.com/office/drawing/2014/chart" uri="{C3380CC4-5D6E-409C-BE32-E72D297353CC}">
                <c16:uniqueId val="{00000001-0012-4390-9956-B7A036562D3F}"/>
              </c:ext>
            </c:extLst>
          </c:dPt>
          <c:dLbls>
            <c:dLbl>
              <c:idx val="0"/>
              <c:layout>
                <c:manualLayout>
                  <c:x val="1.4770228833892838E-2"/>
                  <c:y val="3.2523739408396077E-2"/>
                </c:manualLayout>
              </c:layout>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0012-4390-9956-B7A036562D3F}"/>
                </c:ext>
                <c:ext xmlns:c15="http://schemas.microsoft.com/office/drawing/2012/chart" uri="{CE6537A1-D6FC-4f65-9D91-7224C49458BB}">
                  <c15:layout>
                    <c:manualLayout>
                      <c:w val="0.25356851823733051"/>
                      <c:h val="0.58140781440940681"/>
                    </c:manualLayout>
                  </c15:layout>
                </c:ext>
              </c:extLst>
            </c:dLbl>
            <c:dLbl>
              <c:idx val="1"/>
              <c:layout>
                <c:manualLayout>
                  <c:x val="4.1117158511202116E-2"/>
                  <c:y val="-3.2604598813453439E-7"/>
                </c:manualLayout>
              </c:layout>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2-0012-4390-9956-B7A036562D3F}"/>
                </c:ext>
                <c:ext xmlns:c15="http://schemas.microsoft.com/office/drawing/2012/chart" uri="{CE6537A1-D6FC-4f65-9D91-7224C49458BB}">
                  <c15:spPr xmlns:c15="http://schemas.microsoft.com/office/drawing/2012/chart">
                    <a:prstGeom prst="rect">
                      <a:avLst/>
                    </a:prstGeom>
                  </c15:spPr>
                  <c15:layout>
                    <c:manualLayout>
                      <c:w val="0.22478662059404667"/>
                      <c:h val="0.44890272483153199"/>
                    </c:manualLayout>
                  </c15:layout>
                </c:ext>
              </c:extLst>
            </c:dLbl>
            <c:dLbl>
              <c:idx val="2"/>
              <c:layout>
                <c:manualLayout>
                  <c:x val="7.2681108325106103E-2"/>
                  <c:y val="5.0079384137646045E-2"/>
                </c:manualLayout>
              </c:layout>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3-0012-4390-9956-B7A036562D3F}"/>
                </c:ext>
                <c:ext xmlns:c15="http://schemas.microsoft.com/office/drawing/2012/chart" uri="{CE6537A1-D6FC-4f65-9D91-7224C49458BB}">
                  <c15:layout>
                    <c:manualLayout>
                      <c:w val="0.3041631444724997"/>
                      <c:h val="0.46772275135863356"/>
                    </c:manualLayout>
                  </c15:layout>
                </c:ext>
              </c:extLst>
            </c:dLbl>
            <c:dLbl>
              <c:idx val="3"/>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4-0012-4390-9956-B7A036562D3F}"/>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'４頁'!$A$19:$A$22</c:f>
              <c:strCache>
                <c:ptCount val="4"/>
                <c:pt idx="0">
                  <c:v>春
３月～５月</c:v>
                </c:pt>
                <c:pt idx="1">
                  <c:v>夏
６月～８月</c:v>
                </c:pt>
                <c:pt idx="2">
                  <c:v>秋
９月～11月</c:v>
                </c:pt>
                <c:pt idx="3">
                  <c:v>冬
1,2,12月</c:v>
                </c:pt>
              </c:strCache>
            </c:strRef>
          </c:cat>
          <c:val>
            <c:numRef>
              <c:f>'４頁'!$G$19:$G$22</c:f>
              <c:numCache>
                <c:formatCode>0.0%</c:formatCode>
                <c:ptCount val="4"/>
                <c:pt idx="0">
                  <c:v>0.25951903807615229</c:v>
                </c:pt>
                <c:pt idx="1">
                  <c:v>0.29959919839679361</c:v>
                </c:pt>
                <c:pt idx="2">
                  <c:v>0.2590180360721443</c:v>
                </c:pt>
                <c:pt idx="3">
                  <c:v>0.18186372745490981</c:v>
                </c:pt>
              </c:numCache>
            </c:numRef>
          </c:val>
          <c:extLst xmlns:c16r2="http://schemas.microsoft.com/office/drawing/2015/06/chart">
            <c:ext xmlns:c16="http://schemas.microsoft.com/office/drawing/2014/chart" uri="{C3380CC4-5D6E-409C-BE32-E72D297353CC}">
              <c16:uniqueId val="{00000005-0012-4390-9956-B7A036562D3F}"/>
            </c:ext>
          </c:extLst>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平成30年</c:v>
          </c:tx>
          <c:invertIfNegative val="0"/>
          <c:cat>
            <c:strRef>
              <c:f>'４頁'!$A$19:$A$22</c:f>
              <c:strCache>
                <c:ptCount val="4"/>
                <c:pt idx="0">
                  <c:v>春
３月～５月</c:v>
                </c:pt>
                <c:pt idx="1">
                  <c:v>夏
６月～８月</c:v>
                </c:pt>
                <c:pt idx="2">
                  <c:v>秋
９月～11月</c:v>
                </c:pt>
                <c:pt idx="3">
                  <c:v>冬
1,2,12月</c:v>
                </c:pt>
              </c:strCache>
            </c:strRef>
          </c:cat>
          <c:val>
            <c:numRef>
              <c:f>'４頁'!$B$19:$B$22</c:f>
              <c:numCache>
                <c:formatCode>#,##0_);[Red]\(#,##0\)</c:formatCode>
                <c:ptCount val="4"/>
                <c:pt idx="0">
                  <c:v>14471</c:v>
                </c:pt>
                <c:pt idx="1">
                  <c:v>13758</c:v>
                </c:pt>
                <c:pt idx="2">
                  <c:v>14099</c:v>
                </c:pt>
                <c:pt idx="3">
                  <c:v>10209</c:v>
                </c:pt>
              </c:numCache>
            </c:numRef>
          </c:val>
          <c:extLst xmlns:c16r2="http://schemas.microsoft.com/office/drawing/2015/06/chart">
            <c:ext xmlns:c16="http://schemas.microsoft.com/office/drawing/2014/chart" uri="{C3380CC4-5D6E-409C-BE32-E72D297353CC}">
              <c16:uniqueId val="{00000004-F15C-4075-BE9E-00D02E06281E}"/>
            </c:ext>
          </c:extLst>
        </c:ser>
        <c:ser>
          <c:idx val="1"/>
          <c:order val="1"/>
          <c:tx>
            <c:v>平成29年</c:v>
          </c:tx>
          <c:spPr>
            <a:solidFill>
              <a:srgbClr val="FFC000"/>
            </a:solidFill>
          </c:spPr>
          <c:invertIfNegative val="0"/>
          <c:cat>
            <c:strRef>
              <c:f>'４頁'!$A$19:$A$22</c:f>
              <c:strCache>
                <c:ptCount val="4"/>
                <c:pt idx="0">
                  <c:v>春
３月～５月</c:v>
                </c:pt>
                <c:pt idx="1">
                  <c:v>夏
６月～８月</c:v>
                </c:pt>
                <c:pt idx="2">
                  <c:v>秋
９月～11月</c:v>
                </c:pt>
                <c:pt idx="3">
                  <c:v>冬
1,2,12月</c:v>
                </c:pt>
              </c:strCache>
            </c:strRef>
          </c:cat>
          <c:val>
            <c:numRef>
              <c:f>'４頁'!$E$19:$E$22</c:f>
              <c:numCache>
                <c:formatCode>#,##0_);[Red]\(#,##0\)</c:formatCode>
                <c:ptCount val="4"/>
                <c:pt idx="0">
                  <c:v>14298</c:v>
                </c:pt>
                <c:pt idx="1">
                  <c:v>14350</c:v>
                </c:pt>
                <c:pt idx="2">
                  <c:v>13767</c:v>
                </c:pt>
                <c:pt idx="3">
                  <c:v>10066</c:v>
                </c:pt>
              </c:numCache>
            </c:numRef>
          </c:val>
          <c:extLst xmlns:c16r2="http://schemas.microsoft.com/office/drawing/2015/06/chart">
            <c:ext xmlns:c16="http://schemas.microsoft.com/office/drawing/2014/chart" uri="{C3380CC4-5D6E-409C-BE32-E72D297353CC}">
              <c16:uniqueId val="{00000009-F15C-4075-BE9E-00D02E06281E}"/>
            </c:ext>
          </c:extLst>
        </c:ser>
        <c:dLbls>
          <c:showLegendKey val="0"/>
          <c:showVal val="0"/>
          <c:showCatName val="0"/>
          <c:showSerName val="0"/>
          <c:showPercent val="0"/>
          <c:showBubbleSize val="0"/>
        </c:dLbls>
        <c:gapWidth val="150"/>
        <c:axId val="395769920"/>
        <c:axId val="395764480"/>
      </c:barChart>
      <c:catAx>
        <c:axId val="395769920"/>
        <c:scaling>
          <c:orientation val="minMax"/>
        </c:scaling>
        <c:delete val="0"/>
        <c:axPos val="b"/>
        <c:numFmt formatCode="General" sourceLinked="0"/>
        <c:majorTickMark val="out"/>
        <c:minorTickMark val="none"/>
        <c:tickLblPos val="nextTo"/>
        <c:txPr>
          <a:bodyPr/>
          <a:lstStyle/>
          <a:p>
            <a:pPr>
              <a:defRPr sz="800" b="0"/>
            </a:pPr>
            <a:endParaRPr lang="ja-JP"/>
          </a:p>
        </c:txPr>
        <c:crossAx val="395764480"/>
        <c:crosses val="autoZero"/>
        <c:auto val="1"/>
        <c:lblAlgn val="ctr"/>
        <c:lblOffset val="100"/>
        <c:noMultiLvlLbl val="0"/>
      </c:catAx>
      <c:valAx>
        <c:axId val="395764480"/>
        <c:scaling>
          <c:orientation val="minMax"/>
          <c:max val="14000"/>
        </c:scaling>
        <c:delete val="0"/>
        <c:axPos val="l"/>
        <c:majorGridlines/>
        <c:numFmt formatCode="#,##0_);[Red]\(#,##0\)" sourceLinked="1"/>
        <c:majorTickMark val="out"/>
        <c:minorTickMark val="none"/>
        <c:tickLblPos val="nextTo"/>
        <c:crossAx val="395769920"/>
        <c:crosses val="autoZero"/>
        <c:crossBetween val="between"/>
      </c:valAx>
    </c:plotArea>
    <c:legend>
      <c:legendPos val="r"/>
      <c:layout>
        <c:manualLayout>
          <c:xMode val="edge"/>
          <c:yMode val="edge"/>
          <c:x val="0.75605716519789812"/>
          <c:y val="6.1132440888492859E-2"/>
          <c:w val="0.24394283480210172"/>
          <c:h val="0.21139307736986815"/>
        </c:manualLayout>
      </c:layout>
      <c:overlay val="1"/>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平成30年</c:v>
          </c:tx>
          <c:invertIfNegative val="0"/>
          <c:cat>
            <c:strRef>
              <c:f>'４頁'!$A$19:$A$22</c:f>
              <c:strCache>
                <c:ptCount val="4"/>
                <c:pt idx="0">
                  <c:v>春
３月～５月</c:v>
                </c:pt>
                <c:pt idx="1">
                  <c:v>夏
６月～８月</c:v>
                </c:pt>
                <c:pt idx="2">
                  <c:v>秋
９月～11月</c:v>
                </c:pt>
                <c:pt idx="3">
                  <c:v>冬
1,2,12月</c:v>
                </c:pt>
              </c:strCache>
            </c:strRef>
          </c:cat>
          <c:val>
            <c:numRef>
              <c:f>'４頁'!$F$19:$F$22</c:f>
              <c:numCache>
                <c:formatCode>#,##0_);[Red]\(#,##0\)</c:formatCode>
                <c:ptCount val="4"/>
                <c:pt idx="0">
                  <c:v>1036</c:v>
                </c:pt>
                <c:pt idx="1">
                  <c:v>1196</c:v>
                </c:pt>
                <c:pt idx="2">
                  <c:v>1034</c:v>
                </c:pt>
                <c:pt idx="3">
                  <c:v>726</c:v>
                </c:pt>
              </c:numCache>
            </c:numRef>
          </c:val>
          <c:extLst xmlns:c16r2="http://schemas.microsoft.com/office/drawing/2015/06/chart">
            <c:ext xmlns:c16="http://schemas.microsoft.com/office/drawing/2014/chart" uri="{C3380CC4-5D6E-409C-BE32-E72D297353CC}">
              <c16:uniqueId val="{00000004-55E9-4C37-8347-DD9043C303DF}"/>
            </c:ext>
          </c:extLst>
        </c:ser>
        <c:ser>
          <c:idx val="1"/>
          <c:order val="1"/>
          <c:tx>
            <c:v>平成29年</c:v>
          </c:tx>
          <c:spPr>
            <a:solidFill>
              <a:srgbClr val="FFC000"/>
            </a:solidFill>
          </c:spPr>
          <c:invertIfNegative val="0"/>
          <c:cat>
            <c:strRef>
              <c:f>'４頁'!$A$19:$A$22</c:f>
              <c:strCache>
                <c:ptCount val="4"/>
                <c:pt idx="0">
                  <c:v>春
３月～５月</c:v>
                </c:pt>
                <c:pt idx="1">
                  <c:v>夏
６月～８月</c:v>
                </c:pt>
                <c:pt idx="2">
                  <c:v>秋
９月～11月</c:v>
                </c:pt>
                <c:pt idx="3">
                  <c:v>冬
1,2,12月</c:v>
                </c:pt>
              </c:strCache>
            </c:strRef>
          </c:cat>
          <c:val>
            <c:numRef>
              <c:f>'４頁'!$I$19:$I$22</c:f>
              <c:numCache>
                <c:formatCode>#,##0_);[Red]\(#,##0\)</c:formatCode>
                <c:ptCount val="4"/>
                <c:pt idx="0">
                  <c:v>1021</c:v>
                </c:pt>
                <c:pt idx="1">
                  <c:v>1172</c:v>
                </c:pt>
                <c:pt idx="2">
                  <c:v>970</c:v>
                </c:pt>
                <c:pt idx="3">
                  <c:v>710</c:v>
                </c:pt>
              </c:numCache>
            </c:numRef>
          </c:val>
          <c:extLst xmlns:c16r2="http://schemas.microsoft.com/office/drawing/2015/06/chart">
            <c:ext xmlns:c16="http://schemas.microsoft.com/office/drawing/2014/chart" uri="{C3380CC4-5D6E-409C-BE32-E72D297353CC}">
              <c16:uniqueId val="{00000009-55E9-4C37-8347-DD9043C303DF}"/>
            </c:ext>
          </c:extLst>
        </c:ser>
        <c:dLbls>
          <c:showLegendKey val="0"/>
          <c:showVal val="0"/>
          <c:showCatName val="0"/>
          <c:showSerName val="0"/>
          <c:showPercent val="0"/>
          <c:showBubbleSize val="0"/>
        </c:dLbls>
        <c:gapWidth val="150"/>
        <c:axId val="395766656"/>
        <c:axId val="395758496"/>
      </c:barChart>
      <c:catAx>
        <c:axId val="395766656"/>
        <c:scaling>
          <c:orientation val="minMax"/>
        </c:scaling>
        <c:delete val="0"/>
        <c:axPos val="b"/>
        <c:numFmt formatCode="General" sourceLinked="0"/>
        <c:majorTickMark val="out"/>
        <c:minorTickMark val="none"/>
        <c:tickLblPos val="nextTo"/>
        <c:txPr>
          <a:bodyPr/>
          <a:lstStyle/>
          <a:p>
            <a:pPr>
              <a:defRPr sz="800"/>
            </a:pPr>
            <a:endParaRPr lang="ja-JP"/>
          </a:p>
        </c:txPr>
        <c:crossAx val="395758496"/>
        <c:crosses val="autoZero"/>
        <c:auto val="1"/>
        <c:lblAlgn val="ctr"/>
        <c:lblOffset val="100"/>
        <c:noMultiLvlLbl val="0"/>
      </c:catAx>
      <c:valAx>
        <c:axId val="395758496"/>
        <c:scaling>
          <c:orientation val="minMax"/>
        </c:scaling>
        <c:delete val="0"/>
        <c:axPos val="l"/>
        <c:majorGridlines/>
        <c:numFmt formatCode="#,##0_);[Red]\(#,##0\)" sourceLinked="1"/>
        <c:majorTickMark val="out"/>
        <c:minorTickMark val="none"/>
        <c:tickLblPos val="nextTo"/>
        <c:crossAx val="395766656"/>
        <c:crosses val="autoZero"/>
        <c:crossBetween val="between"/>
      </c:valAx>
    </c:plotArea>
    <c:legend>
      <c:legendPos val="r"/>
      <c:layout>
        <c:manualLayout>
          <c:xMode val="edge"/>
          <c:yMode val="edge"/>
          <c:x val="0.70048740874023729"/>
          <c:y val="6.4946838409203719E-2"/>
          <c:w val="0.25097871866117849"/>
          <c:h val="0.22114437030980816"/>
        </c:manualLayout>
      </c:layout>
      <c:overlay val="1"/>
    </c:legend>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平成30年</c:v>
          </c:tx>
          <c:invertIfNegative val="0"/>
          <c:cat>
            <c:strRef>
              <c:f>'５頁'!$B$16:$B$27</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'５頁'!$C$16:$C$27</c:f>
              <c:numCache>
                <c:formatCode>#,##0_);[Red]\(#,##0\)</c:formatCode>
                <c:ptCount val="12"/>
                <c:pt idx="0">
                  <c:v>4299</c:v>
                </c:pt>
                <c:pt idx="1">
                  <c:v>2930</c:v>
                </c:pt>
                <c:pt idx="2">
                  <c:v>4242</c:v>
                </c:pt>
                <c:pt idx="3">
                  <c:v>5319</c:v>
                </c:pt>
                <c:pt idx="4">
                  <c:v>4910</c:v>
                </c:pt>
                <c:pt idx="5">
                  <c:v>3687</c:v>
                </c:pt>
                <c:pt idx="6">
                  <c:v>3857</c:v>
                </c:pt>
                <c:pt idx="7">
                  <c:v>6214</c:v>
                </c:pt>
                <c:pt idx="8">
                  <c:v>3974</c:v>
                </c:pt>
                <c:pt idx="9">
                  <c:v>4890</c:v>
                </c:pt>
                <c:pt idx="10">
                  <c:v>5235</c:v>
                </c:pt>
                <c:pt idx="11">
                  <c:v>2979</c:v>
                </c:pt>
              </c:numCache>
            </c:numRef>
          </c:val>
          <c:extLst xmlns:c16r2="http://schemas.microsoft.com/office/drawing/2015/06/chart">
            <c:ext xmlns:c16="http://schemas.microsoft.com/office/drawing/2014/chart" uri="{C3380CC4-5D6E-409C-BE32-E72D297353CC}">
              <c16:uniqueId val="{00000000-8F14-4B8C-BF8D-E61BC36EBE91}"/>
            </c:ext>
          </c:extLst>
        </c:ser>
        <c:ser>
          <c:idx val="1"/>
          <c:order val="1"/>
          <c:tx>
            <c:v>平成29年</c:v>
          </c:tx>
          <c:spPr>
            <a:solidFill>
              <a:srgbClr val="FFC000"/>
            </a:solidFill>
          </c:spPr>
          <c:invertIfNegative val="0"/>
          <c:cat>
            <c:strRef>
              <c:f>'５頁'!$B$16:$B$27</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'５頁'!$F$16:$F$27</c:f>
              <c:numCache>
                <c:formatCode>#,##0_);[Red]\(#,##0\)</c:formatCode>
                <c:ptCount val="12"/>
                <c:pt idx="0">
                  <c:v>4391</c:v>
                </c:pt>
                <c:pt idx="1">
                  <c:v>2673</c:v>
                </c:pt>
                <c:pt idx="2">
                  <c:v>4035</c:v>
                </c:pt>
                <c:pt idx="3">
                  <c:v>5156</c:v>
                </c:pt>
                <c:pt idx="4">
                  <c:v>5108</c:v>
                </c:pt>
                <c:pt idx="5">
                  <c:v>3737</c:v>
                </c:pt>
                <c:pt idx="6">
                  <c:v>4355</c:v>
                </c:pt>
                <c:pt idx="7">
                  <c:v>6258</c:v>
                </c:pt>
                <c:pt idx="8">
                  <c:v>4231</c:v>
                </c:pt>
                <c:pt idx="9">
                  <c:v>4268</c:v>
                </c:pt>
                <c:pt idx="10">
                  <c:v>5268</c:v>
                </c:pt>
                <c:pt idx="11">
                  <c:v>3002</c:v>
                </c:pt>
              </c:numCache>
            </c:numRef>
          </c:val>
          <c:extLst xmlns:c16r2="http://schemas.microsoft.com/office/drawing/2015/06/chart">
            <c:ext xmlns:c16="http://schemas.microsoft.com/office/drawing/2014/chart" uri="{C3380CC4-5D6E-409C-BE32-E72D297353CC}">
              <c16:uniqueId val="{00000001-8F14-4B8C-BF8D-E61BC36EBE91}"/>
            </c:ext>
          </c:extLst>
        </c:ser>
        <c:dLbls>
          <c:showLegendKey val="0"/>
          <c:showVal val="0"/>
          <c:showCatName val="0"/>
          <c:showSerName val="0"/>
          <c:showPercent val="0"/>
          <c:showBubbleSize val="0"/>
        </c:dLbls>
        <c:gapWidth val="150"/>
        <c:axId val="402178832"/>
        <c:axId val="402175568"/>
      </c:barChart>
      <c:catAx>
        <c:axId val="402178832"/>
        <c:scaling>
          <c:orientation val="minMax"/>
        </c:scaling>
        <c:delete val="0"/>
        <c:axPos val="b"/>
        <c:numFmt formatCode="General" sourceLinked="0"/>
        <c:majorTickMark val="out"/>
        <c:minorTickMark val="none"/>
        <c:tickLblPos val="nextTo"/>
        <c:crossAx val="402175568"/>
        <c:crosses val="autoZero"/>
        <c:auto val="1"/>
        <c:lblAlgn val="ctr"/>
        <c:lblOffset val="100"/>
        <c:noMultiLvlLbl val="0"/>
      </c:catAx>
      <c:valAx>
        <c:axId val="402175568"/>
        <c:scaling>
          <c:orientation val="minMax"/>
        </c:scaling>
        <c:delete val="0"/>
        <c:axPos val="l"/>
        <c:majorGridlines/>
        <c:numFmt formatCode="#,##0_);[Red]\(#,##0\)" sourceLinked="1"/>
        <c:majorTickMark val="out"/>
        <c:minorTickMark val="none"/>
        <c:tickLblPos val="nextTo"/>
        <c:crossAx val="402178832"/>
        <c:crosses val="autoZero"/>
        <c:crossBetween val="between"/>
        <c:majorUnit val="2000"/>
      </c:valAx>
    </c:plotArea>
    <c:legend>
      <c:legendPos val="r"/>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平成30年</c:v>
          </c:tx>
          <c:invertIfNegative val="0"/>
          <c:cat>
            <c:strRef>
              <c:f>'５頁'!$B$16:$B$27</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'５頁'!$G$16:$G$27</c:f>
              <c:numCache>
                <c:formatCode>#,##0_);[Red]\(#,##0\)</c:formatCode>
                <c:ptCount val="12"/>
                <c:pt idx="0">
                  <c:v>218</c:v>
                </c:pt>
                <c:pt idx="1">
                  <c:v>220</c:v>
                </c:pt>
                <c:pt idx="2">
                  <c:v>306</c:v>
                </c:pt>
                <c:pt idx="3">
                  <c:v>363</c:v>
                </c:pt>
                <c:pt idx="4">
                  <c:v>368</c:v>
                </c:pt>
                <c:pt idx="5">
                  <c:v>303</c:v>
                </c:pt>
                <c:pt idx="6">
                  <c:v>367</c:v>
                </c:pt>
                <c:pt idx="7">
                  <c:v>527</c:v>
                </c:pt>
                <c:pt idx="8">
                  <c:v>327</c:v>
                </c:pt>
                <c:pt idx="9">
                  <c:v>347</c:v>
                </c:pt>
                <c:pt idx="10">
                  <c:v>360</c:v>
                </c:pt>
                <c:pt idx="11">
                  <c:v>287</c:v>
                </c:pt>
              </c:numCache>
            </c:numRef>
          </c:val>
          <c:extLst xmlns:c16r2="http://schemas.microsoft.com/office/drawing/2015/06/chart">
            <c:ext xmlns:c16="http://schemas.microsoft.com/office/drawing/2014/chart" uri="{C3380CC4-5D6E-409C-BE32-E72D297353CC}">
              <c16:uniqueId val="{00000000-77BB-451E-88C5-A5783682EF9D}"/>
            </c:ext>
          </c:extLst>
        </c:ser>
        <c:ser>
          <c:idx val="1"/>
          <c:order val="1"/>
          <c:tx>
            <c:v>平成29年</c:v>
          </c:tx>
          <c:spPr>
            <a:solidFill>
              <a:srgbClr val="FFC000"/>
            </a:solidFill>
          </c:spPr>
          <c:invertIfNegative val="0"/>
          <c:cat>
            <c:strRef>
              <c:f>'５頁'!$B$16:$B$27</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'５頁'!$J$16:$J$27</c:f>
              <c:numCache>
                <c:formatCode>#,##0_);[Red]\(#,##0\)</c:formatCode>
                <c:ptCount val="12"/>
                <c:pt idx="0">
                  <c:v>212</c:v>
                </c:pt>
                <c:pt idx="1">
                  <c:v>207</c:v>
                </c:pt>
                <c:pt idx="2">
                  <c:v>313</c:v>
                </c:pt>
                <c:pt idx="3">
                  <c:v>335</c:v>
                </c:pt>
                <c:pt idx="4">
                  <c:v>374</c:v>
                </c:pt>
                <c:pt idx="5">
                  <c:v>279</c:v>
                </c:pt>
                <c:pt idx="6">
                  <c:v>375</c:v>
                </c:pt>
                <c:pt idx="7">
                  <c:v>519</c:v>
                </c:pt>
                <c:pt idx="8">
                  <c:v>314</c:v>
                </c:pt>
                <c:pt idx="9">
                  <c:v>320</c:v>
                </c:pt>
                <c:pt idx="10">
                  <c:v>337</c:v>
                </c:pt>
                <c:pt idx="11">
                  <c:v>291</c:v>
                </c:pt>
              </c:numCache>
            </c:numRef>
          </c:val>
          <c:extLst xmlns:c16r2="http://schemas.microsoft.com/office/drawing/2015/06/chart">
            <c:ext xmlns:c16="http://schemas.microsoft.com/office/drawing/2014/chart" uri="{C3380CC4-5D6E-409C-BE32-E72D297353CC}">
              <c16:uniqueId val="{00000001-77BB-451E-88C5-A5783682EF9D}"/>
            </c:ext>
          </c:extLst>
        </c:ser>
        <c:dLbls>
          <c:showLegendKey val="0"/>
          <c:showVal val="0"/>
          <c:showCatName val="0"/>
          <c:showSerName val="0"/>
          <c:showPercent val="0"/>
          <c:showBubbleSize val="0"/>
        </c:dLbls>
        <c:gapWidth val="150"/>
        <c:axId val="402170672"/>
        <c:axId val="402177200"/>
      </c:barChart>
      <c:catAx>
        <c:axId val="402170672"/>
        <c:scaling>
          <c:orientation val="minMax"/>
        </c:scaling>
        <c:delete val="0"/>
        <c:axPos val="b"/>
        <c:numFmt formatCode="General" sourceLinked="0"/>
        <c:majorTickMark val="out"/>
        <c:minorTickMark val="none"/>
        <c:tickLblPos val="nextTo"/>
        <c:crossAx val="402177200"/>
        <c:crosses val="autoZero"/>
        <c:auto val="1"/>
        <c:lblAlgn val="ctr"/>
        <c:lblOffset val="100"/>
        <c:noMultiLvlLbl val="0"/>
      </c:catAx>
      <c:valAx>
        <c:axId val="402177200"/>
        <c:scaling>
          <c:orientation val="minMax"/>
        </c:scaling>
        <c:delete val="0"/>
        <c:axPos val="l"/>
        <c:majorGridlines/>
        <c:numFmt formatCode="#,##0_);[Red]\(#,##0\)" sourceLinked="1"/>
        <c:majorTickMark val="out"/>
        <c:minorTickMark val="none"/>
        <c:tickLblPos val="nextTo"/>
        <c:crossAx val="40217067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33337</xdr:colOff>
      <xdr:row>23</xdr:row>
      <xdr:rowOff>47625</xdr:rowOff>
    </xdr:from>
    <xdr:to>
      <xdr:col>5</xdr:col>
      <xdr:colOff>714375</xdr:colOff>
      <xdr:row>33</xdr:row>
      <xdr:rowOff>161441</xdr:rowOff>
    </xdr:to>
    <xdr:graphicFrame macro="">
      <xdr:nvGraphicFramePr>
        <xdr:cNvPr id="2" name="グラフ 1">
          <a:extLst>
            <a:ext uri="{FF2B5EF4-FFF2-40B4-BE49-F238E27FC236}">
              <a16:creationId xmlns:a16="http://schemas.microsoft.com/office/drawing/2014/main" xmlns=""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42862</xdr:colOff>
      <xdr:row>36</xdr:row>
      <xdr:rowOff>19051</xdr:rowOff>
    </xdr:from>
    <xdr:to>
      <xdr:col>5</xdr:col>
      <xdr:colOff>742950</xdr:colOff>
      <xdr:row>47</xdr:row>
      <xdr:rowOff>1</xdr:rowOff>
    </xdr:to>
    <xdr:graphicFrame macro="">
      <xdr:nvGraphicFramePr>
        <xdr:cNvPr id="3" name="グラフ 2">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282575</xdr:colOff>
      <xdr:row>32</xdr:row>
      <xdr:rowOff>136525</xdr:rowOff>
    </xdr:from>
    <xdr:to>
      <xdr:col>1</xdr:col>
      <xdr:colOff>673100</xdr:colOff>
      <xdr:row>33</xdr:row>
      <xdr:rowOff>146050</xdr:rowOff>
    </xdr:to>
    <xdr:sp macro="" textlink="">
      <xdr:nvSpPr>
        <xdr:cNvPr id="4" name="Text Box 1">
          <a:extLst>
            <a:ext uri="{FF2B5EF4-FFF2-40B4-BE49-F238E27FC236}">
              <a16:creationId xmlns:a16="http://schemas.microsoft.com/office/drawing/2014/main" xmlns="" id="{00000000-0008-0000-0000-000005000000}"/>
            </a:ext>
          </a:extLst>
        </xdr:cNvPr>
        <xdr:cNvSpPr txBox="1">
          <a:spLocks noChangeArrowheads="1"/>
        </xdr:cNvSpPr>
      </xdr:nvSpPr>
      <xdr:spPr bwMode="auto">
        <a:xfrm flipV="1">
          <a:off x="473075" y="7880350"/>
          <a:ext cx="3905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chemeClr val="tx1"/>
              </a:solidFill>
              <a:latin typeface="ＭＳ 明朝" pitchFamily="17" charset="-128"/>
              <a:ea typeface="ＭＳ 明朝" pitchFamily="17" charset="-128"/>
            </a:rPr>
            <a:t>(人)</a:t>
          </a:r>
        </a:p>
      </xdr:txBody>
    </xdr:sp>
    <xdr:clientData/>
  </xdr:twoCellAnchor>
  <xdr:twoCellAnchor>
    <xdr:from>
      <xdr:col>1</xdr:col>
      <xdr:colOff>216169</xdr:colOff>
      <xdr:row>45</xdr:row>
      <xdr:rowOff>160203</xdr:rowOff>
    </xdr:from>
    <xdr:to>
      <xdr:col>1</xdr:col>
      <xdr:colOff>600344</xdr:colOff>
      <xdr:row>46</xdr:row>
      <xdr:rowOff>150678</xdr:rowOff>
    </xdr:to>
    <xdr:sp macro="" textlink="">
      <xdr:nvSpPr>
        <xdr:cNvPr id="5"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406669" y="10066203"/>
          <a:ext cx="3841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chemeClr val="tx1"/>
              </a:solidFill>
              <a:latin typeface="ＭＳ 明朝" pitchFamily="17" charset="-128"/>
              <a:ea typeface="ＭＳ 明朝" pitchFamily="17" charset="-128"/>
            </a:rPr>
            <a:t>(人)</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0.91542</cdr:x>
      <cdr:y>0.95062</cdr:y>
    </cdr:from>
    <cdr:to>
      <cdr:x>0.94537</cdr:x>
      <cdr:y>0.98765</cdr:y>
    </cdr:to>
    <cdr:sp macro="" textlink="">
      <cdr:nvSpPr>
        <cdr:cNvPr id="3" name="テキスト ボックス 2"/>
        <cdr:cNvSpPr txBox="1"/>
      </cdr:nvSpPr>
      <cdr:spPr>
        <a:xfrm xmlns:a="http://schemas.openxmlformats.org/drawingml/2006/main">
          <a:off x="9896475" y="5133975"/>
          <a:ext cx="3238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4761</xdr:colOff>
      <xdr:row>22</xdr:row>
      <xdr:rowOff>100012</xdr:rowOff>
    </xdr:from>
    <xdr:to>
      <xdr:col>7</xdr:col>
      <xdr:colOff>76200</xdr:colOff>
      <xdr:row>43</xdr:row>
      <xdr:rowOff>57150</xdr:rowOff>
    </xdr:to>
    <xdr:graphicFrame macro="">
      <xdr:nvGraphicFramePr>
        <xdr:cNvPr id="2" name="グラフ 1">
          <a:extLst>
            <a:ext uri="{FF2B5EF4-FFF2-40B4-BE49-F238E27FC236}">
              <a16:creationId xmlns:a16="http://schemas.microsoft.com/office/drawing/2014/main" xmlns=""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366712</xdr:colOff>
      <xdr:row>26</xdr:row>
      <xdr:rowOff>57150</xdr:rowOff>
    </xdr:from>
    <xdr:to>
      <xdr:col>4</xdr:col>
      <xdr:colOff>504825</xdr:colOff>
      <xdr:row>31</xdr:row>
      <xdr:rowOff>95250</xdr:rowOff>
    </xdr:to>
    <xdr:graphicFrame macro="">
      <xdr:nvGraphicFramePr>
        <xdr:cNvPr id="2" name="グラフ 1">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681037</xdr:colOff>
      <xdr:row>26</xdr:row>
      <xdr:rowOff>66675</xdr:rowOff>
    </xdr:from>
    <xdr:to>
      <xdr:col>8</xdr:col>
      <xdr:colOff>838200</xdr:colOff>
      <xdr:row>31</xdr:row>
      <xdr:rowOff>76201</xdr:rowOff>
    </xdr:to>
    <xdr:graphicFrame macro="">
      <xdr:nvGraphicFramePr>
        <xdr:cNvPr id="3" name="グラフ 2">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371476</xdr:colOff>
      <xdr:row>33</xdr:row>
      <xdr:rowOff>95250</xdr:rowOff>
    </xdr:from>
    <xdr:to>
      <xdr:col>4</xdr:col>
      <xdr:colOff>514351</xdr:colOff>
      <xdr:row>42</xdr:row>
      <xdr:rowOff>66675</xdr:rowOff>
    </xdr:to>
    <xdr:graphicFrame macro="">
      <xdr:nvGraphicFramePr>
        <xdr:cNvPr id="4" name="グラフ 3">
          <a:extLst>
            <a:ext uri="{FF2B5EF4-FFF2-40B4-BE49-F238E27FC236}">
              <a16:creationId xmlns=""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723900</xdr:colOff>
      <xdr:row>33</xdr:row>
      <xdr:rowOff>66674</xdr:rowOff>
    </xdr:from>
    <xdr:to>
      <xdr:col>9</xdr:col>
      <xdr:colOff>85725</xdr:colOff>
      <xdr:row>42</xdr:row>
      <xdr:rowOff>57149</xdr:rowOff>
    </xdr:to>
    <xdr:graphicFrame macro="">
      <xdr:nvGraphicFramePr>
        <xdr:cNvPr id="5" name="グラフ 4">
          <a:extLst>
            <a:ext uri="{FF2B5EF4-FFF2-40B4-BE49-F238E27FC236}">
              <a16:creationId xmlns=""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809626</xdr:colOff>
      <xdr:row>41</xdr:row>
      <xdr:rowOff>95250</xdr:rowOff>
    </xdr:from>
    <xdr:to>
      <xdr:col>5</xdr:col>
      <xdr:colOff>447675</xdr:colOff>
      <xdr:row>41</xdr:row>
      <xdr:rowOff>266700</xdr:rowOff>
    </xdr:to>
    <xdr:sp macro="" textlink="">
      <xdr:nvSpPr>
        <xdr:cNvPr id="6" name="テキスト ボックス 5">
          <a:extLst>
            <a:ext uri="{FF2B5EF4-FFF2-40B4-BE49-F238E27FC236}">
              <a16:creationId xmlns="" xmlns:a16="http://schemas.microsoft.com/office/drawing/2014/main" id="{00000000-0008-0000-0000-000009000000}"/>
            </a:ext>
          </a:extLst>
        </xdr:cNvPr>
        <xdr:cNvSpPr txBox="1"/>
      </xdr:nvSpPr>
      <xdr:spPr>
        <a:xfrm>
          <a:off x="3743326" y="10086975"/>
          <a:ext cx="504824"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（千人）</a:t>
          </a:r>
        </a:p>
      </xdr:txBody>
    </xdr:sp>
    <xdr:clientData/>
  </xdr:twoCellAnchor>
  <xdr:twoCellAnchor>
    <xdr:from>
      <xdr:col>0</xdr:col>
      <xdr:colOff>409575</xdr:colOff>
      <xdr:row>41</xdr:row>
      <xdr:rowOff>104775</xdr:rowOff>
    </xdr:from>
    <xdr:to>
      <xdr:col>1</xdr:col>
      <xdr:colOff>104775</xdr:colOff>
      <xdr:row>41</xdr:row>
      <xdr:rowOff>323850</xdr:rowOff>
    </xdr:to>
    <xdr:sp macro="" textlink="">
      <xdr:nvSpPr>
        <xdr:cNvPr id="7" name="テキスト ボックス 6">
          <a:extLst>
            <a:ext uri="{FF2B5EF4-FFF2-40B4-BE49-F238E27FC236}">
              <a16:creationId xmlns="" xmlns:a16="http://schemas.microsoft.com/office/drawing/2014/main" id="{00000000-0008-0000-0000-000007000000}"/>
            </a:ext>
          </a:extLst>
        </xdr:cNvPr>
        <xdr:cNvSpPr txBox="1"/>
      </xdr:nvSpPr>
      <xdr:spPr>
        <a:xfrm>
          <a:off x="409575" y="10096500"/>
          <a:ext cx="53340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（千人）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119063</xdr:colOff>
      <xdr:row>31</xdr:row>
      <xdr:rowOff>63499</xdr:rowOff>
    </xdr:from>
    <xdr:to>
      <xdr:col>9</xdr:col>
      <xdr:colOff>762000</xdr:colOff>
      <xdr:row>41</xdr:row>
      <xdr:rowOff>133350</xdr:rowOff>
    </xdr:to>
    <xdr:graphicFrame macro="">
      <xdr:nvGraphicFramePr>
        <xdr:cNvPr id="2" name="グラフ 1">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40</xdr:row>
      <xdr:rowOff>85724</xdr:rowOff>
    </xdr:from>
    <xdr:to>
      <xdr:col>2</xdr:col>
      <xdr:colOff>142875</xdr:colOff>
      <xdr:row>41</xdr:row>
      <xdr:rowOff>114299</xdr:rowOff>
    </xdr:to>
    <xdr:sp macro="" textlink="">
      <xdr:nvSpPr>
        <xdr:cNvPr id="3" name="テキスト ボックス 2">
          <a:extLst>
            <a:ext uri="{FF2B5EF4-FFF2-40B4-BE49-F238E27FC236}">
              <a16:creationId xmlns="" xmlns:a16="http://schemas.microsoft.com/office/drawing/2014/main" id="{00000000-0008-0000-0000-000003000000}"/>
            </a:ext>
          </a:extLst>
        </xdr:cNvPr>
        <xdr:cNvSpPr txBox="1"/>
      </xdr:nvSpPr>
      <xdr:spPr>
        <a:xfrm>
          <a:off x="209550" y="7115174"/>
          <a:ext cx="533400"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（千人）</a:t>
          </a:r>
          <a:endParaRPr kumimoji="1" lang="en-US" altLang="ja-JP" sz="700"/>
        </a:p>
      </xdr:txBody>
    </xdr:sp>
    <xdr:clientData/>
  </xdr:twoCellAnchor>
  <xdr:twoCellAnchor>
    <xdr:from>
      <xdr:col>0</xdr:col>
      <xdr:colOff>133351</xdr:colOff>
      <xdr:row>43</xdr:row>
      <xdr:rowOff>38101</xdr:rowOff>
    </xdr:from>
    <xdr:to>
      <xdr:col>10</xdr:col>
      <xdr:colOff>1</xdr:colOff>
      <xdr:row>53</xdr:row>
      <xdr:rowOff>114301</xdr:rowOff>
    </xdr:to>
    <xdr:graphicFrame macro="">
      <xdr:nvGraphicFramePr>
        <xdr:cNvPr id="4"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52</xdr:row>
      <xdr:rowOff>47625</xdr:rowOff>
    </xdr:from>
    <xdr:to>
      <xdr:col>2</xdr:col>
      <xdr:colOff>66675</xdr:colOff>
      <xdr:row>53</xdr:row>
      <xdr:rowOff>104775</xdr:rowOff>
    </xdr:to>
    <xdr:sp macro="" textlink="">
      <xdr:nvSpPr>
        <xdr:cNvPr id="5" name="テキスト ボックス 4">
          <a:extLst>
            <a:ext uri="{FF2B5EF4-FFF2-40B4-BE49-F238E27FC236}">
              <a16:creationId xmlns="" xmlns:a16="http://schemas.microsoft.com/office/drawing/2014/main" id="{00000000-0008-0000-0000-000005000000}"/>
            </a:ext>
          </a:extLst>
        </xdr:cNvPr>
        <xdr:cNvSpPr txBox="1"/>
      </xdr:nvSpPr>
      <xdr:spPr>
        <a:xfrm>
          <a:off x="152400" y="9220200"/>
          <a:ext cx="51435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（千人）</a:t>
          </a:r>
          <a:endParaRPr kumimoji="1" lang="en-US" altLang="ja-JP" sz="7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32</xdr:row>
      <xdr:rowOff>111124</xdr:rowOff>
    </xdr:from>
    <xdr:to>
      <xdr:col>9</xdr:col>
      <xdr:colOff>158751</xdr:colOff>
      <xdr:row>45</xdr:row>
      <xdr:rowOff>47624</xdr:rowOff>
    </xdr:to>
    <xdr:graphicFrame macro="">
      <xdr:nvGraphicFramePr>
        <xdr:cNvPr id="2" name="グラフ 1">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47</xdr:row>
      <xdr:rowOff>114300</xdr:rowOff>
    </xdr:from>
    <xdr:to>
      <xdr:col>9</xdr:col>
      <xdr:colOff>142875</xdr:colOff>
      <xdr:row>60</xdr:row>
      <xdr:rowOff>0</xdr:rowOff>
    </xdr:to>
    <xdr:graphicFrame macro="">
      <xdr:nvGraphicFramePr>
        <xdr:cNvPr id="3" name="グラフ 2">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91282</xdr:colOff>
      <xdr:row>15</xdr:row>
      <xdr:rowOff>99218</xdr:rowOff>
    </xdr:from>
    <xdr:to>
      <xdr:col>0</xdr:col>
      <xdr:colOff>313532</xdr:colOff>
      <xdr:row>16</xdr:row>
      <xdr:rowOff>107156</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rot="5400000">
          <a:off x="93663" y="3249612"/>
          <a:ext cx="217488" cy="222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7</a:t>
          </a:r>
          <a:endParaRPr kumimoji="1" lang="ja-JP" altLang="en-US" sz="105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15</xdr:row>
      <xdr:rowOff>76200</xdr:rowOff>
    </xdr:from>
    <xdr:to>
      <xdr:col>0</xdr:col>
      <xdr:colOff>276225</xdr:colOff>
      <xdr:row>16</xdr:row>
      <xdr:rowOff>114300</xdr:rowOff>
    </xdr:to>
    <xdr:sp macro="" textlink="">
      <xdr:nvSpPr>
        <xdr:cNvPr id="2" name="テキスト ボックス 1">
          <a:extLst>
            <a:ext uri="{FF2B5EF4-FFF2-40B4-BE49-F238E27FC236}">
              <a16:creationId xmlns:a16="http://schemas.microsoft.com/office/drawing/2014/main" xmlns="" id="{00000000-0008-0000-0100-000002000000}"/>
            </a:ext>
          </a:extLst>
        </xdr:cNvPr>
        <xdr:cNvSpPr txBox="1"/>
      </xdr:nvSpPr>
      <xdr:spPr>
        <a:xfrm rot="5400000">
          <a:off x="38100" y="3238500"/>
          <a:ext cx="24765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8</a:t>
          </a:r>
          <a:endParaRPr kumimoji="1" lang="ja-JP" altLang="en-US" sz="105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16</xdr:row>
      <xdr:rowOff>104776</xdr:rowOff>
    </xdr:from>
    <xdr:to>
      <xdr:col>0</xdr:col>
      <xdr:colOff>204789</xdr:colOff>
      <xdr:row>18</xdr:row>
      <xdr:rowOff>138116</xdr:rowOff>
    </xdr:to>
    <xdr:sp macro="" textlink="">
      <xdr:nvSpPr>
        <xdr:cNvPr id="2" name="テキスト ボックス 1">
          <a:extLst>
            <a:ext uri="{FF2B5EF4-FFF2-40B4-BE49-F238E27FC236}">
              <a16:creationId xmlns:a16="http://schemas.microsoft.com/office/drawing/2014/main" xmlns="" id="{00000000-0008-0000-0000-000003000000}"/>
            </a:ext>
          </a:extLst>
        </xdr:cNvPr>
        <xdr:cNvSpPr txBox="1"/>
      </xdr:nvSpPr>
      <xdr:spPr>
        <a:xfrm rot="5400000">
          <a:off x="-95250" y="3400426"/>
          <a:ext cx="414340" cy="1857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12</a:t>
          </a:r>
          <a:endParaRPr kumimoji="1" lang="ja-JP" altLang="en-US" sz="1050"/>
        </a:p>
      </xdr:txBody>
    </xdr:sp>
    <xdr:clientData/>
  </xdr:twoCellAnchor>
  <xdr:twoCellAnchor>
    <xdr:from>
      <xdr:col>0</xdr:col>
      <xdr:colOff>28575</xdr:colOff>
      <xdr:row>47</xdr:row>
      <xdr:rowOff>161926</xdr:rowOff>
    </xdr:from>
    <xdr:to>
      <xdr:col>0</xdr:col>
      <xdr:colOff>214314</xdr:colOff>
      <xdr:row>50</xdr:row>
      <xdr:rowOff>61916</xdr:rowOff>
    </xdr:to>
    <xdr:sp macro="" textlink="">
      <xdr:nvSpPr>
        <xdr:cNvPr id="3" name="テキスト ボックス 2">
          <a:extLst>
            <a:ext uri="{FF2B5EF4-FFF2-40B4-BE49-F238E27FC236}">
              <a16:creationId xmlns:a16="http://schemas.microsoft.com/office/drawing/2014/main" xmlns="" id="{00000000-0008-0000-0000-000004000000}"/>
            </a:ext>
          </a:extLst>
        </xdr:cNvPr>
        <xdr:cNvSpPr txBox="1"/>
      </xdr:nvSpPr>
      <xdr:spPr>
        <a:xfrm rot="5400000">
          <a:off x="-85725" y="9867901"/>
          <a:ext cx="414340" cy="1857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13</a:t>
          </a:r>
          <a:endParaRPr kumimoji="1" lang="ja-JP" altLang="en-US" sz="105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28577</xdr:colOff>
      <xdr:row>3</xdr:row>
      <xdr:rowOff>47625</xdr:rowOff>
    </xdr:from>
    <xdr:to>
      <xdr:col>13</xdr:col>
      <xdr:colOff>28575</xdr:colOff>
      <xdr:row>34</xdr:row>
      <xdr:rowOff>133350</xdr:rowOff>
    </xdr:to>
    <xdr:graphicFrame macro="">
      <xdr:nvGraphicFramePr>
        <xdr:cNvPr id="2"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161924</xdr:colOff>
      <xdr:row>10</xdr:row>
      <xdr:rowOff>123826</xdr:rowOff>
    </xdr:from>
    <xdr:to>
      <xdr:col>1</xdr:col>
      <xdr:colOff>1085849</xdr:colOff>
      <xdr:row>12</xdr:row>
      <xdr:rowOff>161925</xdr:rowOff>
    </xdr:to>
    <xdr:sp macro="" textlink="">
      <xdr:nvSpPr>
        <xdr:cNvPr id="3" name="角丸四角形吹き出し 2">
          <a:extLst>
            <a:ext uri="{FF2B5EF4-FFF2-40B4-BE49-F238E27FC236}">
              <a16:creationId xmlns:a16="http://schemas.microsoft.com/office/drawing/2014/main" xmlns="" id="{00000000-0008-0000-0000-000003000000}"/>
            </a:ext>
          </a:extLst>
        </xdr:cNvPr>
        <xdr:cNvSpPr/>
      </xdr:nvSpPr>
      <xdr:spPr>
        <a:xfrm>
          <a:off x="990599" y="2057401"/>
          <a:ext cx="923925" cy="380999"/>
        </a:xfrm>
        <a:prstGeom prst="wedgeRoundRectCallout">
          <a:avLst>
            <a:gd name="adj1" fmla="val -34585"/>
            <a:gd name="adj2" fmla="val 139428"/>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黒壁オープン</a:t>
          </a:r>
          <a:endParaRPr kumimoji="1" lang="en-US" altLang="ja-JP" sz="8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1</xdr:col>
      <xdr:colOff>1228736</xdr:colOff>
      <xdr:row>6</xdr:row>
      <xdr:rowOff>142891</xdr:rowOff>
    </xdr:from>
    <xdr:to>
      <xdr:col>3</xdr:col>
      <xdr:colOff>142875</xdr:colOff>
      <xdr:row>9</xdr:row>
      <xdr:rowOff>85724</xdr:rowOff>
    </xdr:to>
    <xdr:sp macro="" textlink="">
      <xdr:nvSpPr>
        <xdr:cNvPr id="4" name="角丸四角形吹き出し 3">
          <a:extLst>
            <a:ext uri="{FF2B5EF4-FFF2-40B4-BE49-F238E27FC236}">
              <a16:creationId xmlns:a16="http://schemas.microsoft.com/office/drawing/2014/main" xmlns="" id="{00000000-0008-0000-0000-000004000000}"/>
            </a:ext>
          </a:extLst>
        </xdr:cNvPr>
        <xdr:cNvSpPr/>
      </xdr:nvSpPr>
      <xdr:spPr>
        <a:xfrm>
          <a:off x="2057411" y="1390666"/>
          <a:ext cx="1447789" cy="457183"/>
        </a:xfrm>
        <a:prstGeom prst="wedgeRoundRectCallout">
          <a:avLst>
            <a:gd name="adj1" fmla="val 52663"/>
            <a:gd name="adj2" fmla="val 97136"/>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・ブルーメの丘オープン</a:t>
          </a:r>
          <a:endParaRPr kumimoji="1" lang="en-US" altLang="ja-JP" sz="800">
            <a:solidFill>
              <a:schemeClr val="tx1"/>
            </a:solidFill>
          </a:endParaRPr>
        </a:p>
        <a:p>
          <a:pPr algn="l"/>
          <a:r>
            <a:rPr kumimoji="1" lang="ja-JP" altLang="en-US" sz="800">
              <a:solidFill>
                <a:schemeClr val="tx1"/>
              </a:solidFill>
            </a:rPr>
            <a:t>・彦根城天守閣改修完了</a:t>
          </a:r>
          <a:endParaRPr kumimoji="1" lang="en-US" altLang="ja-JP" sz="800">
            <a:solidFill>
              <a:schemeClr val="tx1"/>
            </a:solidFill>
          </a:endParaRPr>
        </a:p>
        <a:p>
          <a:pPr algn="l"/>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3</xdr:col>
      <xdr:colOff>266700</xdr:colOff>
      <xdr:row>5</xdr:row>
      <xdr:rowOff>161925</xdr:rowOff>
    </xdr:from>
    <xdr:to>
      <xdr:col>4</xdr:col>
      <xdr:colOff>485775</xdr:colOff>
      <xdr:row>8</xdr:row>
      <xdr:rowOff>123825</xdr:rowOff>
    </xdr:to>
    <xdr:sp macro="" textlink="">
      <xdr:nvSpPr>
        <xdr:cNvPr id="5" name="角丸四角形吹き出し 4">
          <a:extLst>
            <a:ext uri="{FF2B5EF4-FFF2-40B4-BE49-F238E27FC236}">
              <a16:creationId xmlns:a16="http://schemas.microsoft.com/office/drawing/2014/main" xmlns="" id="{00000000-0008-0000-0000-000005000000}"/>
            </a:ext>
          </a:extLst>
        </xdr:cNvPr>
        <xdr:cNvSpPr/>
      </xdr:nvSpPr>
      <xdr:spPr>
        <a:xfrm>
          <a:off x="3629025" y="1238250"/>
          <a:ext cx="1352550" cy="476250"/>
        </a:xfrm>
        <a:prstGeom prst="wedgeRoundRectCallout">
          <a:avLst>
            <a:gd name="adj1" fmla="val 12760"/>
            <a:gd name="adj2" fmla="val 123103"/>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滋賀デスティネーションキャンペーン</a:t>
          </a:r>
          <a:endParaRPr kumimoji="1" lang="en-US" altLang="ja-JP" sz="800">
            <a:solidFill>
              <a:schemeClr val="tx1"/>
            </a:solidFill>
          </a:endParaRPr>
        </a:p>
        <a:p>
          <a:pPr algn="l"/>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1</xdr:col>
      <xdr:colOff>1157968</xdr:colOff>
      <xdr:row>10</xdr:row>
      <xdr:rowOff>76201</xdr:rowOff>
    </xdr:from>
    <xdr:to>
      <xdr:col>2</xdr:col>
      <xdr:colOff>847725</xdr:colOff>
      <xdr:row>11</xdr:row>
      <xdr:rowOff>133351</xdr:rowOff>
    </xdr:to>
    <xdr:sp macro="" textlink="">
      <xdr:nvSpPr>
        <xdr:cNvPr id="6" name="角丸四角形吹き出し 5">
          <a:extLst>
            <a:ext uri="{FF2B5EF4-FFF2-40B4-BE49-F238E27FC236}">
              <a16:creationId xmlns:a16="http://schemas.microsoft.com/office/drawing/2014/main" xmlns="" id="{00000000-0008-0000-0000-000006000000}"/>
            </a:ext>
          </a:extLst>
        </xdr:cNvPr>
        <xdr:cNvSpPr/>
      </xdr:nvSpPr>
      <xdr:spPr>
        <a:xfrm>
          <a:off x="1986643" y="2009776"/>
          <a:ext cx="947057" cy="228600"/>
        </a:xfrm>
        <a:prstGeom prst="wedgeRoundRectCallout">
          <a:avLst>
            <a:gd name="adj1" fmla="val -61634"/>
            <a:gd name="adj2" fmla="val 157342"/>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ＪＲ長浜直流化</a:t>
          </a:r>
          <a:endParaRPr kumimoji="1" lang="ja-JP" altLang="en-US" sz="1100">
            <a:solidFill>
              <a:schemeClr val="tx1"/>
            </a:solidFill>
          </a:endParaRPr>
        </a:p>
      </xdr:txBody>
    </xdr:sp>
    <xdr:clientData/>
  </xdr:twoCellAnchor>
  <xdr:twoCellAnchor>
    <xdr:from>
      <xdr:col>5</xdr:col>
      <xdr:colOff>552450</xdr:colOff>
      <xdr:row>16</xdr:row>
      <xdr:rowOff>152400</xdr:rowOff>
    </xdr:from>
    <xdr:to>
      <xdr:col>6</xdr:col>
      <xdr:colOff>657225</xdr:colOff>
      <xdr:row>18</xdr:row>
      <xdr:rowOff>142875</xdr:rowOff>
    </xdr:to>
    <xdr:sp macro="" textlink="">
      <xdr:nvSpPr>
        <xdr:cNvPr id="7" name="角丸四角形吹き出し 6">
          <a:extLst>
            <a:ext uri="{FF2B5EF4-FFF2-40B4-BE49-F238E27FC236}">
              <a16:creationId xmlns:a16="http://schemas.microsoft.com/office/drawing/2014/main" xmlns="" id="{00000000-0008-0000-0000-000007000000}"/>
            </a:ext>
          </a:extLst>
        </xdr:cNvPr>
        <xdr:cNvSpPr/>
      </xdr:nvSpPr>
      <xdr:spPr>
        <a:xfrm>
          <a:off x="5734050" y="3114675"/>
          <a:ext cx="790575" cy="333375"/>
        </a:xfrm>
        <a:prstGeom prst="wedgeRoundRectCallout">
          <a:avLst>
            <a:gd name="adj1" fmla="val -74510"/>
            <a:gd name="adj2" fmla="val -115278"/>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冷夏の影響</a:t>
          </a:r>
          <a:endParaRPr kumimoji="1" lang="en-US" altLang="ja-JP" sz="800">
            <a:solidFill>
              <a:schemeClr val="tx1"/>
            </a:solidFill>
          </a:endParaRPr>
        </a:p>
        <a:p>
          <a:pPr algn="l">
            <a:lnSpc>
              <a:spcPts val="1100"/>
            </a:lnSpc>
          </a:pPr>
          <a:endParaRPr kumimoji="1" lang="ja-JP" altLang="en-US" sz="1100">
            <a:solidFill>
              <a:schemeClr val="tx1"/>
            </a:solidFill>
          </a:endParaRPr>
        </a:p>
      </xdr:txBody>
    </xdr:sp>
    <xdr:clientData/>
  </xdr:twoCellAnchor>
  <xdr:twoCellAnchor>
    <xdr:from>
      <xdr:col>7</xdr:col>
      <xdr:colOff>66675</xdr:colOff>
      <xdr:row>17</xdr:row>
      <xdr:rowOff>95250</xdr:rowOff>
    </xdr:from>
    <xdr:to>
      <xdr:col>8</xdr:col>
      <xdr:colOff>295275</xdr:colOff>
      <xdr:row>20</xdr:row>
      <xdr:rowOff>19050</xdr:rowOff>
    </xdr:to>
    <xdr:sp macro="" textlink="">
      <xdr:nvSpPr>
        <xdr:cNvPr id="8" name="角丸四角形吹き出し 7">
          <a:extLst>
            <a:ext uri="{FF2B5EF4-FFF2-40B4-BE49-F238E27FC236}">
              <a16:creationId xmlns:a16="http://schemas.microsoft.com/office/drawing/2014/main" xmlns="" id="{00000000-0008-0000-0000-000008000000}"/>
            </a:ext>
          </a:extLst>
        </xdr:cNvPr>
        <xdr:cNvSpPr/>
      </xdr:nvSpPr>
      <xdr:spPr>
        <a:xfrm>
          <a:off x="6619875" y="3228975"/>
          <a:ext cx="914400" cy="438150"/>
        </a:xfrm>
        <a:prstGeom prst="wedgeRoundRectCallout">
          <a:avLst>
            <a:gd name="adj1" fmla="val -6853"/>
            <a:gd name="adj2" fmla="val -174905"/>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新名神高速道路開通</a:t>
          </a:r>
          <a:endParaRPr kumimoji="1" lang="en-US" altLang="ja-JP" sz="800">
            <a:solidFill>
              <a:schemeClr val="tx1"/>
            </a:solidFill>
          </a:endParaRPr>
        </a:p>
        <a:p>
          <a:pPr algn="l"/>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1</xdr:col>
      <xdr:colOff>1231901</xdr:colOff>
      <xdr:row>19</xdr:row>
      <xdr:rowOff>114299</xdr:rowOff>
    </xdr:from>
    <xdr:to>
      <xdr:col>2</xdr:col>
      <xdr:colOff>771525</xdr:colOff>
      <xdr:row>24</xdr:row>
      <xdr:rowOff>19050</xdr:rowOff>
    </xdr:to>
    <xdr:sp macro="" textlink="">
      <xdr:nvSpPr>
        <xdr:cNvPr id="9" name="角丸四角形吹き出し 8">
          <a:extLst>
            <a:ext uri="{FF2B5EF4-FFF2-40B4-BE49-F238E27FC236}">
              <a16:creationId xmlns:a16="http://schemas.microsoft.com/office/drawing/2014/main" xmlns="" id="{00000000-0008-0000-0000-000009000000}"/>
            </a:ext>
          </a:extLst>
        </xdr:cNvPr>
        <xdr:cNvSpPr/>
      </xdr:nvSpPr>
      <xdr:spPr>
        <a:xfrm>
          <a:off x="2060576" y="3590924"/>
          <a:ext cx="796924" cy="762001"/>
        </a:xfrm>
        <a:prstGeom prst="wedgeRoundRectCallout">
          <a:avLst>
            <a:gd name="adj1" fmla="val 49074"/>
            <a:gd name="adj2" fmla="val -77535"/>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・阪神淡路大震災</a:t>
          </a:r>
          <a:endParaRPr kumimoji="1" lang="en-US" altLang="ja-JP" sz="800">
            <a:solidFill>
              <a:schemeClr val="tx1"/>
            </a:solidFill>
          </a:endParaRPr>
        </a:p>
        <a:p>
          <a:pPr algn="l"/>
          <a:r>
            <a:rPr kumimoji="1" lang="ja-JP" altLang="en-US" sz="800">
              <a:solidFill>
                <a:schemeClr val="tx1"/>
              </a:solidFill>
            </a:rPr>
            <a:t>・彦根城天守閣改修</a:t>
          </a:r>
          <a:endParaRPr kumimoji="1" lang="en-US" altLang="ja-JP" sz="8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1</xdr:col>
      <xdr:colOff>152400</xdr:colOff>
      <xdr:row>20</xdr:row>
      <xdr:rowOff>73026</xdr:rowOff>
    </xdr:from>
    <xdr:to>
      <xdr:col>1</xdr:col>
      <xdr:colOff>1162050</xdr:colOff>
      <xdr:row>25</xdr:row>
      <xdr:rowOff>73025</xdr:rowOff>
    </xdr:to>
    <xdr:sp macro="" textlink="">
      <xdr:nvSpPr>
        <xdr:cNvPr id="10" name="角丸四角形吹き出し 9">
          <a:extLst>
            <a:ext uri="{FF2B5EF4-FFF2-40B4-BE49-F238E27FC236}">
              <a16:creationId xmlns:a16="http://schemas.microsoft.com/office/drawing/2014/main" xmlns="" id="{00000000-0008-0000-0000-00000A000000}"/>
            </a:ext>
          </a:extLst>
        </xdr:cNvPr>
        <xdr:cNvSpPr/>
      </xdr:nvSpPr>
      <xdr:spPr>
        <a:xfrm>
          <a:off x="981075" y="3721101"/>
          <a:ext cx="1009650" cy="857249"/>
        </a:xfrm>
        <a:prstGeom prst="wedgeRoundRectCallout">
          <a:avLst>
            <a:gd name="adj1" fmla="val 28044"/>
            <a:gd name="adj2" fmla="val -100444"/>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八幡堀・新町通り等、重要伝統的建造物群保存地区に選定</a:t>
          </a:r>
          <a:endParaRPr kumimoji="1" lang="en-US" altLang="ja-JP" sz="800">
            <a:solidFill>
              <a:schemeClr val="tx1"/>
            </a:solidFill>
          </a:endParaRPr>
        </a:p>
      </xdr:txBody>
    </xdr:sp>
    <xdr:clientData/>
  </xdr:twoCellAnchor>
  <xdr:twoCellAnchor>
    <xdr:from>
      <xdr:col>2</xdr:col>
      <xdr:colOff>787400</xdr:colOff>
      <xdr:row>21</xdr:row>
      <xdr:rowOff>142875</xdr:rowOff>
    </xdr:from>
    <xdr:to>
      <xdr:col>4</xdr:col>
      <xdr:colOff>28575</xdr:colOff>
      <xdr:row>26</xdr:row>
      <xdr:rowOff>9524</xdr:rowOff>
    </xdr:to>
    <xdr:sp macro="" textlink="">
      <xdr:nvSpPr>
        <xdr:cNvPr id="11" name="角丸四角形吹き出し 10">
          <a:extLst>
            <a:ext uri="{FF2B5EF4-FFF2-40B4-BE49-F238E27FC236}">
              <a16:creationId xmlns:a16="http://schemas.microsoft.com/office/drawing/2014/main" xmlns="" id="{00000000-0008-0000-0000-00000B000000}"/>
            </a:ext>
          </a:extLst>
        </xdr:cNvPr>
        <xdr:cNvSpPr/>
      </xdr:nvSpPr>
      <xdr:spPr>
        <a:xfrm>
          <a:off x="2873375" y="3962400"/>
          <a:ext cx="1651000" cy="723899"/>
        </a:xfrm>
        <a:prstGeom prst="wedgeRoundRectCallout">
          <a:avLst>
            <a:gd name="adj1" fmla="val -23522"/>
            <a:gd name="adj2" fmla="val -180444"/>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・琵琶湖博物館オープン</a:t>
          </a:r>
          <a:endParaRPr kumimoji="1" lang="en-US" altLang="ja-JP" sz="800">
            <a:solidFill>
              <a:schemeClr val="tx1"/>
            </a:solidFill>
          </a:endParaRPr>
        </a:p>
        <a:p>
          <a:pPr algn="l"/>
          <a:r>
            <a:rPr kumimoji="1" lang="ja-JP" altLang="en-US" sz="800">
              <a:solidFill>
                <a:schemeClr val="tx1"/>
              </a:solidFill>
            </a:rPr>
            <a:t>・ＮＨＫ大河ドラマ「秀吉」効果</a:t>
          </a:r>
          <a:endParaRPr kumimoji="1" lang="en-US" altLang="ja-JP" sz="800">
            <a:solidFill>
              <a:schemeClr val="tx1"/>
            </a:solidFill>
          </a:endParaRPr>
        </a:p>
        <a:p>
          <a:pPr algn="l"/>
          <a:r>
            <a:rPr kumimoji="1" lang="ja-JP" altLang="en-US" sz="800">
              <a:solidFill>
                <a:schemeClr val="tx1"/>
              </a:solidFill>
            </a:rPr>
            <a:t>・北近江秀吉博覧会開催</a:t>
          </a:r>
          <a:endParaRPr kumimoji="1" lang="en-US" altLang="ja-JP" sz="800">
            <a:solidFill>
              <a:schemeClr val="tx1"/>
            </a:solidFill>
          </a:endParaRPr>
        </a:p>
      </xdr:txBody>
    </xdr:sp>
    <xdr:clientData/>
  </xdr:twoCellAnchor>
  <xdr:twoCellAnchor>
    <xdr:from>
      <xdr:col>4</xdr:col>
      <xdr:colOff>266700</xdr:colOff>
      <xdr:row>17</xdr:row>
      <xdr:rowOff>161923</xdr:rowOff>
    </xdr:from>
    <xdr:to>
      <xdr:col>5</xdr:col>
      <xdr:colOff>504826</xdr:colOff>
      <xdr:row>24</xdr:row>
      <xdr:rowOff>47625</xdr:rowOff>
    </xdr:to>
    <xdr:sp macro="" textlink="">
      <xdr:nvSpPr>
        <xdr:cNvPr id="12" name="角丸四角形吹き出し 11">
          <a:extLst>
            <a:ext uri="{FF2B5EF4-FFF2-40B4-BE49-F238E27FC236}">
              <a16:creationId xmlns:a16="http://schemas.microsoft.com/office/drawing/2014/main" xmlns="" id="{00000000-0008-0000-0000-00000C000000}"/>
            </a:ext>
          </a:extLst>
        </xdr:cNvPr>
        <xdr:cNvSpPr/>
      </xdr:nvSpPr>
      <xdr:spPr>
        <a:xfrm>
          <a:off x="4762500" y="3295648"/>
          <a:ext cx="923926" cy="1085852"/>
        </a:xfrm>
        <a:prstGeom prst="wedgeRoundRectCallout">
          <a:avLst>
            <a:gd name="adj1" fmla="val -78986"/>
            <a:gd name="adj2" fmla="val -90288"/>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・湖国２１世紀記念事業開催</a:t>
          </a:r>
          <a:endParaRPr kumimoji="1" lang="en-US" altLang="ja-JP" sz="800">
            <a:solidFill>
              <a:schemeClr val="tx1"/>
            </a:solidFill>
          </a:endParaRPr>
        </a:p>
        <a:p>
          <a:pPr algn="l"/>
          <a:r>
            <a:rPr kumimoji="1" lang="ja-JP" altLang="en-US" sz="800">
              <a:solidFill>
                <a:schemeClr val="tx1"/>
              </a:solidFill>
            </a:rPr>
            <a:t>・びわ湖タワー閉園</a:t>
          </a:r>
          <a:endParaRPr kumimoji="1" lang="en-US" altLang="ja-JP" sz="800">
            <a:solidFill>
              <a:schemeClr val="tx1"/>
            </a:solidFill>
          </a:endParaRPr>
        </a:p>
      </xdr:txBody>
    </xdr:sp>
    <xdr:clientData/>
  </xdr:twoCellAnchor>
  <xdr:twoCellAnchor>
    <xdr:from>
      <xdr:col>7</xdr:col>
      <xdr:colOff>104775</xdr:colOff>
      <xdr:row>4</xdr:row>
      <xdr:rowOff>114300</xdr:rowOff>
    </xdr:from>
    <xdr:to>
      <xdr:col>8</xdr:col>
      <xdr:colOff>514350</xdr:colOff>
      <xdr:row>7</xdr:row>
      <xdr:rowOff>95250</xdr:rowOff>
    </xdr:to>
    <xdr:sp macro="" textlink="">
      <xdr:nvSpPr>
        <xdr:cNvPr id="13" name="角丸四角形吹き出し 12">
          <a:extLst>
            <a:ext uri="{FF2B5EF4-FFF2-40B4-BE49-F238E27FC236}">
              <a16:creationId xmlns:a16="http://schemas.microsoft.com/office/drawing/2014/main" xmlns="" id="{00000000-0008-0000-0000-00000D000000}"/>
            </a:ext>
          </a:extLst>
        </xdr:cNvPr>
        <xdr:cNvSpPr/>
      </xdr:nvSpPr>
      <xdr:spPr>
        <a:xfrm>
          <a:off x="6657975" y="1019175"/>
          <a:ext cx="1095375" cy="495300"/>
        </a:xfrm>
        <a:prstGeom prst="wedgeRoundRectCallout">
          <a:avLst>
            <a:gd name="adj1" fmla="val -49709"/>
            <a:gd name="adj2" fmla="val 94812"/>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彦根城築城４００年祭開催</a:t>
          </a:r>
          <a:endParaRPr kumimoji="1" lang="en-US" altLang="ja-JP" sz="8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8</xdr:col>
      <xdr:colOff>195</xdr:colOff>
      <xdr:row>21</xdr:row>
      <xdr:rowOff>163675</xdr:rowOff>
    </xdr:from>
    <xdr:to>
      <xdr:col>10</xdr:col>
      <xdr:colOff>266895</xdr:colOff>
      <xdr:row>25</xdr:row>
      <xdr:rowOff>123824</xdr:rowOff>
    </xdr:to>
    <xdr:sp macro="" textlink="">
      <xdr:nvSpPr>
        <xdr:cNvPr id="14" name="角丸四角形吹き出し 13">
          <a:extLst>
            <a:ext uri="{FF2B5EF4-FFF2-40B4-BE49-F238E27FC236}">
              <a16:creationId xmlns:a16="http://schemas.microsoft.com/office/drawing/2014/main" xmlns="" id="{00000000-0008-0000-0000-00000E000000}"/>
            </a:ext>
          </a:extLst>
        </xdr:cNvPr>
        <xdr:cNvSpPr/>
      </xdr:nvSpPr>
      <xdr:spPr>
        <a:xfrm>
          <a:off x="7239195" y="3983200"/>
          <a:ext cx="1638300" cy="645949"/>
        </a:xfrm>
        <a:prstGeom prst="wedgeRoundRectCallout">
          <a:avLst>
            <a:gd name="adj1" fmla="val -9708"/>
            <a:gd name="adj2" fmla="val -269654"/>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・東日本大震災</a:t>
          </a:r>
          <a:endParaRPr kumimoji="1" lang="en-US" altLang="ja-JP" sz="800">
            <a:solidFill>
              <a:schemeClr val="tx1"/>
            </a:solidFill>
          </a:endParaRPr>
        </a:p>
        <a:p>
          <a:pPr algn="l"/>
          <a:r>
            <a:rPr kumimoji="1" lang="ja-JP" altLang="en-US" sz="800">
              <a:solidFill>
                <a:schemeClr val="tx1"/>
              </a:solidFill>
            </a:rPr>
            <a:t>・江・浅井三姉妹博覧会開催</a:t>
          </a:r>
          <a:endParaRPr kumimoji="1" lang="en-US" altLang="ja-JP" sz="800">
            <a:solidFill>
              <a:schemeClr val="tx1"/>
            </a:solidFill>
          </a:endParaRPr>
        </a:p>
        <a:p>
          <a:pPr algn="l">
            <a:lnSpc>
              <a:spcPts val="1100"/>
            </a:lnSpc>
          </a:pPr>
          <a:r>
            <a:rPr kumimoji="1" lang="ja-JP" altLang="en-US" sz="1100">
              <a:solidFill>
                <a:schemeClr val="tx1"/>
              </a:solidFill>
            </a:rPr>
            <a:t>・</a:t>
          </a:r>
          <a:r>
            <a:rPr kumimoji="1" lang="ja-JP" altLang="en-US" sz="800">
              <a:solidFill>
                <a:schemeClr val="tx1"/>
              </a:solidFill>
            </a:rPr>
            <a:t>法然上人・親鸞聖人大遠忌</a:t>
          </a:r>
        </a:p>
      </xdr:txBody>
    </xdr:sp>
    <xdr:clientData/>
  </xdr:twoCellAnchor>
  <xdr:twoCellAnchor>
    <xdr:from>
      <xdr:col>3</xdr:col>
      <xdr:colOff>104774</xdr:colOff>
      <xdr:row>16</xdr:row>
      <xdr:rowOff>114299</xdr:rowOff>
    </xdr:from>
    <xdr:to>
      <xdr:col>3</xdr:col>
      <xdr:colOff>1104900</xdr:colOff>
      <xdr:row>19</xdr:row>
      <xdr:rowOff>85725</xdr:rowOff>
    </xdr:to>
    <xdr:sp macro="" textlink="">
      <xdr:nvSpPr>
        <xdr:cNvPr id="15" name="角丸四角形吹き出し 14">
          <a:extLst>
            <a:ext uri="{FF2B5EF4-FFF2-40B4-BE49-F238E27FC236}">
              <a16:creationId xmlns:a16="http://schemas.microsoft.com/office/drawing/2014/main" xmlns="" id="{00000000-0008-0000-0000-00000F000000}"/>
            </a:ext>
          </a:extLst>
        </xdr:cNvPr>
        <xdr:cNvSpPr/>
      </xdr:nvSpPr>
      <xdr:spPr>
        <a:xfrm>
          <a:off x="3467099" y="3076574"/>
          <a:ext cx="1000126" cy="485776"/>
        </a:xfrm>
        <a:prstGeom prst="wedgeRoundRectCallout">
          <a:avLst>
            <a:gd name="adj1" fmla="val -4212"/>
            <a:gd name="adj2" fmla="val -106022"/>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・びわ湖ホールオープン</a:t>
          </a:r>
          <a:endParaRPr kumimoji="1" lang="en-US" altLang="ja-JP" sz="800">
            <a:solidFill>
              <a:schemeClr val="tx1"/>
            </a:solidFill>
          </a:endParaRPr>
        </a:p>
      </xdr:txBody>
    </xdr:sp>
    <xdr:clientData/>
  </xdr:twoCellAnchor>
  <xdr:twoCellAnchor>
    <xdr:from>
      <xdr:col>1</xdr:col>
      <xdr:colOff>161924</xdr:colOff>
      <xdr:row>26</xdr:row>
      <xdr:rowOff>38100</xdr:rowOff>
    </xdr:from>
    <xdr:to>
      <xdr:col>2</xdr:col>
      <xdr:colOff>339724</xdr:colOff>
      <xdr:row>28</xdr:row>
      <xdr:rowOff>146050</xdr:rowOff>
    </xdr:to>
    <xdr:sp macro="" textlink="">
      <xdr:nvSpPr>
        <xdr:cNvPr id="16" name="角丸四角形吹き出し 15">
          <a:extLst>
            <a:ext uri="{FF2B5EF4-FFF2-40B4-BE49-F238E27FC236}">
              <a16:creationId xmlns:a16="http://schemas.microsoft.com/office/drawing/2014/main" xmlns="" id="{00000000-0008-0000-0000-000010000000}"/>
            </a:ext>
          </a:extLst>
        </xdr:cNvPr>
        <xdr:cNvSpPr/>
      </xdr:nvSpPr>
      <xdr:spPr>
        <a:xfrm>
          <a:off x="990599" y="4714875"/>
          <a:ext cx="1435100" cy="450850"/>
        </a:xfrm>
        <a:prstGeom prst="wedgeRoundRectCallout">
          <a:avLst>
            <a:gd name="adj1" fmla="val -37503"/>
            <a:gd name="adj2" fmla="val 77429"/>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大津プリンスホテル</a:t>
          </a:r>
          <a:endParaRPr kumimoji="1" lang="en-US" altLang="ja-JP" sz="800">
            <a:solidFill>
              <a:schemeClr val="tx1"/>
            </a:solidFill>
          </a:endParaRPr>
        </a:p>
        <a:p>
          <a:pPr algn="l"/>
          <a:r>
            <a:rPr kumimoji="1" lang="ja-JP" altLang="en-US" sz="800">
              <a:solidFill>
                <a:schemeClr val="tx1"/>
              </a:solidFill>
            </a:rPr>
            <a:t>平成元年４月オープン</a:t>
          </a:r>
          <a:endParaRPr kumimoji="1" lang="en-US" altLang="ja-JP" sz="8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10</xdr:col>
      <xdr:colOff>323850</xdr:colOff>
      <xdr:row>3</xdr:row>
      <xdr:rowOff>114300</xdr:rowOff>
    </xdr:from>
    <xdr:to>
      <xdr:col>12</xdr:col>
      <xdr:colOff>114300</xdr:colOff>
      <xdr:row>6</xdr:row>
      <xdr:rowOff>9526</xdr:rowOff>
    </xdr:to>
    <xdr:sp macro="" textlink="">
      <xdr:nvSpPr>
        <xdr:cNvPr id="17" name="角丸四角形吹き出し 16">
          <a:extLst>
            <a:ext uri="{FF2B5EF4-FFF2-40B4-BE49-F238E27FC236}">
              <a16:creationId xmlns:a16="http://schemas.microsoft.com/office/drawing/2014/main" xmlns="" id="{00000000-0008-0000-0000-000011000000}"/>
            </a:ext>
          </a:extLst>
        </xdr:cNvPr>
        <xdr:cNvSpPr/>
      </xdr:nvSpPr>
      <xdr:spPr>
        <a:xfrm>
          <a:off x="8934450" y="847725"/>
          <a:ext cx="1162050" cy="409576"/>
        </a:xfrm>
        <a:prstGeom prst="wedgeRoundRectCallout">
          <a:avLst>
            <a:gd name="adj1" fmla="val -34821"/>
            <a:gd name="adj2" fmla="val 144817"/>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800"/>
            </a:lnSpc>
          </a:pPr>
          <a:r>
            <a:rPr kumimoji="1" lang="ja-JP" altLang="en-US" sz="800">
              <a:solidFill>
                <a:schemeClr val="tx1"/>
              </a:solidFill>
            </a:rPr>
            <a:t>ラコリーナ近江八幡オープン</a:t>
          </a:r>
          <a:endParaRPr kumimoji="1" lang="en-US" altLang="ja-JP" sz="800">
            <a:solidFill>
              <a:schemeClr val="tx1"/>
            </a:solidFill>
          </a:endParaRPr>
        </a:p>
        <a:p>
          <a:pPr algn="l">
            <a:lnSpc>
              <a:spcPts val="800"/>
            </a:lnSpc>
          </a:pPr>
          <a:endParaRPr kumimoji="1" lang="en-US" altLang="ja-JP" sz="800">
            <a:solidFill>
              <a:schemeClr val="tx1"/>
            </a:solidFill>
          </a:endParaRPr>
        </a:p>
        <a:p>
          <a:pPr algn="l">
            <a:lnSpc>
              <a:spcPts val="1100"/>
            </a:lnSpc>
          </a:pPr>
          <a:endParaRPr kumimoji="1" lang="ja-JP" altLang="en-US" sz="1100">
            <a:solidFill>
              <a:schemeClr val="tx1"/>
            </a:solidFill>
          </a:endParaRPr>
        </a:p>
      </xdr:txBody>
    </xdr:sp>
    <xdr:clientData/>
  </xdr:twoCellAnchor>
  <xdr:twoCellAnchor>
    <xdr:from>
      <xdr:col>3</xdr:col>
      <xdr:colOff>400050</xdr:colOff>
      <xdr:row>26</xdr:row>
      <xdr:rowOff>57150</xdr:rowOff>
    </xdr:from>
    <xdr:to>
      <xdr:col>5</xdr:col>
      <xdr:colOff>304800</xdr:colOff>
      <xdr:row>29</xdr:row>
      <xdr:rowOff>9525</xdr:rowOff>
    </xdr:to>
    <xdr:sp macro="" textlink="">
      <xdr:nvSpPr>
        <xdr:cNvPr id="18" name="角丸四角形吹き出し 17">
          <a:extLst>
            <a:ext uri="{FF2B5EF4-FFF2-40B4-BE49-F238E27FC236}">
              <a16:creationId xmlns:a16="http://schemas.microsoft.com/office/drawing/2014/main" xmlns="" id="{00000000-0008-0000-0000-000012000000}"/>
            </a:ext>
          </a:extLst>
        </xdr:cNvPr>
        <xdr:cNvSpPr/>
      </xdr:nvSpPr>
      <xdr:spPr>
        <a:xfrm>
          <a:off x="3762375" y="4733925"/>
          <a:ext cx="1724025" cy="466725"/>
        </a:xfrm>
        <a:prstGeom prst="wedgeRoundRectCallout">
          <a:avLst>
            <a:gd name="adj1" fmla="val -41169"/>
            <a:gd name="adj2" fmla="val 71299"/>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琵琶湖ホテル</a:t>
          </a:r>
          <a:endParaRPr kumimoji="1" lang="en-US" altLang="ja-JP" sz="800">
            <a:solidFill>
              <a:schemeClr val="tx1"/>
            </a:solidFill>
          </a:endParaRPr>
        </a:p>
        <a:p>
          <a:pPr algn="l"/>
          <a:r>
            <a:rPr kumimoji="1" lang="ja-JP" altLang="en-US" sz="800">
              <a:solidFill>
                <a:schemeClr val="tx1"/>
              </a:solidFill>
            </a:rPr>
            <a:t>平成１０年１０月移転オープン</a:t>
          </a:r>
          <a:endParaRPr kumimoji="1" lang="en-US" altLang="ja-JP" sz="800">
            <a:solidFill>
              <a:schemeClr val="tx1"/>
            </a:solidFill>
          </a:endParaRPr>
        </a:p>
        <a:p>
          <a:pPr algn="l"/>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11</xdr:col>
      <xdr:colOff>657225</xdr:colOff>
      <xdr:row>32</xdr:row>
      <xdr:rowOff>161925</xdr:rowOff>
    </xdr:from>
    <xdr:to>
      <xdr:col>12</xdr:col>
      <xdr:colOff>371475</xdr:colOff>
      <xdr:row>34</xdr:row>
      <xdr:rowOff>95249</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953625" y="5867400"/>
          <a:ext cx="40005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n-ea"/>
              <a:ea typeface="+mn-ea"/>
            </a:rPr>
            <a:t>（年）</a:t>
          </a:r>
        </a:p>
      </xdr:txBody>
    </xdr:sp>
    <xdr:clientData/>
  </xdr:twoCellAnchor>
  <xdr:twoCellAnchor>
    <xdr:from>
      <xdr:col>4</xdr:col>
      <xdr:colOff>552450</xdr:colOff>
      <xdr:row>5</xdr:row>
      <xdr:rowOff>19050</xdr:rowOff>
    </xdr:from>
    <xdr:to>
      <xdr:col>6</xdr:col>
      <xdr:colOff>619125</xdr:colOff>
      <xdr:row>7</xdr:row>
      <xdr:rowOff>142875</xdr:rowOff>
    </xdr:to>
    <xdr:sp macro="" textlink="">
      <xdr:nvSpPr>
        <xdr:cNvPr id="20" name="角丸四角形吹き出し 19">
          <a:extLst>
            <a:ext uri="{FF2B5EF4-FFF2-40B4-BE49-F238E27FC236}">
              <a16:creationId xmlns:a16="http://schemas.microsoft.com/office/drawing/2014/main" xmlns="" id="{00000000-0008-0000-0000-000014000000}"/>
            </a:ext>
          </a:extLst>
        </xdr:cNvPr>
        <xdr:cNvSpPr/>
      </xdr:nvSpPr>
      <xdr:spPr>
        <a:xfrm>
          <a:off x="5048250" y="1095375"/>
          <a:ext cx="1438275" cy="466725"/>
        </a:xfrm>
        <a:prstGeom prst="wedgeRoundRectCallout">
          <a:avLst>
            <a:gd name="adj1" fmla="val 36171"/>
            <a:gd name="adj2" fmla="val 96969"/>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chemeClr val="tx1"/>
              </a:solidFill>
            </a:rPr>
            <a:t>NHK</a:t>
          </a:r>
          <a:r>
            <a:rPr kumimoji="1" lang="ja-JP" altLang="en-US" sz="800">
              <a:solidFill>
                <a:schemeClr val="tx1"/>
              </a:solidFill>
            </a:rPr>
            <a:t>大河ドラマ「功名が辻」効果</a:t>
          </a:r>
          <a:endParaRPr kumimoji="1" lang="ja-JP" altLang="en-US" sz="1100">
            <a:solidFill>
              <a:schemeClr val="tx1"/>
            </a:solidFill>
          </a:endParaRPr>
        </a:p>
      </xdr:txBody>
    </xdr:sp>
    <xdr:clientData/>
  </xdr:twoCellAnchor>
  <xdr:twoCellAnchor>
    <xdr:from>
      <xdr:col>2</xdr:col>
      <xdr:colOff>763360</xdr:colOff>
      <xdr:row>1</xdr:row>
      <xdr:rowOff>21771</xdr:rowOff>
    </xdr:from>
    <xdr:to>
      <xdr:col>8</xdr:col>
      <xdr:colOff>668111</xdr:colOff>
      <xdr:row>2</xdr:row>
      <xdr:rowOff>349703</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2849335" y="193221"/>
          <a:ext cx="5057776" cy="499382"/>
        </a:xfrm>
        <a:prstGeom prst="rect">
          <a:avLst/>
        </a:prstGeom>
        <a:blipFill>
          <a:blip xmlns:r="http://schemas.openxmlformats.org/officeDocument/2006/relationships" r:embed="rId2"/>
          <a:tile tx="0" ty="0" sx="100000" sy="100000" flip="none" algn="tl"/>
        </a:blipFill>
        <a:ln w="9525" cmpd="sng">
          <a:solidFill>
            <a:schemeClr val="lt1">
              <a:shade val="50000"/>
            </a:schemeClr>
          </a:solidFill>
        </a:ln>
        <a:effectLst>
          <a:outerShdw dist="127000" dir="2400000" algn="ctr" rotWithShape="0">
            <a:srgbClr val="000000">
              <a:alpha val="43137"/>
            </a:srgb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１０．観 光 入 込 客 数 推 移</a:t>
          </a:r>
        </a:p>
      </xdr:txBody>
    </xdr:sp>
    <xdr:clientData/>
  </xdr:twoCellAnchor>
  <xdr:twoCellAnchor>
    <xdr:from>
      <xdr:col>8</xdr:col>
      <xdr:colOff>666752</xdr:colOff>
      <xdr:row>4</xdr:row>
      <xdr:rowOff>152400</xdr:rowOff>
    </xdr:from>
    <xdr:to>
      <xdr:col>10</xdr:col>
      <xdr:colOff>133350</xdr:colOff>
      <xdr:row>7</xdr:row>
      <xdr:rowOff>105942</xdr:rowOff>
    </xdr:to>
    <xdr:sp macro="" textlink="">
      <xdr:nvSpPr>
        <xdr:cNvPr id="22" name="角丸四角形吹き出し 21">
          <a:extLst>
            <a:ext uri="{FF2B5EF4-FFF2-40B4-BE49-F238E27FC236}">
              <a16:creationId xmlns:a16="http://schemas.microsoft.com/office/drawing/2014/main" xmlns="" id="{00000000-0008-0000-0000-000016000000}"/>
            </a:ext>
          </a:extLst>
        </xdr:cNvPr>
        <xdr:cNvSpPr/>
      </xdr:nvSpPr>
      <xdr:spPr>
        <a:xfrm>
          <a:off x="7905752" y="1057275"/>
          <a:ext cx="838198" cy="467892"/>
        </a:xfrm>
        <a:prstGeom prst="wedgeRoundRectCallout">
          <a:avLst>
            <a:gd name="adj1" fmla="val 53435"/>
            <a:gd name="adj2" fmla="val 105573"/>
            <a:gd name="adj3" fmla="val 1666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黒田官兵衛博覧会</a:t>
          </a:r>
        </a:p>
      </xdr:txBody>
    </xdr:sp>
    <xdr:clientData/>
  </xdr:twoCellAnchor>
  <xdr:twoCellAnchor>
    <xdr:from>
      <xdr:col>9</xdr:col>
      <xdr:colOff>38100</xdr:colOff>
      <xdr:row>15</xdr:row>
      <xdr:rowOff>76200</xdr:rowOff>
    </xdr:from>
    <xdr:to>
      <xdr:col>11</xdr:col>
      <xdr:colOff>142874</xdr:colOff>
      <xdr:row>17</xdr:row>
      <xdr:rowOff>19050</xdr:rowOff>
    </xdr:to>
    <xdr:sp macro="" textlink="">
      <xdr:nvSpPr>
        <xdr:cNvPr id="23" name="角丸四角形吹き出し 7">
          <a:extLst>
            <a:ext uri="{FF2B5EF4-FFF2-40B4-BE49-F238E27FC236}">
              <a16:creationId xmlns:a16="http://schemas.microsoft.com/office/drawing/2014/main" xmlns="" id="{FB2CE80A-30B9-41E4-90F1-9E15361DFAF4}"/>
            </a:ext>
          </a:extLst>
        </xdr:cNvPr>
        <xdr:cNvSpPr/>
      </xdr:nvSpPr>
      <xdr:spPr>
        <a:xfrm>
          <a:off x="7962900" y="2867025"/>
          <a:ext cx="1476374" cy="285750"/>
        </a:xfrm>
        <a:prstGeom prst="wedgeRoundRectCallout">
          <a:avLst>
            <a:gd name="adj1" fmla="val 74852"/>
            <a:gd name="adj2" fmla="val -290041"/>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「水の文化ぐるっと博」開催</a:t>
          </a:r>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9</xdr:col>
      <xdr:colOff>485774</xdr:colOff>
      <xdr:row>18</xdr:row>
      <xdr:rowOff>28575</xdr:rowOff>
    </xdr:from>
    <xdr:to>
      <xdr:col>12</xdr:col>
      <xdr:colOff>228600</xdr:colOff>
      <xdr:row>19</xdr:row>
      <xdr:rowOff>142875</xdr:rowOff>
    </xdr:to>
    <xdr:sp macro="" textlink="">
      <xdr:nvSpPr>
        <xdr:cNvPr id="24" name="角丸四角形吹き出し 7">
          <a:extLst>
            <a:ext uri="{FF2B5EF4-FFF2-40B4-BE49-F238E27FC236}">
              <a16:creationId xmlns:a16="http://schemas.microsoft.com/office/drawing/2014/main" xmlns="" id="{C0003B39-531E-456F-A82C-C6F81C9FD1EE}"/>
            </a:ext>
          </a:extLst>
        </xdr:cNvPr>
        <xdr:cNvSpPr/>
      </xdr:nvSpPr>
      <xdr:spPr>
        <a:xfrm>
          <a:off x="8410574" y="3333750"/>
          <a:ext cx="1800226" cy="285750"/>
        </a:xfrm>
        <a:prstGeom prst="wedgeRoundRectCallout">
          <a:avLst>
            <a:gd name="adj1" fmla="val 44493"/>
            <a:gd name="adj2" fmla="val -450042"/>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「虹色の旅へ。滋賀・びわ湖」開催</a:t>
          </a:r>
          <a:endParaRPr kumimoji="1" lang="en-US" altLang="ja-JP" sz="800">
            <a:solidFill>
              <a:schemeClr val="tx1"/>
            </a:solidFill>
          </a:endParaRPr>
        </a:p>
        <a:p>
          <a:pPr algn="l"/>
          <a:endParaRPr kumimoji="1" lang="ja-JP" altLang="en-US"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7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79;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679;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679;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679;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679;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217816$\000%20H26&#24180;&#20107;&#26989;\0%20&#35251;&#20809;&#32113;&#35336;\H25&#35251;&#20809;&#32113;&#35336;\&#12304;&#20837;&#36796;&#23458;&#32113;&#35336;&#35519;&#26619;&#12305;\&#24179;&#25104;24&#24180;&#20837;&#36796;&#23458;&#25968;\1%20&#38598;&#35336;&#12487;&#12540;&#12479;\H24&#35251;&#20809;&#20837;&#36796;&#23458;&#35519;&#26619;&#65288;&#30476;&#20840;&#20307;&#38598;&#35336;&#32080;&#26524;&#65289;&#9733;&#30906;&#23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２頁"/>
    </sheetNames>
    <sheetDataSet>
      <sheetData sheetId="0">
        <row r="14">
          <cell r="B14" t="str">
            <v>日帰り客数</v>
          </cell>
          <cell r="C14">
            <v>48544100</v>
          </cell>
          <cell r="D14">
            <v>48607400</v>
          </cell>
        </row>
        <row r="15">
          <cell r="B15" t="str">
            <v>宿泊客数</v>
          </cell>
          <cell r="C15">
            <v>3992100</v>
          </cell>
          <cell r="D15">
            <v>3873600</v>
          </cell>
        </row>
        <row r="16">
          <cell r="B16" t="str">
            <v>延観光入込客数</v>
          </cell>
          <cell r="C16">
            <v>52536200</v>
          </cell>
          <cell r="D16">
            <v>52481000</v>
          </cell>
        </row>
        <row r="20">
          <cell r="B20" t="str">
            <v>日帰り客数</v>
          </cell>
          <cell r="C20">
            <v>250630</v>
          </cell>
          <cell r="D20">
            <v>192190</v>
          </cell>
        </row>
        <row r="21">
          <cell r="B21" t="str">
            <v>宿泊客数</v>
          </cell>
          <cell r="C21">
            <v>350346</v>
          </cell>
          <cell r="D21">
            <v>344882</v>
          </cell>
        </row>
        <row r="22">
          <cell r="B22" t="str">
            <v>延観光入込客数</v>
          </cell>
          <cell r="C22">
            <v>600976</v>
          </cell>
          <cell r="D22">
            <v>537072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頁"/>
    </sheetNames>
    <sheetDataSet>
      <sheetData sheetId="0">
        <row r="12">
          <cell r="C12" t="str">
            <v>自然</v>
          </cell>
          <cell r="E12">
            <v>1.8768082838434598E-2</v>
          </cell>
        </row>
        <row r="13">
          <cell r="C13" t="str">
            <v>歴史・文化</v>
          </cell>
          <cell r="E13">
            <v>0.22036317953403381</v>
          </cell>
        </row>
        <row r="14">
          <cell r="C14" t="str">
            <v>温泉・健康</v>
          </cell>
          <cell r="E14">
            <v>4.4845439317801127E-2</v>
          </cell>
        </row>
        <row r="15">
          <cell r="C15" t="str">
            <v>スポーツ・
レクリエーション</v>
          </cell>
          <cell r="E15">
            <v>0.20772422719658901</v>
          </cell>
        </row>
        <row r="16">
          <cell r="C16" t="str">
            <v>都市型観光</v>
          </cell>
          <cell r="E16">
            <v>0.15536013400335008</v>
          </cell>
        </row>
        <row r="17">
          <cell r="C17" t="str">
            <v>その他</v>
          </cell>
          <cell r="E17">
            <v>0.27767626008832041</v>
          </cell>
        </row>
        <row r="18">
          <cell r="C18" t="str">
            <v>行祭事・イベント</v>
          </cell>
          <cell r="E18">
            <v>7.5262677021470992E-2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４頁"/>
    </sheetNames>
    <sheetDataSet>
      <sheetData sheetId="0">
        <row r="19">
          <cell r="A19" t="str">
            <v>春
３月～５月</v>
          </cell>
          <cell r="B19">
            <v>14471</v>
          </cell>
          <cell r="C19">
            <v>0.27544921577584897</v>
          </cell>
          <cell r="E19">
            <v>14298</v>
          </cell>
          <cell r="F19">
            <v>1036</v>
          </cell>
          <cell r="G19">
            <v>0.25951903807615229</v>
          </cell>
          <cell r="I19">
            <v>1021</v>
          </cell>
        </row>
        <row r="20">
          <cell r="A20" t="str">
            <v>夏
６月～８月</v>
          </cell>
          <cell r="B20">
            <v>13758</v>
          </cell>
          <cell r="C20">
            <v>0.26187756966651438</v>
          </cell>
          <cell r="E20">
            <v>14350</v>
          </cell>
          <cell r="F20">
            <v>1196</v>
          </cell>
          <cell r="G20">
            <v>0.29959919839679361</v>
          </cell>
          <cell r="I20">
            <v>1172</v>
          </cell>
        </row>
        <row r="21">
          <cell r="A21" t="str">
            <v>秋
９月～11月</v>
          </cell>
          <cell r="B21">
            <v>14099</v>
          </cell>
          <cell r="C21">
            <v>0.26836835693619615</v>
          </cell>
          <cell r="E21">
            <v>13767</v>
          </cell>
          <cell r="F21">
            <v>1034</v>
          </cell>
          <cell r="G21">
            <v>0.2590180360721443</v>
          </cell>
          <cell r="I21">
            <v>970</v>
          </cell>
        </row>
        <row r="22">
          <cell r="A22" t="str">
            <v>冬
1,2,12月</v>
          </cell>
          <cell r="B22">
            <v>10209</v>
          </cell>
          <cell r="C22">
            <v>0.1943238921882138</v>
          </cell>
          <cell r="E22">
            <v>10066</v>
          </cell>
          <cell r="F22">
            <v>726</v>
          </cell>
          <cell r="G22">
            <v>0.18186372745490981</v>
          </cell>
          <cell r="I22">
            <v>710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５頁"/>
    </sheetNames>
    <sheetDataSet>
      <sheetData sheetId="0">
        <row r="16">
          <cell r="B16" t="str">
            <v>１月</v>
          </cell>
          <cell r="C16">
            <v>4299</v>
          </cell>
          <cell r="F16">
            <v>4391</v>
          </cell>
          <cell r="G16">
            <v>218</v>
          </cell>
          <cell r="J16">
            <v>212</v>
          </cell>
        </row>
        <row r="17">
          <cell r="B17" t="str">
            <v>２月</v>
          </cell>
          <cell r="C17">
            <v>2930</v>
          </cell>
          <cell r="F17">
            <v>2673</v>
          </cell>
          <cell r="G17">
            <v>220</v>
          </cell>
          <cell r="J17">
            <v>207</v>
          </cell>
        </row>
        <row r="18">
          <cell r="B18" t="str">
            <v>３月</v>
          </cell>
          <cell r="C18">
            <v>4242</v>
          </cell>
          <cell r="F18">
            <v>4035</v>
          </cell>
          <cell r="G18">
            <v>306</v>
          </cell>
          <cell r="J18">
            <v>313</v>
          </cell>
        </row>
        <row r="19">
          <cell r="B19" t="str">
            <v>４月</v>
          </cell>
          <cell r="C19">
            <v>5319</v>
          </cell>
          <cell r="F19">
            <v>5156</v>
          </cell>
          <cell r="G19">
            <v>363</v>
          </cell>
          <cell r="J19">
            <v>335</v>
          </cell>
        </row>
        <row r="20">
          <cell r="B20" t="str">
            <v>５月</v>
          </cell>
          <cell r="C20">
            <v>4910</v>
          </cell>
          <cell r="F20">
            <v>5108</v>
          </cell>
          <cell r="G20">
            <v>368</v>
          </cell>
          <cell r="J20">
            <v>374</v>
          </cell>
        </row>
        <row r="21">
          <cell r="B21" t="str">
            <v>６月</v>
          </cell>
          <cell r="C21">
            <v>3687</v>
          </cell>
          <cell r="F21">
            <v>3737</v>
          </cell>
          <cell r="G21">
            <v>303</v>
          </cell>
          <cell r="J21">
            <v>279</v>
          </cell>
        </row>
        <row r="22">
          <cell r="B22" t="str">
            <v>７月</v>
          </cell>
          <cell r="C22">
            <v>3857</v>
          </cell>
          <cell r="F22">
            <v>4355</v>
          </cell>
          <cell r="G22">
            <v>367</v>
          </cell>
          <cell r="J22">
            <v>375</v>
          </cell>
        </row>
        <row r="23">
          <cell r="B23" t="str">
            <v>８月</v>
          </cell>
          <cell r="C23">
            <v>6214</v>
          </cell>
          <cell r="F23">
            <v>6258</v>
          </cell>
          <cell r="G23">
            <v>527</v>
          </cell>
          <cell r="J23">
            <v>519</v>
          </cell>
        </row>
        <row r="24">
          <cell r="B24" t="str">
            <v>９月</v>
          </cell>
          <cell r="C24">
            <v>3974</v>
          </cell>
          <cell r="F24">
            <v>4231</v>
          </cell>
          <cell r="G24">
            <v>327</v>
          </cell>
          <cell r="J24">
            <v>314</v>
          </cell>
        </row>
        <row r="25">
          <cell r="B25" t="str">
            <v>10月</v>
          </cell>
          <cell r="C25">
            <v>4890</v>
          </cell>
          <cell r="F25">
            <v>4268</v>
          </cell>
          <cell r="G25">
            <v>347</v>
          </cell>
          <cell r="J25">
            <v>320</v>
          </cell>
        </row>
        <row r="26">
          <cell r="B26" t="str">
            <v>11月</v>
          </cell>
          <cell r="C26">
            <v>5235</v>
          </cell>
          <cell r="F26">
            <v>5268</v>
          </cell>
          <cell r="G26">
            <v>360</v>
          </cell>
          <cell r="J26">
            <v>337</v>
          </cell>
        </row>
        <row r="27">
          <cell r="B27" t="str">
            <v>12月</v>
          </cell>
          <cell r="C27">
            <v>2979</v>
          </cell>
          <cell r="F27">
            <v>3002</v>
          </cell>
          <cell r="G27">
            <v>287</v>
          </cell>
          <cell r="J27">
            <v>291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６頁"/>
    </sheetNames>
    <sheetDataSet>
      <sheetData sheetId="0">
        <row r="22">
          <cell r="A22" t="str">
            <v>大津</v>
          </cell>
          <cell r="C22">
            <v>0.25184635297700625</v>
          </cell>
          <cell r="G22">
            <v>0.34644288577154309</v>
          </cell>
        </row>
        <row r="23">
          <cell r="A23" t="str">
            <v>湖南</v>
          </cell>
          <cell r="C23">
            <v>0.12844525658596009</v>
          </cell>
          <cell r="G23">
            <v>0.13126252505010019</v>
          </cell>
        </row>
        <row r="24">
          <cell r="A24" t="str">
            <v>甲賀</v>
          </cell>
          <cell r="C24">
            <v>7.4329983249581233E-2</v>
          </cell>
          <cell r="G24">
            <v>4.8847695390781563E-2</v>
          </cell>
        </row>
        <row r="25">
          <cell r="A25" t="str">
            <v>東近江</v>
          </cell>
          <cell r="C25">
            <v>0.19683645500228414</v>
          </cell>
          <cell r="G25">
            <v>8.8677354709418843E-2</v>
          </cell>
        </row>
        <row r="26">
          <cell r="A26" t="str">
            <v>湖東</v>
          </cell>
          <cell r="C26">
            <v>0.11080021318714786</v>
          </cell>
          <cell r="G26">
            <v>0.1154809619238477</v>
          </cell>
        </row>
        <row r="27">
          <cell r="A27" t="str">
            <v>湖北</v>
          </cell>
          <cell r="C27">
            <v>0.1607088472666362</v>
          </cell>
          <cell r="G27">
            <v>0.16457915831663328</v>
          </cell>
        </row>
        <row r="28">
          <cell r="A28" t="str">
            <v>湖西</v>
          </cell>
          <cell r="C28">
            <v>7.7032891731384195E-2</v>
          </cell>
          <cell r="G28">
            <v>0.10470941883767534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頁"/>
    </sheetNames>
    <sheetDataSet>
      <sheetData sheetId="0">
        <row r="40">
          <cell r="B40" t="str">
            <v>延観光客数</v>
          </cell>
          <cell r="C40" t="str">
            <v>日帰り客数</v>
          </cell>
          <cell r="D40" t="str">
            <v>宿泊客数</v>
          </cell>
        </row>
        <row r="41">
          <cell r="A41" t="str">
            <v>平元</v>
          </cell>
          <cell r="B41">
            <v>33973300</v>
          </cell>
          <cell r="C41">
            <v>30997200</v>
          </cell>
          <cell r="D41">
            <v>2976100</v>
          </cell>
        </row>
        <row r="42">
          <cell r="A42" t="str">
            <v>平２</v>
          </cell>
          <cell r="B42">
            <v>36354400</v>
          </cell>
          <cell r="C42">
            <v>32971300</v>
          </cell>
          <cell r="D42">
            <v>3383100</v>
          </cell>
        </row>
        <row r="43">
          <cell r="A43" t="str">
            <v>平３</v>
          </cell>
          <cell r="B43">
            <v>38026700</v>
          </cell>
          <cell r="C43">
            <v>34513900</v>
          </cell>
          <cell r="D43">
            <v>3512800</v>
          </cell>
        </row>
        <row r="44">
          <cell r="A44" t="str">
            <v>平４</v>
          </cell>
          <cell r="B44">
            <v>37674900</v>
          </cell>
          <cell r="C44">
            <v>34315500</v>
          </cell>
          <cell r="D44">
            <v>3359400</v>
          </cell>
        </row>
        <row r="45">
          <cell r="A45" t="str">
            <v>平５</v>
          </cell>
          <cell r="B45">
            <v>37506500</v>
          </cell>
          <cell r="C45">
            <v>34410300</v>
          </cell>
          <cell r="D45">
            <v>3096200</v>
          </cell>
        </row>
        <row r="46">
          <cell r="A46" t="str">
            <v>平６</v>
          </cell>
          <cell r="B46">
            <v>38056800</v>
          </cell>
          <cell r="C46">
            <v>34817700</v>
          </cell>
          <cell r="D46">
            <v>3239100</v>
          </cell>
        </row>
        <row r="47">
          <cell r="A47" t="str">
            <v>平７</v>
          </cell>
          <cell r="B47">
            <v>35828900</v>
          </cell>
          <cell r="C47">
            <v>32681900</v>
          </cell>
          <cell r="D47">
            <v>3147000</v>
          </cell>
        </row>
        <row r="48">
          <cell r="A48" t="str">
            <v>平８</v>
          </cell>
          <cell r="B48">
            <v>41914900</v>
          </cell>
          <cell r="C48">
            <v>38481300</v>
          </cell>
          <cell r="D48">
            <v>3433600</v>
          </cell>
        </row>
        <row r="49">
          <cell r="A49" t="str">
            <v>平９</v>
          </cell>
          <cell r="B49">
            <v>42640400</v>
          </cell>
          <cell r="C49">
            <v>39295500</v>
          </cell>
          <cell r="D49">
            <v>3344900</v>
          </cell>
        </row>
        <row r="50">
          <cell r="A50" t="str">
            <v>平１０</v>
          </cell>
          <cell r="B50">
            <v>42706900</v>
          </cell>
          <cell r="C50">
            <v>39467900</v>
          </cell>
          <cell r="D50">
            <v>3239000</v>
          </cell>
        </row>
        <row r="51">
          <cell r="A51" t="str">
            <v>平１１</v>
          </cell>
          <cell r="B51">
            <v>42794200</v>
          </cell>
          <cell r="C51">
            <v>39719800</v>
          </cell>
          <cell r="D51">
            <v>3074400</v>
          </cell>
        </row>
        <row r="52">
          <cell r="A52" t="str">
            <v>平１２</v>
          </cell>
          <cell r="B52">
            <v>42712200</v>
          </cell>
          <cell r="C52">
            <v>39440400</v>
          </cell>
          <cell r="D52">
            <v>3271800</v>
          </cell>
        </row>
        <row r="53">
          <cell r="A53" t="str">
            <v>平１３</v>
          </cell>
          <cell r="B53">
            <v>43994800</v>
          </cell>
          <cell r="C53">
            <v>40797500</v>
          </cell>
          <cell r="D53">
            <v>3197300</v>
          </cell>
        </row>
        <row r="54">
          <cell r="A54" t="str">
            <v>平１４</v>
          </cell>
          <cell r="B54">
            <v>43993000</v>
          </cell>
          <cell r="C54">
            <v>40824900</v>
          </cell>
          <cell r="D54">
            <v>3168100</v>
          </cell>
        </row>
        <row r="55">
          <cell r="A55" t="str">
            <v>平１５</v>
          </cell>
          <cell r="B55">
            <v>42292000</v>
          </cell>
          <cell r="C55">
            <v>39310200</v>
          </cell>
          <cell r="D55">
            <v>2981800</v>
          </cell>
        </row>
        <row r="56">
          <cell r="A56" t="str">
            <v>平１６</v>
          </cell>
          <cell r="B56">
            <v>43681900</v>
          </cell>
          <cell r="C56">
            <v>40676100</v>
          </cell>
          <cell r="D56">
            <v>3005800</v>
          </cell>
        </row>
        <row r="57">
          <cell r="A57" t="str">
            <v>平１７</v>
          </cell>
          <cell r="B57">
            <v>43119000</v>
          </cell>
          <cell r="C57">
            <v>40105200</v>
          </cell>
          <cell r="D57">
            <v>3013800</v>
          </cell>
        </row>
        <row r="58">
          <cell r="A58" t="str">
            <v>平１８</v>
          </cell>
          <cell r="B58">
            <v>46502600</v>
          </cell>
          <cell r="C58">
            <v>43402700</v>
          </cell>
          <cell r="D58">
            <v>3099900</v>
          </cell>
        </row>
        <row r="59">
          <cell r="A59" t="str">
            <v>平１９</v>
          </cell>
          <cell r="B59">
            <v>46664800</v>
          </cell>
          <cell r="C59">
            <v>43499700</v>
          </cell>
          <cell r="D59">
            <v>3165100</v>
          </cell>
        </row>
        <row r="60">
          <cell r="A60" t="str">
            <v>平２０</v>
          </cell>
          <cell r="B60">
            <v>45071500</v>
          </cell>
          <cell r="C60">
            <v>42032100</v>
          </cell>
          <cell r="D60">
            <v>3039400</v>
          </cell>
        </row>
        <row r="61">
          <cell r="A61" t="str">
            <v>平２１</v>
          </cell>
          <cell r="B61">
            <v>44454400</v>
          </cell>
          <cell r="C61">
            <v>41589900</v>
          </cell>
          <cell r="D61">
            <v>2864500</v>
          </cell>
        </row>
        <row r="62">
          <cell r="A62" t="str">
            <v>平２２</v>
          </cell>
          <cell r="B62">
            <v>43573900</v>
          </cell>
          <cell r="C62">
            <v>40579400</v>
          </cell>
          <cell r="D62">
            <v>2994500</v>
          </cell>
        </row>
        <row r="63">
          <cell r="A63" t="str">
            <v>平２３</v>
          </cell>
          <cell r="B63">
            <v>47357300</v>
          </cell>
          <cell r="C63">
            <v>44118700</v>
          </cell>
          <cell r="D63">
            <v>3238600</v>
          </cell>
        </row>
        <row r="64">
          <cell r="A64" t="str">
            <v>平２４</v>
          </cell>
          <cell r="B64">
            <v>44191300</v>
          </cell>
          <cell r="C64">
            <v>41229000</v>
          </cell>
          <cell r="D64">
            <v>2962300</v>
          </cell>
        </row>
        <row r="65">
          <cell r="A65" t="str">
            <v>平２５</v>
          </cell>
          <cell r="B65">
            <v>45226900</v>
          </cell>
          <cell r="C65">
            <v>42020300</v>
          </cell>
          <cell r="D65">
            <v>3206600</v>
          </cell>
        </row>
        <row r="66">
          <cell r="A66" t="str">
            <v>平２６</v>
          </cell>
          <cell r="B66">
            <v>46328600</v>
          </cell>
          <cell r="C66">
            <v>43002300</v>
          </cell>
          <cell r="D66">
            <v>3326300</v>
          </cell>
        </row>
        <row r="67">
          <cell r="A67" t="str">
            <v>平２７</v>
          </cell>
          <cell r="B67">
            <v>47941200</v>
          </cell>
          <cell r="C67">
            <v>44112400</v>
          </cell>
          <cell r="D67">
            <v>3828800</v>
          </cell>
        </row>
        <row r="68">
          <cell r="A68" t="str">
            <v>平２８</v>
          </cell>
          <cell r="B68">
            <v>50767300</v>
          </cell>
          <cell r="C68">
            <v>46990000</v>
          </cell>
          <cell r="D68">
            <v>3777300</v>
          </cell>
        </row>
        <row r="69">
          <cell r="A69" t="str">
            <v>平２９</v>
          </cell>
          <cell r="B69">
            <v>52481000</v>
          </cell>
          <cell r="C69">
            <v>48607400</v>
          </cell>
          <cell r="D69">
            <v>3873600</v>
          </cell>
        </row>
        <row r="70">
          <cell r="A70" t="str">
            <v>平３０</v>
          </cell>
          <cell r="B70">
            <v>52536200</v>
          </cell>
          <cell r="C70">
            <v>48544100</v>
          </cell>
          <cell r="D70">
            <v>3992100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白)"/>
      <sheetName val="目次"/>
      <sheetName val="１頁"/>
      <sheetName val="２頁"/>
      <sheetName val="３頁×"/>
      <sheetName val="３頁"/>
      <sheetName val="４頁"/>
      <sheetName val="５頁"/>
      <sheetName val="６頁"/>
      <sheetName val="地区別"/>
      <sheetName val="地区別・外"/>
      <sheetName val="市町別、日帰り・宿泊別"/>
      <sheetName val="市町別、目的別"/>
      <sheetName val="ベスト30"/>
      <sheetName val="推移"/>
      <sheetName val="有料道路"/>
      <sheetName val="出来事"/>
      <sheetName val="→以下データ"/>
      <sheetName val="推計根拠"/>
      <sheetName val="H23入込客（日帰客）推計"/>
      <sheetName val="H23入込客(宿泊客)推計"/>
      <sheetName val="集計"/>
      <sheetName val="集計(外国人)"/>
      <sheetName val="市町別集計"/>
      <sheetName val="市町別集計(外国人)"/>
      <sheetName val="H24入込客（日帰客）"/>
      <sheetName val="H24入込客(宿泊客)"/>
      <sheetName val="H24外国人(日帰客)"/>
      <sheetName val="H24外国人(宿泊客)"/>
      <sheetName val="H24入込客（日帰客＋宿泊）順位"/>
      <sheetName val="H24入込客（日帰客＋宿泊）市町別"/>
      <sheetName val="H24入込客（日帰客＋宿泊）目的別"/>
      <sheetName val="目的別（大津）"/>
      <sheetName val="目的別（草津）"/>
      <sheetName val="目的別（守山）"/>
      <sheetName val="目的別（栗東）"/>
      <sheetName val="目的別（野洲）"/>
      <sheetName val="目的別（甲賀）"/>
      <sheetName val="目的別（湖南）"/>
      <sheetName val="目的別（近江八幡）"/>
      <sheetName val="目的別（東近江）"/>
      <sheetName val="目的別（日野）"/>
      <sheetName val="目的別（竜王）"/>
      <sheetName val="目的別（彦根）"/>
      <sheetName val="目的別（愛荘）"/>
      <sheetName val="目的別（豊郷）"/>
      <sheetName val="目的別（甲良）"/>
      <sheetName val="目的別（多賀）"/>
      <sheetName val="目的別（長浜）"/>
      <sheetName val="目的別（米原）"/>
      <sheetName val="目的別（高島）"/>
      <sheetName val="H24外国人(日帰客＋宿泊)市町別"/>
      <sheetName val="H24外国人(日帰客＋宿泊)目的別"/>
      <sheetName val="外・目的別(大津)"/>
      <sheetName val="外・目的別(草津)"/>
      <sheetName val="外・目的別(守山)"/>
      <sheetName val="外・目的別(栗東)"/>
      <sheetName val="外・目的別(野洲)"/>
      <sheetName val="外・目的別(甲賀)"/>
      <sheetName val="外・目的別(近江八幡)"/>
      <sheetName val="外・目的別(日野)"/>
      <sheetName val="外・目的別(竜王)"/>
      <sheetName val="外・目的別(彦根)"/>
      <sheetName val="外・目的別(愛荘)"/>
      <sheetName val="外・目的別(長浜)"/>
      <sheetName val="外・目的別(米原)"/>
      <sheetName val="外・目的別(高島)"/>
      <sheetName val="→"/>
      <sheetName val="市町別、目的別 (補)"/>
      <sheetName val="凡例"/>
      <sheetName val="注意"/>
      <sheetName val="メモ"/>
    </sheetNames>
    <sheetDataSet>
      <sheetData sheetId="0" refreshError="1"/>
      <sheetData sheetId="1" refreshError="1"/>
      <sheetData sheetId="2" refreshError="1"/>
      <sheetData sheetId="3" refreshError="1"/>
      <sheetData sheetId="4" refreshError="1">
        <row r="16">
          <cell r="C16">
            <v>41229000</v>
          </cell>
        </row>
        <row r="17">
          <cell r="C17">
            <v>2962300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E34"/>
  <sheetViews>
    <sheetView tabSelected="1" workbookViewId="0">
      <selection activeCell="A40" sqref="A40"/>
    </sheetView>
  </sheetViews>
  <sheetFormatPr defaultRowHeight="13.5"/>
  <cols>
    <col min="1" max="1" width="106.375" style="8" customWidth="1"/>
    <col min="2" max="256" width="9" style="7"/>
    <col min="257" max="257" width="106.375" style="7" customWidth="1"/>
    <col min="258" max="512" width="9" style="7"/>
    <col min="513" max="513" width="106.375" style="7" customWidth="1"/>
    <col min="514" max="768" width="9" style="7"/>
    <col min="769" max="769" width="106.375" style="7" customWidth="1"/>
    <col min="770" max="1024" width="9" style="7"/>
    <col min="1025" max="1025" width="106.375" style="7" customWidth="1"/>
    <col min="1026" max="1280" width="9" style="7"/>
    <col min="1281" max="1281" width="106.375" style="7" customWidth="1"/>
    <col min="1282" max="1536" width="9" style="7"/>
    <col min="1537" max="1537" width="106.375" style="7" customWidth="1"/>
    <col min="1538" max="1792" width="9" style="7"/>
    <col min="1793" max="1793" width="106.375" style="7" customWidth="1"/>
    <col min="1794" max="2048" width="9" style="7"/>
    <col min="2049" max="2049" width="106.375" style="7" customWidth="1"/>
    <col min="2050" max="2304" width="9" style="7"/>
    <col min="2305" max="2305" width="106.375" style="7" customWidth="1"/>
    <col min="2306" max="2560" width="9" style="7"/>
    <col min="2561" max="2561" width="106.375" style="7" customWidth="1"/>
    <col min="2562" max="2816" width="9" style="7"/>
    <col min="2817" max="2817" width="106.375" style="7" customWidth="1"/>
    <col min="2818" max="3072" width="9" style="7"/>
    <col min="3073" max="3073" width="106.375" style="7" customWidth="1"/>
    <col min="3074" max="3328" width="9" style="7"/>
    <col min="3329" max="3329" width="106.375" style="7" customWidth="1"/>
    <col min="3330" max="3584" width="9" style="7"/>
    <col min="3585" max="3585" width="106.375" style="7" customWidth="1"/>
    <col min="3586" max="3840" width="9" style="7"/>
    <col min="3841" max="3841" width="106.375" style="7" customWidth="1"/>
    <col min="3842" max="4096" width="9" style="7"/>
    <col min="4097" max="4097" width="106.375" style="7" customWidth="1"/>
    <col min="4098" max="4352" width="9" style="7"/>
    <col min="4353" max="4353" width="106.375" style="7" customWidth="1"/>
    <col min="4354" max="4608" width="9" style="7"/>
    <col min="4609" max="4609" width="106.375" style="7" customWidth="1"/>
    <col min="4610" max="4864" width="9" style="7"/>
    <col min="4865" max="4865" width="106.375" style="7" customWidth="1"/>
    <col min="4866" max="5120" width="9" style="7"/>
    <col min="5121" max="5121" width="106.375" style="7" customWidth="1"/>
    <col min="5122" max="5376" width="9" style="7"/>
    <col min="5377" max="5377" width="106.375" style="7" customWidth="1"/>
    <col min="5378" max="5632" width="9" style="7"/>
    <col min="5633" max="5633" width="106.375" style="7" customWidth="1"/>
    <col min="5634" max="5888" width="9" style="7"/>
    <col min="5889" max="5889" width="106.375" style="7" customWidth="1"/>
    <col min="5890" max="6144" width="9" style="7"/>
    <col min="6145" max="6145" width="106.375" style="7" customWidth="1"/>
    <col min="6146" max="6400" width="9" style="7"/>
    <col min="6401" max="6401" width="106.375" style="7" customWidth="1"/>
    <col min="6402" max="6656" width="9" style="7"/>
    <col min="6657" max="6657" width="106.375" style="7" customWidth="1"/>
    <col min="6658" max="6912" width="9" style="7"/>
    <col min="6913" max="6913" width="106.375" style="7" customWidth="1"/>
    <col min="6914" max="7168" width="9" style="7"/>
    <col min="7169" max="7169" width="106.375" style="7" customWidth="1"/>
    <col min="7170" max="7424" width="9" style="7"/>
    <col min="7425" max="7425" width="106.375" style="7" customWidth="1"/>
    <col min="7426" max="7680" width="9" style="7"/>
    <col min="7681" max="7681" width="106.375" style="7" customWidth="1"/>
    <col min="7682" max="7936" width="9" style="7"/>
    <col min="7937" max="7937" width="106.375" style="7" customWidth="1"/>
    <col min="7938" max="8192" width="9" style="7"/>
    <col min="8193" max="8193" width="106.375" style="7" customWidth="1"/>
    <col min="8194" max="8448" width="9" style="7"/>
    <col min="8449" max="8449" width="106.375" style="7" customWidth="1"/>
    <col min="8450" max="8704" width="9" style="7"/>
    <col min="8705" max="8705" width="106.375" style="7" customWidth="1"/>
    <col min="8706" max="8960" width="9" style="7"/>
    <col min="8961" max="8961" width="106.375" style="7" customWidth="1"/>
    <col min="8962" max="9216" width="9" style="7"/>
    <col min="9217" max="9217" width="106.375" style="7" customWidth="1"/>
    <col min="9218" max="9472" width="9" style="7"/>
    <col min="9473" max="9473" width="106.375" style="7" customWidth="1"/>
    <col min="9474" max="9728" width="9" style="7"/>
    <col min="9729" max="9729" width="106.375" style="7" customWidth="1"/>
    <col min="9730" max="9984" width="9" style="7"/>
    <col min="9985" max="9985" width="106.375" style="7" customWidth="1"/>
    <col min="9986" max="10240" width="9" style="7"/>
    <col min="10241" max="10241" width="106.375" style="7" customWidth="1"/>
    <col min="10242" max="10496" width="9" style="7"/>
    <col min="10497" max="10497" width="106.375" style="7" customWidth="1"/>
    <col min="10498" max="10752" width="9" style="7"/>
    <col min="10753" max="10753" width="106.375" style="7" customWidth="1"/>
    <col min="10754" max="11008" width="9" style="7"/>
    <col min="11009" max="11009" width="106.375" style="7" customWidth="1"/>
    <col min="11010" max="11264" width="9" style="7"/>
    <col min="11265" max="11265" width="106.375" style="7" customWidth="1"/>
    <col min="11266" max="11520" width="9" style="7"/>
    <col min="11521" max="11521" width="106.375" style="7" customWidth="1"/>
    <col min="11522" max="11776" width="9" style="7"/>
    <col min="11777" max="11777" width="106.375" style="7" customWidth="1"/>
    <col min="11778" max="12032" width="9" style="7"/>
    <col min="12033" max="12033" width="106.375" style="7" customWidth="1"/>
    <col min="12034" max="12288" width="9" style="7"/>
    <col min="12289" max="12289" width="106.375" style="7" customWidth="1"/>
    <col min="12290" max="12544" width="9" style="7"/>
    <col min="12545" max="12545" width="106.375" style="7" customWidth="1"/>
    <col min="12546" max="12800" width="9" style="7"/>
    <col min="12801" max="12801" width="106.375" style="7" customWidth="1"/>
    <col min="12802" max="13056" width="9" style="7"/>
    <col min="13057" max="13057" width="106.375" style="7" customWidth="1"/>
    <col min="13058" max="13312" width="9" style="7"/>
    <col min="13313" max="13313" width="106.375" style="7" customWidth="1"/>
    <col min="13314" max="13568" width="9" style="7"/>
    <col min="13569" max="13569" width="106.375" style="7" customWidth="1"/>
    <col min="13570" max="13824" width="9" style="7"/>
    <col min="13825" max="13825" width="106.375" style="7" customWidth="1"/>
    <col min="13826" max="14080" width="9" style="7"/>
    <col min="14081" max="14081" width="106.375" style="7" customWidth="1"/>
    <col min="14082" max="14336" width="9" style="7"/>
    <col min="14337" max="14337" width="106.375" style="7" customWidth="1"/>
    <col min="14338" max="14592" width="9" style="7"/>
    <col min="14593" max="14593" width="106.375" style="7" customWidth="1"/>
    <col min="14594" max="14848" width="9" style="7"/>
    <col min="14849" max="14849" width="106.375" style="7" customWidth="1"/>
    <col min="14850" max="15104" width="9" style="7"/>
    <col min="15105" max="15105" width="106.375" style="7" customWidth="1"/>
    <col min="15106" max="15360" width="9" style="7"/>
    <col min="15361" max="15361" width="106.375" style="7" customWidth="1"/>
    <col min="15362" max="15616" width="9" style="7"/>
    <col min="15617" max="15617" width="106.375" style="7" customWidth="1"/>
    <col min="15618" max="15872" width="9" style="7"/>
    <col min="15873" max="15873" width="106.375" style="7" customWidth="1"/>
    <col min="15874" max="16128" width="9" style="7"/>
    <col min="16129" max="16129" width="106.375" style="7" customWidth="1"/>
    <col min="16130" max="16384" width="9" style="7"/>
  </cols>
  <sheetData>
    <row r="7" spans="1:5" s="3" customFormat="1" ht="24">
      <c r="A7" s="1" t="s">
        <v>1</v>
      </c>
      <c r="B7" s="2"/>
      <c r="C7" s="2"/>
      <c r="D7" s="2"/>
      <c r="E7" s="2"/>
    </row>
    <row r="8" spans="1:5" s="3" customFormat="1" ht="24">
      <c r="A8" s="1"/>
      <c r="B8" s="2"/>
      <c r="C8" s="2"/>
      <c r="D8" s="2"/>
      <c r="E8" s="2"/>
    </row>
    <row r="9" spans="1:5" s="3" customFormat="1" ht="24">
      <c r="A9" s="1"/>
      <c r="B9" s="2"/>
      <c r="C9" s="2"/>
      <c r="D9" s="2"/>
      <c r="E9" s="2"/>
    </row>
    <row r="10" spans="1:5" s="5" customFormat="1" ht="32.25">
      <c r="A10" s="4" t="s">
        <v>0</v>
      </c>
    </row>
    <row r="11" spans="1:5" s="5" customFormat="1" ht="30.75">
      <c r="A11" s="6"/>
    </row>
    <row r="12" spans="1:5" s="5" customFormat="1" ht="30.75">
      <c r="A12" s="6"/>
    </row>
    <row r="13" spans="1:5" s="5" customFormat="1" ht="30.75">
      <c r="A13" s="6"/>
    </row>
    <row r="14" spans="1:5" s="5" customFormat="1" ht="30.75">
      <c r="A14" s="6"/>
    </row>
    <row r="15" spans="1:5" s="5" customFormat="1" ht="30.75">
      <c r="A15" s="6"/>
    </row>
    <row r="16" spans="1:5" s="5" customFormat="1" ht="30.75">
      <c r="A16" s="6"/>
    </row>
    <row r="17" spans="1:1" s="5" customFormat="1" ht="30.75">
      <c r="A17" s="6"/>
    </row>
    <row r="18" spans="1:1" s="3" customFormat="1" ht="18.75">
      <c r="A18" s="7"/>
    </row>
    <row r="19" spans="1:1" s="3" customFormat="1" ht="18.75">
      <c r="A19" s="7"/>
    </row>
    <row r="20" spans="1:1" s="3" customFormat="1" ht="18.75">
      <c r="A20" s="7"/>
    </row>
    <row r="21" spans="1:1" s="3" customFormat="1" ht="18.75">
      <c r="A21" s="7"/>
    </row>
    <row r="22" spans="1:1" s="3" customFormat="1" ht="18.75">
      <c r="A22" s="7"/>
    </row>
    <row r="23" spans="1:1" s="3" customFormat="1" ht="18.75">
      <c r="A23" s="7"/>
    </row>
    <row r="24" spans="1:1" s="3" customFormat="1" ht="18.75">
      <c r="A24" s="7"/>
    </row>
    <row r="25" spans="1:1" s="3" customFormat="1" ht="18.75">
      <c r="A25" s="7"/>
    </row>
    <row r="26" spans="1:1" s="3" customFormat="1" ht="18.75">
      <c r="A26" s="7"/>
    </row>
    <row r="27" spans="1:1" s="3" customFormat="1" ht="18.75">
      <c r="A27" s="7"/>
    </row>
    <row r="28" spans="1:1" s="3" customFormat="1" ht="18.75">
      <c r="A28" s="7"/>
    </row>
    <row r="29" spans="1:1" s="3" customFormat="1" ht="18.75">
      <c r="A29" s="7"/>
    </row>
    <row r="30" spans="1:1" s="3" customFormat="1" ht="18.75">
      <c r="A30" s="7"/>
    </row>
    <row r="31" spans="1:1" s="3" customFormat="1" ht="18.75">
      <c r="A31" s="7"/>
    </row>
    <row r="34" spans="1:1" ht="24">
      <c r="A34" s="1" t="s">
        <v>2</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1"/>
  <sheetViews>
    <sheetView topLeftCell="D1" zoomScale="115" zoomScaleNormal="115" workbookViewId="0">
      <selection activeCell="F17" sqref="F17"/>
    </sheetView>
  </sheetViews>
  <sheetFormatPr defaultRowHeight="11.25"/>
  <cols>
    <col min="1" max="1" width="5" style="128" customWidth="1"/>
    <col min="2" max="2" width="8.625" style="128" customWidth="1"/>
    <col min="3" max="3" width="6.75" style="128" customWidth="1"/>
    <col min="4" max="4" width="10.5" style="128" customWidth="1"/>
    <col min="5" max="16" width="8.125" style="128" customWidth="1"/>
    <col min="17" max="17" width="10.375" style="128" customWidth="1"/>
    <col min="18" max="18" width="7.125" style="128" customWidth="1"/>
    <col min="19" max="256" width="9" style="128"/>
    <col min="257" max="257" width="5" style="128" customWidth="1"/>
    <col min="258" max="258" width="8.625" style="128" customWidth="1"/>
    <col min="259" max="259" width="6.75" style="128" customWidth="1"/>
    <col min="260" max="260" width="10.5" style="128" customWidth="1"/>
    <col min="261" max="272" width="8.125" style="128" customWidth="1"/>
    <col min="273" max="273" width="10.375" style="128" customWidth="1"/>
    <col min="274" max="274" width="7.125" style="128" customWidth="1"/>
    <col min="275" max="512" width="9" style="128"/>
    <col min="513" max="513" width="5" style="128" customWidth="1"/>
    <col min="514" max="514" width="8.625" style="128" customWidth="1"/>
    <col min="515" max="515" width="6.75" style="128" customWidth="1"/>
    <col min="516" max="516" width="10.5" style="128" customWidth="1"/>
    <col min="517" max="528" width="8.125" style="128" customWidth="1"/>
    <col min="529" max="529" width="10.375" style="128" customWidth="1"/>
    <col min="530" max="530" width="7.125" style="128" customWidth="1"/>
    <col min="531" max="768" width="9" style="128"/>
    <col min="769" max="769" width="5" style="128" customWidth="1"/>
    <col min="770" max="770" width="8.625" style="128" customWidth="1"/>
    <col min="771" max="771" width="6.75" style="128" customWidth="1"/>
    <col min="772" max="772" width="10.5" style="128" customWidth="1"/>
    <col min="773" max="784" width="8.125" style="128" customWidth="1"/>
    <col min="785" max="785" width="10.375" style="128" customWidth="1"/>
    <col min="786" max="786" width="7.125" style="128" customWidth="1"/>
    <col min="787" max="1024" width="9" style="128"/>
    <col min="1025" max="1025" width="5" style="128" customWidth="1"/>
    <col min="1026" max="1026" width="8.625" style="128" customWidth="1"/>
    <col min="1027" max="1027" width="6.75" style="128" customWidth="1"/>
    <col min="1028" max="1028" width="10.5" style="128" customWidth="1"/>
    <col min="1029" max="1040" width="8.125" style="128" customWidth="1"/>
    <col min="1041" max="1041" width="10.375" style="128" customWidth="1"/>
    <col min="1042" max="1042" width="7.125" style="128" customWidth="1"/>
    <col min="1043" max="1280" width="9" style="128"/>
    <col min="1281" max="1281" width="5" style="128" customWidth="1"/>
    <col min="1282" max="1282" width="8.625" style="128" customWidth="1"/>
    <col min="1283" max="1283" width="6.75" style="128" customWidth="1"/>
    <col min="1284" max="1284" width="10.5" style="128" customWidth="1"/>
    <col min="1285" max="1296" width="8.125" style="128" customWidth="1"/>
    <col min="1297" max="1297" width="10.375" style="128" customWidth="1"/>
    <col min="1298" max="1298" width="7.125" style="128" customWidth="1"/>
    <col min="1299" max="1536" width="9" style="128"/>
    <col min="1537" max="1537" width="5" style="128" customWidth="1"/>
    <col min="1538" max="1538" width="8.625" style="128" customWidth="1"/>
    <col min="1539" max="1539" width="6.75" style="128" customWidth="1"/>
    <col min="1540" max="1540" width="10.5" style="128" customWidth="1"/>
    <col min="1541" max="1552" width="8.125" style="128" customWidth="1"/>
    <col min="1553" max="1553" width="10.375" style="128" customWidth="1"/>
    <col min="1554" max="1554" width="7.125" style="128" customWidth="1"/>
    <col min="1555" max="1792" width="9" style="128"/>
    <col min="1793" max="1793" width="5" style="128" customWidth="1"/>
    <col min="1794" max="1794" width="8.625" style="128" customWidth="1"/>
    <col min="1795" max="1795" width="6.75" style="128" customWidth="1"/>
    <col min="1796" max="1796" width="10.5" style="128" customWidth="1"/>
    <col min="1797" max="1808" width="8.125" style="128" customWidth="1"/>
    <col min="1809" max="1809" width="10.375" style="128" customWidth="1"/>
    <col min="1810" max="1810" width="7.125" style="128" customWidth="1"/>
    <col min="1811" max="2048" width="9" style="128"/>
    <col min="2049" max="2049" width="5" style="128" customWidth="1"/>
    <col min="2050" max="2050" width="8.625" style="128" customWidth="1"/>
    <col min="2051" max="2051" width="6.75" style="128" customWidth="1"/>
    <col min="2052" max="2052" width="10.5" style="128" customWidth="1"/>
    <col min="2053" max="2064" width="8.125" style="128" customWidth="1"/>
    <col min="2065" max="2065" width="10.375" style="128" customWidth="1"/>
    <col min="2066" max="2066" width="7.125" style="128" customWidth="1"/>
    <col min="2067" max="2304" width="9" style="128"/>
    <col min="2305" max="2305" width="5" style="128" customWidth="1"/>
    <col min="2306" max="2306" width="8.625" style="128" customWidth="1"/>
    <col min="2307" max="2307" width="6.75" style="128" customWidth="1"/>
    <col min="2308" max="2308" width="10.5" style="128" customWidth="1"/>
    <col min="2309" max="2320" width="8.125" style="128" customWidth="1"/>
    <col min="2321" max="2321" width="10.375" style="128" customWidth="1"/>
    <col min="2322" max="2322" width="7.125" style="128" customWidth="1"/>
    <col min="2323" max="2560" width="9" style="128"/>
    <col min="2561" max="2561" width="5" style="128" customWidth="1"/>
    <col min="2562" max="2562" width="8.625" style="128" customWidth="1"/>
    <col min="2563" max="2563" width="6.75" style="128" customWidth="1"/>
    <col min="2564" max="2564" width="10.5" style="128" customWidth="1"/>
    <col min="2565" max="2576" width="8.125" style="128" customWidth="1"/>
    <col min="2577" max="2577" width="10.375" style="128" customWidth="1"/>
    <col min="2578" max="2578" width="7.125" style="128" customWidth="1"/>
    <col min="2579" max="2816" width="9" style="128"/>
    <col min="2817" max="2817" width="5" style="128" customWidth="1"/>
    <col min="2818" max="2818" width="8.625" style="128" customWidth="1"/>
    <col min="2819" max="2819" width="6.75" style="128" customWidth="1"/>
    <col min="2820" max="2820" width="10.5" style="128" customWidth="1"/>
    <col min="2821" max="2832" width="8.125" style="128" customWidth="1"/>
    <col min="2833" max="2833" width="10.375" style="128" customWidth="1"/>
    <col min="2834" max="2834" width="7.125" style="128" customWidth="1"/>
    <col min="2835" max="3072" width="9" style="128"/>
    <col min="3073" max="3073" width="5" style="128" customWidth="1"/>
    <col min="3074" max="3074" width="8.625" style="128" customWidth="1"/>
    <col min="3075" max="3075" width="6.75" style="128" customWidth="1"/>
    <col min="3076" max="3076" width="10.5" style="128" customWidth="1"/>
    <col min="3077" max="3088" width="8.125" style="128" customWidth="1"/>
    <col min="3089" max="3089" width="10.375" style="128" customWidth="1"/>
    <col min="3090" max="3090" width="7.125" style="128" customWidth="1"/>
    <col min="3091" max="3328" width="9" style="128"/>
    <col min="3329" max="3329" width="5" style="128" customWidth="1"/>
    <col min="3330" max="3330" width="8.625" style="128" customWidth="1"/>
    <col min="3331" max="3331" width="6.75" style="128" customWidth="1"/>
    <col min="3332" max="3332" width="10.5" style="128" customWidth="1"/>
    <col min="3333" max="3344" width="8.125" style="128" customWidth="1"/>
    <col min="3345" max="3345" width="10.375" style="128" customWidth="1"/>
    <col min="3346" max="3346" width="7.125" style="128" customWidth="1"/>
    <col min="3347" max="3584" width="9" style="128"/>
    <col min="3585" max="3585" width="5" style="128" customWidth="1"/>
    <col min="3586" max="3586" width="8.625" style="128" customWidth="1"/>
    <col min="3587" max="3587" width="6.75" style="128" customWidth="1"/>
    <col min="3588" max="3588" width="10.5" style="128" customWidth="1"/>
    <col min="3589" max="3600" width="8.125" style="128" customWidth="1"/>
    <col min="3601" max="3601" width="10.375" style="128" customWidth="1"/>
    <col min="3602" max="3602" width="7.125" style="128" customWidth="1"/>
    <col min="3603" max="3840" width="9" style="128"/>
    <col min="3841" max="3841" width="5" style="128" customWidth="1"/>
    <col min="3842" max="3842" width="8.625" style="128" customWidth="1"/>
    <col min="3843" max="3843" width="6.75" style="128" customWidth="1"/>
    <col min="3844" max="3844" width="10.5" style="128" customWidth="1"/>
    <col min="3845" max="3856" width="8.125" style="128" customWidth="1"/>
    <col min="3857" max="3857" width="10.375" style="128" customWidth="1"/>
    <col min="3858" max="3858" width="7.125" style="128" customWidth="1"/>
    <col min="3859" max="4096" width="9" style="128"/>
    <col min="4097" max="4097" width="5" style="128" customWidth="1"/>
    <col min="4098" max="4098" width="8.625" style="128" customWidth="1"/>
    <col min="4099" max="4099" width="6.75" style="128" customWidth="1"/>
    <col min="4100" max="4100" width="10.5" style="128" customWidth="1"/>
    <col min="4101" max="4112" width="8.125" style="128" customWidth="1"/>
    <col min="4113" max="4113" width="10.375" style="128" customWidth="1"/>
    <col min="4114" max="4114" width="7.125" style="128" customWidth="1"/>
    <col min="4115" max="4352" width="9" style="128"/>
    <col min="4353" max="4353" width="5" style="128" customWidth="1"/>
    <col min="4354" max="4354" width="8.625" style="128" customWidth="1"/>
    <col min="4355" max="4355" width="6.75" style="128" customWidth="1"/>
    <col min="4356" max="4356" width="10.5" style="128" customWidth="1"/>
    <col min="4357" max="4368" width="8.125" style="128" customWidth="1"/>
    <col min="4369" max="4369" width="10.375" style="128" customWidth="1"/>
    <col min="4370" max="4370" width="7.125" style="128" customWidth="1"/>
    <col min="4371" max="4608" width="9" style="128"/>
    <col min="4609" max="4609" width="5" style="128" customWidth="1"/>
    <col min="4610" max="4610" width="8.625" style="128" customWidth="1"/>
    <col min="4611" max="4611" width="6.75" style="128" customWidth="1"/>
    <col min="4612" max="4612" width="10.5" style="128" customWidth="1"/>
    <col min="4613" max="4624" width="8.125" style="128" customWidth="1"/>
    <col min="4625" max="4625" width="10.375" style="128" customWidth="1"/>
    <col min="4626" max="4626" width="7.125" style="128" customWidth="1"/>
    <col min="4627" max="4864" width="9" style="128"/>
    <col min="4865" max="4865" width="5" style="128" customWidth="1"/>
    <col min="4866" max="4866" width="8.625" style="128" customWidth="1"/>
    <col min="4867" max="4867" width="6.75" style="128" customWidth="1"/>
    <col min="4868" max="4868" width="10.5" style="128" customWidth="1"/>
    <col min="4869" max="4880" width="8.125" style="128" customWidth="1"/>
    <col min="4881" max="4881" width="10.375" style="128" customWidth="1"/>
    <col min="4882" max="4882" width="7.125" style="128" customWidth="1"/>
    <col min="4883" max="5120" width="9" style="128"/>
    <col min="5121" max="5121" width="5" style="128" customWidth="1"/>
    <col min="5122" max="5122" width="8.625" style="128" customWidth="1"/>
    <col min="5123" max="5123" width="6.75" style="128" customWidth="1"/>
    <col min="5124" max="5124" width="10.5" style="128" customWidth="1"/>
    <col min="5125" max="5136" width="8.125" style="128" customWidth="1"/>
    <col min="5137" max="5137" width="10.375" style="128" customWidth="1"/>
    <col min="5138" max="5138" width="7.125" style="128" customWidth="1"/>
    <col min="5139" max="5376" width="9" style="128"/>
    <col min="5377" max="5377" width="5" style="128" customWidth="1"/>
    <col min="5378" max="5378" width="8.625" style="128" customWidth="1"/>
    <col min="5379" max="5379" width="6.75" style="128" customWidth="1"/>
    <col min="5380" max="5380" width="10.5" style="128" customWidth="1"/>
    <col min="5381" max="5392" width="8.125" style="128" customWidth="1"/>
    <col min="5393" max="5393" width="10.375" style="128" customWidth="1"/>
    <col min="5394" max="5394" width="7.125" style="128" customWidth="1"/>
    <col min="5395" max="5632" width="9" style="128"/>
    <col min="5633" max="5633" width="5" style="128" customWidth="1"/>
    <col min="5634" max="5634" width="8.625" style="128" customWidth="1"/>
    <col min="5635" max="5635" width="6.75" style="128" customWidth="1"/>
    <col min="5636" max="5636" width="10.5" style="128" customWidth="1"/>
    <col min="5637" max="5648" width="8.125" style="128" customWidth="1"/>
    <col min="5649" max="5649" width="10.375" style="128" customWidth="1"/>
    <col min="5650" max="5650" width="7.125" style="128" customWidth="1"/>
    <col min="5651" max="5888" width="9" style="128"/>
    <col min="5889" max="5889" width="5" style="128" customWidth="1"/>
    <col min="5890" max="5890" width="8.625" style="128" customWidth="1"/>
    <col min="5891" max="5891" width="6.75" style="128" customWidth="1"/>
    <col min="5892" max="5892" width="10.5" style="128" customWidth="1"/>
    <col min="5893" max="5904" width="8.125" style="128" customWidth="1"/>
    <col min="5905" max="5905" width="10.375" style="128" customWidth="1"/>
    <col min="5906" max="5906" width="7.125" style="128" customWidth="1"/>
    <col min="5907" max="6144" width="9" style="128"/>
    <col min="6145" max="6145" width="5" style="128" customWidth="1"/>
    <col min="6146" max="6146" width="8.625" style="128" customWidth="1"/>
    <col min="6147" max="6147" width="6.75" style="128" customWidth="1"/>
    <col min="6148" max="6148" width="10.5" style="128" customWidth="1"/>
    <col min="6149" max="6160" width="8.125" style="128" customWidth="1"/>
    <col min="6161" max="6161" width="10.375" style="128" customWidth="1"/>
    <col min="6162" max="6162" width="7.125" style="128" customWidth="1"/>
    <col min="6163" max="6400" width="9" style="128"/>
    <col min="6401" max="6401" width="5" style="128" customWidth="1"/>
    <col min="6402" max="6402" width="8.625" style="128" customWidth="1"/>
    <col min="6403" max="6403" width="6.75" style="128" customWidth="1"/>
    <col min="6404" max="6404" width="10.5" style="128" customWidth="1"/>
    <col min="6405" max="6416" width="8.125" style="128" customWidth="1"/>
    <col min="6417" max="6417" width="10.375" style="128" customWidth="1"/>
    <col min="6418" max="6418" width="7.125" style="128" customWidth="1"/>
    <col min="6419" max="6656" width="9" style="128"/>
    <col min="6657" max="6657" width="5" style="128" customWidth="1"/>
    <col min="6658" max="6658" width="8.625" style="128" customWidth="1"/>
    <col min="6659" max="6659" width="6.75" style="128" customWidth="1"/>
    <col min="6660" max="6660" width="10.5" style="128" customWidth="1"/>
    <col min="6661" max="6672" width="8.125" style="128" customWidth="1"/>
    <col min="6673" max="6673" width="10.375" style="128" customWidth="1"/>
    <col min="6674" max="6674" width="7.125" style="128" customWidth="1"/>
    <col min="6675" max="6912" width="9" style="128"/>
    <col min="6913" max="6913" width="5" style="128" customWidth="1"/>
    <col min="6914" max="6914" width="8.625" style="128" customWidth="1"/>
    <col min="6915" max="6915" width="6.75" style="128" customWidth="1"/>
    <col min="6916" max="6916" width="10.5" style="128" customWidth="1"/>
    <col min="6917" max="6928" width="8.125" style="128" customWidth="1"/>
    <col min="6929" max="6929" width="10.375" style="128" customWidth="1"/>
    <col min="6930" max="6930" width="7.125" style="128" customWidth="1"/>
    <col min="6931" max="7168" width="9" style="128"/>
    <col min="7169" max="7169" width="5" style="128" customWidth="1"/>
    <col min="7170" max="7170" width="8.625" style="128" customWidth="1"/>
    <col min="7171" max="7171" width="6.75" style="128" customWidth="1"/>
    <col min="7172" max="7172" width="10.5" style="128" customWidth="1"/>
    <col min="7173" max="7184" width="8.125" style="128" customWidth="1"/>
    <col min="7185" max="7185" width="10.375" style="128" customWidth="1"/>
    <col min="7186" max="7186" width="7.125" style="128" customWidth="1"/>
    <col min="7187" max="7424" width="9" style="128"/>
    <col min="7425" max="7425" width="5" style="128" customWidth="1"/>
    <col min="7426" max="7426" width="8.625" style="128" customWidth="1"/>
    <col min="7427" max="7427" width="6.75" style="128" customWidth="1"/>
    <col min="7428" max="7428" width="10.5" style="128" customWidth="1"/>
    <col min="7429" max="7440" width="8.125" style="128" customWidth="1"/>
    <col min="7441" max="7441" width="10.375" style="128" customWidth="1"/>
    <col min="7442" max="7442" width="7.125" style="128" customWidth="1"/>
    <col min="7443" max="7680" width="9" style="128"/>
    <col min="7681" max="7681" width="5" style="128" customWidth="1"/>
    <col min="7682" max="7682" width="8.625" style="128" customWidth="1"/>
    <col min="7683" max="7683" width="6.75" style="128" customWidth="1"/>
    <col min="7684" max="7684" width="10.5" style="128" customWidth="1"/>
    <col min="7685" max="7696" width="8.125" style="128" customWidth="1"/>
    <col min="7697" max="7697" width="10.375" style="128" customWidth="1"/>
    <col min="7698" max="7698" width="7.125" style="128" customWidth="1"/>
    <col min="7699" max="7936" width="9" style="128"/>
    <col min="7937" max="7937" width="5" style="128" customWidth="1"/>
    <col min="7938" max="7938" width="8.625" style="128" customWidth="1"/>
    <col min="7939" max="7939" width="6.75" style="128" customWidth="1"/>
    <col min="7940" max="7940" width="10.5" style="128" customWidth="1"/>
    <col min="7941" max="7952" width="8.125" style="128" customWidth="1"/>
    <col min="7953" max="7953" width="10.375" style="128" customWidth="1"/>
    <col min="7954" max="7954" width="7.125" style="128" customWidth="1"/>
    <col min="7955" max="8192" width="9" style="128"/>
    <col min="8193" max="8193" width="5" style="128" customWidth="1"/>
    <col min="8194" max="8194" width="8.625" style="128" customWidth="1"/>
    <col min="8195" max="8195" width="6.75" style="128" customWidth="1"/>
    <col min="8196" max="8196" width="10.5" style="128" customWidth="1"/>
    <col min="8197" max="8208" width="8.125" style="128" customWidth="1"/>
    <col min="8209" max="8209" width="10.375" style="128" customWidth="1"/>
    <col min="8210" max="8210" width="7.125" style="128" customWidth="1"/>
    <col min="8211" max="8448" width="9" style="128"/>
    <col min="8449" max="8449" width="5" style="128" customWidth="1"/>
    <col min="8450" max="8450" width="8.625" style="128" customWidth="1"/>
    <col min="8451" max="8451" width="6.75" style="128" customWidth="1"/>
    <col min="8452" max="8452" width="10.5" style="128" customWidth="1"/>
    <col min="8453" max="8464" width="8.125" style="128" customWidth="1"/>
    <col min="8465" max="8465" width="10.375" style="128" customWidth="1"/>
    <col min="8466" max="8466" width="7.125" style="128" customWidth="1"/>
    <col min="8467" max="8704" width="9" style="128"/>
    <col min="8705" max="8705" width="5" style="128" customWidth="1"/>
    <col min="8706" max="8706" width="8.625" style="128" customWidth="1"/>
    <col min="8707" max="8707" width="6.75" style="128" customWidth="1"/>
    <col min="8708" max="8708" width="10.5" style="128" customWidth="1"/>
    <col min="8709" max="8720" width="8.125" style="128" customWidth="1"/>
    <col min="8721" max="8721" width="10.375" style="128" customWidth="1"/>
    <col min="8722" max="8722" width="7.125" style="128" customWidth="1"/>
    <col min="8723" max="8960" width="9" style="128"/>
    <col min="8961" max="8961" width="5" style="128" customWidth="1"/>
    <col min="8962" max="8962" width="8.625" style="128" customWidth="1"/>
    <col min="8963" max="8963" width="6.75" style="128" customWidth="1"/>
    <col min="8964" max="8964" width="10.5" style="128" customWidth="1"/>
    <col min="8965" max="8976" width="8.125" style="128" customWidth="1"/>
    <col min="8977" max="8977" width="10.375" style="128" customWidth="1"/>
    <col min="8978" max="8978" width="7.125" style="128" customWidth="1"/>
    <col min="8979" max="9216" width="9" style="128"/>
    <col min="9217" max="9217" width="5" style="128" customWidth="1"/>
    <col min="9218" max="9218" width="8.625" style="128" customWidth="1"/>
    <col min="9219" max="9219" width="6.75" style="128" customWidth="1"/>
    <col min="9220" max="9220" width="10.5" style="128" customWidth="1"/>
    <col min="9221" max="9232" width="8.125" style="128" customWidth="1"/>
    <col min="9233" max="9233" width="10.375" style="128" customWidth="1"/>
    <col min="9234" max="9234" width="7.125" style="128" customWidth="1"/>
    <col min="9235" max="9472" width="9" style="128"/>
    <col min="9473" max="9473" width="5" style="128" customWidth="1"/>
    <col min="9474" max="9474" width="8.625" style="128" customWidth="1"/>
    <col min="9475" max="9475" width="6.75" style="128" customWidth="1"/>
    <col min="9476" max="9476" width="10.5" style="128" customWidth="1"/>
    <col min="9477" max="9488" width="8.125" style="128" customWidth="1"/>
    <col min="9489" max="9489" width="10.375" style="128" customWidth="1"/>
    <col min="9490" max="9490" width="7.125" style="128" customWidth="1"/>
    <col min="9491" max="9728" width="9" style="128"/>
    <col min="9729" max="9729" width="5" style="128" customWidth="1"/>
    <col min="9730" max="9730" width="8.625" style="128" customWidth="1"/>
    <col min="9731" max="9731" width="6.75" style="128" customWidth="1"/>
    <col min="9732" max="9732" width="10.5" style="128" customWidth="1"/>
    <col min="9733" max="9744" width="8.125" style="128" customWidth="1"/>
    <col min="9745" max="9745" width="10.375" style="128" customWidth="1"/>
    <col min="9746" max="9746" width="7.125" style="128" customWidth="1"/>
    <col min="9747" max="9984" width="9" style="128"/>
    <col min="9985" max="9985" width="5" style="128" customWidth="1"/>
    <col min="9986" max="9986" width="8.625" style="128" customWidth="1"/>
    <col min="9987" max="9987" width="6.75" style="128" customWidth="1"/>
    <col min="9988" max="9988" width="10.5" style="128" customWidth="1"/>
    <col min="9989" max="10000" width="8.125" style="128" customWidth="1"/>
    <col min="10001" max="10001" width="10.375" style="128" customWidth="1"/>
    <col min="10002" max="10002" width="7.125" style="128" customWidth="1"/>
    <col min="10003" max="10240" width="9" style="128"/>
    <col min="10241" max="10241" width="5" style="128" customWidth="1"/>
    <col min="10242" max="10242" width="8.625" style="128" customWidth="1"/>
    <col min="10243" max="10243" width="6.75" style="128" customWidth="1"/>
    <col min="10244" max="10244" width="10.5" style="128" customWidth="1"/>
    <col min="10245" max="10256" width="8.125" style="128" customWidth="1"/>
    <col min="10257" max="10257" width="10.375" style="128" customWidth="1"/>
    <col min="10258" max="10258" width="7.125" style="128" customWidth="1"/>
    <col min="10259" max="10496" width="9" style="128"/>
    <col min="10497" max="10497" width="5" style="128" customWidth="1"/>
    <col min="10498" max="10498" width="8.625" style="128" customWidth="1"/>
    <col min="10499" max="10499" width="6.75" style="128" customWidth="1"/>
    <col min="10500" max="10500" width="10.5" style="128" customWidth="1"/>
    <col min="10501" max="10512" width="8.125" style="128" customWidth="1"/>
    <col min="10513" max="10513" width="10.375" style="128" customWidth="1"/>
    <col min="10514" max="10514" width="7.125" style="128" customWidth="1"/>
    <col min="10515" max="10752" width="9" style="128"/>
    <col min="10753" max="10753" width="5" style="128" customWidth="1"/>
    <col min="10754" max="10754" width="8.625" style="128" customWidth="1"/>
    <col min="10755" max="10755" width="6.75" style="128" customWidth="1"/>
    <col min="10756" max="10756" width="10.5" style="128" customWidth="1"/>
    <col min="10757" max="10768" width="8.125" style="128" customWidth="1"/>
    <col min="10769" max="10769" width="10.375" style="128" customWidth="1"/>
    <col min="10770" max="10770" width="7.125" style="128" customWidth="1"/>
    <col min="10771" max="11008" width="9" style="128"/>
    <col min="11009" max="11009" width="5" style="128" customWidth="1"/>
    <col min="11010" max="11010" width="8.625" style="128" customWidth="1"/>
    <col min="11011" max="11011" width="6.75" style="128" customWidth="1"/>
    <col min="11012" max="11012" width="10.5" style="128" customWidth="1"/>
    <col min="11013" max="11024" width="8.125" style="128" customWidth="1"/>
    <col min="11025" max="11025" width="10.375" style="128" customWidth="1"/>
    <col min="11026" max="11026" width="7.125" style="128" customWidth="1"/>
    <col min="11027" max="11264" width="9" style="128"/>
    <col min="11265" max="11265" width="5" style="128" customWidth="1"/>
    <col min="11266" max="11266" width="8.625" style="128" customWidth="1"/>
    <col min="11267" max="11267" width="6.75" style="128" customWidth="1"/>
    <col min="11268" max="11268" width="10.5" style="128" customWidth="1"/>
    <col min="11269" max="11280" width="8.125" style="128" customWidth="1"/>
    <col min="11281" max="11281" width="10.375" style="128" customWidth="1"/>
    <col min="11282" max="11282" width="7.125" style="128" customWidth="1"/>
    <col min="11283" max="11520" width="9" style="128"/>
    <col min="11521" max="11521" width="5" style="128" customWidth="1"/>
    <col min="11522" max="11522" width="8.625" style="128" customWidth="1"/>
    <col min="11523" max="11523" width="6.75" style="128" customWidth="1"/>
    <col min="11524" max="11524" width="10.5" style="128" customWidth="1"/>
    <col min="11525" max="11536" width="8.125" style="128" customWidth="1"/>
    <col min="11537" max="11537" width="10.375" style="128" customWidth="1"/>
    <col min="11538" max="11538" width="7.125" style="128" customWidth="1"/>
    <col min="11539" max="11776" width="9" style="128"/>
    <col min="11777" max="11777" width="5" style="128" customWidth="1"/>
    <col min="11778" max="11778" width="8.625" style="128" customWidth="1"/>
    <col min="11779" max="11779" width="6.75" style="128" customWidth="1"/>
    <col min="11780" max="11780" width="10.5" style="128" customWidth="1"/>
    <col min="11781" max="11792" width="8.125" style="128" customWidth="1"/>
    <col min="11793" max="11793" width="10.375" style="128" customWidth="1"/>
    <col min="11794" max="11794" width="7.125" style="128" customWidth="1"/>
    <col min="11795" max="12032" width="9" style="128"/>
    <col min="12033" max="12033" width="5" style="128" customWidth="1"/>
    <col min="12034" max="12034" width="8.625" style="128" customWidth="1"/>
    <col min="12035" max="12035" width="6.75" style="128" customWidth="1"/>
    <col min="12036" max="12036" width="10.5" style="128" customWidth="1"/>
    <col min="12037" max="12048" width="8.125" style="128" customWidth="1"/>
    <col min="12049" max="12049" width="10.375" style="128" customWidth="1"/>
    <col min="12050" max="12050" width="7.125" style="128" customWidth="1"/>
    <col min="12051" max="12288" width="9" style="128"/>
    <col min="12289" max="12289" width="5" style="128" customWidth="1"/>
    <col min="12290" max="12290" width="8.625" style="128" customWidth="1"/>
    <col min="12291" max="12291" width="6.75" style="128" customWidth="1"/>
    <col min="12292" max="12292" width="10.5" style="128" customWidth="1"/>
    <col min="12293" max="12304" width="8.125" style="128" customWidth="1"/>
    <col min="12305" max="12305" width="10.375" style="128" customWidth="1"/>
    <col min="12306" max="12306" width="7.125" style="128" customWidth="1"/>
    <col min="12307" max="12544" width="9" style="128"/>
    <col min="12545" max="12545" width="5" style="128" customWidth="1"/>
    <col min="12546" max="12546" width="8.625" style="128" customWidth="1"/>
    <col min="12547" max="12547" width="6.75" style="128" customWidth="1"/>
    <col min="12548" max="12548" width="10.5" style="128" customWidth="1"/>
    <col min="12549" max="12560" width="8.125" style="128" customWidth="1"/>
    <col min="12561" max="12561" width="10.375" style="128" customWidth="1"/>
    <col min="12562" max="12562" width="7.125" style="128" customWidth="1"/>
    <col min="12563" max="12800" width="9" style="128"/>
    <col min="12801" max="12801" width="5" style="128" customWidth="1"/>
    <col min="12802" max="12802" width="8.625" style="128" customWidth="1"/>
    <col min="12803" max="12803" width="6.75" style="128" customWidth="1"/>
    <col min="12804" max="12804" width="10.5" style="128" customWidth="1"/>
    <col min="12805" max="12816" width="8.125" style="128" customWidth="1"/>
    <col min="12817" max="12817" width="10.375" style="128" customWidth="1"/>
    <col min="12818" max="12818" width="7.125" style="128" customWidth="1"/>
    <col min="12819" max="13056" width="9" style="128"/>
    <col min="13057" max="13057" width="5" style="128" customWidth="1"/>
    <col min="13058" max="13058" width="8.625" style="128" customWidth="1"/>
    <col min="13059" max="13059" width="6.75" style="128" customWidth="1"/>
    <col min="13060" max="13060" width="10.5" style="128" customWidth="1"/>
    <col min="13061" max="13072" width="8.125" style="128" customWidth="1"/>
    <col min="13073" max="13073" width="10.375" style="128" customWidth="1"/>
    <col min="13074" max="13074" width="7.125" style="128" customWidth="1"/>
    <col min="13075" max="13312" width="9" style="128"/>
    <col min="13313" max="13313" width="5" style="128" customWidth="1"/>
    <col min="13314" max="13314" width="8.625" style="128" customWidth="1"/>
    <col min="13315" max="13315" width="6.75" style="128" customWidth="1"/>
    <col min="13316" max="13316" width="10.5" style="128" customWidth="1"/>
    <col min="13317" max="13328" width="8.125" style="128" customWidth="1"/>
    <col min="13329" max="13329" width="10.375" style="128" customWidth="1"/>
    <col min="13330" max="13330" width="7.125" style="128" customWidth="1"/>
    <col min="13331" max="13568" width="9" style="128"/>
    <col min="13569" max="13569" width="5" style="128" customWidth="1"/>
    <col min="13570" max="13570" width="8.625" style="128" customWidth="1"/>
    <col min="13571" max="13571" width="6.75" style="128" customWidth="1"/>
    <col min="13572" max="13572" width="10.5" style="128" customWidth="1"/>
    <col min="13573" max="13584" width="8.125" style="128" customWidth="1"/>
    <col min="13585" max="13585" width="10.375" style="128" customWidth="1"/>
    <col min="13586" max="13586" width="7.125" style="128" customWidth="1"/>
    <col min="13587" max="13824" width="9" style="128"/>
    <col min="13825" max="13825" width="5" style="128" customWidth="1"/>
    <col min="13826" max="13826" width="8.625" style="128" customWidth="1"/>
    <col min="13827" max="13827" width="6.75" style="128" customWidth="1"/>
    <col min="13828" max="13828" width="10.5" style="128" customWidth="1"/>
    <col min="13829" max="13840" width="8.125" style="128" customWidth="1"/>
    <col min="13841" max="13841" width="10.375" style="128" customWidth="1"/>
    <col min="13842" max="13842" width="7.125" style="128" customWidth="1"/>
    <col min="13843" max="14080" width="9" style="128"/>
    <col min="14081" max="14081" width="5" style="128" customWidth="1"/>
    <col min="14082" max="14082" width="8.625" style="128" customWidth="1"/>
    <col min="14083" max="14083" width="6.75" style="128" customWidth="1"/>
    <col min="14084" max="14084" width="10.5" style="128" customWidth="1"/>
    <col min="14085" max="14096" width="8.125" style="128" customWidth="1"/>
    <col min="14097" max="14097" width="10.375" style="128" customWidth="1"/>
    <col min="14098" max="14098" width="7.125" style="128" customWidth="1"/>
    <col min="14099" max="14336" width="9" style="128"/>
    <col min="14337" max="14337" width="5" style="128" customWidth="1"/>
    <col min="14338" max="14338" width="8.625" style="128" customWidth="1"/>
    <col min="14339" max="14339" width="6.75" style="128" customWidth="1"/>
    <col min="14340" max="14340" width="10.5" style="128" customWidth="1"/>
    <col min="14341" max="14352" width="8.125" style="128" customWidth="1"/>
    <col min="14353" max="14353" width="10.375" style="128" customWidth="1"/>
    <col min="14354" max="14354" width="7.125" style="128" customWidth="1"/>
    <col min="14355" max="14592" width="9" style="128"/>
    <col min="14593" max="14593" width="5" style="128" customWidth="1"/>
    <col min="14594" max="14594" width="8.625" style="128" customWidth="1"/>
    <col min="14595" max="14595" width="6.75" style="128" customWidth="1"/>
    <col min="14596" max="14596" width="10.5" style="128" customWidth="1"/>
    <col min="14597" max="14608" width="8.125" style="128" customWidth="1"/>
    <col min="14609" max="14609" width="10.375" style="128" customWidth="1"/>
    <col min="14610" max="14610" width="7.125" style="128" customWidth="1"/>
    <col min="14611" max="14848" width="9" style="128"/>
    <col min="14849" max="14849" width="5" style="128" customWidth="1"/>
    <col min="14850" max="14850" width="8.625" style="128" customWidth="1"/>
    <col min="14851" max="14851" width="6.75" style="128" customWidth="1"/>
    <col min="14852" max="14852" width="10.5" style="128" customWidth="1"/>
    <col min="14853" max="14864" width="8.125" style="128" customWidth="1"/>
    <col min="14865" max="14865" width="10.375" style="128" customWidth="1"/>
    <col min="14866" max="14866" width="7.125" style="128" customWidth="1"/>
    <col min="14867" max="15104" width="9" style="128"/>
    <col min="15105" max="15105" width="5" style="128" customWidth="1"/>
    <col min="15106" max="15106" width="8.625" style="128" customWidth="1"/>
    <col min="15107" max="15107" width="6.75" style="128" customWidth="1"/>
    <col min="15108" max="15108" width="10.5" style="128" customWidth="1"/>
    <col min="15109" max="15120" width="8.125" style="128" customWidth="1"/>
    <col min="15121" max="15121" width="10.375" style="128" customWidth="1"/>
    <col min="15122" max="15122" width="7.125" style="128" customWidth="1"/>
    <col min="15123" max="15360" width="9" style="128"/>
    <col min="15361" max="15361" width="5" style="128" customWidth="1"/>
    <col min="15362" max="15362" width="8.625" style="128" customWidth="1"/>
    <col min="15363" max="15363" width="6.75" style="128" customWidth="1"/>
    <col min="15364" max="15364" width="10.5" style="128" customWidth="1"/>
    <col min="15365" max="15376" width="8.125" style="128" customWidth="1"/>
    <col min="15377" max="15377" width="10.375" style="128" customWidth="1"/>
    <col min="15378" max="15378" width="7.125" style="128" customWidth="1"/>
    <col min="15379" max="15616" width="9" style="128"/>
    <col min="15617" max="15617" width="5" style="128" customWidth="1"/>
    <col min="15618" max="15618" width="8.625" style="128" customWidth="1"/>
    <col min="15619" max="15619" width="6.75" style="128" customWidth="1"/>
    <col min="15620" max="15620" width="10.5" style="128" customWidth="1"/>
    <col min="15621" max="15632" width="8.125" style="128" customWidth="1"/>
    <col min="15633" max="15633" width="10.375" style="128" customWidth="1"/>
    <col min="15634" max="15634" width="7.125" style="128" customWidth="1"/>
    <col min="15635" max="15872" width="9" style="128"/>
    <col min="15873" max="15873" width="5" style="128" customWidth="1"/>
    <col min="15874" max="15874" width="8.625" style="128" customWidth="1"/>
    <col min="15875" max="15875" width="6.75" style="128" customWidth="1"/>
    <col min="15876" max="15876" width="10.5" style="128" customWidth="1"/>
    <col min="15877" max="15888" width="8.125" style="128" customWidth="1"/>
    <col min="15889" max="15889" width="10.375" style="128" customWidth="1"/>
    <col min="15890" max="15890" width="7.125" style="128" customWidth="1"/>
    <col min="15891" max="16128" width="9" style="128"/>
    <col min="16129" max="16129" width="5" style="128" customWidth="1"/>
    <col min="16130" max="16130" width="8.625" style="128" customWidth="1"/>
    <col min="16131" max="16131" width="6.75" style="128" customWidth="1"/>
    <col min="16132" max="16132" width="10.5" style="128" customWidth="1"/>
    <col min="16133" max="16144" width="8.125" style="128" customWidth="1"/>
    <col min="16145" max="16145" width="10.375" style="128" customWidth="1"/>
    <col min="16146" max="16146" width="7.125" style="128" customWidth="1"/>
    <col min="16147" max="16384" width="9" style="128"/>
  </cols>
  <sheetData>
    <row r="1" spans="1:19" s="127" customFormat="1" ht="17.25">
      <c r="A1" s="125"/>
      <c r="B1" s="126" t="s">
        <v>193</v>
      </c>
      <c r="C1" s="125"/>
      <c r="D1" s="125"/>
      <c r="E1" s="125"/>
      <c r="F1" s="125"/>
      <c r="G1" s="125"/>
      <c r="H1" s="125"/>
      <c r="I1" s="125"/>
      <c r="J1" s="125"/>
      <c r="K1" s="125"/>
      <c r="L1" s="125"/>
      <c r="M1" s="125"/>
      <c r="N1" s="125"/>
      <c r="O1" s="125"/>
      <c r="P1" s="125"/>
      <c r="Q1" s="125"/>
      <c r="R1" s="125"/>
    </row>
    <row r="2" spans="1:19" ht="16.5" customHeight="1">
      <c r="B2" s="129"/>
      <c r="C2" s="130"/>
      <c r="D2" s="131"/>
      <c r="E2" s="131"/>
      <c r="F2" s="131"/>
      <c r="G2" s="131"/>
      <c r="H2" s="131"/>
      <c r="I2" s="131"/>
      <c r="J2" s="131"/>
      <c r="K2" s="131"/>
      <c r="L2" s="131"/>
      <c r="M2" s="131"/>
      <c r="N2" s="131"/>
      <c r="O2" s="131"/>
      <c r="P2" s="131"/>
      <c r="Q2" s="131" t="s">
        <v>177</v>
      </c>
      <c r="R2" s="132"/>
    </row>
    <row r="3" spans="1:19" ht="16.5" customHeight="1">
      <c r="B3" s="133"/>
      <c r="C3" s="133" t="s">
        <v>178</v>
      </c>
      <c r="D3" s="134"/>
      <c r="E3" s="136" t="s">
        <v>179</v>
      </c>
      <c r="F3" s="136"/>
      <c r="G3" s="136"/>
      <c r="H3" s="136"/>
      <c r="I3" s="136"/>
      <c r="J3" s="136"/>
      <c r="K3" s="136"/>
      <c r="L3" s="136"/>
      <c r="M3" s="137"/>
      <c r="N3" s="136"/>
      <c r="O3" s="136"/>
      <c r="P3" s="138"/>
      <c r="Q3" s="133"/>
      <c r="R3" s="133"/>
    </row>
    <row r="4" spans="1:19" s="130" customFormat="1" ht="16.5" customHeight="1">
      <c r="B4" s="139" t="s">
        <v>180</v>
      </c>
      <c r="C4" s="139" t="s">
        <v>181</v>
      </c>
      <c r="D4" s="140" t="s">
        <v>182</v>
      </c>
      <c r="E4" s="142" t="s">
        <v>124</v>
      </c>
      <c r="F4" s="142" t="s">
        <v>126</v>
      </c>
      <c r="G4" s="142" t="s">
        <v>127</v>
      </c>
      <c r="H4" s="142" t="s">
        <v>128</v>
      </c>
      <c r="I4" s="142" t="s">
        <v>129</v>
      </c>
      <c r="J4" s="142" t="s">
        <v>131</v>
      </c>
      <c r="K4" s="142" t="s">
        <v>133</v>
      </c>
      <c r="L4" s="142" t="s">
        <v>134</v>
      </c>
      <c r="M4" s="142" t="s">
        <v>135</v>
      </c>
      <c r="N4" s="142" t="s">
        <v>183</v>
      </c>
      <c r="O4" s="142" t="s">
        <v>184</v>
      </c>
      <c r="P4" s="143" t="s">
        <v>185</v>
      </c>
      <c r="Q4" s="144" t="s">
        <v>186</v>
      </c>
      <c r="R4" s="144" t="s">
        <v>42</v>
      </c>
    </row>
    <row r="5" spans="1:19" ht="16.5" customHeight="1">
      <c r="B5" s="133"/>
      <c r="C5" s="145" t="s">
        <v>178</v>
      </c>
      <c r="D5" s="149">
        <v>56650</v>
      </c>
      <c r="E5" s="184">
        <v>6789</v>
      </c>
      <c r="F5" s="149">
        <v>8764</v>
      </c>
      <c r="G5" s="149">
        <v>4333</v>
      </c>
      <c r="H5" s="149">
        <v>4662</v>
      </c>
      <c r="I5" s="149">
        <v>3316</v>
      </c>
      <c r="J5" s="149">
        <v>3083</v>
      </c>
      <c r="K5" s="149">
        <v>4045</v>
      </c>
      <c r="L5" s="149">
        <v>3902</v>
      </c>
      <c r="M5" s="149">
        <v>2275</v>
      </c>
      <c r="N5" s="149">
        <v>4302</v>
      </c>
      <c r="O5" s="149">
        <v>5753</v>
      </c>
      <c r="P5" s="148">
        <v>5426</v>
      </c>
      <c r="Q5" s="149">
        <v>49509</v>
      </c>
      <c r="R5" s="150">
        <f t="shared" ref="R5:R28" si="0">IF(Q5=0,0,D5/Q5)</f>
        <v>1.1442364014623603</v>
      </c>
    </row>
    <row r="6" spans="1:19" ht="16.5" customHeight="1">
      <c r="A6" s="151"/>
      <c r="B6" s="152" t="s">
        <v>187</v>
      </c>
      <c r="C6" s="153" t="s">
        <v>188</v>
      </c>
      <c r="D6" s="168">
        <v>204571</v>
      </c>
      <c r="E6" s="190">
        <v>15453</v>
      </c>
      <c r="F6" s="168">
        <v>17676</v>
      </c>
      <c r="G6" s="168">
        <v>20290</v>
      </c>
      <c r="H6" s="168">
        <v>29367</v>
      </c>
      <c r="I6" s="168">
        <v>17014</v>
      </c>
      <c r="J6" s="168">
        <v>17652</v>
      </c>
      <c r="K6" s="168">
        <v>16348</v>
      </c>
      <c r="L6" s="168">
        <v>11587</v>
      </c>
      <c r="M6" s="168">
        <v>10314</v>
      </c>
      <c r="N6" s="168">
        <v>17428</v>
      </c>
      <c r="O6" s="168">
        <v>16420</v>
      </c>
      <c r="P6" s="191">
        <v>15022</v>
      </c>
      <c r="Q6" s="168">
        <v>207578</v>
      </c>
      <c r="R6" s="159">
        <f t="shared" si="0"/>
        <v>0.98551387912013799</v>
      </c>
    </row>
    <row r="7" spans="1:19" ht="16.5" customHeight="1">
      <c r="B7" s="139"/>
      <c r="C7" s="160" t="s">
        <v>189</v>
      </c>
      <c r="D7" s="170">
        <v>261221</v>
      </c>
      <c r="E7" s="162">
        <v>22242</v>
      </c>
      <c r="F7" s="162">
        <v>26440</v>
      </c>
      <c r="G7" s="162">
        <v>24623</v>
      </c>
      <c r="H7" s="162">
        <v>34029</v>
      </c>
      <c r="I7" s="162">
        <v>20330</v>
      </c>
      <c r="J7" s="162">
        <v>20735</v>
      </c>
      <c r="K7" s="162">
        <v>20393</v>
      </c>
      <c r="L7" s="162">
        <v>15489</v>
      </c>
      <c r="M7" s="162">
        <v>12589</v>
      </c>
      <c r="N7" s="162">
        <v>21730</v>
      </c>
      <c r="O7" s="162">
        <v>22173</v>
      </c>
      <c r="P7" s="162">
        <v>20448</v>
      </c>
      <c r="Q7" s="170">
        <v>257087</v>
      </c>
      <c r="R7" s="166">
        <f t="shared" si="0"/>
        <v>1.0160801596346762</v>
      </c>
      <c r="S7" s="167"/>
    </row>
    <row r="8" spans="1:19" ht="16.5" customHeight="1">
      <c r="B8" s="133"/>
      <c r="C8" s="145" t="s">
        <v>178</v>
      </c>
      <c r="D8" s="149">
        <v>6419</v>
      </c>
      <c r="E8" s="192">
        <v>331</v>
      </c>
      <c r="F8" s="192">
        <v>742</v>
      </c>
      <c r="G8" s="192">
        <v>215</v>
      </c>
      <c r="H8" s="192">
        <v>588</v>
      </c>
      <c r="I8" s="192">
        <v>439</v>
      </c>
      <c r="J8" s="192">
        <v>714</v>
      </c>
      <c r="K8" s="192">
        <v>270</v>
      </c>
      <c r="L8" s="192">
        <v>615</v>
      </c>
      <c r="M8" s="192">
        <v>310</v>
      </c>
      <c r="N8" s="192">
        <v>623</v>
      </c>
      <c r="O8" s="192">
        <v>971</v>
      </c>
      <c r="P8" s="192">
        <v>601</v>
      </c>
      <c r="Q8" s="192">
        <v>4483</v>
      </c>
      <c r="R8" s="193">
        <f t="shared" si="0"/>
        <v>1.4318536694178006</v>
      </c>
      <c r="S8" s="167"/>
    </row>
    <row r="9" spans="1:19" ht="16.5" customHeight="1">
      <c r="B9" s="152" t="s">
        <v>165</v>
      </c>
      <c r="C9" s="153" t="s">
        <v>188</v>
      </c>
      <c r="D9" s="168">
        <v>60209</v>
      </c>
      <c r="E9" s="155">
        <v>3540</v>
      </c>
      <c r="F9" s="155">
        <v>4767</v>
      </c>
      <c r="G9" s="155">
        <v>5409</v>
      </c>
      <c r="H9" s="155">
        <v>7506</v>
      </c>
      <c r="I9" s="155">
        <v>4595</v>
      </c>
      <c r="J9" s="155">
        <v>4066</v>
      </c>
      <c r="K9" s="155">
        <v>3991</v>
      </c>
      <c r="L9" s="155">
        <v>5557</v>
      </c>
      <c r="M9" s="155">
        <v>4464</v>
      </c>
      <c r="N9" s="155">
        <v>5336</v>
      </c>
      <c r="O9" s="155">
        <v>6677</v>
      </c>
      <c r="P9" s="155">
        <v>4301</v>
      </c>
      <c r="Q9" s="155">
        <v>53023</v>
      </c>
      <c r="R9" s="159">
        <f t="shared" si="0"/>
        <v>1.135526092450446</v>
      </c>
      <c r="S9" s="167"/>
    </row>
    <row r="10" spans="1:19" ht="16.5" customHeight="1">
      <c r="B10" s="139"/>
      <c r="C10" s="160" t="s">
        <v>189</v>
      </c>
      <c r="D10" s="170">
        <v>66628</v>
      </c>
      <c r="E10" s="162">
        <v>3871</v>
      </c>
      <c r="F10" s="162">
        <v>5509</v>
      </c>
      <c r="G10" s="162">
        <v>5624</v>
      </c>
      <c r="H10" s="162">
        <v>8094</v>
      </c>
      <c r="I10" s="162">
        <v>5034</v>
      </c>
      <c r="J10" s="162">
        <v>4780</v>
      </c>
      <c r="K10" s="162">
        <v>4261</v>
      </c>
      <c r="L10" s="162">
        <v>6172</v>
      </c>
      <c r="M10" s="162">
        <v>4774</v>
      </c>
      <c r="N10" s="162">
        <v>5959</v>
      </c>
      <c r="O10" s="162">
        <v>7648</v>
      </c>
      <c r="P10" s="162">
        <v>4902</v>
      </c>
      <c r="Q10" s="170">
        <v>57506</v>
      </c>
      <c r="R10" s="194">
        <f t="shared" si="0"/>
        <v>1.1586269258859945</v>
      </c>
      <c r="S10" s="167"/>
    </row>
    <row r="11" spans="1:19" ht="16.5" customHeight="1">
      <c r="B11" s="133"/>
      <c r="C11" s="145" t="s">
        <v>178</v>
      </c>
      <c r="D11" s="149">
        <v>59998</v>
      </c>
      <c r="E11" s="192">
        <v>879</v>
      </c>
      <c r="F11" s="192">
        <v>681</v>
      </c>
      <c r="G11" s="192">
        <v>4647</v>
      </c>
      <c r="H11" s="192">
        <v>13839</v>
      </c>
      <c r="I11" s="192">
        <v>7419</v>
      </c>
      <c r="J11" s="192">
        <v>2187</v>
      </c>
      <c r="K11" s="192">
        <v>6223</v>
      </c>
      <c r="L11" s="192">
        <v>7182</v>
      </c>
      <c r="M11" s="192">
        <v>2902</v>
      </c>
      <c r="N11" s="192">
        <v>4824</v>
      </c>
      <c r="O11" s="192">
        <v>8059</v>
      </c>
      <c r="P11" s="192">
        <v>1156</v>
      </c>
      <c r="Q11" s="149">
        <v>45945</v>
      </c>
      <c r="R11" s="193">
        <f t="shared" si="0"/>
        <v>1.3058657089998911</v>
      </c>
      <c r="S11" s="167"/>
    </row>
    <row r="12" spans="1:19" ht="16.5" customHeight="1">
      <c r="B12" s="152" t="s">
        <v>190</v>
      </c>
      <c r="C12" s="153" t="s">
        <v>188</v>
      </c>
      <c r="D12" s="168">
        <v>8675</v>
      </c>
      <c r="E12" s="154">
        <v>586</v>
      </c>
      <c r="F12" s="154">
        <v>594</v>
      </c>
      <c r="G12" s="154">
        <v>34</v>
      </c>
      <c r="H12" s="154">
        <v>552</v>
      </c>
      <c r="I12" s="154">
        <v>890</v>
      </c>
      <c r="J12" s="154">
        <v>671</v>
      </c>
      <c r="K12" s="154">
        <v>883</v>
      </c>
      <c r="L12" s="154">
        <v>1080</v>
      </c>
      <c r="M12" s="154">
        <v>935</v>
      </c>
      <c r="N12" s="154">
        <v>852</v>
      </c>
      <c r="O12" s="154">
        <v>862</v>
      </c>
      <c r="P12" s="154">
        <v>736</v>
      </c>
      <c r="Q12" s="168">
        <v>6833</v>
      </c>
      <c r="R12" s="159">
        <f t="shared" si="0"/>
        <v>1.2695741255671009</v>
      </c>
      <c r="S12" s="167"/>
    </row>
    <row r="13" spans="1:19" ht="16.5" customHeight="1">
      <c r="B13" s="139"/>
      <c r="C13" s="160" t="s">
        <v>189</v>
      </c>
      <c r="D13" s="170">
        <v>68673</v>
      </c>
      <c r="E13" s="162">
        <v>1465</v>
      </c>
      <c r="F13" s="162">
        <v>1275</v>
      </c>
      <c r="G13" s="162">
        <v>4681</v>
      </c>
      <c r="H13" s="162">
        <v>14391</v>
      </c>
      <c r="I13" s="162">
        <v>8309</v>
      </c>
      <c r="J13" s="162">
        <v>2858</v>
      </c>
      <c r="K13" s="162">
        <v>7106</v>
      </c>
      <c r="L13" s="162">
        <v>8262</v>
      </c>
      <c r="M13" s="162">
        <v>3837</v>
      </c>
      <c r="N13" s="162">
        <v>5676</v>
      </c>
      <c r="O13" s="162">
        <v>8921</v>
      </c>
      <c r="P13" s="162">
        <v>1892</v>
      </c>
      <c r="Q13" s="170">
        <v>52778</v>
      </c>
      <c r="R13" s="194">
        <f t="shared" si="0"/>
        <v>1.3011671529804085</v>
      </c>
      <c r="S13" s="167"/>
    </row>
    <row r="14" spans="1:19" ht="16.5" customHeight="1">
      <c r="B14" s="133"/>
      <c r="C14" s="145" t="s">
        <v>178</v>
      </c>
      <c r="D14" s="149">
        <v>8572</v>
      </c>
      <c r="E14" s="192">
        <v>237</v>
      </c>
      <c r="F14" s="192">
        <v>360</v>
      </c>
      <c r="G14" s="192">
        <v>639</v>
      </c>
      <c r="H14" s="192">
        <v>1209</v>
      </c>
      <c r="I14" s="192">
        <v>767</v>
      </c>
      <c r="J14" s="192">
        <v>722</v>
      </c>
      <c r="K14" s="192">
        <v>682</v>
      </c>
      <c r="L14" s="192">
        <v>805</v>
      </c>
      <c r="M14" s="192">
        <v>758</v>
      </c>
      <c r="N14" s="192">
        <v>894</v>
      </c>
      <c r="O14" s="192">
        <v>913</v>
      </c>
      <c r="P14" s="192">
        <v>586</v>
      </c>
      <c r="Q14" s="149">
        <v>10411</v>
      </c>
      <c r="R14" s="193">
        <f t="shared" si="0"/>
        <v>0.8233599077898377</v>
      </c>
      <c r="S14" s="167"/>
    </row>
    <row r="15" spans="1:19" ht="16.5" customHeight="1">
      <c r="B15" s="152" t="s">
        <v>167</v>
      </c>
      <c r="C15" s="153" t="s">
        <v>188</v>
      </c>
      <c r="D15" s="168">
        <v>7555</v>
      </c>
      <c r="E15" s="155">
        <v>433</v>
      </c>
      <c r="F15" s="155">
        <v>488</v>
      </c>
      <c r="G15" s="155">
        <v>645</v>
      </c>
      <c r="H15" s="155">
        <v>1055</v>
      </c>
      <c r="I15" s="155">
        <v>637</v>
      </c>
      <c r="J15" s="155">
        <v>442</v>
      </c>
      <c r="K15" s="155">
        <v>425</v>
      </c>
      <c r="L15" s="155">
        <v>684</v>
      </c>
      <c r="M15" s="155">
        <v>616</v>
      </c>
      <c r="N15" s="155">
        <v>840</v>
      </c>
      <c r="O15" s="155">
        <v>731</v>
      </c>
      <c r="P15" s="155">
        <v>559</v>
      </c>
      <c r="Q15" s="168">
        <v>7978</v>
      </c>
      <c r="R15" s="159">
        <f t="shared" si="0"/>
        <v>0.94697919278014542</v>
      </c>
      <c r="S15" s="167"/>
    </row>
    <row r="16" spans="1:19" ht="16.5" customHeight="1">
      <c r="B16" s="139"/>
      <c r="C16" s="160" t="s">
        <v>189</v>
      </c>
      <c r="D16" s="170">
        <v>16127</v>
      </c>
      <c r="E16" s="162">
        <v>670</v>
      </c>
      <c r="F16" s="162">
        <v>848</v>
      </c>
      <c r="G16" s="162">
        <v>1284</v>
      </c>
      <c r="H16" s="162">
        <v>2264</v>
      </c>
      <c r="I16" s="162">
        <v>1404</v>
      </c>
      <c r="J16" s="162">
        <v>1164</v>
      </c>
      <c r="K16" s="162">
        <v>1107</v>
      </c>
      <c r="L16" s="162">
        <v>1489</v>
      </c>
      <c r="M16" s="162">
        <v>1374</v>
      </c>
      <c r="N16" s="162">
        <v>1734</v>
      </c>
      <c r="O16" s="162">
        <v>1644</v>
      </c>
      <c r="P16" s="162">
        <v>1145</v>
      </c>
      <c r="Q16" s="170">
        <v>18389</v>
      </c>
      <c r="R16" s="194">
        <f t="shared" si="0"/>
        <v>0.87699167980858117</v>
      </c>
      <c r="S16" s="167"/>
    </row>
    <row r="17" spans="2:19" ht="16.5" customHeight="1">
      <c r="B17" s="133"/>
      <c r="C17" s="145" t="s">
        <v>178</v>
      </c>
      <c r="D17" s="149">
        <v>60890</v>
      </c>
      <c r="E17" s="192">
        <v>3514</v>
      </c>
      <c r="F17" s="192">
        <v>4863</v>
      </c>
      <c r="G17" s="192">
        <v>4274</v>
      </c>
      <c r="H17" s="192">
        <v>11446</v>
      </c>
      <c r="I17" s="192">
        <v>6471</v>
      </c>
      <c r="J17" s="192">
        <v>4829</v>
      </c>
      <c r="K17" s="192">
        <v>4508</v>
      </c>
      <c r="L17" s="192">
        <v>4235</v>
      </c>
      <c r="M17" s="192">
        <v>2731</v>
      </c>
      <c r="N17" s="192">
        <v>4793</v>
      </c>
      <c r="O17" s="192">
        <v>5817</v>
      </c>
      <c r="P17" s="192">
        <v>3409</v>
      </c>
      <c r="Q17" s="149">
        <v>54902</v>
      </c>
      <c r="R17" s="193">
        <f t="shared" si="0"/>
        <v>1.1090670649520964</v>
      </c>
      <c r="S17" s="167"/>
    </row>
    <row r="18" spans="2:19" ht="16.5" customHeight="1">
      <c r="B18" s="152" t="s">
        <v>168</v>
      </c>
      <c r="C18" s="153" t="s">
        <v>188</v>
      </c>
      <c r="D18" s="168">
        <v>28012</v>
      </c>
      <c r="E18" s="155">
        <v>2103</v>
      </c>
      <c r="F18" s="155">
        <v>1935</v>
      </c>
      <c r="G18" s="155">
        <v>2170</v>
      </c>
      <c r="H18" s="155">
        <v>3775</v>
      </c>
      <c r="I18" s="155">
        <v>2258</v>
      </c>
      <c r="J18" s="155">
        <v>2289</v>
      </c>
      <c r="K18" s="155">
        <v>2936</v>
      </c>
      <c r="L18" s="155">
        <v>2572</v>
      </c>
      <c r="M18" s="155">
        <v>1768</v>
      </c>
      <c r="N18" s="155">
        <v>2180</v>
      </c>
      <c r="O18" s="155">
        <v>2479</v>
      </c>
      <c r="P18" s="155">
        <v>1547</v>
      </c>
      <c r="Q18" s="179">
        <v>27622</v>
      </c>
      <c r="R18" s="159">
        <f t="shared" si="0"/>
        <v>1.0141191803634784</v>
      </c>
      <c r="S18" s="167"/>
    </row>
    <row r="19" spans="2:19" ht="16.5" customHeight="1">
      <c r="B19" s="139"/>
      <c r="C19" s="160" t="s">
        <v>189</v>
      </c>
      <c r="D19" s="170">
        <v>88902</v>
      </c>
      <c r="E19" s="162">
        <v>5617</v>
      </c>
      <c r="F19" s="162">
        <v>6798</v>
      </c>
      <c r="G19" s="162">
        <v>6444</v>
      </c>
      <c r="H19" s="162">
        <v>15221</v>
      </c>
      <c r="I19" s="162">
        <v>8729</v>
      </c>
      <c r="J19" s="162">
        <v>7118</v>
      </c>
      <c r="K19" s="162">
        <v>7444</v>
      </c>
      <c r="L19" s="162">
        <v>6807</v>
      </c>
      <c r="M19" s="162">
        <v>4499</v>
      </c>
      <c r="N19" s="162">
        <v>6973</v>
      </c>
      <c r="O19" s="162">
        <v>8296</v>
      </c>
      <c r="P19" s="162">
        <v>4956</v>
      </c>
      <c r="Q19" s="170">
        <v>82524</v>
      </c>
      <c r="R19" s="194">
        <f t="shared" si="0"/>
        <v>1.0772866075323542</v>
      </c>
      <c r="S19" s="167"/>
    </row>
    <row r="20" spans="2:19" ht="16.5" customHeight="1">
      <c r="B20" s="133"/>
      <c r="C20" s="145" t="s">
        <v>178</v>
      </c>
      <c r="D20" s="149">
        <v>17920</v>
      </c>
      <c r="E20" s="192">
        <v>3914</v>
      </c>
      <c r="F20" s="192">
        <v>4257</v>
      </c>
      <c r="G20" s="192">
        <v>2909</v>
      </c>
      <c r="H20" s="192">
        <v>846</v>
      </c>
      <c r="I20" s="192">
        <v>874</v>
      </c>
      <c r="J20" s="192">
        <v>553</v>
      </c>
      <c r="K20" s="192">
        <v>651</v>
      </c>
      <c r="L20" s="192">
        <v>606</v>
      </c>
      <c r="M20" s="192">
        <v>1313</v>
      </c>
      <c r="N20" s="192">
        <v>1054</v>
      </c>
      <c r="O20" s="192">
        <v>339</v>
      </c>
      <c r="P20" s="192">
        <v>604</v>
      </c>
      <c r="Q20" s="149">
        <v>15237</v>
      </c>
      <c r="R20" s="193">
        <f t="shared" si="0"/>
        <v>1.1760845310756711</v>
      </c>
      <c r="S20" s="167"/>
    </row>
    <row r="21" spans="2:19" ht="16.5" customHeight="1">
      <c r="B21" s="152" t="s">
        <v>169</v>
      </c>
      <c r="C21" s="153" t="s">
        <v>188</v>
      </c>
      <c r="D21" s="168">
        <v>35586</v>
      </c>
      <c r="E21" s="155">
        <v>2145</v>
      </c>
      <c r="F21" s="155">
        <v>3030</v>
      </c>
      <c r="G21" s="155">
        <v>3942</v>
      </c>
      <c r="H21" s="155">
        <v>4836</v>
      </c>
      <c r="I21" s="155">
        <v>4266</v>
      </c>
      <c r="J21" s="155">
        <v>2850</v>
      </c>
      <c r="K21" s="155">
        <v>2635</v>
      </c>
      <c r="L21" s="155">
        <v>3004</v>
      </c>
      <c r="M21" s="155">
        <v>863</v>
      </c>
      <c r="N21" s="155">
        <v>2013</v>
      </c>
      <c r="O21" s="155">
        <v>3296</v>
      </c>
      <c r="P21" s="155">
        <v>2706</v>
      </c>
      <c r="Q21" s="168">
        <v>38349</v>
      </c>
      <c r="R21" s="159">
        <f t="shared" si="0"/>
        <v>0.92795118516780095</v>
      </c>
      <c r="S21" s="167"/>
    </row>
    <row r="22" spans="2:19" ht="16.5" customHeight="1">
      <c r="B22" s="139"/>
      <c r="C22" s="160" t="s">
        <v>189</v>
      </c>
      <c r="D22" s="170">
        <v>53506</v>
      </c>
      <c r="E22" s="162">
        <v>6059</v>
      </c>
      <c r="F22" s="162">
        <v>7287</v>
      </c>
      <c r="G22" s="162">
        <v>6851</v>
      </c>
      <c r="H22" s="162">
        <v>5682</v>
      </c>
      <c r="I22" s="162">
        <v>5140</v>
      </c>
      <c r="J22" s="162">
        <v>3403</v>
      </c>
      <c r="K22" s="162">
        <v>3286</v>
      </c>
      <c r="L22" s="162">
        <v>3610</v>
      </c>
      <c r="M22" s="162">
        <v>2176</v>
      </c>
      <c r="N22" s="162">
        <v>3067</v>
      </c>
      <c r="O22" s="162">
        <v>3635</v>
      </c>
      <c r="P22" s="162">
        <v>3310</v>
      </c>
      <c r="Q22" s="170">
        <v>53586</v>
      </c>
      <c r="R22" s="194">
        <f t="shared" si="0"/>
        <v>0.99850707274288064</v>
      </c>
      <c r="S22" s="167"/>
    </row>
    <row r="23" spans="2:19" ht="16.5" customHeight="1">
      <c r="B23" s="133"/>
      <c r="C23" s="145" t="s">
        <v>178</v>
      </c>
      <c r="D23" s="149">
        <v>40181</v>
      </c>
      <c r="E23" s="192">
        <v>7164</v>
      </c>
      <c r="F23" s="192">
        <v>1485</v>
      </c>
      <c r="G23" s="192">
        <v>2181</v>
      </c>
      <c r="H23" s="192">
        <v>2694</v>
      </c>
      <c r="I23" s="192">
        <v>3306</v>
      </c>
      <c r="J23" s="192">
        <v>2923</v>
      </c>
      <c r="K23" s="192">
        <v>3024</v>
      </c>
      <c r="L23" s="192">
        <v>4284</v>
      </c>
      <c r="M23" s="192">
        <v>3498</v>
      </c>
      <c r="N23" s="192">
        <v>3481</v>
      </c>
      <c r="O23" s="192">
        <v>3850</v>
      </c>
      <c r="P23" s="192">
        <v>2291</v>
      </c>
      <c r="Q23" s="149">
        <v>11703</v>
      </c>
      <c r="R23" s="193">
        <f t="shared" si="0"/>
        <v>3.4333931470563104</v>
      </c>
      <c r="S23" s="167"/>
    </row>
    <row r="24" spans="2:19" ht="16.5" customHeight="1">
      <c r="B24" s="152" t="s">
        <v>191</v>
      </c>
      <c r="C24" s="153" t="s">
        <v>188</v>
      </c>
      <c r="D24" s="168">
        <v>5738</v>
      </c>
      <c r="E24" s="155">
        <v>184</v>
      </c>
      <c r="F24" s="155">
        <v>127</v>
      </c>
      <c r="G24" s="155">
        <v>400</v>
      </c>
      <c r="H24" s="155">
        <v>1016</v>
      </c>
      <c r="I24" s="155">
        <v>273</v>
      </c>
      <c r="J24" s="155">
        <v>184</v>
      </c>
      <c r="K24" s="155">
        <v>423</v>
      </c>
      <c r="L24" s="155">
        <v>839</v>
      </c>
      <c r="M24" s="155">
        <v>445</v>
      </c>
      <c r="N24" s="155">
        <v>620</v>
      </c>
      <c r="O24" s="155">
        <v>865</v>
      </c>
      <c r="P24" s="155">
        <v>362</v>
      </c>
      <c r="Q24" s="168">
        <v>3499</v>
      </c>
      <c r="R24" s="159">
        <f t="shared" si="0"/>
        <v>1.6398971134609888</v>
      </c>
      <c r="S24" s="167"/>
    </row>
    <row r="25" spans="2:19" ht="16.5" customHeight="1">
      <c r="B25" s="139"/>
      <c r="C25" s="160" t="s">
        <v>189</v>
      </c>
      <c r="D25" s="170">
        <v>45919</v>
      </c>
      <c r="E25" s="162">
        <v>7348</v>
      </c>
      <c r="F25" s="162">
        <v>1612</v>
      </c>
      <c r="G25" s="162">
        <v>2581</v>
      </c>
      <c r="H25" s="162">
        <v>3710</v>
      </c>
      <c r="I25" s="162">
        <v>3579</v>
      </c>
      <c r="J25" s="162">
        <v>3107</v>
      </c>
      <c r="K25" s="162">
        <v>3447</v>
      </c>
      <c r="L25" s="162">
        <v>5123</v>
      </c>
      <c r="M25" s="162">
        <v>3943</v>
      </c>
      <c r="N25" s="162">
        <v>4101</v>
      </c>
      <c r="O25" s="162">
        <v>4715</v>
      </c>
      <c r="P25" s="162">
        <v>2653</v>
      </c>
      <c r="Q25" s="170">
        <v>15202</v>
      </c>
      <c r="R25" s="194">
        <f t="shared" si="0"/>
        <v>3.0205893961320878</v>
      </c>
      <c r="S25" s="167"/>
    </row>
    <row r="26" spans="2:19" ht="16.5" customHeight="1">
      <c r="B26" s="133"/>
      <c r="C26" s="145" t="s">
        <v>178</v>
      </c>
      <c r="D26" s="149">
        <f>D5+D8+D11+D14+D17+D20+D23</f>
        <v>250630</v>
      </c>
      <c r="E26" s="192">
        <f>E5+E8+E11+E14+E17+E20+E23</f>
        <v>22828</v>
      </c>
      <c r="F26" s="192">
        <f t="shared" ref="F26:O27" si="1">F5+F8+F11+F14+F17+F20+F23</f>
        <v>21152</v>
      </c>
      <c r="G26" s="192">
        <f t="shared" si="1"/>
        <v>19198</v>
      </c>
      <c r="H26" s="192">
        <f t="shared" si="1"/>
        <v>35284</v>
      </c>
      <c r="I26" s="192">
        <f t="shared" si="1"/>
        <v>22592</v>
      </c>
      <c r="J26" s="192">
        <f t="shared" si="1"/>
        <v>15011</v>
      </c>
      <c r="K26" s="192">
        <f t="shared" si="1"/>
        <v>19403</v>
      </c>
      <c r="L26" s="192">
        <f t="shared" si="1"/>
        <v>21629</v>
      </c>
      <c r="M26" s="192">
        <f t="shared" si="1"/>
        <v>13787</v>
      </c>
      <c r="N26" s="192">
        <f t="shared" si="1"/>
        <v>19971</v>
      </c>
      <c r="O26" s="192">
        <f t="shared" si="1"/>
        <v>25702</v>
      </c>
      <c r="P26" s="192">
        <f>P5+P8+P11+P14+P17+P20+P23</f>
        <v>14073</v>
      </c>
      <c r="Q26" s="149">
        <f>Q5+Q8+Q11+Q14+Q17+Q20+Q23</f>
        <v>192190</v>
      </c>
      <c r="R26" s="150">
        <f>IF(Q26=0,0,D26/Q26)</f>
        <v>1.3040740933451271</v>
      </c>
      <c r="S26" s="167"/>
    </row>
    <row r="27" spans="2:19" ht="16.5" customHeight="1">
      <c r="B27" s="152" t="s">
        <v>194</v>
      </c>
      <c r="C27" s="153" t="s">
        <v>188</v>
      </c>
      <c r="D27" s="168">
        <f>D6+D9+D12+D15+D18+D21+D24</f>
        <v>350346</v>
      </c>
      <c r="E27" s="155">
        <f>E6+E9+E12+E15+E18+E21+E24</f>
        <v>24444</v>
      </c>
      <c r="F27" s="155">
        <f t="shared" si="1"/>
        <v>28617</v>
      </c>
      <c r="G27" s="155">
        <f>G6+G9+G12+G15+G18+G21+G24</f>
        <v>32890</v>
      </c>
      <c r="H27" s="155">
        <f t="shared" si="1"/>
        <v>48107</v>
      </c>
      <c r="I27" s="155">
        <f t="shared" si="1"/>
        <v>29933</v>
      </c>
      <c r="J27" s="155">
        <f t="shared" si="1"/>
        <v>28154</v>
      </c>
      <c r="K27" s="155">
        <f t="shared" si="1"/>
        <v>27641</v>
      </c>
      <c r="L27" s="155">
        <f t="shared" si="1"/>
        <v>25323</v>
      </c>
      <c r="M27" s="155">
        <f t="shared" si="1"/>
        <v>19405</v>
      </c>
      <c r="N27" s="155">
        <f t="shared" si="1"/>
        <v>29269</v>
      </c>
      <c r="O27" s="155">
        <f t="shared" si="1"/>
        <v>31330</v>
      </c>
      <c r="P27" s="155">
        <f>P6+P9+P12+P15+P18+P21+P24</f>
        <v>25233</v>
      </c>
      <c r="Q27" s="168">
        <f>Q6+Q9+Q12+Q15+Q18+Q21+Q24</f>
        <v>344882</v>
      </c>
      <c r="R27" s="159">
        <f t="shared" si="0"/>
        <v>1.0158430999588266</v>
      </c>
      <c r="S27" s="167"/>
    </row>
    <row r="28" spans="2:19" ht="16.5" customHeight="1">
      <c r="B28" s="139"/>
      <c r="C28" s="160" t="s">
        <v>189</v>
      </c>
      <c r="D28" s="170">
        <f>SUM(D26:D27)</f>
        <v>600976</v>
      </c>
      <c r="E28" s="162">
        <f>SUM(E26:E27)</f>
        <v>47272</v>
      </c>
      <c r="F28" s="162">
        <f t="shared" ref="F28:O28" si="2">SUM(F26:F27)</f>
        <v>49769</v>
      </c>
      <c r="G28" s="162">
        <f>SUM(G26:G27)</f>
        <v>52088</v>
      </c>
      <c r="H28" s="162">
        <f t="shared" si="2"/>
        <v>83391</v>
      </c>
      <c r="I28" s="162">
        <f t="shared" si="2"/>
        <v>52525</v>
      </c>
      <c r="J28" s="162">
        <f t="shared" si="2"/>
        <v>43165</v>
      </c>
      <c r="K28" s="162">
        <f t="shared" si="2"/>
        <v>47044</v>
      </c>
      <c r="L28" s="162">
        <f t="shared" si="2"/>
        <v>46952</v>
      </c>
      <c r="M28" s="162">
        <f t="shared" si="2"/>
        <v>33192</v>
      </c>
      <c r="N28" s="162">
        <f t="shared" si="2"/>
        <v>49240</v>
      </c>
      <c r="O28" s="162">
        <f t="shared" si="2"/>
        <v>57032</v>
      </c>
      <c r="P28" s="162">
        <f>SUM(P26:P27)</f>
        <v>39306</v>
      </c>
      <c r="Q28" s="170">
        <f>SUM(Q26:Q27)</f>
        <v>537072</v>
      </c>
      <c r="R28" s="166">
        <f t="shared" si="0"/>
        <v>1.118985908779456</v>
      </c>
      <c r="S28" s="167"/>
    </row>
    <row r="29" spans="2:19">
      <c r="B29" s="130"/>
      <c r="C29" s="130"/>
      <c r="D29" s="130"/>
      <c r="E29" s="188"/>
      <c r="F29" s="130"/>
      <c r="G29" s="130"/>
      <c r="H29" s="188"/>
      <c r="I29" s="130"/>
      <c r="J29" s="130"/>
      <c r="K29" s="188"/>
      <c r="L29" s="130"/>
      <c r="M29" s="130"/>
      <c r="N29" s="188"/>
      <c r="O29" s="130"/>
      <c r="P29" s="188"/>
      <c r="Q29" s="130"/>
      <c r="R29" s="130"/>
    </row>
    <row r="30" spans="2:19">
      <c r="B30" s="130"/>
      <c r="C30" s="130"/>
      <c r="D30" s="130"/>
      <c r="E30" s="188"/>
      <c r="F30" s="130"/>
      <c r="G30" s="130"/>
      <c r="H30" s="188"/>
      <c r="I30" s="130"/>
      <c r="J30" s="130"/>
      <c r="K30" s="188"/>
      <c r="L30" s="130"/>
      <c r="M30" s="130"/>
      <c r="N30" s="188"/>
      <c r="O30" s="130"/>
      <c r="P30" s="188"/>
      <c r="Q30" s="130"/>
      <c r="R30" s="130"/>
    </row>
    <row r="31" spans="2:19">
      <c r="E31" s="189"/>
      <c r="H31" s="189"/>
      <c r="K31" s="189"/>
      <c r="N31" s="189"/>
      <c r="P31" s="188"/>
    </row>
  </sheetData>
  <phoneticPr fontId="1"/>
  <pageMargins left="0.70866141732283472" right="0.70866141732283472" top="0.74803149606299213" bottom="0.74803149606299213" header="0.31496062992125984" footer="0.31496062992125984"/>
  <pageSetup paperSize="9" scale="9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19"/>
  <sheetViews>
    <sheetView topLeftCell="B1" zoomScale="115" zoomScaleNormal="115" workbookViewId="0">
      <selection activeCell="B4" sqref="B4"/>
    </sheetView>
  </sheetViews>
  <sheetFormatPr defaultRowHeight="13.5"/>
  <cols>
    <col min="1" max="1" width="4.375" style="125" customWidth="1"/>
    <col min="2" max="2" width="8.625" style="125" customWidth="1"/>
    <col min="3" max="3" width="6.75" style="125" customWidth="1"/>
    <col min="4" max="4" width="9.125" style="125" customWidth="1"/>
    <col min="5" max="16" width="8.125" style="125" customWidth="1"/>
    <col min="17" max="17" width="9.125" style="125" customWidth="1"/>
    <col min="18" max="18" width="7.5" style="125" customWidth="1"/>
    <col min="19" max="19" width="1.875" style="195" customWidth="1"/>
    <col min="20" max="239" width="9" style="195"/>
    <col min="240" max="240" width="4.375" style="195" customWidth="1"/>
    <col min="241" max="241" width="8.625" style="195" customWidth="1"/>
    <col min="242" max="242" width="6.75" style="195" customWidth="1"/>
    <col min="243" max="243" width="10.5" style="195" bestFit="1" customWidth="1"/>
    <col min="244" max="255" width="8.625" style="195" customWidth="1"/>
    <col min="256" max="256" width="9.125" style="195" customWidth="1"/>
    <col min="257" max="257" width="7.5" style="195" customWidth="1"/>
    <col min="258" max="258" width="1.875" style="195" customWidth="1"/>
    <col min="259" max="495" width="9" style="195"/>
    <col min="496" max="496" width="4.375" style="195" customWidth="1"/>
    <col min="497" max="497" width="8.625" style="195" customWidth="1"/>
    <col min="498" max="498" width="6.75" style="195" customWidth="1"/>
    <col min="499" max="499" width="10.5" style="195" bestFit="1" customWidth="1"/>
    <col min="500" max="511" width="8.625" style="195" customWidth="1"/>
    <col min="512" max="512" width="9.125" style="195" customWidth="1"/>
    <col min="513" max="513" width="7.5" style="195" customWidth="1"/>
    <col min="514" max="514" width="1.875" style="195" customWidth="1"/>
    <col min="515" max="751" width="9" style="195"/>
    <col min="752" max="752" width="4.375" style="195" customWidth="1"/>
    <col min="753" max="753" width="8.625" style="195" customWidth="1"/>
    <col min="754" max="754" width="6.75" style="195" customWidth="1"/>
    <col min="755" max="755" width="10.5" style="195" bestFit="1" customWidth="1"/>
    <col min="756" max="767" width="8.625" style="195" customWidth="1"/>
    <col min="768" max="768" width="9.125" style="195" customWidth="1"/>
    <col min="769" max="769" width="7.5" style="195" customWidth="1"/>
    <col min="770" max="770" width="1.875" style="195" customWidth="1"/>
    <col min="771" max="1007" width="9" style="195"/>
    <col min="1008" max="1008" width="4.375" style="195" customWidth="1"/>
    <col min="1009" max="1009" width="8.625" style="195" customWidth="1"/>
    <col min="1010" max="1010" width="6.75" style="195" customWidth="1"/>
    <col min="1011" max="1011" width="10.5" style="195" bestFit="1" customWidth="1"/>
    <col min="1012" max="1023" width="8.625" style="195" customWidth="1"/>
    <col min="1024" max="1024" width="9.125" style="195" customWidth="1"/>
    <col min="1025" max="1025" width="7.5" style="195" customWidth="1"/>
    <col min="1026" max="1026" width="1.875" style="195" customWidth="1"/>
    <col min="1027" max="1263" width="9" style="195"/>
    <col min="1264" max="1264" width="4.375" style="195" customWidth="1"/>
    <col min="1265" max="1265" width="8.625" style="195" customWidth="1"/>
    <col min="1266" max="1266" width="6.75" style="195" customWidth="1"/>
    <col min="1267" max="1267" width="10.5" style="195" bestFit="1" customWidth="1"/>
    <col min="1268" max="1279" width="8.625" style="195" customWidth="1"/>
    <col min="1280" max="1280" width="9.125" style="195" customWidth="1"/>
    <col min="1281" max="1281" width="7.5" style="195" customWidth="1"/>
    <col min="1282" max="1282" width="1.875" style="195" customWidth="1"/>
    <col min="1283" max="1519" width="9" style="195"/>
    <col min="1520" max="1520" width="4.375" style="195" customWidth="1"/>
    <col min="1521" max="1521" width="8.625" style="195" customWidth="1"/>
    <col min="1522" max="1522" width="6.75" style="195" customWidth="1"/>
    <col min="1523" max="1523" width="10.5" style="195" bestFit="1" customWidth="1"/>
    <col min="1524" max="1535" width="8.625" style="195" customWidth="1"/>
    <col min="1536" max="1536" width="9.125" style="195" customWidth="1"/>
    <col min="1537" max="1537" width="7.5" style="195" customWidth="1"/>
    <col min="1538" max="1538" width="1.875" style="195" customWidth="1"/>
    <col min="1539" max="1775" width="9" style="195"/>
    <col min="1776" max="1776" width="4.375" style="195" customWidth="1"/>
    <col min="1777" max="1777" width="8.625" style="195" customWidth="1"/>
    <col min="1778" max="1778" width="6.75" style="195" customWidth="1"/>
    <col min="1779" max="1779" width="10.5" style="195" bestFit="1" customWidth="1"/>
    <col min="1780" max="1791" width="8.625" style="195" customWidth="1"/>
    <col min="1792" max="1792" width="9.125" style="195" customWidth="1"/>
    <col min="1793" max="1793" width="7.5" style="195" customWidth="1"/>
    <col min="1794" max="1794" width="1.875" style="195" customWidth="1"/>
    <col min="1795" max="2031" width="9" style="195"/>
    <col min="2032" max="2032" width="4.375" style="195" customWidth="1"/>
    <col min="2033" max="2033" width="8.625" style="195" customWidth="1"/>
    <col min="2034" max="2034" width="6.75" style="195" customWidth="1"/>
    <col min="2035" max="2035" width="10.5" style="195" bestFit="1" customWidth="1"/>
    <col min="2036" max="2047" width="8.625" style="195" customWidth="1"/>
    <col min="2048" max="2048" width="9.125" style="195" customWidth="1"/>
    <col min="2049" max="2049" width="7.5" style="195" customWidth="1"/>
    <col min="2050" max="2050" width="1.875" style="195" customWidth="1"/>
    <col min="2051" max="2287" width="9" style="195"/>
    <col min="2288" max="2288" width="4.375" style="195" customWidth="1"/>
    <col min="2289" max="2289" width="8.625" style="195" customWidth="1"/>
    <col min="2290" max="2290" width="6.75" style="195" customWidth="1"/>
    <col min="2291" max="2291" width="10.5" style="195" bestFit="1" customWidth="1"/>
    <col min="2292" max="2303" width="8.625" style="195" customWidth="1"/>
    <col min="2304" max="2304" width="9.125" style="195" customWidth="1"/>
    <col min="2305" max="2305" width="7.5" style="195" customWidth="1"/>
    <col min="2306" max="2306" width="1.875" style="195" customWidth="1"/>
    <col min="2307" max="2543" width="9" style="195"/>
    <col min="2544" max="2544" width="4.375" style="195" customWidth="1"/>
    <col min="2545" max="2545" width="8.625" style="195" customWidth="1"/>
    <col min="2546" max="2546" width="6.75" style="195" customWidth="1"/>
    <col min="2547" max="2547" width="10.5" style="195" bestFit="1" customWidth="1"/>
    <col min="2548" max="2559" width="8.625" style="195" customWidth="1"/>
    <col min="2560" max="2560" width="9.125" style="195" customWidth="1"/>
    <col min="2561" max="2561" width="7.5" style="195" customWidth="1"/>
    <col min="2562" max="2562" width="1.875" style="195" customWidth="1"/>
    <col min="2563" max="2799" width="9" style="195"/>
    <col min="2800" max="2800" width="4.375" style="195" customWidth="1"/>
    <col min="2801" max="2801" width="8.625" style="195" customWidth="1"/>
    <col min="2802" max="2802" width="6.75" style="195" customWidth="1"/>
    <col min="2803" max="2803" width="10.5" style="195" bestFit="1" customWidth="1"/>
    <col min="2804" max="2815" width="8.625" style="195" customWidth="1"/>
    <col min="2816" max="2816" width="9.125" style="195" customWidth="1"/>
    <col min="2817" max="2817" width="7.5" style="195" customWidth="1"/>
    <col min="2818" max="2818" width="1.875" style="195" customWidth="1"/>
    <col min="2819" max="3055" width="9" style="195"/>
    <col min="3056" max="3056" width="4.375" style="195" customWidth="1"/>
    <col min="3057" max="3057" width="8.625" style="195" customWidth="1"/>
    <col min="3058" max="3058" width="6.75" style="195" customWidth="1"/>
    <col min="3059" max="3059" width="10.5" style="195" bestFit="1" customWidth="1"/>
    <col min="3060" max="3071" width="8.625" style="195" customWidth="1"/>
    <col min="3072" max="3072" width="9.125" style="195" customWidth="1"/>
    <col min="3073" max="3073" width="7.5" style="195" customWidth="1"/>
    <col min="3074" max="3074" width="1.875" style="195" customWidth="1"/>
    <col min="3075" max="3311" width="9" style="195"/>
    <col min="3312" max="3312" width="4.375" style="195" customWidth="1"/>
    <col min="3313" max="3313" width="8.625" style="195" customWidth="1"/>
    <col min="3314" max="3314" width="6.75" style="195" customWidth="1"/>
    <col min="3315" max="3315" width="10.5" style="195" bestFit="1" customWidth="1"/>
    <col min="3316" max="3327" width="8.625" style="195" customWidth="1"/>
    <col min="3328" max="3328" width="9.125" style="195" customWidth="1"/>
    <col min="3329" max="3329" width="7.5" style="195" customWidth="1"/>
    <col min="3330" max="3330" width="1.875" style="195" customWidth="1"/>
    <col min="3331" max="3567" width="9" style="195"/>
    <col min="3568" max="3568" width="4.375" style="195" customWidth="1"/>
    <col min="3569" max="3569" width="8.625" style="195" customWidth="1"/>
    <col min="3570" max="3570" width="6.75" style="195" customWidth="1"/>
    <col min="3571" max="3571" width="10.5" style="195" bestFit="1" customWidth="1"/>
    <col min="3572" max="3583" width="8.625" style="195" customWidth="1"/>
    <col min="3584" max="3584" width="9.125" style="195" customWidth="1"/>
    <col min="3585" max="3585" width="7.5" style="195" customWidth="1"/>
    <col min="3586" max="3586" width="1.875" style="195" customWidth="1"/>
    <col min="3587" max="3823" width="9" style="195"/>
    <col min="3824" max="3824" width="4.375" style="195" customWidth="1"/>
    <col min="3825" max="3825" width="8.625" style="195" customWidth="1"/>
    <col min="3826" max="3826" width="6.75" style="195" customWidth="1"/>
    <col min="3827" max="3827" width="10.5" style="195" bestFit="1" customWidth="1"/>
    <col min="3828" max="3839" width="8.625" style="195" customWidth="1"/>
    <col min="3840" max="3840" width="9.125" style="195" customWidth="1"/>
    <col min="3841" max="3841" width="7.5" style="195" customWidth="1"/>
    <col min="3842" max="3842" width="1.875" style="195" customWidth="1"/>
    <col min="3843" max="4079" width="9" style="195"/>
    <col min="4080" max="4080" width="4.375" style="195" customWidth="1"/>
    <col min="4081" max="4081" width="8.625" style="195" customWidth="1"/>
    <col min="4082" max="4082" width="6.75" style="195" customWidth="1"/>
    <col min="4083" max="4083" width="10.5" style="195" bestFit="1" customWidth="1"/>
    <col min="4084" max="4095" width="8.625" style="195" customWidth="1"/>
    <col min="4096" max="4096" width="9.125" style="195" customWidth="1"/>
    <col min="4097" max="4097" width="7.5" style="195" customWidth="1"/>
    <col min="4098" max="4098" width="1.875" style="195" customWidth="1"/>
    <col min="4099" max="4335" width="9" style="195"/>
    <col min="4336" max="4336" width="4.375" style="195" customWidth="1"/>
    <col min="4337" max="4337" width="8.625" style="195" customWidth="1"/>
    <col min="4338" max="4338" width="6.75" style="195" customWidth="1"/>
    <col min="4339" max="4339" width="10.5" style="195" bestFit="1" customWidth="1"/>
    <col min="4340" max="4351" width="8.625" style="195" customWidth="1"/>
    <col min="4352" max="4352" width="9.125" style="195" customWidth="1"/>
    <col min="4353" max="4353" width="7.5" style="195" customWidth="1"/>
    <col min="4354" max="4354" width="1.875" style="195" customWidth="1"/>
    <col min="4355" max="4591" width="9" style="195"/>
    <col min="4592" max="4592" width="4.375" style="195" customWidth="1"/>
    <col min="4593" max="4593" width="8.625" style="195" customWidth="1"/>
    <col min="4594" max="4594" width="6.75" style="195" customWidth="1"/>
    <col min="4595" max="4595" width="10.5" style="195" bestFit="1" customWidth="1"/>
    <col min="4596" max="4607" width="8.625" style="195" customWidth="1"/>
    <col min="4608" max="4608" width="9.125" style="195" customWidth="1"/>
    <col min="4609" max="4609" width="7.5" style="195" customWidth="1"/>
    <col min="4610" max="4610" width="1.875" style="195" customWidth="1"/>
    <col min="4611" max="4847" width="9" style="195"/>
    <col min="4848" max="4848" width="4.375" style="195" customWidth="1"/>
    <col min="4849" max="4849" width="8.625" style="195" customWidth="1"/>
    <col min="4850" max="4850" width="6.75" style="195" customWidth="1"/>
    <col min="4851" max="4851" width="10.5" style="195" bestFit="1" customWidth="1"/>
    <col min="4852" max="4863" width="8.625" style="195" customWidth="1"/>
    <col min="4864" max="4864" width="9.125" style="195" customWidth="1"/>
    <col min="4865" max="4865" width="7.5" style="195" customWidth="1"/>
    <col min="4866" max="4866" width="1.875" style="195" customWidth="1"/>
    <col min="4867" max="5103" width="9" style="195"/>
    <col min="5104" max="5104" width="4.375" style="195" customWidth="1"/>
    <col min="5105" max="5105" width="8.625" style="195" customWidth="1"/>
    <col min="5106" max="5106" width="6.75" style="195" customWidth="1"/>
    <col min="5107" max="5107" width="10.5" style="195" bestFit="1" customWidth="1"/>
    <col min="5108" max="5119" width="8.625" style="195" customWidth="1"/>
    <col min="5120" max="5120" width="9.125" style="195" customWidth="1"/>
    <col min="5121" max="5121" width="7.5" style="195" customWidth="1"/>
    <col min="5122" max="5122" width="1.875" style="195" customWidth="1"/>
    <col min="5123" max="5359" width="9" style="195"/>
    <col min="5360" max="5360" width="4.375" style="195" customWidth="1"/>
    <col min="5361" max="5361" width="8.625" style="195" customWidth="1"/>
    <col min="5362" max="5362" width="6.75" style="195" customWidth="1"/>
    <col min="5363" max="5363" width="10.5" style="195" bestFit="1" customWidth="1"/>
    <col min="5364" max="5375" width="8.625" style="195" customWidth="1"/>
    <col min="5376" max="5376" width="9.125" style="195" customWidth="1"/>
    <col min="5377" max="5377" width="7.5" style="195" customWidth="1"/>
    <col min="5378" max="5378" width="1.875" style="195" customWidth="1"/>
    <col min="5379" max="5615" width="9" style="195"/>
    <col min="5616" max="5616" width="4.375" style="195" customWidth="1"/>
    <col min="5617" max="5617" width="8.625" style="195" customWidth="1"/>
    <col min="5618" max="5618" width="6.75" style="195" customWidth="1"/>
    <col min="5619" max="5619" width="10.5" style="195" bestFit="1" customWidth="1"/>
    <col min="5620" max="5631" width="8.625" style="195" customWidth="1"/>
    <col min="5632" max="5632" width="9.125" style="195" customWidth="1"/>
    <col min="5633" max="5633" width="7.5" style="195" customWidth="1"/>
    <col min="5634" max="5634" width="1.875" style="195" customWidth="1"/>
    <col min="5635" max="5871" width="9" style="195"/>
    <col min="5872" max="5872" width="4.375" style="195" customWidth="1"/>
    <col min="5873" max="5873" width="8.625" style="195" customWidth="1"/>
    <col min="5874" max="5874" width="6.75" style="195" customWidth="1"/>
    <col min="5875" max="5875" width="10.5" style="195" bestFit="1" customWidth="1"/>
    <col min="5876" max="5887" width="8.625" style="195" customWidth="1"/>
    <col min="5888" max="5888" width="9.125" style="195" customWidth="1"/>
    <col min="5889" max="5889" width="7.5" style="195" customWidth="1"/>
    <col min="5890" max="5890" width="1.875" style="195" customWidth="1"/>
    <col min="5891" max="6127" width="9" style="195"/>
    <col min="6128" max="6128" width="4.375" style="195" customWidth="1"/>
    <col min="6129" max="6129" width="8.625" style="195" customWidth="1"/>
    <col min="6130" max="6130" width="6.75" style="195" customWidth="1"/>
    <col min="6131" max="6131" width="10.5" style="195" bestFit="1" customWidth="1"/>
    <col min="6132" max="6143" width="8.625" style="195" customWidth="1"/>
    <col min="6144" max="6144" width="9.125" style="195" customWidth="1"/>
    <col min="6145" max="6145" width="7.5" style="195" customWidth="1"/>
    <col min="6146" max="6146" width="1.875" style="195" customWidth="1"/>
    <col min="6147" max="6383" width="9" style="195"/>
    <col min="6384" max="6384" width="4.375" style="195" customWidth="1"/>
    <col min="6385" max="6385" width="8.625" style="195" customWidth="1"/>
    <col min="6386" max="6386" width="6.75" style="195" customWidth="1"/>
    <col min="6387" max="6387" width="10.5" style="195" bestFit="1" customWidth="1"/>
    <col min="6388" max="6399" width="8.625" style="195" customWidth="1"/>
    <col min="6400" max="6400" width="9.125" style="195" customWidth="1"/>
    <col min="6401" max="6401" width="7.5" style="195" customWidth="1"/>
    <col min="6402" max="6402" width="1.875" style="195" customWidth="1"/>
    <col min="6403" max="6639" width="9" style="195"/>
    <col min="6640" max="6640" width="4.375" style="195" customWidth="1"/>
    <col min="6641" max="6641" width="8.625" style="195" customWidth="1"/>
    <col min="6642" max="6642" width="6.75" style="195" customWidth="1"/>
    <col min="6643" max="6643" width="10.5" style="195" bestFit="1" customWidth="1"/>
    <col min="6644" max="6655" width="8.625" style="195" customWidth="1"/>
    <col min="6656" max="6656" width="9.125" style="195" customWidth="1"/>
    <col min="6657" max="6657" width="7.5" style="195" customWidth="1"/>
    <col min="6658" max="6658" width="1.875" style="195" customWidth="1"/>
    <col min="6659" max="6895" width="9" style="195"/>
    <col min="6896" max="6896" width="4.375" style="195" customWidth="1"/>
    <col min="6897" max="6897" width="8.625" style="195" customWidth="1"/>
    <col min="6898" max="6898" width="6.75" style="195" customWidth="1"/>
    <col min="6899" max="6899" width="10.5" style="195" bestFit="1" customWidth="1"/>
    <col min="6900" max="6911" width="8.625" style="195" customWidth="1"/>
    <col min="6912" max="6912" width="9.125" style="195" customWidth="1"/>
    <col min="6913" max="6913" width="7.5" style="195" customWidth="1"/>
    <col min="6914" max="6914" width="1.875" style="195" customWidth="1"/>
    <col min="6915" max="7151" width="9" style="195"/>
    <col min="7152" max="7152" width="4.375" style="195" customWidth="1"/>
    <col min="7153" max="7153" width="8.625" style="195" customWidth="1"/>
    <col min="7154" max="7154" width="6.75" style="195" customWidth="1"/>
    <col min="7155" max="7155" width="10.5" style="195" bestFit="1" customWidth="1"/>
    <col min="7156" max="7167" width="8.625" style="195" customWidth="1"/>
    <col min="7168" max="7168" width="9.125" style="195" customWidth="1"/>
    <col min="7169" max="7169" width="7.5" style="195" customWidth="1"/>
    <col min="7170" max="7170" width="1.875" style="195" customWidth="1"/>
    <col min="7171" max="7407" width="9" style="195"/>
    <col min="7408" max="7408" width="4.375" style="195" customWidth="1"/>
    <col min="7409" max="7409" width="8.625" style="195" customWidth="1"/>
    <col min="7410" max="7410" width="6.75" style="195" customWidth="1"/>
    <col min="7411" max="7411" width="10.5" style="195" bestFit="1" customWidth="1"/>
    <col min="7412" max="7423" width="8.625" style="195" customWidth="1"/>
    <col min="7424" max="7424" width="9.125" style="195" customWidth="1"/>
    <col min="7425" max="7425" width="7.5" style="195" customWidth="1"/>
    <col min="7426" max="7426" width="1.875" style="195" customWidth="1"/>
    <col min="7427" max="7663" width="9" style="195"/>
    <col min="7664" max="7664" width="4.375" style="195" customWidth="1"/>
    <col min="7665" max="7665" width="8.625" style="195" customWidth="1"/>
    <col min="7666" max="7666" width="6.75" style="195" customWidth="1"/>
    <col min="7667" max="7667" width="10.5" style="195" bestFit="1" customWidth="1"/>
    <col min="7668" max="7679" width="8.625" style="195" customWidth="1"/>
    <col min="7680" max="7680" width="9.125" style="195" customWidth="1"/>
    <col min="7681" max="7681" width="7.5" style="195" customWidth="1"/>
    <col min="7682" max="7682" width="1.875" style="195" customWidth="1"/>
    <col min="7683" max="7919" width="9" style="195"/>
    <col min="7920" max="7920" width="4.375" style="195" customWidth="1"/>
    <col min="7921" max="7921" width="8.625" style="195" customWidth="1"/>
    <col min="7922" max="7922" width="6.75" style="195" customWidth="1"/>
    <col min="7923" max="7923" width="10.5" style="195" bestFit="1" customWidth="1"/>
    <col min="7924" max="7935" width="8.625" style="195" customWidth="1"/>
    <col min="7936" max="7936" width="9.125" style="195" customWidth="1"/>
    <col min="7937" max="7937" width="7.5" style="195" customWidth="1"/>
    <col min="7938" max="7938" width="1.875" style="195" customWidth="1"/>
    <col min="7939" max="8175" width="9" style="195"/>
    <col min="8176" max="8176" width="4.375" style="195" customWidth="1"/>
    <col min="8177" max="8177" width="8.625" style="195" customWidth="1"/>
    <col min="8178" max="8178" width="6.75" style="195" customWidth="1"/>
    <col min="8179" max="8179" width="10.5" style="195" bestFit="1" customWidth="1"/>
    <col min="8180" max="8191" width="8.625" style="195" customWidth="1"/>
    <col min="8192" max="8192" width="9.125" style="195" customWidth="1"/>
    <col min="8193" max="8193" width="7.5" style="195" customWidth="1"/>
    <col min="8194" max="8194" width="1.875" style="195" customWidth="1"/>
    <col min="8195" max="8431" width="9" style="195"/>
    <col min="8432" max="8432" width="4.375" style="195" customWidth="1"/>
    <col min="8433" max="8433" width="8.625" style="195" customWidth="1"/>
    <col min="8434" max="8434" width="6.75" style="195" customWidth="1"/>
    <col min="8435" max="8435" width="10.5" style="195" bestFit="1" customWidth="1"/>
    <col min="8436" max="8447" width="8.625" style="195" customWidth="1"/>
    <col min="8448" max="8448" width="9.125" style="195" customWidth="1"/>
    <col min="8449" max="8449" width="7.5" style="195" customWidth="1"/>
    <col min="8450" max="8450" width="1.875" style="195" customWidth="1"/>
    <col min="8451" max="8687" width="9" style="195"/>
    <col min="8688" max="8688" width="4.375" style="195" customWidth="1"/>
    <col min="8689" max="8689" width="8.625" style="195" customWidth="1"/>
    <col min="8690" max="8690" width="6.75" style="195" customWidth="1"/>
    <col min="8691" max="8691" width="10.5" style="195" bestFit="1" customWidth="1"/>
    <col min="8692" max="8703" width="8.625" style="195" customWidth="1"/>
    <col min="8704" max="8704" width="9.125" style="195" customWidth="1"/>
    <col min="8705" max="8705" width="7.5" style="195" customWidth="1"/>
    <col min="8706" max="8706" width="1.875" style="195" customWidth="1"/>
    <col min="8707" max="8943" width="9" style="195"/>
    <col min="8944" max="8944" width="4.375" style="195" customWidth="1"/>
    <col min="8945" max="8945" width="8.625" style="195" customWidth="1"/>
    <col min="8946" max="8946" width="6.75" style="195" customWidth="1"/>
    <col min="8947" max="8947" width="10.5" style="195" bestFit="1" customWidth="1"/>
    <col min="8948" max="8959" width="8.625" style="195" customWidth="1"/>
    <col min="8960" max="8960" width="9.125" style="195" customWidth="1"/>
    <col min="8961" max="8961" width="7.5" style="195" customWidth="1"/>
    <col min="8962" max="8962" width="1.875" style="195" customWidth="1"/>
    <col min="8963" max="9199" width="9" style="195"/>
    <col min="9200" max="9200" width="4.375" style="195" customWidth="1"/>
    <col min="9201" max="9201" width="8.625" style="195" customWidth="1"/>
    <col min="9202" max="9202" width="6.75" style="195" customWidth="1"/>
    <col min="9203" max="9203" width="10.5" style="195" bestFit="1" customWidth="1"/>
    <col min="9204" max="9215" width="8.625" style="195" customWidth="1"/>
    <col min="9216" max="9216" width="9.125" style="195" customWidth="1"/>
    <col min="9217" max="9217" width="7.5" style="195" customWidth="1"/>
    <col min="9218" max="9218" width="1.875" style="195" customWidth="1"/>
    <col min="9219" max="9455" width="9" style="195"/>
    <col min="9456" max="9456" width="4.375" style="195" customWidth="1"/>
    <col min="9457" max="9457" width="8.625" style="195" customWidth="1"/>
    <col min="9458" max="9458" width="6.75" style="195" customWidth="1"/>
    <col min="9459" max="9459" width="10.5" style="195" bestFit="1" customWidth="1"/>
    <col min="9460" max="9471" width="8.625" style="195" customWidth="1"/>
    <col min="9472" max="9472" width="9.125" style="195" customWidth="1"/>
    <col min="9473" max="9473" width="7.5" style="195" customWidth="1"/>
    <col min="9474" max="9474" width="1.875" style="195" customWidth="1"/>
    <col min="9475" max="9711" width="9" style="195"/>
    <col min="9712" max="9712" width="4.375" style="195" customWidth="1"/>
    <col min="9713" max="9713" width="8.625" style="195" customWidth="1"/>
    <col min="9714" max="9714" width="6.75" style="195" customWidth="1"/>
    <col min="9715" max="9715" width="10.5" style="195" bestFit="1" customWidth="1"/>
    <col min="9716" max="9727" width="8.625" style="195" customWidth="1"/>
    <col min="9728" max="9728" width="9.125" style="195" customWidth="1"/>
    <col min="9729" max="9729" width="7.5" style="195" customWidth="1"/>
    <col min="9730" max="9730" width="1.875" style="195" customWidth="1"/>
    <col min="9731" max="9967" width="9" style="195"/>
    <col min="9968" max="9968" width="4.375" style="195" customWidth="1"/>
    <col min="9969" max="9969" width="8.625" style="195" customWidth="1"/>
    <col min="9970" max="9970" width="6.75" style="195" customWidth="1"/>
    <col min="9971" max="9971" width="10.5" style="195" bestFit="1" customWidth="1"/>
    <col min="9972" max="9983" width="8.625" style="195" customWidth="1"/>
    <col min="9984" max="9984" width="9.125" style="195" customWidth="1"/>
    <col min="9985" max="9985" width="7.5" style="195" customWidth="1"/>
    <col min="9986" max="9986" width="1.875" style="195" customWidth="1"/>
    <col min="9987" max="10223" width="9" style="195"/>
    <col min="10224" max="10224" width="4.375" style="195" customWidth="1"/>
    <col min="10225" max="10225" width="8.625" style="195" customWidth="1"/>
    <col min="10226" max="10226" width="6.75" style="195" customWidth="1"/>
    <col min="10227" max="10227" width="10.5" style="195" bestFit="1" customWidth="1"/>
    <col min="10228" max="10239" width="8.625" style="195" customWidth="1"/>
    <col min="10240" max="10240" width="9.125" style="195" customWidth="1"/>
    <col min="10241" max="10241" width="7.5" style="195" customWidth="1"/>
    <col min="10242" max="10242" width="1.875" style="195" customWidth="1"/>
    <col min="10243" max="10479" width="9" style="195"/>
    <col min="10480" max="10480" width="4.375" style="195" customWidth="1"/>
    <col min="10481" max="10481" width="8.625" style="195" customWidth="1"/>
    <col min="10482" max="10482" width="6.75" style="195" customWidth="1"/>
    <col min="10483" max="10483" width="10.5" style="195" bestFit="1" customWidth="1"/>
    <col min="10484" max="10495" width="8.625" style="195" customWidth="1"/>
    <col min="10496" max="10496" width="9.125" style="195" customWidth="1"/>
    <col min="10497" max="10497" width="7.5" style="195" customWidth="1"/>
    <col min="10498" max="10498" width="1.875" style="195" customWidth="1"/>
    <col min="10499" max="10735" width="9" style="195"/>
    <col min="10736" max="10736" width="4.375" style="195" customWidth="1"/>
    <col min="10737" max="10737" width="8.625" style="195" customWidth="1"/>
    <col min="10738" max="10738" width="6.75" style="195" customWidth="1"/>
    <col min="10739" max="10739" width="10.5" style="195" bestFit="1" customWidth="1"/>
    <col min="10740" max="10751" width="8.625" style="195" customWidth="1"/>
    <col min="10752" max="10752" width="9.125" style="195" customWidth="1"/>
    <col min="10753" max="10753" width="7.5" style="195" customWidth="1"/>
    <col min="10754" max="10754" width="1.875" style="195" customWidth="1"/>
    <col min="10755" max="10991" width="9" style="195"/>
    <col min="10992" max="10992" width="4.375" style="195" customWidth="1"/>
    <col min="10993" max="10993" width="8.625" style="195" customWidth="1"/>
    <col min="10994" max="10994" width="6.75" style="195" customWidth="1"/>
    <col min="10995" max="10995" width="10.5" style="195" bestFit="1" customWidth="1"/>
    <col min="10996" max="11007" width="8.625" style="195" customWidth="1"/>
    <col min="11008" max="11008" width="9.125" style="195" customWidth="1"/>
    <col min="11009" max="11009" width="7.5" style="195" customWidth="1"/>
    <col min="11010" max="11010" width="1.875" style="195" customWidth="1"/>
    <col min="11011" max="11247" width="9" style="195"/>
    <col min="11248" max="11248" width="4.375" style="195" customWidth="1"/>
    <col min="11249" max="11249" width="8.625" style="195" customWidth="1"/>
    <col min="11250" max="11250" width="6.75" style="195" customWidth="1"/>
    <col min="11251" max="11251" width="10.5" style="195" bestFit="1" customWidth="1"/>
    <col min="11252" max="11263" width="8.625" style="195" customWidth="1"/>
    <col min="11264" max="11264" width="9.125" style="195" customWidth="1"/>
    <col min="11265" max="11265" width="7.5" style="195" customWidth="1"/>
    <col min="11266" max="11266" width="1.875" style="195" customWidth="1"/>
    <col min="11267" max="11503" width="9" style="195"/>
    <col min="11504" max="11504" width="4.375" style="195" customWidth="1"/>
    <col min="11505" max="11505" width="8.625" style="195" customWidth="1"/>
    <col min="11506" max="11506" width="6.75" style="195" customWidth="1"/>
    <col min="11507" max="11507" width="10.5" style="195" bestFit="1" customWidth="1"/>
    <col min="11508" max="11519" width="8.625" style="195" customWidth="1"/>
    <col min="11520" max="11520" width="9.125" style="195" customWidth="1"/>
    <col min="11521" max="11521" width="7.5" style="195" customWidth="1"/>
    <col min="11522" max="11522" width="1.875" style="195" customWidth="1"/>
    <col min="11523" max="11759" width="9" style="195"/>
    <col min="11760" max="11760" width="4.375" style="195" customWidth="1"/>
    <col min="11761" max="11761" width="8.625" style="195" customWidth="1"/>
    <col min="11762" max="11762" width="6.75" style="195" customWidth="1"/>
    <col min="11763" max="11763" width="10.5" style="195" bestFit="1" customWidth="1"/>
    <col min="11764" max="11775" width="8.625" style="195" customWidth="1"/>
    <col min="11776" max="11776" width="9.125" style="195" customWidth="1"/>
    <col min="11777" max="11777" width="7.5" style="195" customWidth="1"/>
    <col min="11778" max="11778" width="1.875" style="195" customWidth="1"/>
    <col min="11779" max="12015" width="9" style="195"/>
    <col min="12016" max="12016" width="4.375" style="195" customWidth="1"/>
    <col min="12017" max="12017" width="8.625" style="195" customWidth="1"/>
    <col min="12018" max="12018" width="6.75" style="195" customWidth="1"/>
    <col min="12019" max="12019" width="10.5" style="195" bestFit="1" customWidth="1"/>
    <col min="12020" max="12031" width="8.625" style="195" customWidth="1"/>
    <col min="12032" max="12032" width="9.125" style="195" customWidth="1"/>
    <col min="12033" max="12033" width="7.5" style="195" customWidth="1"/>
    <col min="12034" max="12034" width="1.875" style="195" customWidth="1"/>
    <col min="12035" max="12271" width="9" style="195"/>
    <col min="12272" max="12272" width="4.375" style="195" customWidth="1"/>
    <col min="12273" max="12273" width="8.625" style="195" customWidth="1"/>
    <col min="12274" max="12274" width="6.75" style="195" customWidth="1"/>
    <col min="12275" max="12275" width="10.5" style="195" bestFit="1" customWidth="1"/>
    <col min="12276" max="12287" width="8.625" style="195" customWidth="1"/>
    <col min="12288" max="12288" width="9.125" style="195" customWidth="1"/>
    <col min="12289" max="12289" width="7.5" style="195" customWidth="1"/>
    <col min="12290" max="12290" width="1.875" style="195" customWidth="1"/>
    <col min="12291" max="12527" width="9" style="195"/>
    <col min="12528" max="12528" width="4.375" style="195" customWidth="1"/>
    <col min="12529" max="12529" width="8.625" style="195" customWidth="1"/>
    <col min="12530" max="12530" width="6.75" style="195" customWidth="1"/>
    <col min="12531" max="12531" width="10.5" style="195" bestFit="1" customWidth="1"/>
    <col min="12532" max="12543" width="8.625" style="195" customWidth="1"/>
    <col min="12544" max="12544" width="9.125" style="195" customWidth="1"/>
    <col min="12545" max="12545" width="7.5" style="195" customWidth="1"/>
    <col min="12546" max="12546" width="1.875" style="195" customWidth="1"/>
    <col min="12547" max="12783" width="9" style="195"/>
    <col min="12784" max="12784" width="4.375" style="195" customWidth="1"/>
    <col min="12785" max="12785" width="8.625" style="195" customWidth="1"/>
    <col min="12786" max="12786" width="6.75" style="195" customWidth="1"/>
    <col min="12787" max="12787" width="10.5" style="195" bestFit="1" customWidth="1"/>
    <col min="12788" max="12799" width="8.625" style="195" customWidth="1"/>
    <col min="12800" max="12800" width="9.125" style="195" customWidth="1"/>
    <col min="12801" max="12801" width="7.5" style="195" customWidth="1"/>
    <col min="12802" max="12802" width="1.875" style="195" customWidth="1"/>
    <col min="12803" max="13039" width="9" style="195"/>
    <col min="13040" max="13040" width="4.375" style="195" customWidth="1"/>
    <col min="13041" max="13041" width="8.625" style="195" customWidth="1"/>
    <col min="13042" max="13042" width="6.75" style="195" customWidth="1"/>
    <col min="13043" max="13043" width="10.5" style="195" bestFit="1" customWidth="1"/>
    <col min="13044" max="13055" width="8.625" style="195" customWidth="1"/>
    <col min="13056" max="13056" width="9.125" style="195" customWidth="1"/>
    <col min="13057" max="13057" width="7.5" style="195" customWidth="1"/>
    <col min="13058" max="13058" width="1.875" style="195" customWidth="1"/>
    <col min="13059" max="13295" width="9" style="195"/>
    <col min="13296" max="13296" width="4.375" style="195" customWidth="1"/>
    <col min="13297" max="13297" width="8.625" style="195" customWidth="1"/>
    <col min="13298" max="13298" width="6.75" style="195" customWidth="1"/>
    <col min="13299" max="13299" width="10.5" style="195" bestFit="1" customWidth="1"/>
    <col min="13300" max="13311" width="8.625" style="195" customWidth="1"/>
    <col min="13312" max="13312" width="9.125" style="195" customWidth="1"/>
    <col min="13313" max="13313" width="7.5" style="195" customWidth="1"/>
    <col min="13314" max="13314" width="1.875" style="195" customWidth="1"/>
    <col min="13315" max="13551" width="9" style="195"/>
    <col min="13552" max="13552" width="4.375" style="195" customWidth="1"/>
    <col min="13553" max="13553" width="8.625" style="195" customWidth="1"/>
    <col min="13554" max="13554" width="6.75" style="195" customWidth="1"/>
    <col min="13555" max="13555" width="10.5" style="195" bestFit="1" customWidth="1"/>
    <col min="13556" max="13567" width="8.625" style="195" customWidth="1"/>
    <col min="13568" max="13568" width="9.125" style="195" customWidth="1"/>
    <col min="13569" max="13569" width="7.5" style="195" customWidth="1"/>
    <col min="13570" max="13570" width="1.875" style="195" customWidth="1"/>
    <col min="13571" max="13807" width="9" style="195"/>
    <col min="13808" max="13808" width="4.375" style="195" customWidth="1"/>
    <col min="13809" max="13809" width="8.625" style="195" customWidth="1"/>
    <col min="13810" max="13810" width="6.75" style="195" customWidth="1"/>
    <col min="13811" max="13811" width="10.5" style="195" bestFit="1" customWidth="1"/>
    <col min="13812" max="13823" width="8.625" style="195" customWidth="1"/>
    <col min="13824" max="13824" width="9.125" style="195" customWidth="1"/>
    <col min="13825" max="13825" width="7.5" style="195" customWidth="1"/>
    <col min="13826" max="13826" width="1.875" style="195" customWidth="1"/>
    <col min="13827" max="14063" width="9" style="195"/>
    <col min="14064" max="14064" width="4.375" style="195" customWidth="1"/>
    <col min="14065" max="14065" width="8.625" style="195" customWidth="1"/>
    <col min="14066" max="14066" width="6.75" style="195" customWidth="1"/>
    <col min="14067" max="14067" width="10.5" style="195" bestFit="1" customWidth="1"/>
    <col min="14068" max="14079" width="8.625" style="195" customWidth="1"/>
    <col min="14080" max="14080" width="9.125" style="195" customWidth="1"/>
    <col min="14081" max="14081" width="7.5" style="195" customWidth="1"/>
    <col min="14082" max="14082" width="1.875" style="195" customWidth="1"/>
    <col min="14083" max="14319" width="9" style="195"/>
    <col min="14320" max="14320" width="4.375" style="195" customWidth="1"/>
    <col min="14321" max="14321" width="8.625" style="195" customWidth="1"/>
    <col min="14322" max="14322" width="6.75" style="195" customWidth="1"/>
    <col min="14323" max="14323" width="10.5" style="195" bestFit="1" customWidth="1"/>
    <col min="14324" max="14335" width="8.625" style="195" customWidth="1"/>
    <col min="14336" max="14336" width="9.125" style="195" customWidth="1"/>
    <col min="14337" max="14337" width="7.5" style="195" customWidth="1"/>
    <col min="14338" max="14338" width="1.875" style="195" customWidth="1"/>
    <col min="14339" max="14575" width="9" style="195"/>
    <col min="14576" max="14576" width="4.375" style="195" customWidth="1"/>
    <col min="14577" max="14577" width="8.625" style="195" customWidth="1"/>
    <col min="14578" max="14578" width="6.75" style="195" customWidth="1"/>
    <col min="14579" max="14579" width="10.5" style="195" bestFit="1" customWidth="1"/>
    <col min="14580" max="14591" width="8.625" style="195" customWidth="1"/>
    <col min="14592" max="14592" width="9.125" style="195" customWidth="1"/>
    <col min="14593" max="14593" width="7.5" style="195" customWidth="1"/>
    <col min="14594" max="14594" width="1.875" style="195" customWidth="1"/>
    <col min="14595" max="14831" width="9" style="195"/>
    <col min="14832" max="14832" width="4.375" style="195" customWidth="1"/>
    <col min="14833" max="14833" width="8.625" style="195" customWidth="1"/>
    <col min="14834" max="14834" width="6.75" style="195" customWidth="1"/>
    <col min="14835" max="14835" width="10.5" style="195" bestFit="1" customWidth="1"/>
    <col min="14836" max="14847" width="8.625" style="195" customWidth="1"/>
    <col min="14848" max="14848" width="9.125" style="195" customWidth="1"/>
    <col min="14849" max="14849" width="7.5" style="195" customWidth="1"/>
    <col min="14850" max="14850" width="1.875" style="195" customWidth="1"/>
    <col min="14851" max="15087" width="9" style="195"/>
    <col min="15088" max="15088" width="4.375" style="195" customWidth="1"/>
    <col min="15089" max="15089" width="8.625" style="195" customWidth="1"/>
    <col min="15090" max="15090" width="6.75" style="195" customWidth="1"/>
    <col min="15091" max="15091" width="10.5" style="195" bestFit="1" customWidth="1"/>
    <col min="15092" max="15103" width="8.625" style="195" customWidth="1"/>
    <col min="15104" max="15104" width="9.125" style="195" customWidth="1"/>
    <col min="15105" max="15105" width="7.5" style="195" customWidth="1"/>
    <col min="15106" max="15106" width="1.875" style="195" customWidth="1"/>
    <col min="15107" max="15343" width="9" style="195"/>
    <col min="15344" max="15344" width="4.375" style="195" customWidth="1"/>
    <col min="15345" max="15345" width="8.625" style="195" customWidth="1"/>
    <col min="15346" max="15346" width="6.75" style="195" customWidth="1"/>
    <col min="15347" max="15347" width="10.5" style="195" bestFit="1" customWidth="1"/>
    <col min="15348" max="15359" width="8.625" style="195" customWidth="1"/>
    <col min="15360" max="15360" width="9.125" style="195" customWidth="1"/>
    <col min="15361" max="15361" width="7.5" style="195" customWidth="1"/>
    <col min="15362" max="15362" width="1.875" style="195" customWidth="1"/>
    <col min="15363" max="15599" width="9" style="195"/>
    <col min="15600" max="15600" width="4.375" style="195" customWidth="1"/>
    <col min="15601" max="15601" width="8.625" style="195" customWidth="1"/>
    <col min="15602" max="15602" width="6.75" style="195" customWidth="1"/>
    <col min="15603" max="15603" width="10.5" style="195" bestFit="1" customWidth="1"/>
    <col min="15604" max="15615" width="8.625" style="195" customWidth="1"/>
    <col min="15616" max="15616" width="9.125" style="195" customWidth="1"/>
    <col min="15617" max="15617" width="7.5" style="195" customWidth="1"/>
    <col min="15618" max="15618" width="1.875" style="195" customWidth="1"/>
    <col min="15619" max="15855" width="9" style="195"/>
    <col min="15856" max="15856" width="4.375" style="195" customWidth="1"/>
    <col min="15857" max="15857" width="8.625" style="195" customWidth="1"/>
    <col min="15858" max="15858" width="6.75" style="195" customWidth="1"/>
    <col min="15859" max="15859" width="10.5" style="195" bestFit="1" customWidth="1"/>
    <col min="15860" max="15871" width="8.625" style="195" customWidth="1"/>
    <col min="15872" max="15872" width="9.125" style="195" customWidth="1"/>
    <col min="15873" max="15873" width="7.5" style="195" customWidth="1"/>
    <col min="15874" max="15874" width="1.875" style="195" customWidth="1"/>
    <col min="15875" max="16111" width="9" style="195"/>
    <col min="16112" max="16112" width="4.375" style="195" customWidth="1"/>
    <col min="16113" max="16113" width="8.625" style="195" customWidth="1"/>
    <col min="16114" max="16114" width="6.75" style="195" customWidth="1"/>
    <col min="16115" max="16115" width="10.5" style="195" bestFit="1" customWidth="1"/>
    <col min="16116" max="16127" width="8.625" style="195" customWidth="1"/>
    <col min="16128" max="16128" width="9.125" style="195" customWidth="1"/>
    <col min="16129" max="16129" width="7.5" style="195" customWidth="1"/>
    <col min="16130" max="16130" width="1.875" style="195" customWidth="1"/>
    <col min="16131" max="16384" width="9" style="195"/>
  </cols>
  <sheetData>
    <row r="1" spans="2:18" ht="17.25">
      <c r="B1" s="126" t="s">
        <v>195</v>
      </c>
    </row>
    <row r="2" spans="2:18" ht="11.1" customHeight="1">
      <c r="B2" s="126"/>
    </row>
    <row r="3" spans="2:18" ht="12.75" customHeight="1">
      <c r="B3" s="125" t="s">
        <v>196</v>
      </c>
      <c r="Q3" s="125" t="s">
        <v>177</v>
      </c>
    </row>
    <row r="4" spans="2:18" ht="12.75" customHeight="1">
      <c r="B4" s="196"/>
      <c r="C4" s="196" t="s">
        <v>178</v>
      </c>
      <c r="D4" s="197"/>
      <c r="E4" s="198" t="s">
        <v>179</v>
      </c>
      <c r="F4" s="198"/>
      <c r="G4" s="198"/>
      <c r="H4" s="198"/>
      <c r="I4" s="198"/>
      <c r="J4" s="198"/>
      <c r="K4" s="198"/>
      <c r="L4" s="198"/>
      <c r="M4" s="199"/>
      <c r="N4" s="198"/>
      <c r="O4" s="198"/>
      <c r="P4" s="200"/>
      <c r="Q4" s="196"/>
      <c r="R4" s="196"/>
    </row>
    <row r="5" spans="2:18" ht="12.75" customHeight="1">
      <c r="B5" s="201" t="s">
        <v>197</v>
      </c>
      <c r="C5" s="201" t="s">
        <v>181</v>
      </c>
      <c r="D5" s="202" t="s">
        <v>182</v>
      </c>
      <c r="E5" s="203" t="s">
        <v>124</v>
      </c>
      <c r="F5" s="203" t="s">
        <v>126</v>
      </c>
      <c r="G5" s="203" t="s">
        <v>127</v>
      </c>
      <c r="H5" s="203" t="s">
        <v>128</v>
      </c>
      <c r="I5" s="203" t="s">
        <v>129</v>
      </c>
      <c r="J5" s="203" t="s">
        <v>131</v>
      </c>
      <c r="K5" s="203" t="s">
        <v>133</v>
      </c>
      <c r="L5" s="203" t="s">
        <v>134</v>
      </c>
      <c r="M5" s="203" t="s">
        <v>135</v>
      </c>
      <c r="N5" s="203" t="s">
        <v>183</v>
      </c>
      <c r="O5" s="203" t="s">
        <v>184</v>
      </c>
      <c r="P5" s="204" t="s">
        <v>185</v>
      </c>
      <c r="Q5" s="201" t="s">
        <v>186</v>
      </c>
      <c r="R5" s="205" t="s">
        <v>42</v>
      </c>
    </row>
    <row r="6" spans="2:18" ht="12.75" customHeight="1">
      <c r="B6" s="196"/>
      <c r="C6" s="206" t="s">
        <v>178</v>
      </c>
      <c r="D6" s="207">
        <f>SUM(E6:P6)</f>
        <v>11847900</v>
      </c>
      <c r="E6" s="208">
        <v>999100</v>
      </c>
      <c r="F6" s="208">
        <v>570400</v>
      </c>
      <c r="G6" s="208">
        <v>1014000</v>
      </c>
      <c r="H6" s="208">
        <v>1142300</v>
      </c>
      <c r="I6" s="208">
        <v>1069400</v>
      </c>
      <c r="J6" s="208">
        <v>803600</v>
      </c>
      <c r="K6" s="208">
        <v>846200</v>
      </c>
      <c r="L6" s="208">
        <v>1638200</v>
      </c>
      <c r="M6" s="208">
        <v>839800</v>
      </c>
      <c r="N6" s="208">
        <v>1157100</v>
      </c>
      <c r="O6" s="208">
        <v>1139400</v>
      </c>
      <c r="P6" s="209">
        <v>628400</v>
      </c>
      <c r="Q6" s="171">
        <v>12409600</v>
      </c>
      <c r="R6" s="210">
        <f t="shared" ref="R6:R11" si="0">IF(Q6=0,"-",D6/Q6)</f>
        <v>0.95473665549252196</v>
      </c>
    </row>
    <row r="7" spans="2:18" ht="12.75" customHeight="1">
      <c r="B7" s="211" t="s">
        <v>198</v>
      </c>
      <c r="C7" s="212" t="s">
        <v>188</v>
      </c>
      <c r="D7" s="213">
        <f>SUM(E7:P7)</f>
        <v>1383200</v>
      </c>
      <c r="E7" s="208">
        <v>87000</v>
      </c>
      <c r="F7" s="208">
        <v>89900</v>
      </c>
      <c r="G7" s="208">
        <v>111600</v>
      </c>
      <c r="H7" s="208">
        <v>137000</v>
      </c>
      <c r="I7" s="208">
        <v>127700</v>
      </c>
      <c r="J7" s="208">
        <v>108600</v>
      </c>
      <c r="K7" s="208">
        <v>113000</v>
      </c>
      <c r="L7" s="208">
        <v>155900</v>
      </c>
      <c r="M7" s="208">
        <v>99400</v>
      </c>
      <c r="N7" s="208">
        <v>118000</v>
      </c>
      <c r="O7" s="208">
        <v>125800</v>
      </c>
      <c r="P7" s="209">
        <v>109300</v>
      </c>
      <c r="Q7" s="175">
        <v>1411700</v>
      </c>
      <c r="R7" s="214">
        <f t="shared" si="0"/>
        <v>0.97981157469717362</v>
      </c>
    </row>
    <row r="8" spans="2:18" ht="12.75" customHeight="1">
      <c r="B8" s="201"/>
      <c r="C8" s="215" t="s">
        <v>189</v>
      </c>
      <c r="D8" s="216">
        <f>D6+D7</f>
        <v>13231100</v>
      </c>
      <c r="E8" s="217">
        <f t="shared" ref="E8:Q8" si="1">E6+E7</f>
        <v>1086100</v>
      </c>
      <c r="F8" s="218">
        <f t="shared" si="1"/>
        <v>660300</v>
      </c>
      <c r="G8" s="218">
        <f t="shared" si="1"/>
        <v>1125600</v>
      </c>
      <c r="H8" s="218">
        <f t="shared" si="1"/>
        <v>1279300</v>
      </c>
      <c r="I8" s="218">
        <f t="shared" si="1"/>
        <v>1197100</v>
      </c>
      <c r="J8" s="218">
        <f t="shared" si="1"/>
        <v>912200</v>
      </c>
      <c r="K8" s="218">
        <f t="shared" si="1"/>
        <v>959200</v>
      </c>
      <c r="L8" s="218">
        <f t="shared" si="1"/>
        <v>1794100</v>
      </c>
      <c r="M8" s="218">
        <f t="shared" si="1"/>
        <v>939200</v>
      </c>
      <c r="N8" s="218">
        <f t="shared" si="1"/>
        <v>1275100</v>
      </c>
      <c r="O8" s="218">
        <f t="shared" si="1"/>
        <v>1265200</v>
      </c>
      <c r="P8" s="219">
        <f t="shared" si="1"/>
        <v>737700</v>
      </c>
      <c r="Q8" s="216">
        <f t="shared" si="1"/>
        <v>13821300</v>
      </c>
      <c r="R8" s="220">
        <f t="shared" si="0"/>
        <v>0.95729779398464687</v>
      </c>
    </row>
    <row r="9" spans="2:18" ht="12.75" customHeight="1">
      <c r="B9" s="196"/>
      <c r="C9" s="221" t="s">
        <v>178</v>
      </c>
      <c r="D9" s="207">
        <f>SUM(E9:P9)</f>
        <v>11847900</v>
      </c>
      <c r="E9" s="208">
        <f>E6</f>
        <v>999100</v>
      </c>
      <c r="F9" s="208">
        <f t="shared" ref="F9:Q10" si="2">F6</f>
        <v>570400</v>
      </c>
      <c r="G9" s="208">
        <f t="shared" si="2"/>
        <v>1014000</v>
      </c>
      <c r="H9" s="208">
        <f t="shared" si="2"/>
        <v>1142300</v>
      </c>
      <c r="I9" s="208">
        <f t="shared" si="2"/>
        <v>1069400</v>
      </c>
      <c r="J9" s="208">
        <f t="shared" si="2"/>
        <v>803600</v>
      </c>
      <c r="K9" s="208">
        <f t="shared" si="2"/>
        <v>846200</v>
      </c>
      <c r="L9" s="208">
        <f t="shared" si="2"/>
        <v>1638200</v>
      </c>
      <c r="M9" s="208">
        <f t="shared" si="2"/>
        <v>839800</v>
      </c>
      <c r="N9" s="208">
        <f t="shared" si="2"/>
        <v>1157100</v>
      </c>
      <c r="O9" s="208">
        <f t="shared" si="2"/>
        <v>1139400</v>
      </c>
      <c r="P9" s="222">
        <f t="shared" si="2"/>
        <v>628400</v>
      </c>
      <c r="Q9" s="223">
        <f t="shared" si="2"/>
        <v>12409600</v>
      </c>
      <c r="R9" s="210">
        <f t="shared" si="0"/>
        <v>0.95473665549252196</v>
      </c>
    </row>
    <row r="10" spans="2:18" ht="12.75" customHeight="1">
      <c r="B10" s="224" t="s">
        <v>139</v>
      </c>
      <c r="C10" s="225" t="s">
        <v>188</v>
      </c>
      <c r="D10" s="213">
        <f>SUM(E10:P10)</f>
        <v>1383200</v>
      </c>
      <c r="E10" s="208">
        <f>E7</f>
        <v>87000</v>
      </c>
      <c r="F10" s="208">
        <f t="shared" si="2"/>
        <v>89900</v>
      </c>
      <c r="G10" s="208">
        <f t="shared" si="2"/>
        <v>111600</v>
      </c>
      <c r="H10" s="208">
        <f t="shared" si="2"/>
        <v>137000</v>
      </c>
      <c r="I10" s="208">
        <f t="shared" si="2"/>
        <v>127700</v>
      </c>
      <c r="J10" s="208">
        <f t="shared" si="2"/>
        <v>108600</v>
      </c>
      <c r="K10" s="208">
        <f t="shared" si="2"/>
        <v>113000</v>
      </c>
      <c r="L10" s="208">
        <f t="shared" si="2"/>
        <v>155900</v>
      </c>
      <c r="M10" s="208">
        <f t="shared" si="2"/>
        <v>99400</v>
      </c>
      <c r="N10" s="208">
        <f t="shared" si="2"/>
        <v>118000</v>
      </c>
      <c r="O10" s="208">
        <f t="shared" si="2"/>
        <v>125800</v>
      </c>
      <c r="P10" s="226">
        <f t="shared" si="2"/>
        <v>109300</v>
      </c>
      <c r="Q10" s="227">
        <f t="shared" si="2"/>
        <v>1411700</v>
      </c>
      <c r="R10" s="214">
        <f t="shared" si="0"/>
        <v>0.97981157469717362</v>
      </c>
    </row>
    <row r="11" spans="2:18" ht="12.75" customHeight="1">
      <c r="B11" s="201"/>
      <c r="C11" s="228" t="s">
        <v>189</v>
      </c>
      <c r="D11" s="216">
        <f>D9+D10</f>
        <v>13231100</v>
      </c>
      <c r="E11" s="217">
        <f>E9+E10</f>
        <v>1086100</v>
      </c>
      <c r="F11" s="218">
        <f>F9+F10</f>
        <v>660300</v>
      </c>
      <c r="G11" s="218">
        <f>G9+G10</f>
        <v>1125600</v>
      </c>
      <c r="H11" s="218">
        <f t="shared" ref="H11:P11" si="3">H9+H10</f>
        <v>1279300</v>
      </c>
      <c r="I11" s="218">
        <f t="shared" si="3"/>
        <v>1197100</v>
      </c>
      <c r="J11" s="218">
        <f t="shared" si="3"/>
        <v>912200</v>
      </c>
      <c r="K11" s="218">
        <f t="shared" si="3"/>
        <v>959200</v>
      </c>
      <c r="L11" s="218">
        <f t="shared" si="3"/>
        <v>1794100</v>
      </c>
      <c r="M11" s="218">
        <f t="shared" si="3"/>
        <v>939200</v>
      </c>
      <c r="N11" s="218">
        <f t="shared" si="3"/>
        <v>1275100</v>
      </c>
      <c r="O11" s="218">
        <f t="shared" si="3"/>
        <v>1265200</v>
      </c>
      <c r="P11" s="219">
        <f t="shared" si="3"/>
        <v>737700</v>
      </c>
      <c r="Q11" s="216">
        <f>Q9+Q10</f>
        <v>13821300</v>
      </c>
      <c r="R11" s="220">
        <f t="shared" si="0"/>
        <v>0.95729779398464687</v>
      </c>
    </row>
    <row r="12" spans="2:18" ht="12.75" customHeight="1">
      <c r="B12" s="125" t="s">
        <v>199</v>
      </c>
      <c r="C12" s="229"/>
      <c r="D12" s="230"/>
      <c r="E12" s="230"/>
      <c r="F12" s="230"/>
      <c r="G12" s="230"/>
      <c r="H12" s="230"/>
      <c r="I12" s="230"/>
      <c r="J12" s="230"/>
      <c r="K12" s="230"/>
      <c r="L12" s="230"/>
      <c r="M12" s="230"/>
      <c r="N12" s="230"/>
      <c r="O12" s="230"/>
      <c r="P12" s="230"/>
      <c r="Q12" s="125" t="s">
        <v>177</v>
      </c>
      <c r="R12" s="231"/>
    </row>
    <row r="13" spans="2:18" ht="12.75" customHeight="1">
      <c r="B13" s="196"/>
      <c r="C13" s="196" t="s">
        <v>178</v>
      </c>
      <c r="D13" s="197"/>
      <c r="E13" s="198" t="s">
        <v>179</v>
      </c>
      <c r="F13" s="198"/>
      <c r="G13" s="198"/>
      <c r="H13" s="198"/>
      <c r="I13" s="198"/>
      <c r="J13" s="198"/>
      <c r="K13" s="198"/>
      <c r="L13" s="198"/>
      <c r="M13" s="199"/>
      <c r="N13" s="198"/>
      <c r="O13" s="198"/>
      <c r="P13" s="200"/>
      <c r="Q13" s="196"/>
      <c r="R13" s="196"/>
    </row>
    <row r="14" spans="2:18" ht="12.75" customHeight="1">
      <c r="B14" s="201" t="s">
        <v>197</v>
      </c>
      <c r="C14" s="201" t="s">
        <v>181</v>
      </c>
      <c r="D14" s="202" t="s">
        <v>182</v>
      </c>
      <c r="E14" s="232" t="s">
        <v>124</v>
      </c>
      <c r="F14" s="203" t="s">
        <v>126</v>
      </c>
      <c r="G14" s="203" t="s">
        <v>127</v>
      </c>
      <c r="H14" s="203" t="s">
        <v>128</v>
      </c>
      <c r="I14" s="203" t="s">
        <v>129</v>
      </c>
      <c r="J14" s="203" t="s">
        <v>131</v>
      </c>
      <c r="K14" s="203" t="s">
        <v>133</v>
      </c>
      <c r="L14" s="203" t="s">
        <v>134</v>
      </c>
      <c r="M14" s="203" t="s">
        <v>135</v>
      </c>
      <c r="N14" s="203" t="s">
        <v>183</v>
      </c>
      <c r="O14" s="203" t="s">
        <v>184</v>
      </c>
      <c r="P14" s="233" t="s">
        <v>185</v>
      </c>
      <c r="Q14" s="201" t="s">
        <v>186</v>
      </c>
      <c r="R14" s="234" t="s">
        <v>42</v>
      </c>
    </row>
    <row r="15" spans="2:18" ht="12.75" customHeight="1">
      <c r="B15" s="196"/>
      <c r="C15" s="206" t="s">
        <v>178</v>
      </c>
      <c r="D15" s="207">
        <f>SUM(E15:P15)</f>
        <v>2735400</v>
      </c>
      <c r="E15" s="208">
        <v>139200</v>
      </c>
      <c r="F15" s="208">
        <v>151000</v>
      </c>
      <c r="G15" s="208">
        <v>261100</v>
      </c>
      <c r="H15" s="208">
        <v>340300</v>
      </c>
      <c r="I15" s="208">
        <v>228000</v>
      </c>
      <c r="J15" s="208">
        <v>197100</v>
      </c>
      <c r="K15" s="208">
        <v>194100</v>
      </c>
      <c r="L15" s="208">
        <v>248500</v>
      </c>
      <c r="M15" s="208">
        <v>303100</v>
      </c>
      <c r="N15" s="208">
        <v>262500</v>
      </c>
      <c r="O15" s="208">
        <v>277300</v>
      </c>
      <c r="P15" s="208">
        <v>133200</v>
      </c>
      <c r="Q15" s="171">
        <v>2480600</v>
      </c>
      <c r="R15" s="210">
        <f t="shared" ref="R15:R29" si="4">IF(Q15=0,"-",D15/Q15)</f>
        <v>1.1027170845763121</v>
      </c>
    </row>
    <row r="16" spans="2:18" ht="12.75" customHeight="1">
      <c r="B16" s="211" t="s">
        <v>200</v>
      </c>
      <c r="C16" s="212" t="s">
        <v>188</v>
      </c>
      <c r="D16" s="213">
        <f>SUM(E16:P16)</f>
        <v>368800</v>
      </c>
      <c r="E16" s="208">
        <v>23900</v>
      </c>
      <c r="F16" s="208">
        <v>25100</v>
      </c>
      <c r="G16" s="208">
        <v>29900</v>
      </c>
      <c r="H16" s="208">
        <v>30500</v>
      </c>
      <c r="I16" s="208">
        <v>28800</v>
      </c>
      <c r="J16" s="208">
        <v>25700</v>
      </c>
      <c r="K16" s="208">
        <v>28900</v>
      </c>
      <c r="L16" s="208">
        <v>38500</v>
      </c>
      <c r="M16" s="208">
        <v>31900</v>
      </c>
      <c r="N16" s="208">
        <v>34400</v>
      </c>
      <c r="O16" s="208">
        <v>38200</v>
      </c>
      <c r="P16" s="208">
        <v>33000</v>
      </c>
      <c r="Q16" s="175">
        <v>341700</v>
      </c>
      <c r="R16" s="214">
        <f t="shared" si="4"/>
        <v>1.0793093356745684</v>
      </c>
    </row>
    <row r="17" spans="1:18" ht="12.75" customHeight="1">
      <c r="B17" s="201"/>
      <c r="C17" s="215" t="s">
        <v>189</v>
      </c>
      <c r="D17" s="216">
        <f>D15+D16</f>
        <v>3104200</v>
      </c>
      <c r="E17" s="217">
        <v>163100</v>
      </c>
      <c r="F17" s="218">
        <v>176100</v>
      </c>
      <c r="G17" s="218">
        <v>291000</v>
      </c>
      <c r="H17" s="218">
        <v>370800</v>
      </c>
      <c r="I17" s="218">
        <v>256800</v>
      </c>
      <c r="J17" s="218">
        <v>222800</v>
      </c>
      <c r="K17" s="218">
        <v>223000</v>
      </c>
      <c r="L17" s="218">
        <v>287000</v>
      </c>
      <c r="M17" s="218">
        <v>335000</v>
      </c>
      <c r="N17" s="218">
        <v>296900</v>
      </c>
      <c r="O17" s="218">
        <v>315500</v>
      </c>
      <c r="P17" s="219">
        <v>166200</v>
      </c>
      <c r="Q17" s="216">
        <f t="shared" ref="Q17" si="5">Q15+Q16</f>
        <v>2822300</v>
      </c>
      <c r="R17" s="220">
        <f t="shared" si="4"/>
        <v>1.0998830740885093</v>
      </c>
    </row>
    <row r="18" spans="1:18" ht="12.75" customHeight="1">
      <c r="B18" s="196"/>
      <c r="C18" s="206" t="s">
        <v>178</v>
      </c>
      <c r="D18" s="235">
        <f>SUM(E18:P18)</f>
        <v>1170800</v>
      </c>
      <c r="E18" s="236">
        <v>74400</v>
      </c>
      <c r="F18" s="236">
        <v>79900</v>
      </c>
      <c r="G18" s="236">
        <v>89000</v>
      </c>
      <c r="H18" s="236">
        <v>82900</v>
      </c>
      <c r="I18" s="236">
        <v>159800</v>
      </c>
      <c r="J18" s="236">
        <v>114300</v>
      </c>
      <c r="K18" s="236">
        <v>92700</v>
      </c>
      <c r="L18" s="236">
        <v>121700</v>
      </c>
      <c r="M18" s="236">
        <v>96000</v>
      </c>
      <c r="N18" s="236">
        <v>80800</v>
      </c>
      <c r="O18" s="236">
        <v>80300</v>
      </c>
      <c r="P18" s="237">
        <v>99000</v>
      </c>
      <c r="Q18" s="238">
        <v>1073700</v>
      </c>
      <c r="R18" s="210">
        <f t="shared" si="4"/>
        <v>1.0904349445841484</v>
      </c>
    </row>
    <row r="19" spans="1:18" ht="12.75" customHeight="1">
      <c r="B19" s="211" t="s">
        <v>201</v>
      </c>
      <c r="C19" s="212" t="s">
        <v>188</v>
      </c>
      <c r="D19" s="235">
        <f>SUM(E19:P19)</f>
        <v>115100</v>
      </c>
      <c r="E19" s="236">
        <v>6200</v>
      </c>
      <c r="F19" s="236">
        <v>5400</v>
      </c>
      <c r="G19" s="236">
        <v>9000</v>
      </c>
      <c r="H19" s="236">
        <v>13400</v>
      </c>
      <c r="I19" s="236">
        <v>10400</v>
      </c>
      <c r="J19" s="236">
        <v>8600</v>
      </c>
      <c r="K19" s="236">
        <v>10400</v>
      </c>
      <c r="L19" s="236">
        <v>14600</v>
      </c>
      <c r="M19" s="236">
        <v>8200</v>
      </c>
      <c r="N19" s="236">
        <v>9200</v>
      </c>
      <c r="O19" s="236">
        <v>11700</v>
      </c>
      <c r="P19" s="237">
        <v>8000</v>
      </c>
      <c r="Q19" s="239">
        <v>76100</v>
      </c>
      <c r="R19" s="214">
        <f t="shared" si="4"/>
        <v>1.5124835742444152</v>
      </c>
    </row>
    <row r="20" spans="1:18" ht="12.75" customHeight="1">
      <c r="B20" s="201"/>
      <c r="C20" s="215" t="s">
        <v>189</v>
      </c>
      <c r="D20" s="240">
        <f t="shared" ref="D20:Q20" si="6">D18+D19</f>
        <v>1285900</v>
      </c>
      <c r="E20" s="241">
        <f t="shared" si="6"/>
        <v>80600</v>
      </c>
      <c r="F20" s="242">
        <f t="shared" si="6"/>
        <v>85300</v>
      </c>
      <c r="G20" s="242">
        <f t="shared" si="6"/>
        <v>98000</v>
      </c>
      <c r="H20" s="242">
        <f t="shared" si="6"/>
        <v>96300</v>
      </c>
      <c r="I20" s="242">
        <f t="shared" si="6"/>
        <v>170200</v>
      </c>
      <c r="J20" s="242">
        <f t="shared" si="6"/>
        <v>122900</v>
      </c>
      <c r="K20" s="242">
        <f t="shared" si="6"/>
        <v>103100</v>
      </c>
      <c r="L20" s="242">
        <f t="shared" si="6"/>
        <v>136300</v>
      </c>
      <c r="M20" s="242">
        <f t="shared" si="6"/>
        <v>104200</v>
      </c>
      <c r="N20" s="242">
        <f t="shared" si="6"/>
        <v>90000</v>
      </c>
      <c r="O20" s="242">
        <f t="shared" si="6"/>
        <v>92000</v>
      </c>
      <c r="P20" s="243">
        <f>P18+P19</f>
        <v>107000</v>
      </c>
      <c r="Q20" s="240">
        <f t="shared" si="6"/>
        <v>1149800</v>
      </c>
      <c r="R20" s="220">
        <f t="shared" si="4"/>
        <v>1.1183684118977213</v>
      </c>
    </row>
    <row r="21" spans="1:18" ht="12.75" customHeight="1">
      <c r="B21" s="196"/>
      <c r="C21" s="206" t="s">
        <v>178</v>
      </c>
      <c r="D21" s="207">
        <f>SUM(E21:P21)</f>
        <v>855500</v>
      </c>
      <c r="E21" s="208">
        <v>56600</v>
      </c>
      <c r="F21" s="208">
        <v>62200</v>
      </c>
      <c r="G21" s="208">
        <v>65700</v>
      </c>
      <c r="H21" s="208">
        <v>74100</v>
      </c>
      <c r="I21" s="208">
        <v>76900</v>
      </c>
      <c r="J21" s="208">
        <v>67500</v>
      </c>
      <c r="K21" s="208">
        <v>66300</v>
      </c>
      <c r="L21" s="208">
        <v>89900</v>
      </c>
      <c r="M21" s="208">
        <v>64600</v>
      </c>
      <c r="N21" s="208">
        <v>76700</v>
      </c>
      <c r="O21" s="208">
        <v>86400</v>
      </c>
      <c r="P21" s="209">
        <v>68600</v>
      </c>
      <c r="Q21" s="171">
        <v>589200</v>
      </c>
      <c r="R21" s="210">
        <f t="shared" si="4"/>
        <v>1.451968771215207</v>
      </c>
    </row>
    <row r="22" spans="1:18" ht="12.75" customHeight="1">
      <c r="B22" s="211" t="s">
        <v>202</v>
      </c>
      <c r="C22" s="212" t="s">
        <v>188</v>
      </c>
      <c r="D22" s="213">
        <f>SUM(E22:P22)</f>
        <v>9600</v>
      </c>
      <c r="E22" s="208">
        <v>100</v>
      </c>
      <c r="F22" s="208">
        <v>200</v>
      </c>
      <c r="G22" s="208">
        <v>500</v>
      </c>
      <c r="H22" s="208">
        <v>800</v>
      </c>
      <c r="I22" s="208">
        <v>1100</v>
      </c>
      <c r="J22" s="208">
        <v>900</v>
      </c>
      <c r="K22" s="208">
        <v>1300</v>
      </c>
      <c r="L22" s="208">
        <v>2100</v>
      </c>
      <c r="M22" s="208">
        <v>700</v>
      </c>
      <c r="N22" s="208">
        <v>700</v>
      </c>
      <c r="O22" s="208">
        <v>700</v>
      </c>
      <c r="P22" s="209">
        <v>500</v>
      </c>
      <c r="Q22" s="175">
        <v>9500</v>
      </c>
      <c r="R22" s="214">
        <f t="shared" si="4"/>
        <v>1.0105263157894737</v>
      </c>
    </row>
    <row r="23" spans="1:18" ht="12.75" customHeight="1">
      <c r="B23" s="201"/>
      <c r="C23" s="215" t="s">
        <v>189</v>
      </c>
      <c r="D23" s="216">
        <f>D21+D22</f>
        <v>865100</v>
      </c>
      <c r="E23" s="217">
        <f>SUM(E21:E22)</f>
        <v>56700</v>
      </c>
      <c r="F23" s="217">
        <f t="shared" ref="F23:P23" si="7">SUM(F21:F22)</f>
        <v>62400</v>
      </c>
      <c r="G23" s="217">
        <f t="shared" si="7"/>
        <v>66200</v>
      </c>
      <c r="H23" s="217">
        <f t="shared" si="7"/>
        <v>74900</v>
      </c>
      <c r="I23" s="217">
        <f t="shared" si="7"/>
        <v>78000</v>
      </c>
      <c r="J23" s="217">
        <f t="shared" si="7"/>
        <v>68400</v>
      </c>
      <c r="K23" s="217">
        <f t="shared" si="7"/>
        <v>67600</v>
      </c>
      <c r="L23" s="217">
        <f t="shared" si="7"/>
        <v>92000</v>
      </c>
      <c r="M23" s="217">
        <f t="shared" si="7"/>
        <v>65300</v>
      </c>
      <c r="N23" s="217">
        <f t="shared" si="7"/>
        <v>77400</v>
      </c>
      <c r="O23" s="217">
        <f t="shared" si="7"/>
        <v>87100</v>
      </c>
      <c r="P23" s="217">
        <f t="shared" si="7"/>
        <v>69100</v>
      </c>
      <c r="Q23" s="216">
        <f>Q21+Q22</f>
        <v>598700</v>
      </c>
      <c r="R23" s="220">
        <f t="shared" si="4"/>
        <v>1.444964088859195</v>
      </c>
    </row>
    <row r="24" spans="1:18" ht="12.75" customHeight="1">
      <c r="B24" s="196"/>
      <c r="C24" s="206" t="s">
        <v>178</v>
      </c>
      <c r="D24" s="207">
        <f>SUM(E24:P24)</f>
        <v>1461800</v>
      </c>
      <c r="E24" s="208">
        <v>172500</v>
      </c>
      <c r="F24" s="208">
        <v>53400</v>
      </c>
      <c r="G24" s="208">
        <v>137600</v>
      </c>
      <c r="H24" s="208">
        <v>143400</v>
      </c>
      <c r="I24" s="208">
        <v>153400</v>
      </c>
      <c r="J24" s="208">
        <v>81500</v>
      </c>
      <c r="K24" s="208">
        <v>79700</v>
      </c>
      <c r="L24" s="208">
        <v>105500</v>
      </c>
      <c r="M24" s="208">
        <v>89900</v>
      </c>
      <c r="N24" s="208">
        <v>154000</v>
      </c>
      <c r="O24" s="208">
        <v>191600</v>
      </c>
      <c r="P24" s="209">
        <v>99300</v>
      </c>
      <c r="Q24" s="171">
        <v>1422100</v>
      </c>
      <c r="R24" s="210">
        <f t="shared" si="4"/>
        <v>1.0279164615709162</v>
      </c>
    </row>
    <row r="25" spans="1:18" ht="12.75" customHeight="1">
      <c r="B25" s="211" t="s">
        <v>203</v>
      </c>
      <c r="C25" s="212" t="s">
        <v>188</v>
      </c>
      <c r="D25" s="213">
        <f>SUM(E25:P25)</f>
        <v>30900</v>
      </c>
      <c r="E25" s="208">
        <v>800</v>
      </c>
      <c r="F25" s="208">
        <v>900</v>
      </c>
      <c r="G25" s="208">
        <v>2300</v>
      </c>
      <c r="H25" s="208">
        <v>2400</v>
      </c>
      <c r="I25" s="208">
        <v>3500</v>
      </c>
      <c r="J25" s="208">
        <v>2000</v>
      </c>
      <c r="K25" s="208">
        <v>2400</v>
      </c>
      <c r="L25" s="208">
        <v>6100</v>
      </c>
      <c r="M25" s="208">
        <v>2700</v>
      </c>
      <c r="N25" s="208">
        <v>2400</v>
      </c>
      <c r="O25" s="208">
        <v>2800</v>
      </c>
      <c r="P25" s="209">
        <v>2600</v>
      </c>
      <c r="Q25" s="175">
        <v>26200</v>
      </c>
      <c r="R25" s="214">
        <f t="shared" si="4"/>
        <v>1.1793893129770991</v>
      </c>
    </row>
    <row r="26" spans="1:18" ht="12.75" customHeight="1">
      <c r="B26" s="201"/>
      <c r="C26" s="215" t="s">
        <v>189</v>
      </c>
      <c r="D26" s="216">
        <f t="shared" ref="D26:Q26" si="8">D24+D25</f>
        <v>1492700</v>
      </c>
      <c r="E26" s="217">
        <f t="shared" si="8"/>
        <v>173300</v>
      </c>
      <c r="F26" s="218">
        <f t="shared" si="8"/>
        <v>54300</v>
      </c>
      <c r="G26" s="218">
        <f t="shared" si="8"/>
        <v>139900</v>
      </c>
      <c r="H26" s="218">
        <f t="shared" si="8"/>
        <v>145800</v>
      </c>
      <c r="I26" s="218">
        <f t="shared" si="8"/>
        <v>156900</v>
      </c>
      <c r="J26" s="218">
        <f t="shared" si="8"/>
        <v>83500</v>
      </c>
      <c r="K26" s="218">
        <f t="shared" si="8"/>
        <v>82100</v>
      </c>
      <c r="L26" s="218">
        <f t="shared" si="8"/>
        <v>111600</v>
      </c>
      <c r="M26" s="218">
        <f t="shared" si="8"/>
        <v>92600</v>
      </c>
      <c r="N26" s="218">
        <f t="shared" si="8"/>
        <v>156400</v>
      </c>
      <c r="O26" s="218">
        <f t="shared" si="8"/>
        <v>194400</v>
      </c>
      <c r="P26" s="219">
        <f t="shared" si="8"/>
        <v>101900</v>
      </c>
      <c r="Q26" s="216">
        <f t="shared" si="8"/>
        <v>1448300</v>
      </c>
      <c r="R26" s="220">
        <f t="shared" si="4"/>
        <v>1.0306566319132777</v>
      </c>
    </row>
    <row r="27" spans="1:18" ht="12.75" customHeight="1">
      <c r="B27" s="196"/>
      <c r="C27" s="221" t="s">
        <v>178</v>
      </c>
      <c r="D27" s="171">
        <f>D15+D18+D21+D24</f>
        <v>6223500</v>
      </c>
      <c r="E27" s="172">
        <f t="shared" ref="D27:P28" si="9">E15+E18+E21+E24</f>
        <v>442700</v>
      </c>
      <c r="F27" s="173">
        <f t="shared" si="9"/>
        <v>346500</v>
      </c>
      <c r="G27" s="173">
        <f t="shared" si="9"/>
        <v>553400</v>
      </c>
      <c r="H27" s="173">
        <f t="shared" si="9"/>
        <v>640700</v>
      </c>
      <c r="I27" s="173">
        <f t="shared" si="9"/>
        <v>618100</v>
      </c>
      <c r="J27" s="173">
        <f t="shared" si="9"/>
        <v>460400</v>
      </c>
      <c r="K27" s="173">
        <f t="shared" si="9"/>
        <v>432800</v>
      </c>
      <c r="L27" s="173">
        <f t="shared" si="9"/>
        <v>565600</v>
      </c>
      <c r="M27" s="173">
        <f t="shared" si="9"/>
        <v>553600</v>
      </c>
      <c r="N27" s="173">
        <f t="shared" si="9"/>
        <v>574000</v>
      </c>
      <c r="O27" s="173">
        <f t="shared" si="9"/>
        <v>635600</v>
      </c>
      <c r="P27" s="173">
        <f>P15+P18+P21+P24</f>
        <v>400100</v>
      </c>
      <c r="Q27" s="171">
        <f>Q15+Q18+Q21+Q24</f>
        <v>5565600</v>
      </c>
      <c r="R27" s="244">
        <f t="shared" si="4"/>
        <v>1.118208279430789</v>
      </c>
    </row>
    <row r="28" spans="1:18">
      <c r="B28" s="211" t="s">
        <v>139</v>
      </c>
      <c r="C28" s="225" t="s">
        <v>188</v>
      </c>
      <c r="D28" s="175">
        <f t="shared" si="9"/>
        <v>524400</v>
      </c>
      <c r="E28" s="176">
        <f t="shared" si="9"/>
        <v>31000</v>
      </c>
      <c r="F28" s="177">
        <f t="shared" si="9"/>
        <v>31600</v>
      </c>
      <c r="G28" s="177">
        <f t="shared" si="9"/>
        <v>41700</v>
      </c>
      <c r="H28" s="177">
        <f t="shared" si="9"/>
        <v>47100</v>
      </c>
      <c r="I28" s="177">
        <f t="shared" si="9"/>
        <v>43800</v>
      </c>
      <c r="J28" s="177">
        <f t="shared" si="9"/>
        <v>37200</v>
      </c>
      <c r="K28" s="177">
        <f t="shared" si="9"/>
        <v>43000</v>
      </c>
      <c r="L28" s="177">
        <f t="shared" si="9"/>
        <v>61300</v>
      </c>
      <c r="M28" s="177">
        <f t="shared" si="9"/>
        <v>43500</v>
      </c>
      <c r="N28" s="177">
        <f t="shared" si="9"/>
        <v>46700</v>
      </c>
      <c r="O28" s="177">
        <f t="shared" si="9"/>
        <v>53400</v>
      </c>
      <c r="P28" s="245">
        <f t="shared" si="9"/>
        <v>44100</v>
      </c>
      <c r="Q28" s="175">
        <f>Q16+Q19+Q22+Q25</f>
        <v>453500</v>
      </c>
      <c r="R28" s="246">
        <f t="shared" si="4"/>
        <v>1.1563395810363837</v>
      </c>
    </row>
    <row r="29" spans="1:18">
      <c r="B29" s="201"/>
      <c r="C29" s="228" t="s">
        <v>189</v>
      </c>
      <c r="D29" s="180">
        <f>SUM(D27:D28)</f>
        <v>6747900</v>
      </c>
      <c r="E29" s="181">
        <f t="shared" ref="E29:P29" si="10">SUM(E27:E28)</f>
        <v>473700</v>
      </c>
      <c r="F29" s="182">
        <f>SUM(F27:F28)</f>
        <v>378100</v>
      </c>
      <c r="G29" s="182">
        <f t="shared" si="10"/>
        <v>595100</v>
      </c>
      <c r="H29" s="182">
        <f t="shared" si="10"/>
        <v>687800</v>
      </c>
      <c r="I29" s="182">
        <f t="shared" si="10"/>
        <v>661900</v>
      </c>
      <c r="J29" s="182">
        <f t="shared" si="10"/>
        <v>497600</v>
      </c>
      <c r="K29" s="182">
        <f t="shared" si="10"/>
        <v>475800</v>
      </c>
      <c r="L29" s="182">
        <f t="shared" si="10"/>
        <v>626900</v>
      </c>
      <c r="M29" s="182">
        <f t="shared" si="10"/>
        <v>597100</v>
      </c>
      <c r="N29" s="182">
        <f t="shared" si="10"/>
        <v>620700</v>
      </c>
      <c r="O29" s="182">
        <f t="shared" si="10"/>
        <v>689000</v>
      </c>
      <c r="P29" s="247">
        <f t="shared" si="10"/>
        <v>444200</v>
      </c>
      <c r="Q29" s="180">
        <f>SUM(Q27:Q28)</f>
        <v>6019100</v>
      </c>
      <c r="R29" s="248">
        <f t="shared" si="4"/>
        <v>1.1210812247678223</v>
      </c>
    </row>
    <row r="30" spans="1:18">
      <c r="B30" s="249" t="s">
        <v>204</v>
      </c>
      <c r="C30" s="249"/>
      <c r="D30" s="250"/>
      <c r="E30" s="250"/>
      <c r="F30" s="250"/>
      <c r="G30" s="250"/>
      <c r="H30" s="250"/>
      <c r="I30" s="250"/>
      <c r="J30" s="250"/>
      <c r="K30" s="250"/>
      <c r="L30" s="250"/>
      <c r="M30" s="250"/>
      <c r="N30" s="250"/>
      <c r="O30" s="250"/>
      <c r="P30" s="250"/>
      <c r="Q30" s="250" t="s">
        <v>177</v>
      </c>
      <c r="R30" s="251"/>
    </row>
    <row r="31" spans="1:18">
      <c r="B31" s="196"/>
      <c r="C31" s="196" t="s">
        <v>178</v>
      </c>
      <c r="D31" s="197"/>
      <c r="E31" s="198" t="s">
        <v>179</v>
      </c>
      <c r="F31" s="198"/>
      <c r="G31" s="198"/>
      <c r="H31" s="198"/>
      <c r="I31" s="198"/>
      <c r="J31" s="198"/>
      <c r="K31" s="198"/>
      <c r="L31" s="198"/>
      <c r="M31" s="199"/>
      <c r="N31" s="198"/>
      <c r="O31" s="198"/>
      <c r="P31" s="200"/>
      <c r="Q31" s="196"/>
      <c r="R31" s="196"/>
    </row>
    <row r="32" spans="1:18">
      <c r="A32" s="249"/>
      <c r="B32" s="201" t="s">
        <v>197</v>
      </c>
      <c r="C32" s="201" t="s">
        <v>181</v>
      </c>
      <c r="D32" s="202" t="s">
        <v>182</v>
      </c>
      <c r="E32" s="203" t="s">
        <v>124</v>
      </c>
      <c r="F32" s="203" t="s">
        <v>126</v>
      </c>
      <c r="G32" s="203" t="s">
        <v>127</v>
      </c>
      <c r="H32" s="203" t="s">
        <v>128</v>
      </c>
      <c r="I32" s="203" t="s">
        <v>129</v>
      </c>
      <c r="J32" s="203" t="s">
        <v>131</v>
      </c>
      <c r="K32" s="203" t="s">
        <v>133</v>
      </c>
      <c r="L32" s="203" t="s">
        <v>134</v>
      </c>
      <c r="M32" s="203" t="s">
        <v>135</v>
      </c>
      <c r="N32" s="203" t="s">
        <v>183</v>
      </c>
      <c r="O32" s="203" t="s">
        <v>184</v>
      </c>
      <c r="P32" s="204" t="s">
        <v>185</v>
      </c>
      <c r="Q32" s="201" t="s">
        <v>186</v>
      </c>
      <c r="R32" s="201" t="s">
        <v>42</v>
      </c>
    </row>
    <row r="33" spans="1:18">
      <c r="B33" s="196"/>
      <c r="C33" s="206" t="s">
        <v>178</v>
      </c>
      <c r="D33" s="207">
        <f>SUM(E33:P33)</f>
        <v>3127600</v>
      </c>
      <c r="E33" s="236">
        <v>268900</v>
      </c>
      <c r="F33" s="236">
        <v>289400</v>
      </c>
      <c r="G33" s="236">
        <v>212700</v>
      </c>
      <c r="H33" s="236">
        <v>333900</v>
      </c>
      <c r="I33" s="236">
        <v>336400</v>
      </c>
      <c r="J33" s="236">
        <v>196300</v>
      </c>
      <c r="K33" s="236">
        <v>204000</v>
      </c>
      <c r="L33" s="236">
        <v>256400</v>
      </c>
      <c r="M33" s="236">
        <v>194700</v>
      </c>
      <c r="N33" s="236">
        <v>332700</v>
      </c>
      <c r="O33" s="236">
        <v>299800</v>
      </c>
      <c r="P33" s="237">
        <v>202400</v>
      </c>
      <c r="Q33" s="171">
        <v>2906300</v>
      </c>
      <c r="R33" s="210">
        <f t="shared" ref="R33:R41" si="11">IF(Q33=0,"-",D33/Q33)</f>
        <v>1.0761449265388983</v>
      </c>
    </row>
    <row r="34" spans="1:18">
      <c r="B34" s="211" t="s">
        <v>205</v>
      </c>
      <c r="C34" s="212" t="s">
        <v>188</v>
      </c>
      <c r="D34" s="213">
        <f>SUM(E34:P34)</f>
        <v>182800</v>
      </c>
      <c r="E34" s="236">
        <v>7100</v>
      </c>
      <c r="F34" s="236">
        <v>7800</v>
      </c>
      <c r="G34" s="236">
        <v>14900</v>
      </c>
      <c r="H34" s="236">
        <v>16100</v>
      </c>
      <c r="I34" s="236">
        <v>16400</v>
      </c>
      <c r="J34" s="236">
        <v>13300</v>
      </c>
      <c r="K34" s="236">
        <v>16500</v>
      </c>
      <c r="L34" s="236">
        <v>23800</v>
      </c>
      <c r="M34" s="236">
        <v>15200</v>
      </c>
      <c r="N34" s="236">
        <v>17300</v>
      </c>
      <c r="O34" s="236">
        <v>19200</v>
      </c>
      <c r="P34" s="237">
        <v>15200</v>
      </c>
      <c r="Q34" s="175">
        <v>138800</v>
      </c>
      <c r="R34" s="214">
        <f t="shared" si="11"/>
        <v>1.3170028818443804</v>
      </c>
    </row>
    <row r="35" spans="1:18">
      <c r="B35" s="201"/>
      <c r="C35" s="215" t="s">
        <v>189</v>
      </c>
      <c r="D35" s="216">
        <f t="shared" ref="D35:Q35" si="12">D33+D34</f>
        <v>3310400</v>
      </c>
      <c r="E35" s="217">
        <f t="shared" si="12"/>
        <v>276000</v>
      </c>
      <c r="F35" s="218">
        <f t="shared" si="12"/>
        <v>297200</v>
      </c>
      <c r="G35" s="218">
        <f t="shared" si="12"/>
        <v>227600</v>
      </c>
      <c r="H35" s="218">
        <f t="shared" si="12"/>
        <v>350000</v>
      </c>
      <c r="I35" s="218">
        <f t="shared" si="12"/>
        <v>352800</v>
      </c>
      <c r="J35" s="218">
        <f t="shared" si="12"/>
        <v>209600</v>
      </c>
      <c r="K35" s="218">
        <f t="shared" si="12"/>
        <v>220500</v>
      </c>
      <c r="L35" s="218">
        <f t="shared" si="12"/>
        <v>280200</v>
      </c>
      <c r="M35" s="218">
        <f t="shared" si="12"/>
        <v>209900</v>
      </c>
      <c r="N35" s="218">
        <f t="shared" si="12"/>
        <v>350000</v>
      </c>
      <c r="O35" s="218">
        <f t="shared" si="12"/>
        <v>319000</v>
      </c>
      <c r="P35" s="219">
        <f t="shared" si="12"/>
        <v>217600</v>
      </c>
      <c r="Q35" s="216">
        <f t="shared" si="12"/>
        <v>3045100</v>
      </c>
      <c r="R35" s="220">
        <f t="shared" si="11"/>
        <v>1.0871235755804407</v>
      </c>
    </row>
    <row r="36" spans="1:18">
      <c r="B36" s="196"/>
      <c r="C36" s="206" t="s">
        <v>178</v>
      </c>
      <c r="D36" s="207">
        <f>SUM(E36:P36)</f>
        <v>582600</v>
      </c>
      <c r="E36" s="208">
        <v>29600</v>
      </c>
      <c r="F36" s="208">
        <v>26700</v>
      </c>
      <c r="G36" s="208">
        <v>29300</v>
      </c>
      <c r="H36" s="208">
        <v>56400</v>
      </c>
      <c r="I36" s="208">
        <v>40300</v>
      </c>
      <c r="J36" s="208">
        <v>37700</v>
      </c>
      <c r="K36" s="208">
        <v>38400</v>
      </c>
      <c r="L36" s="208">
        <v>90900</v>
      </c>
      <c r="M36" s="208">
        <v>37100</v>
      </c>
      <c r="N36" s="208">
        <v>52700</v>
      </c>
      <c r="O36" s="208">
        <v>100800</v>
      </c>
      <c r="P36" s="209">
        <v>42700</v>
      </c>
      <c r="Q36" s="171">
        <v>613500</v>
      </c>
      <c r="R36" s="210">
        <f t="shared" si="11"/>
        <v>0.94963325183374081</v>
      </c>
    </row>
    <row r="37" spans="1:18">
      <c r="B37" s="211" t="s">
        <v>206</v>
      </c>
      <c r="C37" s="212" t="s">
        <v>188</v>
      </c>
      <c r="D37" s="213">
        <f>SUM(E37:P37)</f>
        <v>12400</v>
      </c>
      <c r="E37" s="208">
        <v>500</v>
      </c>
      <c r="F37" s="208">
        <v>200</v>
      </c>
      <c r="G37" s="208">
        <v>300</v>
      </c>
      <c r="H37" s="208">
        <v>1000</v>
      </c>
      <c r="I37" s="208">
        <v>1200</v>
      </c>
      <c r="J37" s="208">
        <v>700</v>
      </c>
      <c r="K37" s="208">
        <v>1100</v>
      </c>
      <c r="L37" s="208">
        <v>2400</v>
      </c>
      <c r="M37" s="208">
        <v>1000</v>
      </c>
      <c r="N37" s="208">
        <v>1600</v>
      </c>
      <c r="O37" s="208">
        <v>1400</v>
      </c>
      <c r="P37" s="209">
        <v>1000</v>
      </c>
      <c r="Q37" s="175">
        <v>12500</v>
      </c>
      <c r="R37" s="214">
        <f t="shared" si="11"/>
        <v>0.99199999999999999</v>
      </c>
    </row>
    <row r="38" spans="1:18">
      <c r="B38" s="201"/>
      <c r="C38" s="215" t="s">
        <v>189</v>
      </c>
      <c r="D38" s="216">
        <f t="shared" ref="D38:Q38" si="13">D36+D37</f>
        <v>595000</v>
      </c>
      <c r="E38" s="217">
        <f t="shared" si="13"/>
        <v>30100</v>
      </c>
      <c r="F38" s="218">
        <f t="shared" si="13"/>
        <v>26900</v>
      </c>
      <c r="G38" s="218">
        <f t="shared" si="13"/>
        <v>29600</v>
      </c>
      <c r="H38" s="218">
        <f t="shared" si="13"/>
        <v>57400</v>
      </c>
      <c r="I38" s="218">
        <f t="shared" si="13"/>
        <v>41500</v>
      </c>
      <c r="J38" s="218">
        <f t="shared" si="13"/>
        <v>38400</v>
      </c>
      <c r="K38" s="218">
        <f t="shared" si="13"/>
        <v>39500</v>
      </c>
      <c r="L38" s="218">
        <f t="shared" si="13"/>
        <v>93300</v>
      </c>
      <c r="M38" s="218">
        <f t="shared" si="13"/>
        <v>38100</v>
      </c>
      <c r="N38" s="218">
        <f t="shared" si="13"/>
        <v>54300</v>
      </c>
      <c r="O38" s="218">
        <f t="shared" si="13"/>
        <v>102200</v>
      </c>
      <c r="P38" s="219">
        <f t="shared" si="13"/>
        <v>43700</v>
      </c>
      <c r="Q38" s="216">
        <f t="shared" si="13"/>
        <v>626000</v>
      </c>
      <c r="R38" s="220">
        <f t="shared" si="11"/>
        <v>0.95047923322683703</v>
      </c>
    </row>
    <row r="39" spans="1:18">
      <c r="B39" s="196"/>
      <c r="C39" s="221" t="s">
        <v>178</v>
      </c>
      <c r="D39" s="171">
        <f>D33+D36</f>
        <v>3710200</v>
      </c>
      <c r="E39" s="172">
        <f>E33+E36</f>
        <v>298500</v>
      </c>
      <c r="F39" s="173">
        <f t="shared" ref="F39:P40" si="14">F33+F36</f>
        <v>316100</v>
      </c>
      <c r="G39" s="173">
        <f t="shared" si="14"/>
        <v>242000</v>
      </c>
      <c r="H39" s="173">
        <f t="shared" si="14"/>
        <v>390300</v>
      </c>
      <c r="I39" s="173">
        <f t="shared" si="14"/>
        <v>376700</v>
      </c>
      <c r="J39" s="173">
        <f t="shared" si="14"/>
        <v>234000</v>
      </c>
      <c r="K39" s="173">
        <f t="shared" si="14"/>
        <v>242400</v>
      </c>
      <c r="L39" s="173">
        <f t="shared" si="14"/>
        <v>347300</v>
      </c>
      <c r="M39" s="173">
        <f t="shared" si="14"/>
        <v>231800</v>
      </c>
      <c r="N39" s="173">
        <f t="shared" si="14"/>
        <v>385400</v>
      </c>
      <c r="O39" s="173">
        <f t="shared" si="14"/>
        <v>400600</v>
      </c>
      <c r="P39" s="174">
        <f t="shared" si="14"/>
        <v>245100</v>
      </c>
      <c r="Q39" s="171">
        <f>Q33+Q36</f>
        <v>3519800</v>
      </c>
      <c r="R39" s="244">
        <f t="shared" si="11"/>
        <v>1.0540939826126485</v>
      </c>
    </row>
    <row r="40" spans="1:18">
      <c r="B40" s="211" t="s">
        <v>139</v>
      </c>
      <c r="C40" s="225" t="s">
        <v>188</v>
      </c>
      <c r="D40" s="175">
        <f>D34+D37</f>
        <v>195200</v>
      </c>
      <c r="E40" s="176">
        <f>E34+E37</f>
        <v>7600</v>
      </c>
      <c r="F40" s="177">
        <f t="shared" si="14"/>
        <v>8000</v>
      </c>
      <c r="G40" s="177">
        <f t="shared" si="14"/>
        <v>15200</v>
      </c>
      <c r="H40" s="177">
        <f t="shared" si="14"/>
        <v>17100</v>
      </c>
      <c r="I40" s="177">
        <f t="shared" si="14"/>
        <v>17600</v>
      </c>
      <c r="J40" s="177">
        <f t="shared" si="14"/>
        <v>14000</v>
      </c>
      <c r="K40" s="177">
        <f t="shared" si="14"/>
        <v>17600</v>
      </c>
      <c r="L40" s="177">
        <f t="shared" si="14"/>
        <v>26200</v>
      </c>
      <c r="M40" s="177">
        <f>M34+M37</f>
        <v>16200</v>
      </c>
      <c r="N40" s="177">
        <f t="shared" si="14"/>
        <v>18900</v>
      </c>
      <c r="O40" s="177">
        <f t="shared" si="14"/>
        <v>20600</v>
      </c>
      <c r="P40" s="178">
        <f t="shared" si="14"/>
        <v>16200</v>
      </c>
      <c r="Q40" s="175">
        <f>Q34+Q37</f>
        <v>151300</v>
      </c>
      <c r="R40" s="246">
        <f t="shared" si="11"/>
        <v>1.2901520158625248</v>
      </c>
    </row>
    <row r="41" spans="1:18">
      <c r="B41" s="201"/>
      <c r="C41" s="228" t="s">
        <v>189</v>
      </c>
      <c r="D41" s="180">
        <f>SUM(D39:D40)</f>
        <v>3905400</v>
      </c>
      <c r="E41" s="181">
        <f>SUM(E39:E40)</f>
        <v>306100</v>
      </c>
      <c r="F41" s="182">
        <f t="shared" ref="F41:P41" si="15">SUM(F39:F40)</f>
        <v>324100</v>
      </c>
      <c r="G41" s="182">
        <f t="shared" si="15"/>
        <v>257200</v>
      </c>
      <c r="H41" s="182">
        <f t="shared" si="15"/>
        <v>407400</v>
      </c>
      <c r="I41" s="182">
        <f t="shared" si="15"/>
        <v>394300</v>
      </c>
      <c r="J41" s="182">
        <f t="shared" si="15"/>
        <v>248000</v>
      </c>
      <c r="K41" s="182">
        <f t="shared" si="15"/>
        <v>260000</v>
      </c>
      <c r="L41" s="182">
        <f t="shared" si="15"/>
        <v>373500</v>
      </c>
      <c r="M41" s="182">
        <f t="shared" si="15"/>
        <v>248000</v>
      </c>
      <c r="N41" s="182">
        <f>SUM(N39:N40)</f>
        <v>404300</v>
      </c>
      <c r="O41" s="182">
        <f t="shared" si="15"/>
        <v>421200</v>
      </c>
      <c r="P41" s="183">
        <f t="shared" si="15"/>
        <v>261300</v>
      </c>
      <c r="Q41" s="180">
        <f>SUM(Q39:Q40)</f>
        <v>3671100</v>
      </c>
      <c r="R41" s="248">
        <f t="shared" si="11"/>
        <v>1.0638228323935606</v>
      </c>
    </row>
    <row r="42" spans="1:18" ht="9.9499999999999993" customHeight="1">
      <c r="B42" s="252"/>
      <c r="C42" s="252"/>
      <c r="D42" s="250"/>
      <c r="E42" s="250"/>
      <c r="F42" s="250"/>
      <c r="G42" s="250"/>
      <c r="H42" s="250"/>
      <c r="I42" s="250"/>
      <c r="J42" s="250"/>
      <c r="K42" s="250"/>
      <c r="L42" s="250"/>
      <c r="M42" s="250"/>
      <c r="N42" s="250"/>
      <c r="O42" s="250"/>
      <c r="P42" s="250"/>
      <c r="Q42" s="250"/>
      <c r="R42" s="251"/>
    </row>
    <row r="43" spans="1:18">
      <c r="B43" s="252" t="s">
        <v>207</v>
      </c>
      <c r="C43" s="252"/>
      <c r="D43" s="250"/>
      <c r="E43" s="250"/>
      <c r="F43" s="250"/>
      <c r="G43" s="250"/>
      <c r="H43" s="250"/>
      <c r="I43" s="250"/>
      <c r="J43" s="250"/>
      <c r="K43" s="250"/>
      <c r="L43" s="250"/>
      <c r="M43" s="250"/>
      <c r="N43" s="250"/>
      <c r="O43" s="250"/>
      <c r="P43" s="250"/>
      <c r="Q43" s="250" t="s">
        <v>177</v>
      </c>
      <c r="R43" s="251"/>
    </row>
    <row r="44" spans="1:18">
      <c r="B44" s="196"/>
      <c r="C44" s="196" t="s">
        <v>178</v>
      </c>
      <c r="D44" s="197"/>
      <c r="E44" s="198" t="s">
        <v>179</v>
      </c>
      <c r="F44" s="198"/>
      <c r="G44" s="198"/>
      <c r="H44" s="198"/>
      <c r="I44" s="198"/>
      <c r="J44" s="198"/>
      <c r="K44" s="198"/>
      <c r="L44" s="198"/>
      <c r="M44" s="199"/>
      <c r="N44" s="198"/>
      <c r="O44" s="198"/>
      <c r="P44" s="200"/>
      <c r="Q44" s="196"/>
      <c r="R44" s="196"/>
    </row>
    <row r="45" spans="1:18">
      <c r="A45" s="249"/>
      <c r="B45" s="201" t="s">
        <v>197</v>
      </c>
      <c r="C45" s="201" t="s">
        <v>181</v>
      </c>
      <c r="D45" s="202" t="s">
        <v>182</v>
      </c>
      <c r="E45" s="203" t="s">
        <v>124</v>
      </c>
      <c r="F45" s="203" t="s">
        <v>126</v>
      </c>
      <c r="G45" s="203" t="s">
        <v>127</v>
      </c>
      <c r="H45" s="203" t="s">
        <v>128</v>
      </c>
      <c r="I45" s="203" t="s">
        <v>129</v>
      </c>
      <c r="J45" s="203" t="s">
        <v>131</v>
      </c>
      <c r="K45" s="203" t="s">
        <v>133</v>
      </c>
      <c r="L45" s="203" t="s">
        <v>134</v>
      </c>
      <c r="M45" s="203" t="s">
        <v>135</v>
      </c>
      <c r="N45" s="203" t="s">
        <v>183</v>
      </c>
      <c r="O45" s="203" t="s">
        <v>184</v>
      </c>
      <c r="P45" s="204" t="s">
        <v>185</v>
      </c>
      <c r="Q45" s="211" t="s">
        <v>186</v>
      </c>
      <c r="R45" s="205" t="s">
        <v>42</v>
      </c>
    </row>
    <row r="46" spans="1:18">
      <c r="B46" s="196"/>
      <c r="C46" s="221" t="s">
        <v>178</v>
      </c>
      <c r="D46" s="207">
        <f>SUM(E46:P46)</f>
        <v>5358000</v>
      </c>
      <c r="E46" s="208">
        <v>414500</v>
      </c>
      <c r="F46" s="208">
        <v>272400</v>
      </c>
      <c r="G46" s="208">
        <v>520400</v>
      </c>
      <c r="H46" s="208">
        <v>504600</v>
      </c>
      <c r="I46" s="208">
        <v>520400</v>
      </c>
      <c r="J46" s="208">
        <v>424600</v>
      </c>
      <c r="K46" s="208">
        <v>346500</v>
      </c>
      <c r="L46" s="208">
        <v>501000</v>
      </c>
      <c r="M46" s="208">
        <v>435600</v>
      </c>
      <c r="N46" s="208">
        <v>571500</v>
      </c>
      <c r="O46" s="208">
        <v>538500</v>
      </c>
      <c r="P46" s="209">
        <v>308000</v>
      </c>
      <c r="Q46" s="171">
        <v>5217800</v>
      </c>
      <c r="R46" s="210">
        <f t="shared" ref="R46:R60" si="16">IF(Q46=0,"-",D46/Q46)</f>
        <v>1.0268695618843191</v>
      </c>
    </row>
    <row r="47" spans="1:18">
      <c r="B47" s="211" t="s">
        <v>208</v>
      </c>
      <c r="C47" s="225" t="s">
        <v>188</v>
      </c>
      <c r="D47" s="213">
        <f>SUM(E47:P47)</f>
        <v>118800</v>
      </c>
      <c r="E47" s="208">
        <v>6200</v>
      </c>
      <c r="F47" s="208">
        <v>5900</v>
      </c>
      <c r="G47" s="208">
        <v>9400</v>
      </c>
      <c r="H47" s="208">
        <v>11300</v>
      </c>
      <c r="I47" s="208">
        <v>13000</v>
      </c>
      <c r="J47" s="208">
        <v>11100</v>
      </c>
      <c r="K47" s="208">
        <v>10500</v>
      </c>
      <c r="L47" s="208">
        <v>13500</v>
      </c>
      <c r="M47" s="208">
        <v>8900</v>
      </c>
      <c r="N47" s="208">
        <v>10200</v>
      </c>
      <c r="O47" s="208">
        <v>10300</v>
      </c>
      <c r="P47" s="209">
        <v>8500</v>
      </c>
      <c r="Q47" s="175">
        <v>121700</v>
      </c>
      <c r="R47" s="214">
        <f t="shared" si="16"/>
        <v>0.97617091207888251</v>
      </c>
    </row>
    <row r="48" spans="1:18">
      <c r="B48" s="201"/>
      <c r="C48" s="228" t="s">
        <v>189</v>
      </c>
      <c r="D48" s="216">
        <f>D46+D47</f>
        <v>5476800</v>
      </c>
      <c r="E48" s="217">
        <f>E46+E47</f>
        <v>420700</v>
      </c>
      <c r="F48" s="217">
        <f t="shared" ref="F48:P48" si="17">F46+F47</f>
        <v>278300</v>
      </c>
      <c r="G48" s="217">
        <f t="shared" si="17"/>
        <v>529800</v>
      </c>
      <c r="H48" s="217">
        <f t="shared" si="17"/>
        <v>515900</v>
      </c>
      <c r="I48" s="217">
        <f t="shared" si="17"/>
        <v>533400</v>
      </c>
      <c r="J48" s="217">
        <f t="shared" si="17"/>
        <v>435700</v>
      </c>
      <c r="K48" s="217">
        <f t="shared" si="17"/>
        <v>357000</v>
      </c>
      <c r="L48" s="217">
        <f t="shared" si="17"/>
        <v>514500</v>
      </c>
      <c r="M48" s="217">
        <f t="shared" si="17"/>
        <v>444500</v>
      </c>
      <c r="N48" s="217">
        <f t="shared" si="17"/>
        <v>581700</v>
      </c>
      <c r="O48" s="217">
        <f t="shared" si="17"/>
        <v>548800</v>
      </c>
      <c r="P48" s="217">
        <f t="shared" si="17"/>
        <v>316500</v>
      </c>
      <c r="Q48" s="216">
        <f>Q46+Q47</f>
        <v>5339500</v>
      </c>
      <c r="R48" s="220">
        <f t="shared" si="16"/>
        <v>1.025714018166495</v>
      </c>
    </row>
    <row r="49" spans="1:18">
      <c r="B49" s="196"/>
      <c r="C49" s="221" t="s">
        <v>178</v>
      </c>
      <c r="D49" s="207">
        <f>SUM(E49:P49)</f>
        <v>2473500</v>
      </c>
      <c r="E49" s="208">
        <v>174300</v>
      </c>
      <c r="F49" s="208">
        <v>107000</v>
      </c>
      <c r="G49" s="208">
        <v>158000</v>
      </c>
      <c r="H49" s="208">
        <v>281200</v>
      </c>
      <c r="I49" s="208">
        <v>227200</v>
      </c>
      <c r="J49" s="208">
        <v>157900</v>
      </c>
      <c r="K49" s="208">
        <v>159400</v>
      </c>
      <c r="L49" s="208">
        <v>318700</v>
      </c>
      <c r="M49" s="208">
        <v>172200</v>
      </c>
      <c r="N49" s="208">
        <v>188300</v>
      </c>
      <c r="O49" s="208">
        <v>386200</v>
      </c>
      <c r="P49" s="209">
        <v>143100</v>
      </c>
      <c r="Q49" s="171">
        <v>2289900</v>
      </c>
      <c r="R49" s="210">
        <f t="shared" si="16"/>
        <v>1.0801781737193763</v>
      </c>
    </row>
    <row r="50" spans="1:18">
      <c r="B50" s="211" t="s">
        <v>209</v>
      </c>
      <c r="C50" s="225" t="s">
        <v>188</v>
      </c>
      <c r="D50" s="213">
        <f>SUM(E50:P50)</f>
        <v>153200</v>
      </c>
      <c r="E50" s="208">
        <v>9500</v>
      </c>
      <c r="F50" s="208">
        <v>10500</v>
      </c>
      <c r="G50" s="208">
        <v>12700</v>
      </c>
      <c r="H50" s="208">
        <v>15400</v>
      </c>
      <c r="I50" s="208">
        <v>13900</v>
      </c>
      <c r="J50" s="208">
        <v>10800</v>
      </c>
      <c r="K50" s="208">
        <v>12600</v>
      </c>
      <c r="L50" s="208">
        <v>15400</v>
      </c>
      <c r="M50" s="208">
        <v>11100</v>
      </c>
      <c r="N50" s="208">
        <v>13600</v>
      </c>
      <c r="O50" s="208">
        <v>15500</v>
      </c>
      <c r="P50" s="209">
        <v>12200</v>
      </c>
      <c r="Q50" s="175">
        <v>146200</v>
      </c>
      <c r="R50" s="214">
        <f t="shared" si="16"/>
        <v>1.0478796169630642</v>
      </c>
    </row>
    <row r="51" spans="1:18">
      <c r="B51" s="201"/>
      <c r="C51" s="228" t="s">
        <v>189</v>
      </c>
      <c r="D51" s="216">
        <f t="shared" ref="D51:Q51" si="18">D49+D50</f>
        <v>2626700</v>
      </c>
      <c r="E51" s="217">
        <f t="shared" si="18"/>
        <v>183800</v>
      </c>
      <c r="F51" s="218">
        <f t="shared" si="18"/>
        <v>117500</v>
      </c>
      <c r="G51" s="218">
        <f t="shared" si="18"/>
        <v>170700</v>
      </c>
      <c r="H51" s="218">
        <f t="shared" si="18"/>
        <v>296600</v>
      </c>
      <c r="I51" s="218">
        <f t="shared" si="18"/>
        <v>241100</v>
      </c>
      <c r="J51" s="218">
        <f t="shared" si="18"/>
        <v>168700</v>
      </c>
      <c r="K51" s="218">
        <f t="shared" si="18"/>
        <v>172000</v>
      </c>
      <c r="L51" s="218">
        <f t="shared" si="18"/>
        <v>334100</v>
      </c>
      <c r="M51" s="218">
        <f t="shared" si="18"/>
        <v>183300</v>
      </c>
      <c r="N51" s="218">
        <f t="shared" si="18"/>
        <v>201900</v>
      </c>
      <c r="O51" s="218">
        <f t="shared" si="18"/>
        <v>401700</v>
      </c>
      <c r="P51" s="219">
        <f t="shared" si="18"/>
        <v>155300</v>
      </c>
      <c r="Q51" s="216">
        <f t="shared" si="18"/>
        <v>2436100</v>
      </c>
      <c r="R51" s="220">
        <f t="shared" si="16"/>
        <v>1.0782398095316283</v>
      </c>
    </row>
    <row r="52" spans="1:18">
      <c r="B52" s="196"/>
      <c r="C52" s="221" t="s">
        <v>178</v>
      </c>
      <c r="D52" s="207">
        <f>SUM(E52:P52)</f>
        <v>550800</v>
      </c>
      <c r="E52" s="208">
        <v>18600</v>
      </c>
      <c r="F52" s="208">
        <v>25100</v>
      </c>
      <c r="G52" s="208">
        <v>46500</v>
      </c>
      <c r="H52" s="208">
        <v>63400</v>
      </c>
      <c r="I52" s="208">
        <v>124700</v>
      </c>
      <c r="J52" s="208">
        <v>35200</v>
      </c>
      <c r="K52" s="208">
        <v>22500</v>
      </c>
      <c r="L52" s="208">
        <v>59100</v>
      </c>
      <c r="M52" s="208">
        <v>35100</v>
      </c>
      <c r="N52" s="208">
        <v>56900</v>
      </c>
      <c r="O52" s="208">
        <v>42900</v>
      </c>
      <c r="P52" s="209">
        <v>20800</v>
      </c>
      <c r="Q52" s="171">
        <v>535800</v>
      </c>
      <c r="R52" s="210">
        <f t="shared" si="16"/>
        <v>1.0279955207166853</v>
      </c>
    </row>
    <row r="53" spans="1:18">
      <c r="B53" s="211" t="s">
        <v>210</v>
      </c>
      <c r="C53" s="225" t="s">
        <v>188</v>
      </c>
      <c r="D53" s="213">
        <f>SUM(E53:P53)</f>
        <v>22800</v>
      </c>
      <c r="E53" s="208">
        <v>700</v>
      </c>
      <c r="F53" s="208">
        <v>400</v>
      </c>
      <c r="G53" s="208">
        <v>1200</v>
      </c>
      <c r="H53" s="208">
        <v>2000</v>
      </c>
      <c r="I53" s="208">
        <v>3200</v>
      </c>
      <c r="J53" s="208">
        <v>2100</v>
      </c>
      <c r="K53" s="208">
        <v>2000</v>
      </c>
      <c r="L53" s="208">
        <v>3800</v>
      </c>
      <c r="M53" s="208">
        <v>2500</v>
      </c>
      <c r="N53" s="208">
        <v>2300</v>
      </c>
      <c r="O53" s="208">
        <v>1900</v>
      </c>
      <c r="P53" s="209">
        <v>700</v>
      </c>
      <c r="Q53" s="175">
        <v>22200</v>
      </c>
      <c r="R53" s="214">
        <f t="shared" si="16"/>
        <v>1.027027027027027</v>
      </c>
    </row>
    <row r="54" spans="1:18">
      <c r="B54" s="201"/>
      <c r="C54" s="228" t="s">
        <v>189</v>
      </c>
      <c r="D54" s="216">
        <f t="shared" ref="D54:Q54" si="19">D52+D53</f>
        <v>573600</v>
      </c>
      <c r="E54" s="217">
        <f t="shared" si="19"/>
        <v>19300</v>
      </c>
      <c r="F54" s="218">
        <f t="shared" si="19"/>
        <v>25500</v>
      </c>
      <c r="G54" s="218">
        <f t="shared" si="19"/>
        <v>47700</v>
      </c>
      <c r="H54" s="218">
        <f t="shared" si="19"/>
        <v>65400</v>
      </c>
      <c r="I54" s="218">
        <f t="shared" si="19"/>
        <v>127900</v>
      </c>
      <c r="J54" s="218">
        <f t="shared" si="19"/>
        <v>37300</v>
      </c>
      <c r="K54" s="218">
        <f t="shared" si="19"/>
        <v>24500</v>
      </c>
      <c r="L54" s="218">
        <f t="shared" si="19"/>
        <v>62900</v>
      </c>
      <c r="M54" s="218">
        <f t="shared" si="19"/>
        <v>37600</v>
      </c>
      <c r="N54" s="218">
        <f t="shared" si="19"/>
        <v>59200</v>
      </c>
      <c r="O54" s="218">
        <f t="shared" si="19"/>
        <v>44800</v>
      </c>
      <c r="P54" s="219">
        <f t="shared" si="19"/>
        <v>21500</v>
      </c>
      <c r="Q54" s="216">
        <f t="shared" si="19"/>
        <v>558000</v>
      </c>
      <c r="R54" s="220">
        <f t="shared" si="16"/>
        <v>1.0279569892473119</v>
      </c>
    </row>
    <row r="55" spans="1:18">
      <c r="B55" s="196"/>
      <c r="C55" s="221" t="s">
        <v>178</v>
      </c>
      <c r="D55" s="207">
        <f>SUM(E55:P55)</f>
        <v>1604700</v>
      </c>
      <c r="E55" s="208">
        <v>104100</v>
      </c>
      <c r="F55" s="208">
        <v>89600</v>
      </c>
      <c r="G55" s="208">
        <v>133600</v>
      </c>
      <c r="H55" s="208">
        <v>159600</v>
      </c>
      <c r="I55" s="208">
        <v>161600</v>
      </c>
      <c r="J55" s="208">
        <v>142600</v>
      </c>
      <c r="K55" s="208">
        <v>134400</v>
      </c>
      <c r="L55" s="208">
        <v>173100</v>
      </c>
      <c r="M55" s="208">
        <v>148400</v>
      </c>
      <c r="N55" s="208">
        <v>132600</v>
      </c>
      <c r="O55" s="208">
        <v>122000</v>
      </c>
      <c r="P55" s="209">
        <v>103100</v>
      </c>
      <c r="Q55" s="171">
        <v>1698600</v>
      </c>
      <c r="R55" s="210">
        <f t="shared" si="16"/>
        <v>0.94471918050158954</v>
      </c>
    </row>
    <row r="56" spans="1:18">
      <c r="B56" s="211" t="s">
        <v>211</v>
      </c>
      <c r="C56" s="225" t="s">
        <v>188</v>
      </c>
      <c r="D56" s="213">
        <f>SUM(E56:P56)</f>
        <v>59400</v>
      </c>
      <c r="E56" s="208">
        <v>1200</v>
      </c>
      <c r="F56" s="208">
        <v>1700</v>
      </c>
      <c r="G56" s="208">
        <v>6200</v>
      </c>
      <c r="H56" s="208">
        <v>7200</v>
      </c>
      <c r="I56" s="208">
        <v>9600</v>
      </c>
      <c r="J56" s="208">
        <v>7800</v>
      </c>
      <c r="K56" s="208">
        <v>4100</v>
      </c>
      <c r="L56" s="208">
        <v>8800</v>
      </c>
      <c r="M56" s="208">
        <v>4500</v>
      </c>
      <c r="N56" s="208">
        <v>2500</v>
      </c>
      <c r="O56" s="208">
        <v>3400</v>
      </c>
      <c r="P56" s="209">
        <v>2400</v>
      </c>
      <c r="Q56" s="175">
        <v>59300</v>
      </c>
      <c r="R56" s="214">
        <f t="shared" si="16"/>
        <v>1.0016863406408094</v>
      </c>
    </row>
    <row r="57" spans="1:18">
      <c r="B57" s="201"/>
      <c r="C57" s="228" t="s">
        <v>189</v>
      </c>
      <c r="D57" s="216">
        <f t="shared" ref="D57:Q57" si="20">D55+D56</f>
        <v>1664100</v>
      </c>
      <c r="E57" s="217">
        <f t="shared" si="20"/>
        <v>105300</v>
      </c>
      <c r="F57" s="218">
        <f t="shared" si="20"/>
        <v>91300</v>
      </c>
      <c r="G57" s="218">
        <f t="shared" si="20"/>
        <v>139800</v>
      </c>
      <c r="H57" s="218">
        <f t="shared" si="20"/>
        <v>166800</v>
      </c>
      <c r="I57" s="218">
        <f t="shared" si="20"/>
        <v>171200</v>
      </c>
      <c r="J57" s="218">
        <f t="shared" si="20"/>
        <v>150400</v>
      </c>
      <c r="K57" s="218">
        <f t="shared" si="20"/>
        <v>138500</v>
      </c>
      <c r="L57" s="218">
        <f t="shared" si="20"/>
        <v>181900</v>
      </c>
      <c r="M57" s="218">
        <f t="shared" si="20"/>
        <v>152900</v>
      </c>
      <c r="N57" s="218">
        <f t="shared" si="20"/>
        <v>135100</v>
      </c>
      <c r="O57" s="218">
        <f t="shared" si="20"/>
        <v>125400</v>
      </c>
      <c r="P57" s="219">
        <f t="shared" si="20"/>
        <v>105500</v>
      </c>
      <c r="Q57" s="216">
        <f t="shared" si="20"/>
        <v>1757900</v>
      </c>
      <c r="R57" s="220">
        <f t="shared" si="16"/>
        <v>0.94664087832072363</v>
      </c>
    </row>
    <row r="58" spans="1:18">
      <c r="B58" s="196"/>
      <c r="C58" s="221" t="s">
        <v>178</v>
      </c>
      <c r="D58" s="171">
        <f>D46+D49+D52+D55</f>
        <v>9987000</v>
      </c>
      <c r="E58" s="172">
        <f>E46+E49+E52+E55</f>
        <v>711500</v>
      </c>
      <c r="F58" s="173">
        <f t="shared" ref="F58:P59" si="21">F46+F49+F52+F55</f>
        <v>494100</v>
      </c>
      <c r="G58" s="173">
        <f t="shared" si="21"/>
        <v>858500</v>
      </c>
      <c r="H58" s="173">
        <f t="shared" si="21"/>
        <v>1008800</v>
      </c>
      <c r="I58" s="173">
        <f t="shared" si="21"/>
        <v>1033900</v>
      </c>
      <c r="J58" s="173">
        <f t="shared" si="21"/>
        <v>760300</v>
      </c>
      <c r="K58" s="173">
        <f t="shared" si="21"/>
        <v>662800</v>
      </c>
      <c r="L58" s="173">
        <f t="shared" si="21"/>
        <v>1051900</v>
      </c>
      <c r="M58" s="173">
        <f t="shared" si="21"/>
        <v>791300</v>
      </c>
      <c r="N58" s="173">
        <f t="shared" si="21"/>
        <v>949300</v>
      </c>
      <c r="O58" s="173">
        <f t="shared" si="21"/>
        <v>1089600</v>
      </c>
      <c r="P58" s="174">
        <f t="shared" si="21"/>
        <v>575000</v>
      </c>
      <c r="Q58" s="171">
        <f>Q46+Q49+Q52+Q55</f>
        <v>9742100</v>
      </c>
      <c r="R58" s="253">
        <f t="shared" si="16"/>
        <v>1.0251383172006037</v>
      </c>
    </row>
    <row r="59" spans="1:18">
      <c r="B59" s="211" t="s">
        <v>139</v>
      </c>
      <c r="C59" s="225" t="s">
        <v>188</v>
      </c>
      <c r="D59" s="175">
        <f>D47+D50+D53+D56</f>
        <v>354200</v>
      </c>
      <c r="E59" s="176">
        <f>E47+E50+E53+E56</f>
        <v>17600</v>
      </c>
      <c r="F59" s="177">
        <f>F47+F50+F53+F56</f>
        <v>18500</v>
      </c>
      <c r="G59" s="177">
        <f t="shared" si="21"/>
        <v>29500</v>
      </c>
      <c r="H59" s="177">
        <f t="shared" si="21"/>
        <v>35900</v>
      </c>
      <c r="I59" s="177">
        <f t="shared" si="21"/>
        <v>39700</v>
      </c>
      <c r="J59" s="177">
        <f t="shared" si="21"/>
        <v>31800</v>
      </c>
      <c r="K59" s="177">
        <f t="shared" si="21"/>
        <v>29200</v>
      </c>
      <c r="L59" s="177">
        <f t="shared" si="21"/>
        <v>41500</v>
      </c>
      <c r="M59" s="177">
        <f t="shared" si="21"/>
        <v>27000</v>
      </c>
      <c r="N59" s="177">
        <f t="shared" si="21"/>
        <v>28600</v>
      </c>
      <c r="O59" s="177">
        <f t="shared" si="21"/>
        <v>31100</v>
      </c>
      <c r="P59" s="178">
        <f t="shared" si="21"/>
        <v>23800</v>
      </c>
      <c r="Q59" s="175">
        <f>Q47+Q50+Q53+Q56</f>
        <v>349400</v>
      </c>
      <c r="R59" s="254">
        <f t="shared" si="16"/>
        <v>1.0137378362907843</v>
      </c>
    </row>
    <row r="60" spans="1:18">
      <c r="B60" s="201"/>
      <c r="C60" s="228" t="s">
        <v>189</v>
      </c>
      <c r="D60" s="180">
        <f>SUM(D58:D59)</f>
        <v>10341200</v>
      </c>
      <c r="E60" s="181">
        <f>SUM(E58:E59)</f>
        <v>729100</v>
      </c>
      <c r="F60" s="182">
        <f>SUM(F58:F59)</f>
        <v>512600</v>
      </c>
      <c r="G60" s="182">
        <f t="shared" ref="G60:P60" si="22">SUM(G58:G59)</f>
        <v>888000</v>
      </c>
      <c r="H60" s="182">
        <f t="shared" si="22"/>
        <v>1044700</v>
      </c>
      <c r="I60" s="182">
        <f t="shared" si="22"/>
        <v>1073600</v>
      </c>
      <c r="J60" s="182">
        <f t="shared" si="22"/>
        <v>792100</v>
      </c>
      <c r="K60" s="182">
        <f t="shared" si="22"/>
        <v>692000</v>
      </c>
      <c r="L60" s="182">
        <f t="shared" si="22"/>
        <v>1093400</v>
      </c>
      <c r="M60" s="182">
        <f t="shared" si="22"/>
        <v>818300</v>
      </c>
      <c r="N60" s="182">
        <f t="shared" si="22"/>
        <v>977900</v>
      </c>
      <c r="O60" s="182">
        <f t="shared" si="22"/>
        <v>1120700</v>
      </c>
      <c r="P60" s="183">
        <f t="shared" si="22"/>
        <v>598800</v>
      </c>
      <c r="Q60" s="180">
        <f>SUM(Q58:Q59)</f>
        <v>10091500</v>
      </c>
      <c r="R60" s="255">
        <f t="shared" si="16"/>
        <v>1.0247435960957241</v>
      </c>
    </row>
    <row r="61" spans="1:18">
      <c r="B61" s="252" t="s">
        <v>212</v>
      </c>
      <c r="C61" s="252"/>
      <c r="D61" s="250"/>
      <c r="E61" s="250"/>
      <c r="F61" s="250"/>
      <c r="G61" s="250"/>
      <c r="H61" s="250"/>
      <c r="I61" s="250"/>
      <c r="J61" s="250"/>
      <c r="K61" s="250"/>
      <c r="L61" s="250"/>
      <c r="M61" s="250"/>
      <c r="N61" s="250"/>
      <c r="O61" s="250"/>
      <c r="P61" s="250"/>
      <c r="Q61" s="250" t="s">
        <v>177</v>
      </c>
      <c r="R61" s="251"/>
    </row>
    <row r="62" spans="1:18">
      <c r="B62" s="196"/>
      <c r="C62" s="196" t="s">
        <v>178</v>
      </c>
      <c r="D62" s="197"/>
      <c r="E62" s="198" t="s">
        <v>179</v>
      </c>
      <c r="F62" s="198"/>
      <c r="G62" s="198"/>
      <c r="H62" s="198"/>
      <c r="I62" s="198"/>
      <c r="J62" s="198"/>
      <c r="K62" s="198"/>
      <c r="L62" s="198"/>
      <c r="M62" s="199"/>
      <c r="N62" s="198"/>
      <c r="O62" s="198"/>
      <c r="P62" s="200"/>
      <c r="Q62" s="196"/>
      <c r="R62" s="196"/>
    </row>
    <row r="63" spans="1:18">
      <c r="A63" s="249"/>
      <c r="B63" s="201" t="s">
        <v>197</v>
      </c>
      <c r="C63" s="201" t="s">
        <v>181</v>
      </c>
      <c r="D63" s="202" t="s">
        <v>182</v>
      </c>
      <c r="E63" s="203" t="s">
        <v>124</v>
      </c>
      <c r="F63" s="203" t="s">
        <v>126</v>
      </c>
      <c r="G63" s="203" t="s">
        <v>127</v>
      </c>
      <c r="H63" s="203" t="s">
        <v>128</v>
      </c>
      <c r="I63" s="203" t="s">
        <v>129</v>
      </c>
      <c r="J63" s="203" t="s">
        <v>131</v>
      </c>
      <c r="K63" s="203" t="s">
        <v>133</v>
      </c>
      <c r="L63" s="203" t="s">
        <v>134</v>
      </c>
      <c r="M63" s="203" t="s">
        <v>135</v>
      </c>
      <c r="N63" s="203" t="s">
        <v>183</v>
      </c>
      <c r="O63" s="203" t="s">
        <v>184</v>
      </c>
      <c r="P63" s="204" t="s">
        <v>185</v>
      </c>
      <c r="Q63" s="211" t="s">
        <v>186</v>
      </c>
      <c r="R63" s="205" t="s">
        <v>42</v>
      </c>
    </row>
    <row r="64" spans="1:18">
      <c r="B64" s="196"/>
      <c r="C64" s="221" t="s">
        <v>178</v>
      </c>
      <c r="D64" s="207">
        <f>SUM(E64:P64)</f>
        <v>2616500</v>
      </c>
      <c r="E64" s="208">
        <v>130200</v>
      </c>
      <c r="F64" s="208">
        <v>95200</v>
      </c>
      <c r="G64" s="208">
        <v>184300</v>
      </c>
      <c r="H64" s="208">
        <v>338000</v>
      </c>
      <c r="I64" s="208">
        <v>210300</v>
      </c>
      <c r="J64" s="208">
        <v>190400</v>
      </c>
      <c r="K64" s="208">
        <v>194000</v>
      </c>
      <c r="L64" s="208">
        <v>383700</v>
      </c>
      <c r="M64" s="208">
        <v>175000</v>
      </c>
      <c r="N64" s="208">
        <v>283400</v>
      </c>
      <c r="O64" s="208">
        <v>328200</v>
      </c>
      <c r="P64" s="209">
        <v>103800</v>
      </c>
      <c r="Q64" s="171">
        <v>3004200</v>
      </c>
      <c r="R64" s="210">
        <f t="shared" ref="R64:R81" si="23">IF(Q64=0,"-",D64/Q64)</f>
        <v>0.87094734039012045</v>
      </c>
    </row>
    <row r="65" spans="2:18">
      <c r="B65" s="211" t="s">
        <v>213</v>
      </c>
      <c r="C65" s="225" t="s">
        <v>188</v>
      </c>
      <c r="D65" s="213">
        <f>SUM(E65:P65)</f>
        <v>456800</v>
      </c>
      <c r="E65" s="208">
        <v>29800</v>
      </c>
      <c r="F65" s="208">
        <v>26500</v>
      </c>
      <c r="G65" s="208">
        <v>36700</v>
      </c>
      <c r="H65" s="208">
        <v>42600</v>
      </c>
      <c r="I65" s="208">
        <v>39400</v>
      </c>
      <c r="J65" s="208">
        <v>33800</v>
      </c>
      <c r="K65" s="208">
        <v>38400</v>
      </c>
      <c r="L65" s="208">
        <v>51200</v>
      </c>
      <c r="M65" s="208">
        <v>38800</v>
      </c>
      <c r="N65" s="208">
        <v>41500</v>
      </c>
      <c r="O65" s="208">
        <v>45200</v>
      </c>
      <c r="P65" s="209">
        <v>32900</v>
      </c>
      <c r="Q65" s="175">
        <v>413400</v>
      </c>
      <c r="R65" s="214">
        <f t="shared" si="23"/>
        <v>1.1049830672472183</v>
      </c>
    </row>
    <row r="66" spans="2:18">
      <c r="B66" s="201"/>
      <c r="C66" s="228" t="s">
        <v>189</v>
      </c>
      <c r="D66" s="216">
        <f t="shared" ref="D66:Q66" si="24">D64+D65</f>
        <v>3073300</v>
      </c>
      <c r="E66" s="217">
        <f t="shared" si="24"/>
        <v>160000</v>
      </c>
      <c r="F66" s="218">
        <f t="shared" si="24"/>
        <v>121700</v>
      </c>
      <c r="G66" s="218">
        <f t="shared" si="24"/>
        <v>221000</v>
      </c>
      <c r="H66" s="218">
        <f t="shared" si="24"/>
        <v>380600</v>
      </c>
      <c r="I66" s="218">
        <f t="shared" si="24"/>
        <v>249700</v>
      </c>
      <c r="J66" s="218">
        <f t="shared" si="24"/>
        <v>224200</v>
      </c>
      <c r="K66" s="218">
        <f t="shared" si="24"/>
        <v>232400</v>
      </c>
      <c r="L66" s="218">
        <f t="shared" si="24"/>
        <v>434900</v>
      </c>
      <c r="M66" s="218">
        <f t="shared" si="24"/>
        <v>213800</v>
      </c>
      <c r="N66" s="218">
        <f t="shared" si="24"/>
        <v>324900</v>
      </c>
      <c r="O66" s="218">
        <f t="shared" si="24"/>
        <v>373400</v>
      </c>
      <c r="P66" s="219">
        <f t="shared" si="24"/>
        <v>136700</v>
      </c>
      <c r="Q66" s="216">
        <f t="shared" si="24"/>
        <v>3417600</v>
      </c>
      <c r="R66" s="220">
        <f t="shared" si="23"/>
        <v>0.89925678838951306</v>
      </c>
    </row>
    <row r="67" spans="2:18">
      <c r="B67" s="196"/>
      <c r="C67" s="221" t="s">
        <v>178</v>
      </c>
      <c r="D67" s="207">
        <f>SUM(E67:P67)</f>
        <v>405000</v>
      </c>
      <c r="E67" s="208">
        <v>19900</v>
      </c>
      <c r="F67" s="208">
        <v>15000</v>
      </c>
      <c r="G67" s="208">
        <v>19100</v>
      </c>
      <c r="H67" s="208">
        <v>19400</v>
      </c>
      <c r="I67" s="208">
        <v>23400</v>
      </c>
      <c r="J67" s="208">
        <v>19500</v>
      </c>
      <c r="K67" s="208">
        <v>60100</v>
      </c>
      <c r="L67" s="208">
        <v>39200</v>
      </c>
      <c r="M67" s="208">
        <v>23400</v>
      </c>
      <c r="N67" s="208">
        <v>45200</v>
      </c>
      <c r="O67" s="208">
        <v>96500</v>
      </c>
      <c r="P67" s="209">
        <v>24300</v>
      </c>
      <c r="Q67" s="171">
        <v>350800</v>
      </c>
      <c r="R67" s="210">
        <f t="shared" si="23"/>
        <v>1.1545039908779933</v>
      </c>
    </row>
    <row r="68" spans="2:18">
      <c r="B68" s="211" t="s">
        <v>214</v>
      </c>
      <c r="C68" s="225" t="s">
        <v>188</v>
      </c>
      <c r="D68" s="213">
        <f>SUM(E68:P68)</f>
        <v>0</v>
      </c>
      <c r="E68" s="208">
        <v>0</v>
      </c>
      <c r="F68" s="208">
        <v>0</v>
      </c>
      <c r="G68" s="208">
        <v>0</v>
      </c>
      <c r="H68" s="208">
        <v>0</v>
      </c>
      <c r="I68" s="208">
        <v>0</v>
      </c>
      <c r="J68" s="208">
        <v>0</v>
      </c>
      <c r="K68" s="208">
        <v>0</v>
      </c>
      <c r="L68" s="208">
        <v>0</v>
      </c>
      <c r="M68" s="208">
        <v>0</v>
      </c>
      <c r="N68" s="208">
        <v>0</v>
      </c>
      <c r="O68" s="208">
        <v>0</v>
      </c>
      <c r="P68" s="209">
        <v>0</v>
      </c>
      <c r="Q68" s="175">
        <v>0</v>
      </c>
      <c r="R68" s="214" t="str">
        <f t="shared" si="23"/>
        <v>-</v>
      </c>
    </row>
    <row r="69" spans="2:18">
      <c r="B69" s="201"/>
      <c r="C69" s="228" t="s">
        <v>189</v>
      </c>
      <c r="D69" s="216">
        <f>D67+D68</f>
        <v>405000</v>
      </c>
      <c r="E69" s="217">
        <v>19900</v>
      </c>
      <c r="F69" s="218">
        <v>15000</v>
      </c>
      <c r="G69" s="218">
        <v>19100</v>
      </c>
      <c r="H69" s="218">
        <v>19400</v>
      </c>
      <c r="I69" s="218">
        <v>23400</v>
      </c>
      <c r="J69" s="218">
        <v>19500</v>
      </c>
      <c r="K69" s="218">
        <v>60100</v>
      </c>
      <c r="L69" s="218">
        <v>39200</v>
      </c>
      <c r="M69" s="218">
        <v>23400</v>
      </c>
      <c r="N69" s="218">
        <v>45200</v>
      </c>
      <c r="O69" s="218">
        <v>96500</v>
      </c>
      <c r="P69" s="219">
        <v>24300</v>
      </c>
      <c r="Q69" s="216">
        <f>Q67+Q68</f>
        <v>350800</v>
      </c>
      <c r="R69" s="220">
        <f t="shared" si="23"/>
        <v>1.1545039908779933</v>
      </c>
    </row>
    <row r="70" spans="2:18">
      <c r="B70" s="196"/>
      <c r="C70" s="221" t="s">
        <v>178</v>
      </c>
      <c r="D70" s="207">
        <f>SUM(E70:P70)</f>
        <v>119400</v>
      </c>
      <c r="E70" s="208">
        <v>22200</v>
      </c>
      <c r="F70" s="208">
        <v>15400</v>
      </c>
      <c r="G70" s="208">
        <v>8400</v>
      </c>
      <c r="H70" s="208">
        <v>7700</v>
      </c>
      <c r="I70" s="208">
        <v>5800</v>
      </c>
      <c r="J70" s="208">
        <v>3400</v>
      </c>
      <c r="K70" s="208">
        <v>5200</v>
      </c>
      <c r="L70" s="208">
        <v>4700</v>
      </c>
      <c r="M70" s="208">
        <v>5300</v>
      </c>
      <c r="N70" s="208">
        <v>11700</v>
      </c>
      <c r="O70" s="208">
        <v>15100</v>
      </c>
      <c r="P70" s="209">
        <v>14500</v>
      </c>
      <c r="Q70" s="171">
        <v>164000</v>
      </c>
      <c r="R70" s="210">
        <f t="shared" si="23"/>
        <v>0.72804878048780486</v>
      </c>
    </row>
    <row r="71" spans="2:18">
      <c r="B71" s="211" t="s">
        <v>215</v>
      </c>
      <c r="C71" s="225" t="s">
        <v>188</v>
      </c>
      <c r="D71" s="213">
        <f>SUM(E71:P71)</f>
        <v>0</v>
      </c>
      <c r="E71" s="208"/>
      <c r="F71" s="208"/>
      <c r="G71" s="208"/>
      <c r="H71" s="208"/>
      <c r="I71" s="208"/>
      <c r="J71" s="208"/>
      <c r="K71" s="208"/>
      <c r="L71" s="208"/>
      <c r="M71" s="208"/>
      <c r="N71" s="208"/>
      <c r="O71" s="208"/>
      <c r="P71" s="209"/>
      <c r="Q71" s="175">
        <v>0</v>
      </c>
      <c r="R71" s="214" t="str">
        <f t="shared" si="23"/>
        <v>-</v>
      </c>
    </row>
    <row r="72" spans="2:18">
      <c r="B72" s="201"/>
      <c r="C72" s="228" t="s">
        <v>189</v>
      </c>
      <c r="D72" s="216">
        <f>D70+D71</f>
        <v>119400</v>
      </c>
      <c r="E72" s="217">
        <f t="shared" ref="E72:Q72" si="25">E70+E71</f>
        <v>22200</v>
      </c>
      <c r="F72" s="218">
        <f t="shared" si="25"/>
        <v>15400</v>
      </c>
      <c r="G72" s="218">
        <f t="shared" si="25"/>
        <v>8400</v>
      </c>
      <c r="H72" s="218">
        <f t="shared" si="25"/>
        <v>7700</v>
      </c>
      <c r="I72" s="218">
        <f t="shared" si="25"/>
        <v>5800</v>
      </c>
      <c r="J72" s="218">
        <f t="shared" si="25"/>
        <v>3400</v>
      </c>
      <c r="K72" s="218">
        <f t="shared" si="25"/>
        <v>5200</v>
      </c>
      <c r="L72" s="218">
        <f t="shared" si="25"/>
        <v>4700</v>
      </c>
      <c r="M72" s="218">
        <f t="shared" si="25"/>
        <v>5300</v>
      </c>
      <c r="N72" s="218">
        <f t="shared" si="25"/>
        <v>11700</v>
      </c>
      <c r="O72" s="218">
        <f t="shared" si="25"/>
        <v>15100</v>
      </c>
      <c r="P72" s="219">
        <f t="shared" si="25"/>
        <v>14500</v>
      </c>
      <c r="Q72" s="216">
        <f t="shared" si="25"/>
        <v>164000</v>
      </c>
      <c r="R72" s="220">
        <f t="shared" si="23"/>
        <v>0.72804878048780486</v>
      </c>
    </row>
    <row r="73" spans="2:18">
      <c r="B73" s="196"/>
      <c r="C73" s="221" t="s">
        <v>178</v>
      </c>
      <c r="D73" s="207">
        <f>SUM(E73:P73)</f>
        <v>435900</v>
      </c>
      <c r="E73" s="236">
        <v>20700</v>
      </c>
      <c r="F73" s="236">
        <v>24000</v>
      </c>
      <c r="G73" s="236">
        <v>32900</v>
      </c>
      <c r="H73" s="236">
        <v>35600</v>
      </c>
      <c r="I73" s="236">
        <v>36500</v>
      </c>
      <c r="J73" s="256">
        <v>29800</v>
      </c>
      <c r="K73" s="236">
        <v>29300</v>
      </c>
      <c r="L73" s="236">
        <v>41200</v>
      </c>
      <c r="M73" s="236">
        <v>33200</v>
      </c>
      <c r="N73" s="236">
        <v>39400</v>
      </c>
      <c r="O73" s="236">
        <v>83300</v>
      </c>
      <c r="P73" s="237">
        <v>30000</v>
      </c>
      <c r="Q73" s="238">
        <v>212400</v>
      </c>
      <c r="R73" s="210">
        <f t="shared" si="23"/>
        <v>2.0522598870056497</v>
      </c>
    </row>
    <row r="74" spans="2:18">
      <c r="B74" s="211" t="s">
        <v>216</v>
      </c>
      <c r="C74" s="225" t="s">
        <v>188</v>
      </c>
      <c r="D74" s="213">
        <f>SUM(E74:P74)</f>
        <v>0</v>
      </c>
      <c r="E74" s="236">
        <v>0</v>
      </c>
      <c r="F74" s="236">
        <v>0</v>
      </c>
      <c r="G74" s="236">
        <v>0</v>
      </c>
      <c r="H74" s="236">
        <v>0</v>
      </c>
      <c r="I74" s="236">
        <v>0</v>
      </c>
      <c r="J74" s="236">
        <v>0</v>
      </c>
      <c r="K74" s="236">
        <v>0</v>
      </c>
      <c r="L74" s="236">
        <v>0</v>
      </c>
      <c r="M74" s="236">
        <v>0</v>
      </c>
      <c r="N74" s="236">
        <v>0</v>
      </c>
      <c r="O74" s="236">
        <v>0</v>
      </c>
      <c r="P74" s="237">
        <v>0</v>
      </c>
      <c r="Q74" s="239">
        <v>0</v>
      </c>
      <c r="R74" s="214" t="str">
        <f t="shared" si="23"/>
        <v>-</v>
      </c>
    </row>
    <row r="75" spans="2:18">
      <c r="B75" s="201"/>
      <c r="C75" s="228" t="s">
        <v>189</v>
      </c>
      <c r="D75" s="216">
        <f>D73+D74</f>
        <v>435900</v>
      </c>
      <c r="E75" s="241">
        <f t="shared" ref="E75:Q75" si="26">E73+E74</f>
        <v>20700</v>
      </c>
      <c r="F75" s="242">
        <f t="shared" si="26"/>
        <v>24000</v>
      </c>
      <c r="G75" s="242">
        <f t="shared" si="26"/>
        <v>32900</v>
      </c>
      <c r="H75" s="242">
        <f t="shared" si="26"/>
        <v>35600</v>
      </c>
      <c r="I75" s="242">
        <f t="shared" si="26"/>
        <v>36500</v>
      </c>
      <c r="J75" s="242">
        <f t="shared" si="26"/>
        <v>29800</v>
      </c>
      <c r="K75" s="242">
        <f t="shared" si="26"/>
        <v>29300</v>
      </c>
      <c r="L75" s="242">
        <f t="shared" si="26"/>
        <v>41200</v>
      </c>
      <c r="M75" s="242">
        <f t="shared" si="26"/>
        <v>33200</v>
      </c>
      <c r="N75" s="242">
        <f t="shared" si="26"/>
        <v>39400</v>
      </c>
      <c r="O75" s="242">
        <f t="shared" si="26"/>
        <v>83300</v>
      </c>
      <c r="P75" s="243">
        <f t="shared" si="26"/>
        <v>30000</v>
      </c>
      <c r="Q75" s="240">
        <f t="shared" si="26"/>
        <v>212400</v>
      </c>
      <c r="R75" s="220">
        <f t="shared" si="23"/>
        <v>2.0522598870056497</v>
      </c>
    </row>
    <row r="76" spans="2:18">
      <c r="B76" s="196"/>
      <c r="C76" s="221" t="s">
        <v>178</v>
      </c>
      <c r="D76" s="207">
        <f>SUM(E76:P76)</f>
        <v>1783000</v>
      </c>
      <c r="E76" s="208">
        <v>648700</v>
      </c>
      <c r="F76" s="208">
        <v>120000</v>
      </c>
      <c r="G76" s="208">
        <v>114900</v>
      </c>
      <c r="H76" s="208">
        <v>108700</v>
      </c>
      <c r="I76" s="208">
        <v>105800</v>
      </c>
      <c r="J76" s="208">
        <v>88900</v>
      </c>
      <c r="K76" s="208">
        <v>84000</v>
      </c>
      <c r="L76" s="208">
        <v>124800</v>
      </c>
      <c r="M76" s="208">
        <v>82400</v>
      </c>
      <c r="N76" s="208">
        <v>110000</v>
      </c>
      <c r="O76" s="208">
        <v>119400</v>
      </c>
      <c r="P76" s="209">
        <v>75400</v>
      </c>
      <c r="Q76" s="171">
        <v>1795500</v>
      </c>
      <c r="R76" s="210">
        <f t="shared" si="23"/>
        <v>0.99303815093288772</v>
      </c>
    </row>
    <row r="77" spans="2:18">
      <c r="B77" s="211" t="s">
        <v>217</v>
      </c>
      <c r="C77" s="225" t="s">
        <v>188</v>
      </c>
      <c r="D77" s="213">
        <f>SUM(E77:P77)</f>
        <v>4000</v>
      </c>
      <c r="E77" s="208">
        <v>0</v>
      </c>
      <c r="F77" s="208">
        <v>0</v>
      </c>
      <c r="G77" s="208">
        <v>100</v>
      </c>
      <c r="H77" s="208">
        <v>200</v>
      </c>
      <c r="I77" s="208">
        <v>400</v>
      </c>
      <c r="J77" s="208">
        <v>100</v>
      </c>
      <c r="K77" s="208">
        <v>500</v>
      </c>
      <c r="L77" s="208">
        <v>1000</v>
      </c>
      <c r="M77" s="208">
        <v>600</v>
      </c>
      <c r="N77" s="208">
        <v>800</v>
      </c>
      <c r="O77" s="208">
        <v>200</v>
      </c>
      <c r="P77" s="209">
        <v>100</v>
      </c>
      <c r="Q77" s="175">
        <v>4800</v>
      </c>
      <c r="R77" s="214">
        <f t="shared" si="23"/>
        <v>0.83333333333333337</v>
      </c>
    </row>
    <row r="78" spans="2:18">
      <c r="B78" s="201"/>
      <c r="C78" s="228" t="s">
        <v>189</v>
      </c>
      <c r="D78" s="216">
        <f t="shared" ref="D78:Q78" si="27">D76+D77</f>
        <v>1787000</v>
      </c>
      <c r="E78" s="217">
        <f t="shared" si="27"/>
        <v>648700</v>
      </c>
      <c r="F78" s="218">
        <f t="shared" si="27"/>
        <v>120000</v>
      </c>
      <c r="G78" s="218">
        <f t="shared" si="27"/>
        <v>115000</v>
      </c>
      <c r="H78" s="218">
        <f t="shared" si="27"/>
        <v>108900</v>
      </c>
      <c r="I78" s="218">
        <f t="shared" si="27"/>
        <v>106200</v>
      </c>
      <c r="J78" s="218">
        <f t="shared" si="27"/>
        <v>89000</v>
      </c>
      <c r="K78" s="218">
        <f t="shared" si="27"/>
        <v>84500</v>
      </c>
      <c r="L78" s="218">
        <f t="shared" si="27"/>
        <v>125800</v>
      </c>
      <c r="M78" s="218">
        <f t="shared" si="27"/>
        <v>83000</v>
      </c>
      <c r="N78" s="218">
        <f t="shared" si="27"/>
        <v>110800</v>
      </c>
      <c r="O78" s="218">
        <f t="shared" si="27"/>
        <v>119600</v>
      </c>
      <c r="P78" s="219">
        <f t="shared" si="27"/>
        <v>75500</v>
      </c>
      <c r="Q78" s="216">
        <f t="shared" si="27"/>
        <v>1800300</v>
      </c>
      <c r="R78" s="220">
        <f t="shared" si="23"/>
        <v>0.99261234238737983</v>
      </c>
    </row>
    <row r="79" spans="2:18">
      <c r="B79" s="196"/>
      <c r="C79" s="221" t="s">
        <v>178</v>
      </c>
      <c r="D79" s="171">
        <f>D64+D67+D70+D73+D76</f>
        <v>5359800</v>
      </c>
      <c r="E79" s="172">
        <f>E64+E67+E70+E73+E76</f>
        <v>841700</v>
      </c>
      <c r="F79" s="173">
        <f t="shared" ref="F79:P80" si="28">F64+F67+F70+F73+F76</f>
        <v>269600</v>
      </c>
      <c r="G79" s="173">
        <f t="shared" si="28"/>
        <v>359600</v>
      </c>
      <c r="H79" s="173">
        <f t="shared" si="28"/>
        <v>509400</v>
      </c>
      <c r="I79" s="173">
        <f t="shared" si="28"/>
        <v>381800</v>
      </c>
      <c r="J79" s="173">
        <f>J64+J67+J70+J73+J76</f>
        <v>332000</v>
      </c>
      <c r="K79" s="173">
        <f t="shared" si="28"/>
        <v>372600</v>
      </c>
      <c r="L79" s="173">
        <f t="shared" si="28"/>
        <v>593600</v>
      </c>
      <c r="M79" s="173">
        <f t="shared" si="28"/>
        <v>319300</v>
      </c>
      <c r="N79" s="173">
        <f t="shared" si="28"/>
        <v>489700</v>
      </c>
      <c r="O79" s="173">
        <f t="shared" si="28"/>
        <v>642500</v>
      </c>
      <c r="P79" s="257">
        <f t="shared" si="28"/>
        <v>248000</v>
      </c>
      <c r="Q79" s="171">
        <f>Q64+Q67+Q70+Q73+Q76</f>
        <v>5526900</v>
      </c>
      <c r="R79" s="258">
        <f t="shared" si="23"/>
        <v>0.96976605330293653</v>
      </c>
    </row>
    <row r="80" spans="2:18">
      <c r="B80" s="211" t="s">
        <v>139</v>
      </c>
      <c r="C80" s="225" t="s">
        <v>188</v>
      </c>
      <c r="D80" s="175">
        <f>D65+D68+D71+D74+D77</f>
        <v>460800</v>
      </c>
      <c r="E80" s="176">
        <f>E65+E68+E71+E74+E77</f>
        <v>29800</v>
      </c>
      <c r="F80" s="177">
        <f t="shared" si="28"/>
        <v>26500</v>
      </c>
      <c r="G80" s="177">
        <f t="shared" si="28"/>
        <v>36800</v>
      </c>
      <c r="H80" s="177">
        <f t="shared" si="28"/>
        <v>42800</v>
      </c>
      <c r="I80" s="177">
        <f t="shared" si="28"/>
        <v>39800</v>
      </c>
      <c r="J80" s="177">
        <f t="shared" si="28"/>
        <v>33900</v>
      </c>
      <c r="K80" s="177">
        <f t="shared" si="28"/>
        <v>38900</v>
      </c>
      <c r="L80" s="177">
        <f t="shared" si="28"/>
        <v>52200</v>
      </c>
      <c r="M80" s="177">
        <f>M65+M68+M71+M74+M77</f>
        <v>39400</v>
      </c>
      <c r="N80" s="177">
        <f t="shared" si="28"/>
        <v>42300</v>
      </c>
      <c r="O80" s="177">
        <f t="shared" si="28"/>
        <v>45400</v>
      </c>
      <c r="P80" s="245">
        <f t="shared" si="28"/>
        <v>33000</v>
      </c>
      <c r="Q80" s="175">
        <f>Q65+Q68+Q71+Q74+Q77</f>
        <v>418200</v>
      </c>
      <c r="R80" s="254">
        <f t="shared" si="23"/>
        <v>1.1018651362984218</v>
      </c>
    </row>
    <row r="81" spans="1:18">
      <c r="B81" s="201"/>
      <c r="C81" s="228" t="s">
        <v>189</v>
      </c>
      <c r="D81" s="180">
        <f>SUM(D79:D80)</f>
        <v>5820600</v>
      </c>
      <c r="E81" s="181">
        <f>SUM(E79:E80)</f>
        <v>871500</v>
      </c>
      <c r="F81" s="182">
        <f t="shared" ref="F81:P81" si="29">SUM(F79:F80)</f>
        <v>296100</v>
      </c>
      <c r="G81" s="182">
        <f t="shared" si="29"/>
        <v>396400</v>
      </c>
      <c r="H81" s="182">
        <f t="shared" si="29"/>
        <v>552200</v>
      </c>
      <c r="I81" s="182">
        <f t="shared" si="29"/>
        <v>421600</v>
      </c>
      <c r="J81" s="182">
        <f t="shared" si="29"/>
        <v>365900</v>
      </c>
      <c r="K81" s="182">
        <f t="shared" si="29"/>
        <v>411500</v>
      </c>
      <c r="L81" s="182">
        <f t="shared" si="29"/>
        <v>645800</v>
      </c>
      <c r="M81" s="182">
        <f>SUM(M79:M80)</f>
        <v>358700</v>
      </c>
      <c r="N81" s="182">
        <f t="shared" si="29"/>
        <v>532000</v>
      </c>
      <c r="O81" s="182">
        <f t="shared" si="29"/>
        <v>687900</v>
      </c>
      <c r="P81" s="259">
        <f t="shared" si="29"/>
        <v>281000</v>
      </c>
      <c r="Q81" s="180">
        <f>SUM(Q79:Q80)</f>
        <v>5945100</v>
      </c>
      <c r="R81" s="260">
        <f t="shared" si="23"/>
        <v>0.97905838421557245</v>
      </c>
    </row>
    <row r="82" spans="1:18">
      <c r="B82" s="252"/>
      <c r="C82" s="252"/>
      <c r="D82" s="250"/>
      <c r="E82" s="250"/>
      <c r="F82" s="250"/>
      <c r="G82" s="250"/>
      <c r="H82" s="250"/>
      <c r="I82" s="250"/>
      <c r="J82" s="250"/>
      <c r="K82" s="250"/>
      <c r="L82" s="250"/>
      <c r="M82" s="250"/>
      <c r="N82" s="250"/>
      <c r="O82" s="250"/>
      <c r="P82" s="250"/>
      <c r="Q82" s="250"/>
      <c r="R82" s="251"/>
    </row>
    <row r="83" spans="1:18">
      <c r="B83" s="252" t="s">
        <v>218</v>
      </c>
      <c r="C83" s="252"/>
      <c r="D83" s="250"/>
      <c r="E83" s="250"/>
      <c r="F83" s="250"/>
      <c r="G83" s="250"/>
      <c r="H83" s="250"/>
      <c r="I83" s="250"/>
      <c r="J83" s="250"/>
      <c r="K83" s="250"/>
      <c r="L83" s="250"/>
      <c r="M83" s="250"/>
      <c r="N83" s="250"/>
      <c r="O83" s="250"/>
      <c r="P83" s="250"/>
      <c r="Q83" s="250" t="s">
        <v>177</v>
      </c>
      <c r="R83" s="251"/>
    </row>
    <row r="84" spans="1:18">
      <c r="A84" s="249"/>
      <c r="B84" s="196"/>
      <c r="C84" s="196" t="s">
        <v>178</v>
      </c>
      <c r="D84" s="197"/>
      <c r="E84" s="198" t="s">
        <v>179</v>
      </c>
      <c r="F84" s="198"/>
      <c r="G84" s="198"/>
      <c r="H84" s="198"/>
      <c r="I84" s="198"/>
      <c r="J84" s="198"/>
      <c r="K84" s="198"/>
      <c r="L84" s="198"/>
      <c r="M84" s="199"/>
      <c r="N84" s="198"/>
      <c r="O84" s="198"/>
      <c r="P84" s="200"/>
      <c r="Q84" s="196"/>
      <c r="R84" s="196"/>
    </row>
    <row r="85" spans="1:18">
      <c r="A85" s="249"/>
      <c r="B85" s="201" t="s">
        <v>197</v>
      </c>
      <c r="C85" s="201" t="s">
        <v>181</v>
      </c>
      <c r="D85" s="202" t="s">
        <v>182</v>
      </c>
      <c r="E85" s="203" t="s">
        <v>124</v>
      </c>
      <c r="F85" s="203" t="s">
        <v>126</v>
      </c>
      <c r="G85" s="203" t="s">
        <v>127</v>
      </c>
      <c r="H85" s="203" t="s">
        <v>128</v>
      </c>
      <c r="I85" s="203" t="s">
        <v>129</v>
      </c>
      <c r="J85" s="203" t="s">
        <v>131</v>
      </c>
      <c r="K85" s="203" t="s">
        <v>133</v>
      </c>
      <c r="L85" s="203" t="s">
        <v>134</v>
      </c>
      <c r="M85" s="203" t="s">
        <v>135</v>
      </c>
      <c r="N85" s="203" t="s">
        <v>183</v>
      </c>
      <c r="O85" s="203" t="s">
        <v>184</v>
      </c>
      <c r="P85" s="204" t="s">
        <v>185</v>
      </c>
      <c r="Q85" s="205" t="s">
        <v>186</v>
      </c>
      <c r="R85" s="205" t="s">
        <v>42</v>
      </c>
    </row>
    <row r="86" spans="1:18">
      <c r="B86" s="196"/>
      <c r="C86" s="221" t="s">
        <v>178</v>
      </c>
      <c r="D86" s="261">
        <v>6332800</v>
      </c>
      <c r="E86" s="262">
        <v>454000</v>
      </c>
      <c r="F86" s="262">
        <v>357600</v>
      </c>
      <c r="G86" s="262">
        <v>527400</v>
      </c>
      <c r="H86" s="262">
        <v>720300</v>
      </c>
      <c r="I86" s="262">
        <v>574600</v>
      </c>
      <c r="J86" s="262">
        <v>421400</v>
      </c>
      <c r="K86" s="262">
        <v>458800</v>
      </c>
      <c r="L86" s="262">
        <v>829300</v>
      </c>
      <c r="M86" s="262">
        <v>520200</v>
      </c>
      <c r="N86" s="262">
        <v>566600</v>
      </c>
      <c r="O86" s="262">
        <v>562100</v>
      </c>
      <c r="P86" s="263">
        <v>340500</v>
      </c>
      <c r="Q86" s="264">
        <v>6651700</v>
      </c>
      <c r="R86" s="265">
        <f t="shared" ref="R86:R94" si="30">IF(Q86=0,"-",D86/Q86)</f>
        <v>0.95205736879294012</v>
      </c>
    </row>
    <row r="87" spans="1:18">
      <c r="B87" s="211" t="s">
        <v>219</v>
      </c>
      <c r="C87" s="225" t="s">
        <v>188</v>
      </c>
      <c r="D87" s="266">
        <v>419400</v>
      </c>
      <c r="E87" s="262">
        <v>24300</v>
      </c>
      <c r="F87" s="262">
        <v>24400</v>
      </c>
      <c r="G87" s="262">
        <v>33300</v>
      </c>
      <c r="H87" s="262">
        <v>37800</v>
      </c>
      <c r="I87" s="262">
        <v>35700</v>
      </c>
      <c r="J87" s="262">
        <v>28600</v>
      </c>
      <c r="K87" s="262">
        <v>35400</v>
      </c>
      <c r="L87" s="262">
        <v>53300</v>
      </c>
      <c r="M87" s="262">
        <v>33300</v>
      </c>
      <c r="N87" s="262">
        <v>39800</v>
      </c>
      <c r="O87" s="262">
        <v>41900</v>
      </c>
      <c r="P87" s="267">
        <v>31600</v>
      </c>
      <c r="Q87" s="268">
        <v>427200</v>
      </c>
      <c r="R87" s="269">
        <f t="shared" si="30"/>
        <v>0.9817415730337079</v>
      </c>
    </row>
    <row r="88" spans="1:18">
      <c r="B88" s="201"/>
      <c r="C88" s="228" t="s">
        <v>189</v>
      </c>
      <c r="D88" s="270">
        <v>6752200</v>
      </c>
      <c r="E88" s="271">
        <v>478300</v>
      </c>
      <c r="F88" s="272">
        <v>382000</v>
      </c>
      <c r="G88" s="272">
        <v>560700</v>
      </c>
      <c r="H88" s="272">
        <v>758100</v>
      </c>
      <c r="I88" s="272">
        <v>610300</v>
      </c>
      <c r="J88" s="272">
        <v>450000</v>
      </c>
      <c r="K88" s="272">
        <v>494200</v>
      </c>
      <c r="L88" s="272">
        <v>882600</v>
      </c>
      <c r="M88" s="272">
        <v>553500</v>
      </c>
      <c r="N88" s="272">
        <v>606400</v>
      </c>
      <c r="O88" s="272">
        <v>604000</v>
      </c>
      <c r="P88" s="273">
        <v>372100</v>
      </c>
      <c r="Q88" s="270">
        <v>7078900</v>
      </c>
      <c r="R88" s="274">
        <f t="shared" si="30"/>
        <v>0.95384876181327605</v>
      </c>
    </row>
    <row r="89" spans="1:18">
      <c r="B89" s="196"/>
      <c r="C89" s="221" t="s">
        <v>178</v>
      </c>
      <c r="D89" s="207">
        <f>SUM(E89:P89)</f>
        <v>1453800</v>
      </c>
      <c r="E89" s="208">
        <v>110500</v>
      </c>
      <c r="F89" s="208">
        <v>127400</v>
      </c>
      <c r="G89" s="208">
        <v>121500</v>
      </c>
      <c r="H89" s="208">
        <v>115900</v>
      </c>
      <c r="I89" s="208">
        <v>145500</v>
      </c>
      <c r="J89" s="208">
        <v>124600</v>
      </c>
      <c r="K89" s="208">
        <v>142200</v>
      </c>
      <c r="L89" s="208">
        <v>191300</v>
      </c>
      <c r="M89" s="208">
        <v>107200</v>
      </c>
      <c r="N89" s="208">
        <v>110900</v>
      </c>
      <c r="O89" s="208">
        <v>94000</v>
      </c>
      <c r="P89" s="209">
        <v>62800</v>
      </c>
      <c r="Q89" s="171">
        <v>1528700</v>
      </c>
      <c r="R89" s="210">
        <f t="shared" si="30"/>
        <v>0.95100412114868837</v>
      </c>
    </row>
    <row r="90" spans="1:18">
      <c r="B90" s="211" t="s">
        <v>220</v>
      </c>
      <c r="C90" s="225" t="s">
        <v>188</v>
      </c>
      <c r="D90" s="213">
        <f>SUM(E90:P90)</f>
        <v>237100</v>
      </c>
      <c r="E90" s="208">
        <v>14000</v>
      </c>
      <c r="F90" s="208">
        <v>11800</v>
      </c>
      <c r="G90" s="208">
        <v>19900</v>
      </c>
      <c r="H90" s="208">
        <v>20400</v>
      </c>
      <c r="I90" s="208">
        <v>20000</v>
      </c>
      <c r="J90" s="208">
        <v>16600</v>
      </c>
      <c r="K90" s="208">
        <v>20600</v>
      </c>
      <c r="L90" s="208">
        <v>34000</v>
      </c>
      <c r="M90" s="208">
        <v>20100</v>
      </c>
      <c r="N90" s="208">
        <v>20500</v>
      </c>
      <c r="O90" s="208">
        <v>21700</v>
      </c>
      <c r="P90" s="209">
        <v>17500</v>
      </c>
      <c r="Q90" s="175">
        <v>236100</v>
      </c>
      <c r="R90" s="214">
        <f t="shared" si="30"/>
        <v>1.0042354934349851</v>
      </c>
    </row>
    <row r="91" spans="1:18">
      <c r="B91" s="201"/>
      <c r="C91" s="228" t="s">
        <v>189</v>
      </c>
      <c r="D91" s="216">
        <f t="shared" ref="D91:P91" si="31">D89+D90</f>
        <v>1690900</v>
      </c>
      <c r="E91" s="217">
        <f t="shared" si="31"/>
        <v>124500</v>
      </c>
      <c r="F91" s="218">
        <f t="shared" si="31"/>
        <v>139200</v>
      </c>
      <c r="G91" s="218">
        <f t="shared" si="31"/>
        <v>141400</v>
      </c>
      <c r="H91" s="218">
        <f t="shared" si="31"/>
        <v>136300</v>
      </c>
      <c r="I91" s="218">
        <f t="shared" si="31"/>
        <v>165500</v>
      </c>
      <c r="J91" s="218">
        <f t="shared" si="31"/>
        <v>141200</v>
      </c>
      <c r="K91" s="218">
        <f t="shared" si="31"/>
        <v>162800</v>
      </c>
      <c r="L91" s="218">
        <f t="shared" si="31"/>
        <v>225300</v>
      </c>
      <c r="M91" s="218">
        <f t="shared" si="31"/>
        <v>127300</v>
      </c>
      <c r="N91" s="218">
        <f t="shared" si="31"/>
        <v>131400</v>
      </c>
      <c r="O91" s="218">
        <f t="shared" si="31"/>
        <v>115700</v>
      </c>
      <c r="P91" s="219">
        <f t="shared" si="31"/>
        <v>80300</v>
      </c>
      <c r="Q91" s="216">
        <f>Q89+Q90</f>
        <v>1764800</v>
      </c>
      <c r="R91" s="220">
        <f t="shared" si="30"/>
        <v>0.9581255666364461</v>
      </c>
    </row>
    <row r="92" spans="1:18">
      <c r="B92" s="196"/>
      <c r="C92" s="221" t="s">
        <v>178</v>
      </c>
      <c r="D92" s="172">
        <f>D86+D89</f>
        <v>7786600</v>
      </c>
      <c r="E92" s="172">
        <f>E86+E89</f>
        <v>564500</v>
      </c>
      <c r="F92" s="173">
        <f t="shared" ref="F92:P93" si="32">F86+F89</f>
        <v>485000</v>
      </c>
      <c r="G92" s="173">
        <f t="shared" si="32"/>
        <v>648900</v>
      </c>
      <c r="H92" s="173">
        <f t="shared" si="32"/>
        <v>836200</v>
      </c>
      <c r="I92" s="173">
        <f t="shared" si="32"/>
        <v>720100</v>
      </c>
      <c r="J92" s="173">
        <f t="shared" si="32"/>
        <v>546000</v>
      </c>
      <c r="K92" s="173">
        <f t="shared" si="32"/>
        <v>601000</v>
      </c>
      <c r="L92" s="173">
        <f t="shared" si="32"/>
        <v>1020600</v>
      </c>
      <c r="M92" s="173">
        <f t="shared" si="32"/>
        <v>627400</v>
      </c>
      <c r="N92" s="173">
        <f t="shared" si="32"/>
        <v>677500</v>
      </c>
      <c r="O92" s="173">
        <f t="shared" si="32"/>
        <v>656100</v>
      </c>
      <c r="P92" s="257">
        <f t="shared" si="32"/>
        <v>403300</v>
      </c>
      <c r="Q92" s="172">
        <f>Q86+Q89</f>
        <v>8180400</v>
      </c>
      <c r="R92" s="258">
        <f t="shared" si="30"/>
        <v>0.95186054471663972</v>
      </c>
    </row>
    <row r="93" spans="1:18">
      <c r="B93" s="211" t="s">
        <v>139</v>
      </c>
      <c r="C93" s="225" t="s">
        <v>188</v>
      </c>
      <c r="D93" s="176">
        <f>D87+D90</f>
        <v>656500</v>
      </c>
      <c r="E93" s="176">
        <f>E87+E90</f>
        <v>38300</v>
      </c>
      <c r="F93" s="177">
        <f>F87+F90</f>
        <v>36200</v>
      </c>
      <c r="G93" s="177">
        <f t="shared" si="32"/>
        <v>53200</v>
      </c>
      <c r="H93" s="177">
        <f t="shared" si="32"/>
        <v>58200</v>
      </c>
      <c r="I93" s="177">
        <f t="shared" si="32"/>
        <v>55700</v>
      </c>
      <c r="J93" s="177">
        <f t="shared" si="32"/>
        <v>45200</v>
      </c>
      <c r="K93" s="177">
        <f t="shared" si="32"/>
        <v>56000</v>
      </c>
      <c r="L93" s="177">
        <f t="shared" si="32"/>
        <v>87300</v>
      </c>
      <c r="M93" s="177">
        <f t="shared" si="32"/>
        <v>53400</v>
      </c>
      <c r="N93" s="177">
        <f t="shared" si="32"/>
        <v>60300</v>
      </c>
      <c r="O93" s="177">
        <f t="shared" si="32"/>
        <v>63600</v>
      </c>
      <c r="P93" s="245">
        <f t="shared" si="32"/>
        <v>49100</v>
      </c>
      <c r="Q93" s="176">
        <f>Q87+Q90</f>
        <v>663300</v>
      </c>
      <c r="R93" s="254">
        <f t="shared" si="30"/>
        <v>0.98974822855419875</v>
      </c>
    </row>
    <row r="94" spans="1:18">
      <c r="B94" s="201"/>
      <c r="C94" s="228" t="s">
        <v>189</v>
      </c>
      <c r="D94" s="180">
        <f>SUM(D92:D93)</f>
        <v>8443100</v>
      </c>
      <c r="E94" s="181">
        <f>SUM(E92:E93)</f>
        <v>602800</v>
      </c>
      <c r="F94" s="182">
        <f>SUM(F92:F93)</f>
        <v>521200</v>
      </c>
      <c r="G94" s="182">
        <f t="shared" ref="G94:P94" si="33">SUM(G92:G93)</f>
        <v>702100</v>
      </c>
      <c r="H94" s="182">
        <f t="shared" si="33"/>
        <v>894400</v>
      </c>
      <c r="I94" s="182">
        <f t="shared" si="33"/>
        <v>775800</v>
      </c>
      <c r="J94" s="182">
        <f t="shared" si="33"/>
        <v>591200</v>
      </c>
      <c r="K94" s="182">
        <f t="shared" si="33"/>
        <v>657000</v>
      </c>
      <c r="L94" s="182">
        <f t="shared" si="33"/>
        <v>1107900</v>
      </c>
      <c r="M94" s="182">
        <f t="shared" si="33"/>
        <v>680800</v>
      </c>
      <c r="N94" s="182">
        <f t="shared" si="33"/>
        <v>737800</v>
      </c>
      <c r="O94" s="182">
        <f t="shared" si="33"/>
        <v>719700</v>
      </c>
      <c r="P94" s="259">
        <f t="shared" si="33"/>
        <v>452400</v>
      </c>
      <c r="Q94" s="180">
        <f>SUM(Q92:Q93)</f>
        <v>8843700</v>
      </c>
      <c r="R94" s="260">
        <f t="shared" si="30"/>
        <v>0.95470221739769556</v>
      </c>
    </row>
    <row r="95" spans="1:18">
      <c r="B95" s="252" t="s">
        <v>221</v>
      </c>
      <c r="C95" s="252"/>
      <c r="D95" s="250"/>
      <c r="E95" s="250"/>
      <c r="F95" s="250"/>
      <c r="G95" s="250"/>
      <c r="H95" s="250"/>
      <c r="I95" s="250"/>
      <c r="J95" s="250"/>
      <c r="K95" s="250"/>
      <c r="L95" s="250"/>
      <c r="M95" s="250"/>
      <c r="N95" s="250"/>
      <c r="O95" s="250"/>
      <c r="P95" s="250"/>
      <c r="Q95" s="250" t="s">
        <v>177</v>
      </c>
      <c r="R95" s="251"/>
    </row>
    <row r="96" spans="1:18">
      <c r="B96" s="196"/>
      <c r="C96" s="196" t="s">
        <v>178</v>
      </c>
      <c r="D96" s="197"/>
      <c r="E96" s="198" t="s">
        <v>179</v>
      </c>
      <c r="F96" s="198"/>
      <c r="G96" s="198"/>
      <c r="H96" s="198"/>
      <c r="I96" s="198"/>
      <c r="J96" s="198"/>
      <c r="K96" s="198"/>
      <c r="L96" s="198"/>
      <c r="M96" s="199"/>
      <c r="N96" s="198"/>
      <c r="O96" s="198"/>
      <c r="P96" s="200"/>
      <c r="Q96" s="196"/>
      <c r="R96" s="196"/>
    </row>
    <row r="97" spans="1:18">
      <c r="A97" s="249"/>
      <c r="B97" s="201" t="s">
        <v>197</v>
      </c>
      <c r="C97" s="201" t="s">
        <v>181</v>
      </c>
      <c r="D97" s="202" t="s">
        <v>182</v>
      </c>
      <c r="E97" s="203" t="s">
        <v>124</v>
      </c>
      <c r="F97" s="203" t="s">
        <v>126</v>
      </c>
      <c r="G97" s="203" t="s">
        <v>127</v>
      </c>
      <c r="H97" s="203" t="s">
        <v>128</v>
      </c>
      <c r="I97" s="203" t="s">
        <v>129</v>
      </c>
      <c r="J97" s="203" t="s">
        <v>131</v>
      </c>
      <c r="K97" s="203" t="s">
        <v>133</v>
      </c>
      <c r="L97" s="203" t="s">
        <v>134</v>
      </c>
      <c r="M97" s="203" t="s">
        <v>135</v>
      </c>
      <c r="N97" s="203" t="s">
        <v>183</v>
      </c>
      <c r="O97" s="203" t="s">
        <v>184</v>
      </c>
      <c r="P97" s="204" t="s">
        <v>185</v>
      </c>
      <c r="Q97" s="201" t="s">
        <v>186</v>
      </c>
      <c r="R97" s="201" t="s">
        <v>42</v>
      </c>
    </row>
    <row r="98" spans="1:18">
      <c r="B98" s="196"/>
      <c r="C98" s="221" t="s">
        <v>178</v>
      </c>
      <c r="D98" s="207">
        <f>SUM(E98:P98)</f>
        <v>3629100</v>
      </c>
      <c r="E98" s="236">
        <v>223100</v>
      </c>
      <c r="F98" s="236">
        <v>228300</v>
      </c>
      <c r="G98" s="236">
        <v>259900</v>
      </c>
      <c r="H98" s="236">
        <v>428900</v>
      </c>
      <c r="I98" s="236">
        <v>342100</v>
      </c>
      <c r="J98" s="236">
        <v>248300</v>
      </c>
      <c r="K98" s="236">
        <v>331900</v>
      </c>
      <c r="L98" s="236">
        <v>470000</v>
      </c>
      <c r="M98" s="236">
        <v>284300</v>
      </c>
      <c r="N98" s="236">
        <v>309500</v>
      </c>
      <c r="O98" s="236">
        <v>310800</v>
      </c>
      <c r="P98" s="237">
        <v>192000</v>
      </c>
      <c r="Q98" s="171">
        <v>3663000</v>
      </c>
      <c r="R98" s="210">
        <f t="shared" ref="R98:R103" si="34">IF(Q98=0,"-",D98/Q98)</f>
        <v>0.99074529074529072</v>
      </c>
    </row>
    <row r="99" spans="1:18">
      <c r="B99" s="211" t="s">
        <v>222</v>
      </c>
      <c r="C99" s="225" t="s">
        <v>188</v>
      </c>
      <c r="D99" s="213">
        <f>SUM(E99:P99)</f>
        <v>417800</v>
      </c>
      <c r="E99" s="236">
        <v>6900</v>
      </c>
      <c r="F99" s="236">
        <v>9300</v>
      </c>
      <c r="G99" s="236">
        <v>17900</v>
      </c>
      <c r="H99" s="236">
        <v>24400</v>
      </c>
      <c r="I99" s="236">
        <v>43600</v>
      </c>
      <c r="J99" s="236">
        <v>32000</v>
      </c>
      <c r="K99" s="236">
        <v>69300</v>
      </c>
      <c r="L99" s="236">
        <v>102100</v>
      </c>
      <c r="M99" s="236">
        <v>47700</v>
      </c>
      <c r="N99" s="236">
        <v>32200</v>
      </c>
      <c r="O99" s="236">
        <v>20500</v>
      </c>
      <c r="P99" s="237">
        <v>11900</v>
      </c>
      <c r="Q99" s="175">
        <v>426200</v>
      </c>
      <c r="R99" s="214">
        <f t="shared" si="34"/>
        <v>0.98029094321914589</v>
      </c>
    </row>
    <row r="100" spans="1:18">
      <c r="B100" s="201"/>
      <c r="C100" s="228" t="s">
        <v>189</v>
      </c>
      <c r="D100" s="216">
        <f>D98+D99</f>
        <v>4046900</v>
      </c>
      <c r="E100" s="217">
        <f t="shared" ref="E100:P100" si="35">E98+E99</f>
        <v>230000</v>
      </c>
      <c r="F100" s="218">
        <f t="shared" si="35"/>
        <v>237600</v>
      </c>
      <c r="G100" s="218">
        <f t="shared" si="35"/>
        <v>277800</v>
      </c>
      <c r="H100" s="218">
        <f t="shared" si="35"/>
        <v>453300</v>
      </c>
      <c r="I100" s="218">
        <f t="shared" si="35"/>
        <v>385700</v>
      </c>
      <c r="J100" s="218">
        <f t="shared" si="35"/>
        <v>280300</v>
      </c>
      <c r="K100" s="218">
        <f t="shared" si="35"/>
        <v>401200</v>
      </c>
      <c r="L100" s="218">
        <f t="shared" si="35"/>
        <v>572100</v>
      </c>
      <c r="M100" s="218">
        <f t="shared" si="35"/>
        <v>332000</v>
      </c>
      <c r="N100" s="218">
        <f t="shared" si="35"/>
        <v>341700</v>
      </c>
      <c r="O100" s="218">
        <f t="shared" si="35"/>
        <v>331300</v>
      </c>
      <c r="P100" s="219">
        <f t="shared" si="35"/>
        <v>203900</v>
      </c>
      <c r="Q100" s="216">
        <f>Q98+Q99</f>
        <v>4089200</v>
      </c>
      <c r="R100" s="220">
        <f t="shared" si="34"/>
        <v>0.98965567837229773</v>
      </c>
    </row>
    <row r="101" spans="1:18">
      <c r="B101" s="196"/>
      <c r="C101" s="221" t="s">
        <v>178</v>
      </c>
      <c r="D101" s="207">
        <f>SUM(E101:P101)</f>
        <v>3629100</v>
      </c>
      <c r="E101" s="208">
        <f>E98</f>
        <v>223100</v>
      </c>
      <c r="F101" s="208">
        <f t="shared" ref="F101:Q102" si="36">F98</f>
        <v>228300</v>
      </c>
      <c r="G101" s="208">
        <f t="shared" si="36"/>
        <v>259900</v>
      </c>
      <c r="H101" s="208">
        <f t="shared" si="36"/>
        <v>428900</v>
      </c>
      <c r="I101" s="208">
        <f t="shared" si="36"/>
        <v>342100</v>
      </c>
      <c r="J101" s="208">
        <f t="shared" si="36"/>
        <v>248300</v>
      </c>
      <c r="K101" s="208">
        <f t="shared" si="36"/>
        <v>331900</v>
      </c>
      <c r="L101" s="208">
        <f t="shared" si="36"/>
        <v>470000</v>
      </c>
      <c r="M101" s="208">
        <f t="shared" si="36"/>
        <v>284300</v>
      </c>
      <c r="N101" s="208">
        <f t="shared" si="36"/>
        <v>309500</v>
      </c>
      <c r="O101" s="208">
        <f t="shared" si="36"/>
        <v>310800</v>
      </c>
      <c r="P101" s="275">
        <f t="shared" si="36"/>
        <v>192000</v>
      </c>
      <c r="Q101" s="223">
        <f t="shared" si="36"/>
        <v>3663000</v>
      </c>
      <c r="R101" s="210">
        <f t="shared" si="34"/>
        <v>0.99074529074529072</v>
      </c>
    </row>
    <row r="102" spans="1:18">
      <c r="B102" s="211" t="s">
        <v>139</v>
      </c>
      <c r="C102" s="225" t="s">
        <v>188</v>
      </c>
      <c r="D102" s="213">
        <f>SUM(E102:P102)</f>
        <v>417800</v>
      </c>
      <c r="E102" s="208">
        <f>E99</f>
        <v>6900</v>
      </c>
      <c r="F102" s="208">
        <f t="shared" si="36"/>
        <v>9300</v>
      </c>
      <c r="G102" s="208">
        <f>G99</f>
        <v>17900</v>
      </c>
      <c r="H102" s="208">
        <f t="shared" si="36"/>
        <v>24400</v>
      </c>
      <c r="I102" s="208">
        <f t="shared" si="36"/>
        <v>43600</v>
      </c>
      <c r="J102" s="208">
        <f t="shared" si="36"/>
        <v>32000</v>
      </c>
      <c r="K102" s="208">
        <f t="shared" si="36"/>
        <v>69300</v>
      </c>
      <c r="L102" s="208">
        <f t="shared" si="36"/>
        <v>102100</v>
      </c>
      <c r="M102" s="208">
        <f t="shared" si="36"/>
        <v>47700</v>
      </c>
      <c r="N102" s="208">
        <f t="shared" si="36"/>
        <v>32200</v>
      </c>
      <c r="O102" s="208">
        <f t="shared" si="36"/>
        <v>20500</v>
      </c>
      <c r="P102" s="276">
        <f t="shared" si="36"/>
        <v>11900</v>
      </c>
      <c r="Q102" s="227">
        <f>Q99</f>
        <v>426200</v>
      </c>
      <c r="R102" s="214">
        <f t="shared" si="34"/>
        <v>0.98029094321914589</v>
      </c>
    </row>
    <row r="103" spans="1:18">
      <c r="B103" s="201"/>
      <c r="C103" s="228" t="s">
        <v>189</v>
      </c>
      <c r="D103" s="216">
        <f>D101+D102</f>
        <v>4046900</v>
      </c>
      <c r="E103" s="217">
        <f>E101+E102</f>
        <v>230000</v>
      </c>
      <c r="F103" s="218">
        <f t="shared" ref="F103:P103" si="37">F101+F102</f>
        <v>237600</v>
      </c>
      <c r="G103" s="218">
        <f>G101+G102</f>
        <v>277800</v>
      </c>
      <c r="H103" s="218">
        <f t="shared" si="37"/>
        <v>453300</v>
      </c>
      <c r="I103" s="218">
        <f t="shared" si="37"/>
        <v>385700</v>
      </c>
      <c r="J103" s="218">
        <f t="shared" si="37"/>
        <v>280300</v>
      </c>
      <c r="K103" s="218">
        <f t="shared" si="37"/>
        <v>401200</v>
      </c>
      <c r="L103" s="218">
        <f t="shared" si="37"/>
        <v>572100</v>
      </c>
      <c r="M103" s="218">
        <f t="shared" si="37"/>
        <v>332000</v>
      </c>
      <c r="N103" s="218">
        <f t="shared" si="37"/>
        <v>341700</v>
      </c>
      <c r="O103" s="218">
        <f t="shared" si="37"/>
        <v>331300</v>
      </c>
      <c r="P103" s="219">
        <f t="shared" si="37"/>
        <v>203900</v>
      </c>
      <c r="Q103" s="216">
        <f>Q101+Q102</f>
        <v>4089200</v>
      </c>
      <c r="R103" s="220">
        <f t="shared" si="34"/>
        <v>0.98965567837229773</v>
      </c>
    </row>
    <row r="104" spans="1:18">
      <c r="C104" s="249"/>
      <c r="D104" s="249"/>
      <c r="E104" s="249"/>
      <c r="F104" s="249"/>
      <c r="G104" s="249"/>
      <c r="H104" s="249"/>
      <c r="I104" s="249"/>
      <c r="J104" s="249"/>
      <c r="K104" s="249"/>
      <c r="L104" s="249"/>
      <c r="M104" s="249"/>
      <c r="N104" s="249"/>
      <c r="O104" s="249"/>
      <c r="P104" s="249"/>
      <c r="Q104" s="249"/>
      <c r="R104" s="249"/>
    </row>
    <row r="105" spans="1:18">
      <c r="B105" s="249" t="s">
        <v>223</v>
      </c>
      <c r="C105" s="249"/>
      <c r="D105" s="249"/>
      <c r="E105" s="277"/>
      <c r="F105" s="249"/>
      <c r="G105" s="249"/>
      <c r="H105" s="249"/>
      <c r="I105" s="249"/>
      <c r="J105" s="249"/>
      <c r="K105" s="249"/>
      <c r="L105" s="249"/>
      <c r="M105" s="249"/>
      <c r="N105" s="249"/>
      <c r="O105" s="249"/>
      <c r="P105" s="249"/>
      <c r="Q105" s="249"/>
      <c r="R105" s="249"/>
    </row>
    <row r="106" spans="1:18" ht="12" customHeight="1">
      <c r="B106" s="196"/>
      <c r="C106" s="196" t="s">
        <v>178</v>
      </c>
      <c r="D106" s="197"/>
      <c r="E106" s="198" t="s">
        <v>179</v>
      </c>
      <c r="F106" s="198"/>
      <c r="G106" s="198"/>
      <c r="H106" s="198"/>
      <c r="I106" s="198"/>
      <c r="J106" s="198"/>
      <c r="K106" s="198"/>
      <c r="L106" s="198"/>
      <c r="M106" s="199"/>
      <c r="N106" s="198"/>
      <c r="O106" s="198"/>
      <c r="P106" s="200"/>
      <c r="Q106" s="196"/>
      <c r="R106" s="196"/>
    </row>
    <row r="107" spans="1:18">
      <c r="B107" s="201" t="s">
        <v>197</v>
      </c>
      <c r="C107" s="201" t="s">
        <v>181</v>
      </c>
      <c r="D107" s="202" t="s">
        <v>182</v>
      </c>
      <c r="E107" s="203" t="s">
        <v>124</v>
      </c>
      <c r="F107" s="203" t="s">
        <v>126</v>
      </c>
      <c r="G107" s="203" t="s">
        <v>127</v>
      </c>
      <c r="H107" s="203" t="s">
        <v>128</v>
      </c>
      <c r="I107" s="203" t="s">
        <v>129</v>
      </c>
      <c r="J107" s="203" t="s">
        <v>131</v>
      </c>
      <c r="K107" s="203" t="s">
        <v>133</v>
      </c>
      <c r="L107" s="203" t="s">
        <v>134</v>
      </c>
      <c r="M107" s="203" t="s">
        <v>135</v>
      </c>
      <c r="N107" s="203" t="s">
        <v>183</v>
      </c>
      <c r="O107" s="203" t="s">
        <v>184</v>
      </c>
      <c r="P107" s="204" t="s">
        <v>185</v>
      </c>
      <c r="Q107" s="201" t="s">
        <v>186</v>
      </c>
      <c r="R107" s="201" t="s">
        <v>42</v>
      </c>
    </row>
    <row r="108" spans="1:18">
      <c r="B108" s="196"/>
      <c r="C108" s="221" t="s">
        <v>178</v>
      </c>
      <c r="D108" s="171">
        <f t="shared" ref="D108:P109" si="38">D9+D27+D39+D58+D79+D92+D101</f>
        <v>48544100</v>
      </c>
      <c r="E108" s="172">
        <f t="shared" si="38"/>
        <v>4081100</v>
      </c>
      <c r="F108" s="173">
        <f t="shared" si="38"/>
        <v>2710000</v>
      </c>
      <c r="G108" s="173">
        <f t="shared" si="38"/>
        <v>3936300</v>
      </c>
      <c r="H108" s="173">
        <f t="shared" si="38"/>
        <v>4956600</v>
      </c>
      <c r="I108" s="173">
        <f t="shared" si="38"/>
        <v>4542100</v>
      </c>
      <c r="J108" s="173">
        <f t="shared" si="38"/>
        <v>3384600</v>
      </c>
      <c r="K108" s="173">
        <f t="shared" si="38"/>
        <v>3489700</v>
      </c>
      <c r="L108" s="173">
        <f t="shared" si="38"/>
        <v>5687200</v>
      </c>
      <c r="M108" s="173">
        <f t="shared" si="38"/>
        <v>3647500</v>
      </c>
      <c r="N108" s="173">
        <f t="shared" si="38"/>
        <v>4542500</v>
      </c>
      <c r="O108" s="173">
        <f t="shared" si="38"/>
        <v>4874600</v>
      </c>
      <c r="P108" s="278">
        <f t="shared" si="38"/>
        <v>2691900</v>
      </c>
      <c r="Q108" s="171">
        <f>Q9+Q27+Q39+Q58+Q79+Q92+Q101</f>
        <v>48607400</v>
      </c>
      <c r="R108" s="258">
        <f>IF(Q108=0,"-",D108/Q108)</f>
        <v>0.99869772915235133</v>
      </c>
    </row>
    <row r="109" spans="1:18">
      <c r="B109" s="211" t="s">
        <v>139</v>
      </c>
      <c r="C109" s="225" t="s">
        <v>188</v>
      </c>
      <c r="D109" s="175">
        <f t="shared" si="38"/>
        <v>3992100</v>
      </c>
      <c r="E109" s="176">
        <f t="shared" si="38"/>
        <v>218200</v>
      </c>
      <c r="F109" s="177">
        <f t="shared" si="38"/>
        <v>220000</v>
      </c>
      <c r="G109" s="177">
        <f t="shared" si="38"/>
        <v>305900</v>
      </c>
      <c r="H109" s="177">
        <f t="shared" si="38"/>
        <v>362500</v>
      </c>
      <c r="I109" s="177">
        <f t="shared" si="38"/>
        <v>367900</v>
      </c>
      <c r="J109" s="177">
        <f t="shared" si="38"/>
        <v>302700</v>
      </c>
      <c r="K109" s="177">
        <f t="shared" si="38"/>
        <v>367000</v>
      </c>
      <c r="L109" s="177">
        <f t="shared" si="38"/>
        <v>526500</v>
      </c>
      <c r="M109" s="177">
        <f t="shared" si="38"/>
        <v>326600</v>
      </c>
      <c r="N109" s="177">
        <f t="shared" si="38"/>
        <v>347000</v>
      </c>
      <c r="O109" s="177">
        <f t="shared" si="38"/>
        <v>360400</v>
      </c>
      <c r="P109" s="279">
        <f t="shared" si="38"/>
        <v>287400</v>
      </c>
      <c r="Q109" s="175">
        <f>Q10+Q28+Q40+Q59+Q80+Q93+Q102</f>
        <v>3873600</v>
      </c>
      <c r="R109" s="254">
        <f>IF(Q109=0,"-",D109/Q109)</f>
        <v>1.0305916976456011</v>
      </c>
    </row>
    <row r="110" spans="1:18">
      <c r="B110" s="201"/>
      <c r="C110" s="228" t="s">
        <v>189</v>
      </c>
      <c r="D110" s="180">
        <f>SUM(D108:D109)</f>
        <v>52536200</v>
      </c>
      <c r="E110" s="181">
        <f>SUM(E108:E109)</f>
        <v>4299300</v>
      </c>
      <c r="F110" s="182">
        <f>SUM(F108:F109)</f>
        <v>2930000</v>
      </c>
      <c r="G110" s="182">
        <f t="shared" ref="G110:P110" si="39">SUM(G108:G109)</f>
        <v>4242200</v>
      </c>
      <c r="H110" s="182">
        <f t="shared" si="39"/>
        <v>5319100</v>
      </c>
      <c r="I110" s="182">
        <f t="shared" si="39"/>
        <v>4910000</v>
      </c>
      <c r="J110" s="182">
        <f t="shared" si="39"/>
        <v>3687300</v>
      </c>
      <c r="K110" s="182">
        <f t="shared" si="39"/>
        <v>3856700</v>
      </c>
      <c r="L110" s="182">
        <f t="shared" si="39"/>
        <v>6213700</v>
      </c>
      <c r="M110" s="182">
        <f t="shared" si="39"/>
        <v>3974100</v>
      </c>
      <c r="N110" s="182">
        <f t="shared" si="39"/>
        <v>4889500</v>
      </c>
      <c r="O110" s="182">
        <f t="shared" si="39"/>
        <v>5235000</v>
      </c>
      <c r="P110" s="247">
        <f t="shared" si="39"/>
        <v>2979300</v>
      </c>
      <c r="Q110" s="180">
        <f>SUM(Q108:Q109)</f>
        <v>52481000</v>
      </c>
      <c r="R110" s="260">
        <f>IF(Q110=0,"-",D110/Q110)</f>
        <v>1.0010518092261962</v>
      </c>
    </row>
    <row r="111" spans="1:18">
      <c r="B111" s="249"/>
      <c r="C111" s="249"/>
      <c r="D111" s="249"/>
      <c r="E111" s="249"/>
      <c r="F111" s="249"/>
      <c r="G111" s="249"/>
      <c r="H111" s="249"/>
      <c r="I111" s="249"/>
      <c r="J111" s="249"/>
      <c r="K111" s="249"/>
      <c r="L111" s="249"/>
      <c r="M111" s="249"/>
      <c r="N111" s="249"/>
      <c r="O111" s="249"/>
      <c r="P111" s="249"/>
      <c r="Q111" s="249"/>
      <c r="R111" s="249"/>
    </row>
    <row r="112" spans="1:18">
      <c r="B112" s="249"/>
      <c r="C112" s="249"/>
      <c r="D112" s="249"/>
      <c r="E112" s="277"/>
      <c r="F112" s="249"/>
      <c r="G112" s="249"/>
      <c r="H112" s="249"/>
      <c r="I112" s="249"/>
      <c r="J112" s="249"/>
      <c r="K112" s="249"/>
      <c r="L112" s="249"/>
      <c r="M112" s="249"/>
      <c r="N112" s="249"/>
      <c r="O112" s="249"/>
      <c r="P112" s="249"/>
      <c r="Q112" s="249"/>
      <c r="R112" s="249"/>
    </row>
    <row r="113" spans="2:18">
      <c r="B113" s="249"/>
      <c r="C113" s="249"/>
      <c r="D113" s="249"/>
      <c r="E113" s="277"/>
      <c r="F113" s="249"/>
      <c r="G113" s="249"/>
      <c r="H113" s="249"/>
      <c r="I113" s="249"/>
      <c r="J113" s="249"/>
      <c r="K113" s="249"/>
      <c r="L113" s="249"/>
      <c r="M113" s="249"/>
      <c r="N113" s="249"/>
      <c r="O113" s="249"/>
      <c r="P113" s="249"/>
      <c r="Q113" s="249"/>
      <c r="R113" s="249"/>
    </row>
    <row r="114" spans="2:18">
      <c r="B114" s="249"/>
      <c r="C114" s="249"/>
      <c r="D114" s="249"/>
      <c r="E114" s="249"/>
      <c r="F114" s="249"/>
      <c r="G114" s="249"/>
      <c r="H114" s="249"/>
      <c r="I114" s="249"/>
      <c r="J114" s="249"/>
      <c r="K114" s="249"/>
      <c r="L114" s="249"/>
      <c r="M114" s="249"/>
      <c r="N114" s="249"/>
      <c r="O114" s="249"/>
      <c r="P114" s="249"/>
      <c r="Q114" s="249"/>
      <c r="R114" s="249"/>
    </row>
    <row r="115" spans="2:18">
      <c r="B115" s="249"/>
      <c r="C115" s="249"/>
      <c r="D115" s="249"/>
      <c r="E115" s="249"/>
      <c r="F115" s="249"/>
      <c r="G115" s="249"/>
      <c r="H115" s="249"/>
      <c r="I115" s="249"/>
      <c r="J115" s="249"/>
      <c r="K115" s="249"/>
      <c r="L115" s="249"/>
      <c r="M115" s="249"/>
      <c r="N115" s="249"/>
      <c r="O115" s="249"/>
      <c r="P115" s="249"/>
      <c r="Q115" s="249"/>
      <c r="R115" s="249"/>
    </row>
    <row r="116" spans="2:18">
      <c r="B116" s="249"/>
      <c r="C116" s="249"/>
      <c r="D116" s="249"/>
      <c r="E116" s="249"/>
      <c r="F116" s="249"/>
      <c r="G116" s="249"/>
      <c r="H116" s="249"/>
      <c r="I116" s="249"/>
      <c r="J116" s="249"/>
      <c r="K116" s="249"/>
      <c r="L116" s="249"/>
      <c r="M116" s="249"/>
      <c r="N116" s="249"/>
      <c r="O116" s="249"/>
      <c r="P116" s="249"/>
      <c r="Q116" s="249"/>
      <c r="R116" s="249"/>
    </row>
    <row r="117" spans="2:18">
      <c r="B117" s="249"/>
      <c r="C117" s="249"/>
      <c r="D117" s="249"/>
      <c r="E117" s="249"/>
      <c r="F117" s="249"/>
      <c r="G117" s="249"/>
      <c r="H117" s="249"/>
      <c r="I117" s="249"/>
      <c r="J117" s="249"/>
      <c r="K117" s="249"/>
      <c r="L117" s="249"/>
      <c r="M117" s="249"/>
      <c r="N117" s="249"/>
      <c r="O117" s="249"/>
      <c r="P117" s="249"/>
      <c r="Q117" s="249"/>
      <c r="R117" s="249"/>
    </row>
    <row r="118" spans="2:18">
      <c r="B118" s="249"/>
      <c r="C118" s="249"/>
      <c r="D118" s="249"/>
      <c r="E118" s="249"/>
      <c r="F118" s="249"/>
      <c r="G118" s="249"/>
      <c r="H118" s="249"/>
      <c r="I118" s="249"/>
      <c r="J118" s="249"/>
      <c r="K118" s="249"/>
      <c r="L118" s="249"/>
      <c r="M118" s="249"/>
      <c r="N118" s="249"/>
      <c r="O118" s="249"/>
      <c r="P118" s="249"/>
      <c r="Q118" s="249"/>
      <c r="R118" s="249"/>
    </row>
    <row r="119" spans="2:18">
      <c r="B119" s="249"/>
      <c r="C119" s="249"/>
      <c r="D119" s="249"/>
      <c r="E119" s="249"/>
      <c r="F119" s="249"/>
      <c r="G119" s="249"/>
      <c r="H119" s="249"/>
      <c r="I119" s="249"/>
      <c r="J119" s="249"/>
      <c r="K119" s="249"/>
      <c r="L119" s="249"/>
      <c r="M119" s="249"/>
      <c r="N119" s="249"/>
      <c r="O119" s="249"/>
      <c r="P119" s="249"/>
      <c r="Q119" s="249"/>
      <c r="R119" s="249"/>
    </row>
  </sheetData>
  <phoneticPr fontId="1"/>
  <pageMargins left="0.11811023622047245" right="0.11811023622047245"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69"/>
  <sheetViews>
    <sheetView topLeftCell="F25" zoomScale="115" zoomScaleNormal="115" workbookViewId="0">
      <selection activeCell="G3" sqref="G3:G4"/>
    </sheetView>
  </sheetViews>
  <sheetFormatPr defaultRowHeight="10.5"/>
  <cols>
    <col min="1" max="1" width="2.875" style="280" customWidth="1"/>
    <col min="2" max="2" width="2.625" style="280" customWidth="1"/>
    <col min="3" max="3" width="8.625" style="280" customWidth="1"/>
    <col min="4" max="4" width="1.625" style="280" customWidth="1"/>
    <col min="5" max="5" width="10" style="280" customWidth="1"/>
    <col min="6" max="16" width="11.25" style="280" customWidth="1"/>
    <col min="17" max="17" width="1.875" style="280" customWidth="1"/>
    <col min="18" max="256" width="9" style="280"/>
    <col min="257" max="257" width="2.875" style="280" customWidth="1"/>
    <col min="258" max="258" width="2.625" style="280" customWidth="1"/>
    <col min="259" max="259" width="8.625" style="280" customWidth="1"/>
    <col min="260" max="260" width="1.625" style="280" customWidth="1"/>
    <col min="261" max="261" width="10" style="280" customWidth="1"/>
    <col min="262" max="272" width="11.25" style="280" customWidth="1"/>
    <col min="273" max="273" width="1.875" style="280" customWidth="1"/>
    <col min="274" max="512" width="9" style="280"/>
    <col min="513" max="513" width="2.875" style="280" customWidth="1"/>
    <col min="514" max="514" width="2.625" style="280" customWidth="1"/>
    <col min="515" max="515" width="8.625" style="280" customWidth="1"/>
    <col min="516" max="516" width="1.625" style="280" customWidth="1"/>
    <col min="517" max="517" width="10" style="280" customWidth="1"/>
    <col min="518" max="528" width="11.25" style="280" customWidth="1"/>
    <col min="529" max="529" width="1.875" style="280" customWidth="1"/>
    <col min="530" max="768" width="9" style="280"/>
    <col min="769" max="769" width="2.875" style="280" customWidth="1"/>
    <col min="770" max="770" width="2.625" style="280" customWidth="1"/>
    <col min="771" max="771" width="8.625" style="280" customWidth="1"/>
    <col min="772" max="772" width="1.625" style="280" customWidth="1"/>
    <col min="773" max="773" width="10" style="280" customWidth="1"/>
    <col min="774" max="784" width="11.25" style="280" customWidth="1"/>
    <col min="785" max="785" width="1.875" style="280" customWidth="1"/>
    <col min="786" max="1024" width="9" style="280"/>
    <col min="1025" max="1025" width="2.875" style="280" customWidth="1"/>
    <col min="1026" max="1026" width="2.625" style="280" customWidth="1"/>
    <col min="1027" max="1027" width="8.625" style="280" customWidth="1"/>
    <col min="1028" max="1028" width="1.625" style="280" customWidth="1"/>
    <col min="1029" max="1029" width="10" style="280" customWidth="1"/>
    <col min="1030" max="1040" width="11.25" style="280" customWidth="1"/>
    <col min="1041" max="1041" width="1.875" style="280" customWidth="1"/>
    <col min="1042" max="1280" width="9" style="280"/>
    <col min="1281" max="1281" width="2.875" style="280" customWidth="1"/>
    <col min="1282" max="1282" width="2.625" style="280" customWidth="1"/>
    <col min="1283" max="1283" width="8.625" style="280" customWidth="1"/>
    <col min="1284" max="1284" width="1.625" style="280" customWidth="1"/>
    <col min="1285" max="1285" width="10" style="280" customWidth="1"/>
    <col min="1286" max="1296" width="11.25" style="280" customWidth="1"/>
    <col min="1297" max="1297" width="1.875" style="280" customWidth="1"/>
    <col min="1298" max="1536" width="9" style="280"/>
    <col min="1537" max="1537" width="2.875" style="280" customWidth="1"/>
    <col min="1538" max="1538" width="2.625" style="280" customWidth="1"/>
    <col min="1539" max="1539" width="8.625" style="280" customWidth="1"/>
    <col min="1540" max="1540" width="1.625" style="280" customWidth="1"/>
    <col min="1541" max="1541" width="10" style="280" customWidth="1"/>
    <col min="1542" max="1552" width="11.25" style="280" customWidth="1"/>
    <col min="1553" max="1553" width="1.875" style="280" customWidth="1"/>
    <col min="1554" max="1792" width="9" style="280"/>
    <col min="1793" max="1793" width="2.875" style="280" customWidth="1"/>
    <col min="1794" max="1794" width="2.625" style="280" customWidth="1"/>
    <col min="1795" max="1795" width="8.625" style="280" customWidth="1"/>
    <col min="1796" max="1796" width="1.625" style="280" customWidth="1"/>
    <col min="1797" max="1797" width="10" style="280" customWidth="1"/>
    <col min="1798" max="1808" width="11.25" style="280" customWidth="1"/>
    <col min="1809" max="1809" width="1.875" style="280" customWidth="1"/>
    <col min="1810" max="2048" width="9" style="280"/>
    <col min="2049" max="2049" width="2.875" style="280" customWidth="1"/>
    <col min="2050" max="2050" width="2.625" style="280" customWidth="1"/>
    <col min="2051" max="2051" width="8.625" style="280" customWidth="1"/>
    <col min="2052" max="2052" width="1.625" style="280" customWidth="1"/>
    <col min="2053" max="2053" width="10" style="280" customWidth="1"/>
    <col min="2054" max="2064" width="11.25" style="280" customWidth="1"/>
    <col min="2065" max="2065" width="1.875" style="280" customWidth="1"/>
    <col min="2066" max="2304" width="9" style="280"/>
    <col min="2305" max="2305" width="2.875" style="280" customWidth="1"/>
    <col min="2306" max="2306" width="2.625" style="280" customWidth="1"/>
    <col min="2307" max="2307" width="8.625" style="280" customWidth="1"/>
    <col min="2308" max="2308" width="1.625" style="280" customWidth="1"/>
    <col min="2309" max="2309" width="10" style="280" customWidth="1"/>
    <col min="2310" max="2320" width="11.25" style="280" customWidth="1"/>
    <col min="2321" max="2321" width="1.875" style="280" customWidth="1"/>
    <col min="2322" max="2560" width="9" style="280"/>
    <col min="2561" max="2561" width="2.875" style="280" customWidth="1"/>
    <col min="2562" max="2562" width="2.625" style="280" customWidth="1"/>
    <col min="2563" max="2563" width="8.625" style="280" customWidth="1"/>
    <col min="2564" max="2564" width="1.625" style="280" customWidth="1"/>
    <col min="2565" max="2565" width="10" style="280" customWidth="1"/>
    <col min="2566" max="2576" width="11.25" style="280" customWidth="1"/>
    <col min="2577" max="2577" width="1.875" style="280" customWidth="1"/>
    <col min="2578" max="2816" width="9" style="280"/>
    <col min="2817" max="2817" width="2.875" style="280" customWidth="1"/>
    <col min="2818" max="2818" width="2.625" style="280" customWidth="1"/>
    <col min="2819" max="2819" width="8.625" style="280" customWidth="1"/>
    <col min="2820" max="2820" width="1.625" style="280" customWidth="1"/>
    <col min="2821" max="2821" width="10" style="280" customWidth="1"/>
    <col min="2822" max="2832" width="11.25" style="280" customWidth="1"/>
    <col min="2833" max="2833" width="1.875" style="280" customWidth="1"/>
    <col min="2834" max="3072" width="9" style="280"/>
    <col min="3073" max="3073" width="2.875" style="280" customWidth="1"/>
    <col min="3074" max="3074" width="2.625" style="280" customWidth="1"/>
    <col min="3075" max="3075" width="8.625" style="280" customWidth="1"/>
    <col min="3076" max="3076" width="1.625" style="280" customWidth="1"/>
    <col min="3077" max="3077" width="10" style="280" customWidth="1"/>
    <col min="3078" max="3088" width="11.25" style="280" customWidth="1"/>
    <col min="3089" max="3089" width="1.875" style="280" customWidth="1"/>
    <col min="3090" max="3328" width="9" style="280"/>
    <col min="3329" max="3329" width="2.875" style="280" customWidth="1"/>
    <col min="3330" max="3330" width="2.625" style="280" customWidth="1"/>
    <col min="3331" max="3331" width="8.625" style="280" customWidth="1"/>
    <col min="3332" max="3332" width="1.625" style="280" customWidth="1"/>
    <col min="3333" max="3333" width="10" style="280" customWidth="1"/>
    <col min="3334" max="3344" width="11.25" style="280" customWidth="1"/>
    <col min="3345" max="3345" width="1.875" style="280" customWidth="1"/>
    <col min="3346" max="3584" width="9" style="280"/>
    <col min="3585" max="3585" width="2.875" style="280" customWidth="1"/>
    <col min="3586" max="3586" width="2.625" style="280" customWidth="1"/>
    <col min="3587" max="3587" width="8.625" style="280" customWidth="1"/>
    <col min="3588" max="3588" width="1.625" style="280" customWidth="1"/>
    <col min="3589" max="3589" width="10" style="280" customWidth="1"/>
    <col min="3590" max="3600" width="11.25" style="280" customWidth="1"/>
    <col min="3601" max="3601" width="1.875" style="280" customWidth="1"/>
    <col min="3602" max="3840" width="9" style="280"/>
    <col min="3841" max="3841" width="2.875" style="280" customWidth="1"/>
    <col min="3842" max="3842" width="2.625" style="280" customWidth="1"/>
    <col min="3843" max="3843" width="8.625" style="280" customWidth="1"/>
    <col min="3844" max="3844" width="1.625" style="280" customWidth="1"/>
    <col min="3845" max="3845" width="10" style="280" customWidth="1"/>
    <col min="3846" max="3856" width="11.25" style="280" customWidth="1"/>
    <col min="3857" max="3857" width="1.875" style="280" customWidth="1"/>
    <col min="3858" max="4096" width="9" style="280"/>
    <col min="4097" max="4097" width="2.875" style="280" customWidth="1"/>
    <col min="4098" max="4098" width="2.625" style="280" customWidth="1"/>
    <col min="4099" max="4099" width="8.625" style="280" customWidth="1"/>
    <col min="4100" max="4100" width="1.625" style="280" customWidth="1"/>
    <col min="4101" max="4101" width="10" style="280" customWidth="1"/>
    <col min="4102" max="4112" width="11.25" style="280" customWidth="1"/>
    <col min="4113" max="4113" width="1.875" style="280" customWidth="1"/>
    <col min="4114" max="4352" width="9" style="280"/>
    <col min="4353" max="4353" width="2.875" style="280" customWidth="1"/>
    <col min="4354" max="4354" width="2.625" style="280" customWidth="1"/>
    <col min="4355" max="4355" width="8.625" style="280" customWidth="1"/>
    <col min="4356" max="4356" width="1.625" style="280" customWidth="1"/>
    <col min="4357" max="4357" width="10" style="280" customWidth="1"/>
    <col min="4358" max="4368" width="11.25" style="280" customWidth="1"/>
    <col min="4369" max="4369" width="1.875" style="280" customWidth="1"/>
    <col min="4370" max="4608" width="9" style="280"/>
    <col min="4609" max="4609" width="2.875" style="280" customWidth="1"/>
    <col min="4610" max="4610" width="2.625" style="280" customWidth="1"/>
    <col min="4611" max="4611" width="8.625" style="280" customWidth="1"/>
    <col min="4612" max="4612" width="1.625" style="280" customWidth="1"/>
    <col min="4613" max="4613" width="10" style="280" customWidth="1"/>
    <col min="4614" max="4624" width="11.25" style="280" customWidth="1"/>
    <col min="4625" max="4625" width="1.875" style="280" customWidth="1"/>
    <col min="4626" max="4864" width="9" style="280"/>
    <col min="4865" max="4865" width="2.875" style="280" customWidth="1"/>
    <col min="4866" max="4866" width="2.625" style="280" customWidth="1"/>
    <col min="4867" max="4867" width="8.625" style="280" customWidth="1"/>
    <col min="4868" max="4868" width="1.625" style="280" customWidth="1"/>
    <col min="4869" max="4869" width="10" style="280" customWidth="1"/>
    <col min="4870" max="4880" width="11.25" style="280" customWidth="1"/>
    <col min="4881" max="4881" width="1.875" style="280" customWidth="1"/>
    <col min="4882" max="5120" width="9" style="280"/>
    <col min="5121" max="5121" width="2.875" style="280" customWidth="1"/>
    <col min="5122" max="5122" width="2.625" style="280" customWidth="1"/>
    <col min="5123" max="5123" width="8.625" style="280" customWidth="1"/>
    <col min="5124" max="5124" width="1.625" style="280" customWidth="1"/>
    <col min="5125" max="5125" width="10" style="280" customWidth="1"/>
    <col min="5126" max="5136" width="11.25" style="280" customWidth="1"/>
    <col min="5137" max="5137" width="1.875" style="280" customWidth="1"/>
    <col min="5138" max="5376" width="9" style="280"/>
    <col min="5377" max="5377" width="2.875" style="280" customWidth="1"/>
    <col min="5378" max="5378" width="2.625" style="280" customWidth="1"/>
    <col min="5379" max="5379" width="8.625" style="280" customWidth="1"/>
    <col min="5380" max="5380" width="1.625" style="280" customWidth="1"/>
    <col min="5381" max="5381" width="10" style="280" customWidth="1"/>
    <col min="5382" max="5392" width="11.25" style="280" customWidth="1"/>
    <col min="5393" max="5393" width="1.875" style="280" customWidth="1"/>
    <col min="5394" max="5632" width="9" style="280"/>
    <col min="5633" max="5633" width="2.875" style="280" customWidth="1"/>
    <col min="5634" max="5634" width="2.625" style="280" customWidth="1"/>
    <col min="5635" max="5635" width="8.625" style="280" customWidth="1"/>
    <col min="5636" max="5636" width="1.625" style="280" customWidth="1"/>
    <col min="5637" max="5637" width="10" style="280" customWidth="1"/>
    <col min="5638" max="5648" width="11.25" style="280" customWidth="1"/>
    <col min="5649" max="5649" width="1.875" style="280" customWidth="1"/>
    <col min="5650" max="5888" width="9" style="280"/>
    <col min="5889" max="5889" width="2.875" style="280" customWidth="1"/>
    <col min="5890" max="5890" width="2.625" style="280" customWidth="1"/>
    <col min="5891" max="5891" width="8.625" style="280" customWidth="1"/>
    <col min="5892" max="5892" width="1.625" style="280" customWidth="1"/>
    <col min="5893" max="5893" width="10" style="280" customWidth="1"/>
    <col min="5894" max="5904" width="11.25" style="280" customWidth="1"/>
    <col min="5905" max="5905" width="1.875" style="280" customWidth="1"/>
    <col min="5906" max="6144" width="9" style="280"/>
    <col min="6145" max="6145" width="2.875" style="280" customWidth="1"/>
    <col min="6146" max="6146" width="2.625" style="280" customWidth="1"/>
    <col min="6147" max="6147" width="8.625" style="280" customWidth="1"/>
    <col min="6148" max="6148" width="1.625" style="280" customWidth="1"/>
    <col min="6149" max="6149" width="10" style="280" customWidth="1"/>
    <col min="6150" max="6160" width="11.25" style="280" customWidth="1"/>
    <col min="6161" max="6161" width="1.875" style="280" customWidth="1"/>
    <col min="6162" max="6400" width="9" style="280"/>
    <col min="6401" max="6401" width="2.875" style="280" customWidth="1"/>
    <col min="6402" max="6402" width="2.625" style="280" customWidth="1"/>
    <col min="6403" max="6403" width="8.625" style="280" customWidth="1"/>
    <col min="6404" max="6404" width="1.625" style="280" customWidth="1"/>
    <col min="6405" max="6405" width="10" style="280" customWidth="1"/>
    <col min="6406" max="6416" width="11.25" style="280" customWidth="1"/>
    <col min="6417" max="6417" width="1.875" style="280" customWidth="1"/>
    <col min="6418" max="6656" width="9" style="280"/>
    <col min="6657" max="6657" width="2.875" style="280" customWidth="1"/>
    <col min="6658" max="6658" width="2.625" style="280" customWidth="1"/>
    <col min="6659" max="6659" width="8.625" style="280" customWidth="1"/>
    <col min="6660" max="6660" width="1.625" style="280" customWidth="1"/>
    <col min="6661" max="6661" width="10" style="280" customWidth="1"/>
    <col min="6662" max="6672" width="11.25" style="280" customWidth="1"/>
    <col min="6673" max="6673" width="1.875" style="280" customWidth="1"/>
    <col min="6674" max="6912" width="9" style="280"/>
    <col min="6913" max="6913" width="2.875" style="280" customWidth="1"/>
    <col min="6914" max="6914" width="2.625" style="280" customWidth="1"/>
    <col min="6915" max="6915" width="8.625" style="280" customWidth="1"/>
    <col min="6916" max="6916" width="1.625" style="280" customWidth="1"/>
    <col min="6917" max="6917" width="10" style="280" customWidth="1"/>
    <col min="6918" max="6928" width="11.25" style="280" customWidth="1"/>
    <col min="6929" max="6929" width="1.875" style="280" customWidth="1"/>
    <col min="6930" max="7168" width="9" style="280"/>
    <col min="7169" max="7169" width="2.875" style="280" customWidth="1"/>
    <col min="7170" max="7170" width="2.625" style="280" customWidth="1"/>
    <col min="7171" max="7171" width="8.625" style="280" customWidth="1"/>
    <col min="7172" max="7172" width="1.625" style="280" customWidth="1"/>
    <col min="7173" max="7173" width="10" style="280" customWidth="1"/>
    <col min="7174" max="7184" width="11.25" style="280" customWidth="1"/>
    <col min="7185" max="7185" width="1.875" style="280" customWidth="1"/>
    <col min="7186" max="7424" width="9" style="280"/>
    <col min="7425" max="7425" width="2.875" style="280" customWidth="1"/>
    <col min="7426" max="7426" width="2.625" style="280" customWidth="1"/>
    <col min="7427" max="7427" width="8.625" style="280" customWidth="1"/>
    <col min="7428" max="7428" width="1.625" style="280" customWidth="1"/>
    <col min="7429" max="7429" width="10" style="280" customWidth="1"/>
    <col min="7430" max="7440" width="11.25" style="280" customWidth="1"/>
    <col min="7441" max="7441" width="1.875" style="280" customWidth="1"/>
    <col min="7442" max="7680" width="9" style="280"/>
    <col min="7681" max="7681" width="2.875" style="280" customWidth="1"/>
    <col min="7682" max="7682" width="2.625" style="280" customWidth="1"/>
    <col min="7683" max="7683" width="8.625" style="280" customWidth="1"/>
    <col min="7684" max="7684" width="1.625" style="280" customWidth="1"/>
    <col min="7685" max="7685" width="10" style="280" customWidth="1"/>
    <col min="7686" max="7696" width="11.25" style="280" customWidth="1"/>
    <col min="7697" max="7697" width="1.875" style="280" customWidth="1"/>
    <col min="7698" max="7936" width="9" style="280"/>
    <col min="7937" max="7937" width="2.875" style="280" customWidth="1"/>
    <col min="7938" max="7938" width="2.625" style="280" customWidth="1"/>
    <col min="7939" max="7939" width="8.625" style="280" customWidth="1"/>
    <col min="7940" max="7940" width="1.625" style="280" customWidth="1"/>
    <col min="7941" max="7941" width="10" style="280" customWidth="1"/>
    <col min="7942" max="7952" width="11.25" style="280" customWidth="1"/>
    <col min="7953" max="7953" width="1.875" style="280" customWidth="1"/>
    <col min="7954" max="8192" width="9" style="280"/>
    <col min="8193" max="8193" width="2.875" style="280" customWidth="1"/>
    <col min="8194" max="8194" width="2.625" style="280" customWidth="1"/>
    <col min="8195" max="8195" width="8.625" style="280" customWidth="1"/>
    <col min="8196" max="8196" width="1.625" style="280" customWidth="1"/>
    <col min="8197" max="8197" width="10" style="280" customWidth="1"/>
    <col min="8198" max="8208" width="11.25" style="280" customWidth="1"/>
    <col min="8209" max="8209" width="1.875" style="280" customWidth="1"/>
    <col min="8210" max="8448" width="9" style="280"/>
    <col min="8449" max="8449" width="2.875" style="280" customWidth="1"/>
    <col min="8450" max="8450" width="2.625" style="280" customWidth="1"/>
    <col min="8451" max="8451" width="8.625" style="280" customWidth="1"/>
    <col min="8452" max="8452" width="1.625" style="280" customWidth="1"/>
    <col min="8453" max="8453" width="10" style="280" customWidth="1"/>
    <col min="8454" max="8464" width="11.25" style="280" customWidth="1"/>
    <col min="8465" max="8465" width="1.875" style="280" customWidth="1"/>
    <col min="8466" max="8704" width="9" style="280"/>
    <col min="8705" max="8705" width="2.875" style="280" customWidth="1"/>
    <col min="8706" max="8706" width="2.625" style="280" customWidth="1"/>
    <col min="8707" max="8707" width="8.625" style="280" customWidth="1"/>
    <col min="8708" max="8708" width="1.625" style="280" customWidth="1"/>
    <col min="8709" max="8709" width="10" style="280" customWidth="1"/>
    <col min="8710" max="8720" width="11.25" style="280" customWidth="1"/>
    <col min="8721" max="8721" width="1.875" style="280" customWidth="1"/>
    <col min="8722" max="8960" width="9" style="280"/>
    <col min="8961" max="8961" width="2.875" style="280" customWidth="1"/>
    <col min="8962" max="8962" width="2.625" style="280" customWidth="1"/>
    <col min="8963" max="8963" width="8.625" style="280" customWidth="1"/>
    <col min="8964" max="8964" width="1.625" style="280" customWidth="1"/>
    <col min="8965" max="8965" width="10" style="280" customWidth="1"/>
    <col min="8966" max="8976" width="11.25" style="280" customWidth="1"/>
    <col min="8977" max="8977" width="1.875" style="280" customWidth="1"/>
    <col min="8978" max="9216" width="9" style="280"/>
    <col min="9217" max="9217" width="2.875" style="280" customWidth="1"/>
    <col min="9218" max="9218" width="2.625" style="280" customWidth="1"/>
    <col min="9219" max="9219" width="8.625" style="280" customWidth="1"/>
    <col min="9220" max="9220" width="1.625" style="280" customWidth="1"/>
    <col min="9221" max="9221" width="10" style="280" customWidth="1"/>
    <col min="9222" max="9232" width="11.25" style="280" customWidth="1"/>
    <col min="9233" max="9233" width="1.875" style="280" customWidth="1"/>
    <col min="9234" max="9472" width="9" style="280"/>
    <col min="9473" max="9473" width="2.875" style="280" customWidth="1"/>
    <col min="9474" max="9474" width="2.625" style="280" customWidth="1"/>
    <col min="9475" max="9475" width="8.625" style="280" customWidth="1"/>
    <col min="9476" max="9476" width="1.625" style="280" customWidth="1"/>
    <col min="9477" max="9477" width="10" style="280" customWidth="1"/>
    <col min="9478" max="9488" width="11.25" style="280" customWidth="1"/>
    <col min="9489" max="9489" width="1.875" style="280" customWidth="1"/>
    <col min="9490" max="9728" width="9" style="280"/>
    <col min="9729" max="9729" width="2.875" style="280" customWidth="1"/>
    <col min="9730" max="9730" width="2.625" style="280" customWidth="1"/>
    <col min="9731" max="9731" width="8.625" style="280" customWidth="1"/>
    <col min="9732" max="9732" width="1.625" style="280" customWidth="1"/>
    <col min="9733" max="9733" width="10" style="280" customWidth="1"/>
    <col min="9734" max="9744" width="11.25" style="280" customWidth="1"/>
    <col min="9745" max="9745" width="1.875" style="280" customWidth="1"/>
    <col min="9746" max="9984" width="9" style="280"/>
    <col min="9985" max="9985" width="2.875" style="280" customWidth="1"/>
    <col min="9986" max="9986" width="2.625" style="280" customWidth="1"/>
    <col min="9987" max="9987" width="8.625" style="280" customWidth="1"/>
    <col min="9988" max="9988" width="1.625" style="280" customWidth="1"/>
    <col min="9989" max="9989" width="10" style="280" customWidth="1"/>
    <col min="9990" max="10000" width="11.25" style="280" customWidth="1"/>
    <col min="10001" max="10001" width="1.875" style="280" customWidth="1"/>
    <col min="10002" max="10240" width="9" style="280"/>
    <col min="10241" max="10241" width="2.875" style="280" customWidth="1"/>
    <col min="10242" max="10242" width="2.625" style="280" customWidth="1"/>
    <col min="10243" max="10243" width="8.625" style="280" customWidth="1"/>
    <col min="10244" max="10244" width="1.625" style="280" customWidth="1"/>
    <col min="10245" max="10245" width="10" style="280" customWidth="1"/>
    <col min="10246" max="10256" width="11.25" style="280" customWidth="1"/>
    <col min="10257" max="10257" width="1.875" style="280" customWidth="1"/>
    <col min="10258" max="10496" width="9" style="280"/>
    <col min="10497" max="10497" width="2.875" style="280" customWidth="1"/>
    <col min="10498" max="10498" width="2.625" style="280" customWidth="1"/>
    <col min="10499" max="10499" width="8.625" style="280" customWidth="1"/>
    <col min="10500" max="10500" width="1.625" style="280" customWidth="1"/>
    <col min="10501" max="10501" width="10" style="280" customWidth="1"/>
    <col min="10502" max="10512" width="11.25" style="280" customWidth="1"/>
    <col min="10513" max="10513" width="1.875" style="280" customWidth="1"/>
    <col min="10514" max="10752" width="9" style="280"/>
    <col min="10753" max="10753" width="2.875" style="280" customWidth="1"/>
    <col min="10754" max="10754" width="2.625" style="280" customWidth="1"/>
    <col min="10755" max="10755" width="8.625" style="280" customWidth="1"/>
    <col min="10756" max="10756" width="1.625" style="280" customWidth="1"/>
    <col min="10757" max="10757" width="10" style="280" customWidth="1"/>
    <col min="10758" max="10768" width="11.25" style="280" customWidth="1"/>
    <col min="10769" max="10769" width="1.875" style="280" customWidth="1"/>
    <col min="10770" max="11008" width="9" style="280"/>
    <col min="11009" max="11009" width="2.875" style="280" customWidth="1"/>
    <col min="11010" max="11010" width="2.625" style="280" customWidth="1"/>
    <col min="11011" max="11011" width="8.625" style="280" customWidth="1"/>
    <col min="11012" max="11012" width="1.625" style="280" customWidth="1"/>
    <col min="11013" max="11013" width="10" style="280" customWidth="1"/>
    <col min="11014" max="11024" width="11.25" style="280" customWidth="1"/>
    <col min="11025" max="11025" width="1.875" style="280" customWidth="1"/>
    <col min="11026" max="11264" width="9" style="280"/>
    <col min="11265" max="11265" width="2.875" style="280" customWidth="1"/>
    <col min="11266" max="11266" width="2.625" style="280" customWidth="1"/>
    <col min="11267" max="11267" width="8.625" style="280" customWidth="1"/>
    <col min="11268" max="11268" width="1.625" style="280" customWidth="1"/>
    <col min="11269" max="11269" width="10" style="280" customWidth="1"/>
    <col min="11270" max="11280" width="11.25" style="280" customWidth="1"/>
    <col min="11281" max="11281" width="1.875" style="280" customWidth="1"/>
    <col min="11282" max="11520" width="9" style="280"/>
    <col min="11521" max="11521" width="2.875" style="280" customWidth="1"/>
    <col min="11522" max="11522" width="2.625" style="280" customWidth="1"/>
    <col min="11523" max="11523" width="8.625" style="280" customWidth="1"/>
    <col min="11524" max="11524" width="1.625" style="280" customWidth="1"/>
    <col min="11525" max="11525" width="10" style="280" customWidth="1"/>
    <col min="11526" max="11536" width="11.25" style="280" customWidth="1"/>
    <col min="11537" max="11537" width="1.875" style="280" customWidth="1"/>
    <col min="11538" max="11776" width="9" style="280"/>
    <col min="11777" max="11777" width="2.875" style="280" customWidth="1"/>
    <col min="11778" max="11778" width="2.625" style="280" customWidth="1"/>
    <col min="11779" max="11779" width="8.625" style="280" customWidth="1"/>
    <col min="11780" max="11780" width="1.625" style="280" customWidth="1"/>
    <col min="11781" max="11781" width="10" style="280" customWidth="1"/>
    <col min="11782" max="11792" width="11.25" style="280" customWidth="1"/>
    <col min="11793" max="11793" width="1.875" style="280" customWidth="1"/>
    <col min="11794" max="12032" width="9" style="280"/>
    <col min="12033" max="12033" width="2.875" style="280" customWidth="1"/>
    <col min="12034" max="12034" width="2.625" style="280" customWidth="1"/>
    <col min="12035" max="12035" width="8.625" style="280" customWidth="1"/>
    <col min="12036" max="12036" width="1.625" style="280" customWidth="1"/>
    <col min="12037" max="12037" width="10" style="280" customWidth="1"/>
    <col min="12038" max="12048" width="11.25" style="280" customWidth="1"/>
    <col min="12049" max="12049" width="1.875" style="280" customWidth="1"/>
    <col min="12050" max="12288" width="9" style="280"/>
    <col min="12289" max="12289" width="2.875" style="280" customWidth="1"/>
    <col min="12290" max="12290" width="2.625" style="280" customWidth="1"/>
    <col min="12291" max="12291" width="8.625" style="280" customWidth="1"/>
    <col min="12292" max="12292" width="1.625" style="280" customWidth="1"/>
    <col min="12293" max="12293" width="10" style="280" customWidth="1"/>
    <col min="12294" max="12304" width="11.25" style="280" customWidth="1"/>
    <col min="12305" max="12305" width="1.875" style="280" customWidth="1"/>
    <col min="12306" max="12544" width="9" style="280"/>
    <col min="12545" max="12545" width="2.875" style="280" customWidth="1"/>
    <col min="12546" max="12546" width="2.625" style="280" customWidth="1"/>
    <col min="12547" max="12547" width="8.625" style="280" customWidth="1"/>
    <col min="12548" max="12548" width="1.625" style="280" customWidth="1"/>
    <col min="12549" max="12549" width="10" style="280" customWidth="1"/>
    <col min="12550" max="12560" width="11.25" style="280" customWidth="1"/>
    <col min="12561" max="12561" width="1.875" style="280" customWidth="1"/>
    <col min="12562" max="12800" width="9" style="280"/>
    <col min="12801" max="12801" width="2.875" style="280" customWidth="1"/>
    <col min="12802" max="12802" width="2.625" style="280" customWidth="1"/>
    <col min="12803" max="12803" width="8.625" style="280" customWidth="1"/>
    <col min="12804" max="12804" width="1.625" style="280" customWidth="1"/>
    <col min="12805" max="12805" width="10" style="280" customWidth="1"/>
    <col min="12806" max="12816" width="11.25" style="280" customWidth="1"/>
    <col min="12817" max="12817" width="1.875" style="280" customWidth="1"/>
    <col min="12818" max="13056" width="9" style="280"/>
    <col min="13057" max="13057" width="2.875" style="280" customWidth="1"/>
    <col min="13058" max="13058" width="2.625" style="280" customWidth="1"/>
    <col min="13059" max="13059" width="8.625" style="280" customWidth="1"/>
    <col min="13060" max="13060" width="1.625" style="280" customWidth="1"/>
    <col min="13061" max="13061" width="10" style="280" customWidth="1"/>
    <col min="13062" max="13072" width="11.25" style="280" customWidth="1"/>
    <col min="13073" max="13073" width="1.875" style="280" customWidth="1"/>
    <col min="13074" max="13312" width="9" style="280"/>
    <col min="13313" max="13313" width="2.875" style="280" customWidth="1"/>
    <col min="13314" max="13314" width="2.625" style="280" customWidth="1"/>
    <col min="13315" max="13315" width="8.625" style="280" customWidth="1"/>
    <col min="13316" max="13316" width="1.625" style="280" customWidth="1"/>
    <col min="13317" max="13317" width="10" style="280" customWidth="1"/>
    <col min="13318" max="13328" width="11.25" style="280" customWidth="1"/>
    <col min="13329" max="13329" width="1.875" style="280" customWidth="1"/>
    <col min="13330" max="13568" width="9" style="280"/>
    <col min="13569" max="13569" width="2.875" style="280" customWidth="1"/>
    <col min="13570" max="13570" width="2.625" style="280" customWidth="1"/>
    <col min="13571" max="13571" width="8.625" style="280" customWidth="1"/>
    <col min="13572" max="13572" width="1.625" style="280" customWidth="1"/>
    <col min="13573" max="13573" width="10" style="280" customWidth="1"/>
    <col min="13574" max="13584" width="11.25" style="280" customWidth="1"/>
    <col min="13585" max="13585" width="1.875" style="280" customWidth="1"/>
    <col min="13586" max="13824" width="9" style="280"/>
    <col min="13825" max="13825" width="2.875" style="280" customWidth="1"/>
    <col min="13826" max="13826" width="2.625" style="280" customWidth="1"/>
    <col min="13827" max="13827" width="8.625" style="280" customWidth="1"/>
    <col min="13828" max="13828" width="1.625" style="280" customWidth="1"/>
    <col min="13829" max="13829" width="10" style="280" customWidth="1"/>
    <col min="13830" max="13840" width="11.25" style="280" customWidth="1"/>
    <col min="13841" max="13841" width="1.875" style="280" customWidth="1"/>
    <col min="13842" max="14080" width="9" style="280"/>
    <col min="14081" max="14081" width="2.875" style="280" customWidth="1"/>
    <col min="14082" max="14082" width="2.625" style="280" customWidth="1"/>
    <col min="14083" max="14083" width="8.625" style="280" customWidth="1"/>
    <col min="14084" max="14084" width="1.625" style="280" customWidth="1"/>
    <col min="14085" max="14085" width="10" style="280" customWidth="1"/>
    <col min="14086" max="14096" width="11.25" style="280" customWidth="1"/>
    <col min="14097" max="14097" width="1.875" style="280" customWidth="1"/>
    <col min="14098" max="14336" width="9" style="280"/>
    <col min="14337" max="14337" width="2.875" style="280" customWidth="1"/>
    <col min="14338" max="14338" width="2.625" style="280" customWidth="1"/>
    <col min="14339" max="14339" width="8.625" style="280" customWidth="1"/>
    <col min="14340" max="14340" width="1.625" style="280" customWidth="1"/>
    <col min="14341" max="14341" width="10" style="280" customWidth="1"/>
    <col min="14342" max="14352" width="11.25" style="280" customWidth="1"/>
    <col min="14353" max="14353" width="1.875" style="280" customWidth="1"/>
    <col min="14354" max="14592" width="9" style="280"/>
    <col min="14593" max="14593" width="2.875" style="280" customWidth="1"/>
    <col min="14594" max="14594" width="2.625" style="280" customWidth="1"/>
    <col min="14595" max="14595" width="8.625" style="280" customWidth="1"/>
    <col min="14596" max="14596" width="1.625" style="280" customWidth="1"/>
    <col min="14597" max="14597" width="10" style="280" customWidth="1"/>
    <col min="14598" max="14608" width="11.25" style="280" customWidth="1"/>
    <col min="14609" max="14609" width="1.875" style="280" customWidth="1"/>
    <col min="14610" max="14848" width="9" style="280"/>
    <col min="14849" max="14849" width="2.875" style="280" customWidth="1"/>
    <col min="14850" max="14850" width="2.625" style="280" customWidth="1"/>
    <col min="14851" max="14851" width="8.625" style="280" customWidth="1"/>
    <col min="14852" max="14852" width="1.625" style="280" customWidth="1"/>
    <col min="14853" max="14853" width="10" style="280" customWidth="1"/>
    <col min="14854" max="14864" width="11.25" style="280" customWidth="1"/>
    <col min="14865" max="14865" width="1.875" style="280" customWidth="1"/>
    <col min="14866" max="15104" width="9" style="280"/>
    <col min="15105" max="15105" width="2.875" style="280" customWidth="1"/>
    <col min="15106" max="15106" width="2.625" style="280" customWidth="1"/>
    <col min="15107" max="15107" width="8.625" style="280" customWidth="1"/>
    <col min="15108" max="15108" width="1.625" style="280" customWidth="1"/>
    <col min="15109" max="15109" width="10" style="280" customWidth="1"/>
    <col min="15110" max="15120" width="11.25" style="280" customWidth="1"/>
    <col min="15121" max="15121" width="1.875" style="280" customWidth="1"/>
    <col min="15122" max="15360" width="9" style="280"/>
    <col min="15361" max="15361" width="2.875" style="280" customWidth="1"/>
    <col min="15362" max="15362" width="2.625" style="280" customWidth="1"/>
    <col min="15363" max="15363" width="8.625" style="280" customWidth="1"/>
    <col min="15364" max="15364" width="1.625" style="280" customWidth="1"/>
    <col min="15365" max="15365" width="10" style="280" customWidth="1"/>
    <col min="15366" max="15376" width="11.25" style="280" customWidth="1"/>
    <col min="15377" max="15377" width="1.875" style="280" customWidth="1"/>
    <col min="15378" max="15616" width="9" style="280"/>
    <col min="15617" max="15617" width="2.875" style="280" customWidth="1"/>
    <col min="15618" max="15618" width="2.625" style="280" customWidth="1"/>
    <col min="15619" max="15619" width="8.625" style="280" customWidth="1"/>
    <col min="15620" max="15620" width="1.625" style="280" customWidth="1"/>
    <col min="15621" max="15621" width="10" style="280" customWidth="1"/>
    <col min="15622" max="15632" width="11.25" style="280" customWidth="1"/>
    <col min="15633" max="15633" width="1.875" style="280" customWidth="1"/>
    <col min="15634" max="15872" width="9" style="280"/>
    <col min="15873" max="15873" width="2.875" style="280" customWidth="1"/>
    <col min="15874" max="15874" width="2.625" style="280" customWidth="1"/>
    <col min="15875" max="15875" width="8.625" style="280" customWidth="1"/>
    <col min="15876" max="15876" width="1.625" style="280" customWidth="1"/>
    <col min="15877" max="15877" width="10" style="280" customWidth="1"/>
    <col min="15878" max="15888" width="11.25" style="280" customWidth="1"/>
    <col min="15889" max="15889" width="1.875" style="280" customWidth="1"/>
    <col min="15890" max="16128" width="9" style="280"/>
    <col min="16129" max="16129" width="2.875" style="280" customWidth="1"/>
    <col min="16130" max="16130" width="2.625" style="280" customWidth="1"/>
    <col min="16131" max="16131" width="8.625" style="280" customWidth="1"/>
    <col min="16132" max="16132" width="1.625" style="280" customWidth="1"/>
    <col min="16133" max="16133" width="10" style="280" customWidth="1"/>
    <col min="16134" max="16144" width="11.25" style="280" customWidth="1"/>
    <col min="16145" max="16145" width="1.875" style="280" customWidth="1"/>
    <col min="16146" max="16384" width="9" style="280"/>
  </cols>
  <sheetData>
    <row r="1" spans="1:16" ht="15" customHeight="1">
      <c r="B1" s="126" t="s">
        <v>224</v>
      </c>
    </row>
    <row r="2" spans="1:16" ht="13.5" customHeight="1">
      <c r="B2" s="126"/>
      <c r="P2" s="280" t="s">
        <v>225</v>
      </c>
    </row>
    <row r="3" spans="1:16" s="281" customFormat="1" ht="21" customHeight="1">
      <c r="B3" s="282" t="s">
        <v>226</v>
      </c>
      <c r="C3" s="283"/>
      <c r="D3" s="284"/>
      <c r="E3" s="285"/>
      <c r="F3" s="286" t="s">
        <v>189</v>
      </c>
      <c r="G3" s="287" t="s">
        <v>64</v>
      </c>
      <c r="H3" s="288" t="s">
        <v>66</v>
      </c>
      <c r="I3" s="289"/>
      <c r="J3" s="290" t="s">
        <v>68</v>
      </c>
      <c r="K3" s="291" t="s">
        <v>227</v>
      </c>
      <c r="L3" s="292"/>
      <c r="M3" s="293"/>
      <c r="N3" s="290" t="s">
        <v>228</v>
      </c>
      <c r="O3" s="290" t="s">
        <v>73</v>
      </c>
      <c r="P3" s="294" t="s">
        <v>229</v>
      </c>
    </row>
    <row r="4" spans="1:16" s="281" customFormat="1" ht="21" customHeight="1">
      <c r="B4" s="295"/>
      <c r="C4" s="296"/>
      <c r="D4" s="297"/>
      <c r="E4" s="298"/>
      <c r="F4" s="299"/>
      <c r="G4" s="300"/>
      <c r="H4" s="301" t="s">
        <v>230</v>
      </c>
      <c r="I4" s="301" t="s">
        <v>231</v>
      </c>
      <c r="J4" s="302"/>
      <c r="K4" s="301" t="s">
        <v>232</v>
      </c>
      <c r="L4" s="301" t="s">
        <v>233</v>
      </c>
      <c r="M4" s="301" t="s">
        <v>234</v>
      </c>
      <c r="N4" s="302"/>
      <c r="O4" s="302"/>
      <c r="P4" s="303"/>
    </row>
    <row r="5" spans="1:16" ht="15" customHeight="1">
      <c r="A5" s="281"/>
      <c r="B5" s="304"/>
      <c r="C5" s="224"/>
      <c r="D5" s="305" t="s">
        <v>235</v>
      </c>
      <c r="E5" s="306"/>
      <c r="F5" s="307">
        <f>SUM(G5:P5)</f>
        <v>13231100</v>
      </c>
      <c r="G5" s="308">
        <v>0</v>
      </c>
      <c r="H5" s="309">
        <v>2184800</v>
      </c>
      <c r="I5" s="310">
        <v>428000</v>
      </c>
      <c r="J5" s="309">
        <v>1097600</v>
      </c>
      <c r="K5" s="310">
        <v>1090200</v>
      </c>
      <c r="L5" s="309">
        <v>285200</v>
      </c>
      <c r="M5" s="310">
        <v>1220600</v>
      </c>
      <c r="N5" s="309">
        <v>412100</v>
      </c>
      <c r="O5" s="309">
        <v>5130400</v>
      </c>
      <c r="P5" s="311">
        <v>1382200</v>
      </c>
    </row>
    <row r="6" spans="1:16" ht="15" customHeight="1">
      <c r="B6" s="304"/>
      <c r="C6" s="224" t="s">
        <v>198</v>
      </c>
      <c r="D6" s="312"/>
      <c r="E6" s="313" t="s">
        <v>236</v>
      </c>
      <c r="F6" s="314">
        <f>SUM(G6:P6)</f>
        <v>261221</v>
      </c>
      <c r="G6" s="315">
        <v>0</v>
      </c>
      <c r="H6" s="316">
        <v>10759</v>
      </c>
      <c r="I6" s="316">
        <v>44</v>
      </c>
      <c r="J6" s="316">
        <v>57885</v>
      </c>
      <c r="K6" s="316">
        <v>25039</v>
      </c>
      <c r="L6" s="316">
        <v>11005</v>
      </c>
      <c r="M6" s="316">
        <v>135</v>
      </c>
      <c r="N6" s="316">
        <v>555</v>
      </c>
      <c r="O6" s="316">
        <v>155724</v>
      </c>
      <c r="P6" s="317">
        <v>75</v>
      </c>
    </row>
    <row r="7" spans="1:16" ht="15" customHeight="1">
      <c r="B7" s="304"/>
      <c r="C7" s="318"/>
      <c r="D7" s="305" t="s">
        <v>237</v>
      </c>
      <c r="E7" s="306"/>
      <c r="F7" s="319">
        <f>F5</f>
        <v>13231100</v>
      </c>
      <c r="G7" s="308">
        <f t="shared" ref="G7:P8" si="0">G5</f>
        <v>0</v>
      </c>
      <c r="H7" s="309">
        <f t="shared" si="0"/>
        <v>2184800</v>
      </c>
      <c r="I7" s="309">
        <f t="shared" si="0"/>
        <v>428000</v>
      </c>
      <c r="J7" s="309">
        <f t="shared" si="0"/>
        <v>1097600</v>
      </c>
      <c r="K7" s="309">
        <f t="shared" si="0"/>
        <v>1090200</v>
      </c>
      <c r="L7" s="309">
        <f t="shared" si="0"/>
        <v>285200</v>
      </c>
      <c r="M7" s="309">
        <f t="shared" si="0"/>
        <v>1220600</v>
      </c>
      <c r="N7" s="309">
        <f t="shared" si="0"/>
        <v>412100</v>
      </c>
      <c r="O7" s="309">
        <f t="shared" si="0"/>
        <v>5130400</v>
      </c>
      <c r="P7" s="320">
        <f t="shared" si="0"/>
        <v>1382200</v>
      </c>
    </row>
    <row r="8" spans="1:16" ht="15" customHeight="1" thickBot="1">
      <c r="B8" s="321" t="s">
        <v>238</v>
      </c>
      <c r="C8" s="322"/>
      <c r="D8" s="323"/>
      <c r="E8" s="324" t="s">
        <v>236</v>
      </c>
      <c r="F8" s="325">
        <f>F6</f>
        <v>261221</v>
      </c>
      <c r="G8" s="326">
        <f t="shared" si="0"/>
        <v>0</v>
      </c>
      <c r="H8" s="327">
        <f t="shared" si="0"/>
        <v>10759</v>
      </c>
      <c r="I8" s="327">
        <f t="shared" si="0"/>
        <v>44</v>
      </c>
      <c r="J8" s="327">
        <f t="shared" si="0"/>
        <v>57885</v>
      </c>
      <c r="K8" s="327">
        <f t="shared" si="0"/>
        <v>25039</v>
      </c>
      <c r="L8" s="327">
        <f t="shared" si="0"/>
        <v>11005</v>
      </c>
      <c r="M8" s="327">
        <f t="shared" si="0"/>
        <v>135</v>
      </c>
      <c r="N8" s="327">
        <f t="shared" si="0"/>
        <v>555</v>
      </c>
      <c r="O8" s="327">
        <f t="shared" si="0"/>
        <v>155724</v>
      </c>
      <c r="P8" s="328">
        <f t="shared" si="0"/>
        <v>75</v>
      </c>
    </row>
    <row r="9" spans="1:16" ht="15" customHeight="1" thickTop="1">
      <c r="B9" s="304"/>
      <c r="C9" s="329"/>
      <c r="D9" s="305" t="s">
        <v>235</v>
      </c>
      <c r="E9" s="306"/>
      <c r="F9" s="330">
        <f t="shared" ref="F9:F16" si="1">SUM(G9:P9)</f>
        <v>3104200</v>
      </c>
      <c r="G9" s="331">
        <v>45100</v>
      </c>
      <c r="H9" s="332">
        <v>94900</v>
      </c>
      <c r="I9" s="332">
        <v>531600</v>
      </c>
      <c r="J9" s="333">
        <v>0</v>
      </c>
      <c r="K9" s="332">
        <v>0</v>
      </c>
      <c r="L9" s="333">
        <v>0</v>
      </c>
      <c r="M9" s="332">
        <v>1332300</v>
      </c>
      <c r="N9" s="333">
        <v>141300</v>
      </c>
      <c r="O9" s="332">
        <v>619200</v>
      </c>
      <c r="P9" s="334">
        <v>339800</v>
      </c>
    </row>
    <row r="10" spans="1:16" ht="15" customHeight="1">
      <c r="B10" s="304"/>
      <c r="C10" s="224" t="s">
        <v>239</v>
      </c>
      <c r="D10" s="312"/>
      <c r="E10" s="313" t="s">
        <v>236</v>
      </c>
      <c r="F10" s="314">
        <f t="shared" si="1"/>
        <v>28372</v>
      </c>
      <c r="G10" s="315">
        <v>0</v>
      </c>
      <c r="H10" s="316">
        <v>344</v>
      </c>
      <c r="I10" s="316">
        <v>211</v>
      </c>
      <c r="J10" s="316">
        <v>0</v>
      </c>
      <c r="K10" s="316">
        <v>0</v>
      </c>
      <c r="L10" s="316">
        <v>0</v>
      </c>
      <c r="M10" s="316">
        <v>0</v>
      </c>
      <c r="N10" s="316">
        <v>0</v>
      </c>
      <c r="O10" s="316">
        <v>27817</v>
      </c>
      <c r="P10" s="317">
        <v>0</v>
      </c>
    </row>
    <row r="11" spans="1:16" ht="15" customHeight="1">
      <c r="B11" s="304"/>
      <c r="C11" s="329"/>
      <c r="D11" s="305" t="s">
        <v>235</v>
      </c>
      <c r="E11" s="306"/>
      <c r="F11" s="335">
        <f t="shared" si="1"/>
        <v>1285900</v>
      </c>
      <c r="G11" s="331">
        <v>48300</v>
      </c>
      <c r="H11" s="309">
        <v>55500</v>
      </c>
      <c r="I11" s="333">
        <v>268600</v>
      </c>
      <c r="J11" s="309">
        <v>0</v>
      </c>
      <c r="K11" s="309">
        <v>221700</v>
      </c>
      <c r="L11" s="309">
        <v>0</v>
      </c>
      <c r="M11" s="333">
        <v>0</v>
      </c>
      <c r="N11" s="309">
        <v>375000</v>
      </c>
      <c r="O11" s="309">
        <v>243600</v>
      </c>
      <c r="P11" s="334">
        <v>73200</v>
      </c>
    </row>
    <row r="12" spans="1:16" ht="15" customHeight="1">
      <c r="B12" s="304"/>
      <c r="C12" s="224" t="s">
        <v>201</v>
      </c>
      <c r="D12" s="312"/>
      <c r="E12" s="313" t="s">
        <v>236</v>
      </c>
      <c r="F12" s="336">
        <f t="shared" si="1"/>
        <v>37680</v>
      </c>
      <c r="G12" s="315">
        <v>136</v>
      </c>
      <c r="H12" s="316">
        <v>117</v>
      </c>
      <c r="I12" s="316">
        <v>4971</v>
      </c>
      <c r="J12" s="316">
        <v>0</v>
      </c>
      <c r="K12" s="316">
        <v>111</v>
      </c>
      <c r="L12" s="316">
        <v>0</v>
      </c>
      <c r="M12" s="316">
        <v>0</v>
      </c>
      <c r="N12" s="316">
        <v>0</v>
      </c>
      <c r="O12" s="316">
        <v>32271</v>
      </c>
      <c r="P12" s="317">
        <v>74</v>
      </c>
    </row>
    <row r="13" spans="1:16" ht="15" customHeight="1">
      <c r="B13" s="304"/>
      <c r="C13" s="329"/>
      <c r="D13" s="305" t="s">
        <v>235</v>
      </c>
      <c r="E13" s="306"/>
      <c r="F13" s="335">
        <f t="shared" si="1"/>
        <v>865100</v>
      </c>
      <c r="G13" s="331">
        <v>66600</v>
      </c>
      <c r="H13" s="309">
        <v>27800</v>
      </c>
      <c r="I13" s="309">
        <v>21600</v>
      </c>
      <c r="J13" s="333">
        <v>0</v>
      </c>
      <c r="K13" s="309">
        <v>165000</v>
      </c>
      <c r="L13" s="309">
        <v>0</v>
      </c>
      <c r="M13" s="333">
        <v>7600</v>
      </c>
      <c r="N13" s="309">
        <v>196900</v>
      </c>
      <c r="O13" s="309">
        <v>371000</v>
      </c>
      <c r="P13" s="334">
        <v>8600</v>
      </c>
    </row>
    <row r="14" spans="1:16" ht="15" customHeight="1">
      <c r="B14" s="304"/>
      <c r="C14" s="224" t="s">
        <v>202</v>
      </c>
      <c r="D14" s="312"/>
      <c r="E14" s="313" t="s">
        <v>236</v>
      </c>
      <c r="F14" s="336">
        <f t="shared" si="1"/>
        <v>27</v>
      </c>
      <c r="G14" s="315">
        <v>0</v>
      </c>
      <c r="H14" s="316">
        <v>27</v>
      </c>
      <c r="I14" s="316">
        <v>0</v>
      </c>
      <c r="J14" s="316">
        <v>0</v>
      </c>
      <c r="K14" s="316">
        <v>0</v>
      </c>
      <c r="L14" s="316">
        <v>0</v>
      </c>
      <c r="M14" s="316">
        <v>0</v>
      </c>
      <c r="N14" s="316">
        <v>0</v>
      </c>
      <c r="O14" s="316">
        <v>0</v>
      </c>
      <c r="P14" s="317">
        <v>0</v>
      </c>
    </row>
    <row r="15" spans="1:16" ht="15" customHeight="1">
      <c r="B15" s="304"/>
      <c r="C15" s="329"/>
      <c r="D15" s="305" t="s">
        <v>235</v>
      </c>
      <c r="E15" s="306"/>
      <c r="F15" s="335">
        <f t="shared" si="1"/>
        <v>1492700</v>
      </c>
      <c r="G15" s="331">
        <v>0</v>
      </c>
      <c r="H15" s="309">
        <v>205500</v>
      </c>
      <c r="I15" s="333">
        <v>11100</v>
      </c>
      <c r="J15" s="309">
        <v>0</v>
      </c>
      <c r="K15" s="309">
        <v>57100</v>
      </c>
      <c r="L15" s="333">
        <v>0</v>
      </c>
      <c r="M15" s="309">
        <v>941200</v>
      </c>
      <c r="N15" s="333">
        <v>161600</v>
      </c>
      <c r="O15" s="309">
        <v>0</v>
      </c>
      <c r="P15" s="334">
        <v>116200</v>
      </c>
    </row>
    <row r="16" spans="1:16" ht="15" customHeight="1">
      <c r="B16" s="304"/>
      <c r="C16" s="224" t="s">
        <v>203</v>
      </c>
      <c r="D16" s="312"/>
      <c r="E16" s="313" t="s">
        <v>236</v>
      </c>
      <c r="F16" s="336">
        <f t="shared" si="1"/>
        <v>549</v>
      </c>
      <c r="G16" s="315">
        <v>0</v>
      </c>
      <c r="H16" s="316">
        <v>0</v>
      </c>
      <c r="I16" s="316">
        <v>0</v>
      </c>
      <c r="J16" s="316">
        <v>0</v>
      </c>
      <c r="K16" s="316">
        <v>116</v>
      </c>
      <c r="L16" s="316">
        <v>0</v>
      </c>
      <c r="M16" s="316">
        <v>5</v>
      </c>
      <c r="N16" s="316">
        <v>428</v>
      </c>
      <c r="O16" s="316">
        <v>0</v>
      </c>
      <c r="P16" s="317">
        <v>0</v>
      </c>
    </row>
    <row r="17" spans="2:16" ht="15" customHeight="1">
      <c r="B17" s="304"/>
      <c r="C17" s="318"/>
      <c r="D17" s="305" t="s">
        <v>237</v>
      </c>
      <c r="E17" s="306"/>
      <c r="F17" s="335">
        <f>F9+F11+F13+F15</f>
        <v>6747900</v>
      </c>
      <c r="G17" s="337">
        <f t="shared" ref="G17:P18" si="2">G9+G11+G13+G15</f>
        <v>160000</v>
      </c>
      <c r="H17" s="338">
        <f t="shared" si="2"/>
        <v>383700</v>
      </c>
      <c r="I17" s="338">
        <f t="shared" si="2"/>
        <v>832900</v>
      </c>
      <c r="J17" s="338">
        <f t="shared" si="2"/>
        <v>0</v>
      </c>
      <c r="K17" s="338">
        <f t="shared" si="2"/>
        <v>443800</v>
      </c>
      <c r="L17" s="338">
        <f t="shared" si="2"/>
        <v>0</v>
      </c>
      <c r="M17" s="338">
        <f t="shared" si="2"/>
        <v>2281100</v>
      </c>
      <c r="N17" s="338">
        <f t="shared" si="2"/>
        <v>874800</v>
      </c>
      <c r="O17" s="338">
        <f t="shared" si="2"/>
        <v>1233800</v>
      </c>
      <c r="P17" s="339">
        <f t="shared" si="2"/>
        <v>537800</v>
      </c>
    </row>
    <row r="18" spans="2:16" ht="15" customHeight="1" thickBot="1">
      <c r="B18" s="340" t="s">
        <v>240</v>
      </c>
      <c r="C18" s="341"/>
      <c r="D18" s="323"/>
      <c r="E18" s="324" t="s">
        <v>236</v>
      </c>
      <c r="F18" s="325">
        <f>F10+F12+F14+F16</f>
        <v>66628</v>
      </c>
      <c r="G18" s="326">
        <f t="shared" si="2"/>
        <v>136</v>
      </c>
      <c r="H18" s="327">
        <f t="shared" si="2"/>
        <v>488</v>
      </c>
      <c r="I18" s="327">
        <f t="shared" si="2"/>
        <v>5182</v>
      </c>
      <c r="J18" s="327">
        <f t="shared" si="2"/>
        <v>0</v>
      </c>
      <c r="K18" s="327">
        <f t="shared" si="2"/>
        <v>227</v>
      </c>
      <c r="L18" s="327">
        <f t="shared" si="2"/>
        <v>0</v>
      </c>
      <c r="M18" s="327">
        <f t="shared" si="2"/>
        <v>5</v>
      </c>
      <c r="N18" s="327">
        <f t="shared" si="2"/>
        <v>428</v>
      </c>
      <c r="O18" s="327">
        <f t="shared" si="2"/>
        <v>60088</v>
      </c>
      <c r="P18" s="328">
        <f t="shared" si="2"/>
        <v>74</v>
      </c>
    </row>
    <row r="19" spans="2:16" ht="15" customHeight="1" thickTop="1">
      <c r="B19" s="304"/>
      <c r="C19" s="224"/>
      <c r="D19" s="305" t="s">
        <v>235</v>
      </c>
      <c r="E19" s="306"/>
      <c r="F19" s="335">
        <f>SUM(G19:P19)</f>
        <v>3310400</v>
      </c>
      <c r="G19" s="331">
        <v>41700</v>
      </c>
      <c r="H19" s="332">
        <v>111800</v>
      </c>
      <c r="I19" s="333">
        <v>594800</v>
      </c>
      <c r="J19" s="332">
        <v>424400</v>
      </c>
      <c r="K19" s="333">
        <v>1134100</v>
      </c>
      <c r="L19" s="332">
        <v>0</v>
      </c>
      <c r="M19" s="333">
        <v>0</v>
      </c>
      <c r="N19" s="332">
        <v>76000</v>
      </c>
      <c r="O19" s="332">
        <v>327200</v>
      </c>
      <c r="P19" s="334">
        <v>600400</v>
      </c>
    </row>
    <row r="20" spans="2:16" ht="15" customHeight="1">
      <c r="B20" s="304"/>
      <c r="C20" s="224" t="s">
        <v>205</v>
      </c>
      <c r="D20" s="312"/>
      <c r="E20" s="313" t="s">
        <v>236</v>
      </c>
      <c r="F20" s="336">
        <f>SUM(G20:P20)</f>
        <v>68673</v>
      </c>
      <c r="G20" s="315">
        <v>9318</v>
      </c>
      <c r="H20" s="316">
        <v>15</v>
      </c>
      <c r="I20" s="316">
        <v>45767</v>
      </c>
      <c r="J20" s="316">
        <v>1855</v>
      </c>
      <c r="K20" s="316">
        <v>2044</v>
      </c>
      <c r="L20" s="316">
        <v>0</v>
      </c>
      <c r="M20" s="316">
        <v>0</v>
      </c>
      <c r="N20" s="316">
        <v>1063</v>
      </c>
      <c r="O20" s="316">
        <v>8611</v>
      </c>
      <c r="P20" s="317">
        <v>0</v>
      </c>
    </row>
    <row r="21" spans="2:16" ht="15" customHeight="1">
      <c r="B21" s="304"/>
      <c r="C21" s="329"/>
      <c r="D21" s="305" t="s">
        <v>235</v>
      </c>
      <c r="E21" s="306"/>
      <c r="F21" s="335">
        <f>SUM(G21:P21)</f>
        <v>595000</v>
      </c>
      <c r="G21" s="331">
        <v>0</v>
      </c>
      <c r="H21" s="309">
        <v>55100</v>
      </c>
      <c r="I21" s="309">
        <v>0</v>
      </c>
      <c r="J21" s="333">
        <v>129500</v>
      </c>
      <c r="K21" s="309">
        <v>90400</v>
      </c>
      <c r="L21" s="333">
        <v>0</v>
      </c>
      <c r="M21" s="309">
        <v>27800</v>
      </c>
      <c r="N21" s="333">
        <v>198200</v>
      </c>
      <c r="O21" s="309">
        <v>0</v>
      </c>
      <c r="P21" s="334">
        <v>94000</v>
      </c>
    </row>
    <row r="22" spans="2:16" ht="15" customHeight="1">
      <c r="B22" s="304"/>
      <c r="C22" s="224" t="s">
        <v>206</v>
      </c>
      <c r="D22" s="312"/>
      <c r="E22" s="342" t="s">
        <v>236</v>
      </c>
      <c r="F22" s="343">
        <f>SUM(G22:P22)</f>
        <v>0</v>
      </c>
      <c r="G22" s="315">
        <v>0</v>
      </c>
      <c r="H22" s="316">
        <v>0</v>
      </c>
      <c r="I22" s="316">
        <v>0</v>
      </c>
      <c r="J22" s="316">
        <v>0</v>
      </c>
      <c r="K22" s="316">
        <v>0</v>
      </c>
      <c r="L22" s="316">
        <v>0</v>
      </c>
      <c r="M22" s="316">
        <v>0</v>
      </c>
      <c r="N22" s="316">
        <v>0</v>
      </c>
      <c r="O22" s="316">
        <v>0</v>
      </c>
      <c r="P22" s="317">
        <v>0</v>
      </c>
    </row>
    <row r="23" spans="2:16" ht="15" customHeight="1">
      <c r="B23" s="304"/>
      <c r="C23" s="318"/>
      <c r="D23" s="305" t="s">
        <v>235</v>
      </c>
      <c r="E23" s="306"/>
      <c r="F23" s="335">
        <f>F19+F21</f>
        <v>3905400</v>
      </c>
      <c r="G23" s="337">
        <f t="shared" ref="G23:P24" si="3">G19+G21</f>
        <v>41700</v>
      </c>
      <c r="H23" s="338">
        <f t="shared" si="3"/>
        <v>166900</v>
      </c>
      <c r="I23" s="338">
        <f t="shared" si="3"/>
        <v>594800</v>
      </c>
      <c r="J23" s="338">
        <f t="shared" si="3"/>
        <v>553900</v>
      </c>
      <c r="K23" s="338">
        <f t="shared" si="3"/>
        <v>1224500</v>
      </c>
      <c r="L23" s="338">
        <f t="shared" si="3"/>
        <v>0</v>
      </c>
      <c r="M23" s="338">
        <f t="shared" si="3"/>
        <v>27800</v>
      </c>
      <c r="N23" s="338">
        <f t="shared" si="3"/>
        <v>274200</v>
      </c>
      <c r="O23" s="338">
        <f t="shared" si="3"/>
        <v>327200</v>
      </c>
      <c r="P23" s="339">
        <f t="shared" si="3"/>
        <v>694400</v>
      </c>
    </row>
    <row r="24" spans="2:16" ht="15" customHeight="1" thickBot="1">
      <c r="B24" s="321" t="s">
        <v>241</v>
      </c>
      <c r="C24" s="322"/>
      <c r="D24" s="323"/>
      <c r="E24" s="324" t="s">
        <v>236</v>
      </c>
      <c r="F24" s="325">
        <f>F20+F22</f>
        <v>68673</v>
      </c>
      <c r="G24" s="326">
        <f t="shared" si="3"/>
        <v>9318</v>
      </c>
      <c r="H24" s="327">
        <f t="shared" si="3"/>
        <v>15</v>
      </c>
      <c r="I24" s="327">
        <f t="shared" si="3"/>
        <v>45767</v>
      </c>
      <c r="J24" s="327">
        <f t="shared" si="3"/>
        <v>1855</v>
      </c>
      <c r="K24" s="327">
        <f t="shared" si="3"/>
        <v>2044</v>
      </c>
      <c r="L24" s="327">
        <f t="shared" si="3"/>
        <v>0</v>
      </c>
      <c r="M24" s="327">
        <f t="shared" si="3"/>
        <v>0</v>
      </c>
      <c r="N24" s="327">
        <f t="shared" si="3"/>
        <v>1063</v>
      </c>
      <c r="O24" s="327">
        <f t="shared" si="3"/>
        <v>8611</v>
      </c>
      <c r="P24" s="328">
        <f t="shared" si="3"/>
        <v>0</v>
      </c>
    </row>
    <row r="25" spans="2:16" ht="13.5" customHeight="1" thickTop="1">
      <c r="B25" s="304"/>
      <c r="C25" s="329"/>
      <c r="D25" s="305" t="s">
        <v>235</v>
      </c>
      <c r="E25" s="306"/>
      <c r="F25" s="335">
        <f>SUM(G25:P25)</f>
        <v>5476800</v>
      </c>
      <c r="G25" s="331">
        <v>109300</v>
      </c>
      <c r="H25" s="332">
        <v>1528100</v>
      </c>
      <c r="I25" s="332">
        <v>186600</v>
      </c>
      <c r="J25" s="333">
        <v>0</v>
      </c>
      <c r="K25" s="332">
        <v>0</v>
      </c>
      <c r="L25" s="333">
        <v>0</v>
      </c>
      <c r="M25" s="332">
        <v>0</v>
      </c>
      <c r="N25" s="333">
        <v>3259000</v>
      </c>
      <c r="O25" s="332">
        <v>205600</v>
      </c>
      <c r="P25" s="334">
        <v>188200</v>
      </c>
    </row>
    <row r="26" spans="2:16" ht="13.5" customHeight="1">
      <c r="B26" s="304"/>
      <c r="C26" s="224" t="s">
        <v>208</v>
      </c>
      <c r="D26" s="312"/>
      <c r="E26" s="313" t="s">
        <v>236</v>
      </c>
      <c r="F26" s="336">
        <f t="shared" ref="F26:F32" si="4">SUM(G26:P26)</f>
        <v>8614</v>
      </c>
      <c r="G26" s="315">
        <v>1504</v>
      </c>
      <c r="H26" s="316">
        <v>2742</v>
      </c>
      <c r="I26" s="316">
        <v>1206</v>
      </c>
      <c r="J26" s="316">
        <v>0</v>
      </c>
      <c r="K26" s="316">
        <v>0</v>
      </c>
      <c r="L26" s="316">
        <v>0</v>
      </c>
      <c r="M26" s="316">
        <v>0</v>
      </c>
      <c r="N26" s="316">
        <v>177</v>
      </c>
      <c r="O26" s="316">
        <v>2985</v>
      </c>
      <c r="P26" s="317">
        <v>0</v>
      </c>
    </row>
    <row r="27" spans="2:16" ht="13.5" customHeight="1">
      <c r="B27" s="304"/>
      <c r="C27" s="329"/>
      <c r="D27" s="305" t="s">
        <v>237</v>
      </c>
      <c r="E27" s="306"/>
      <c r="F27" s="335">
        <f t="shared" si="4"/>
        <v>2626700</v>
      </c>
      <c r="G27" s="331">
        <v>37300</v>
      </c>
      <c r="H27" s="309">
        <v>598900</v>
      </c>
      <c r="I27" s="333">
        <v>40700</v>
      </c>
      <c r="J27" s="309">
        <v>190000</v>
      </c>
      <c r="K27" s="333">
        <v>84800</v>
      </c>
      <c r="L27" s="309">
        <v>0</v>
      </c>
      <c r="M27" s="333">
        <v>46100</v>
      </c>
      <c r="N27" s="309">
        <v>223400</v>
      </c>
      <c r="O27" s="309">
        <v>1188900</v>
      </c>
      <c r="P27" s="334">
        <v>216600</v>
      </c>
    </row>
    <row r="28" spans="2:16" ht="13.5" customHeight="1">
      <c r="B28" s="304"/>
      <c r="C28" s="224" t="s">
        <v>242</v>
      </c>
      <c r="D28" s="312"/>
      <c r="E28" s="313" t="s">
        <v>236</v>
      </c>
      <c r="F28" s="336">
        <f t="shared" si="4"/>
        <v>4261</v>
      </c>
      <c r="G28" s="315">
        <v>0</v>
      </c>
      <c r="H28" s="316">
        <v>0</v>
      </c>
      <c r="I28" s="316">
        <v>135</v>
      </c>
      <c r="J28" s="316">
        <v>0</v>
      </c>
      <c r="K28" s="316">
        <v>0</v>
      </c>
      <c r="L28" s="316">
        <v>0</v>
      </c>
      <c r="M28" s="316">
        <v>0</v>
      </c>
      <c r="N28" s="316">
        <v>0</v>
      </c>
      <c r="O28" s="316">
        <v>4126</v>
      </c>
      <c r="P28" s="317">
        <v>0</v>
      </c>
    </row>
    <row r="29" spans="2:16" ht="13.5" customHeight="1">
      <c r="B29" s="304"/>
      <c r="C29" s="329"/>
      <c r="D29" s="305" t="s">
        <v>235</v>
      </c>
      <c r="E29" s="306"/>
      <c r="F29" s="335">
        <f t="shared" si="4"/>
        <v>573600</v>
      </c>
      <c r="G29" s="331">
        <v>15400</v>
      </c>
      <c r="H29" s="309">
        <v>7100</v>
      </c>
      <c r="I29" s="309">
        <v>41300</v>
      </c>
      <c r="J29" s="333">
        <v>0</v>
      </c>
      <c r="K29" s="309">
        <v>172300</v>
      </c>
      <c r="L29" s="333">
        <v>0</v>
      </c>
      <c r="M29" s="309">
        <v>215500</v>
      </c>
      <c r="N29" s="333">
        <v>1500</v>
      </c>
      <c r="O29" s="309">
        <v>18400</v>
      </c>
      <c r="P29" s="334">
        <v>102100</v>
      </c>
    </row>
    <row r="30" spans="2:16" ht="13.5" customHeight="1">
      <c r="B30" s="304"/>
      <c r="C30" s="224" t="s">
        <v>210</v>
      </c>
      <c r="D30" s="312"/>
      <c r="E30" s="313" t="s">
        <v>236</v>
      </c>
      <c r="F30" s="336">
        <f t="shared" si="4"/>
        <v>1662</v>
      </c>
      <c r="G30" s="315">
        <v>455</v>
      </c>
      <c r="H30" s="316">
        <v>50</v>
      </c>
      <c r="I30" s="316">
        <v>254</v>
      </c>
      <c r="J30" s="316">
        <v>0</v>
      </c>
      <c r="K30" s="316">
        <v>0</v>
      </c>
      <c r="L30" s="316">
        <v>0</v>
      </c>
      <c r="M30" s="316">
        <v>868</v>
      </c>
      <c r="N30" s="316">
        <v>35</v>
      </c>
      <c r="O30" s="316">
        <v>0</v>
      </c>
      <c r="P30" s="317">
        <v>0</v>
      </c>
    </row>
    <row r="31" spans="2:16" ht="13.5" customHeight="1">
      <c r="B31" s="304"/>
      <c r="C31" s="329"/>
      <c r="D31" s="305" t="s">
        <v>235</v>
      </c>
      <c r="E31" s="306"/>
      <c r="F31" s="335">
        <f t="shared" si="4"/>
        <v>1664100</v>
      </c>
      <c r="G31" s="331">
        <v>0</v>
      </c>
      <c r="H31" s="309">
        <v>40600</v>
      </c>
      <c r="I31" s="333">
        <v>0</v>
      </c>
      <c r="J31" s="309">
        <v>124500</v>
      </c>
      <c r="K31" s="333">
        <v>47300</v>
      </c>
      <c r="L31" s="309">
        <v>0</v>
      </c>
      <c r="M31" s="333">
        <v>267000</v>
      </c>
      <c r="N31" s="309">
        <v>0</v>
      </c>
      <c r="O31" s="309">
        <v>1181200</v>
      </c>
      <c r="P31" s="334">
        <v>3500</v>
      </c>
    </row>
    <row r="32" spans="2:16" ht="13.5" customHeight="1">
      <c r="B32" s="304"/>
      <c r="C32" s="224" t="s">
        <v>211</v>
      </c>
      <c r="D32" s="312"/>
      <c r="E32" s="313" t="s">
        <v>236</v>
      </c>
      <c r="F32" s="336">
        <f t="shared" si="4"/>
        <v>1590</v>
      </c>
      <c r="G32" s="315">
        <v>0</v>
      </c>
      <c r="H32" s="316">
        <v>52</v>
      </c>
      <c r="I32" s="316">
        <v>0</v>
      </c>
      <c r="J32" s="316">
        <v>0</v>
      </c>
      <c r="K32" s="316">
        <v>0</v>
      </c>
      <c r="L32" s="316">
        <v>0</v>
      </c>
      <c r="M32" s="316">
        <v>305</v>
      </c>
      <c r="N32" s="316">
        <v>0</v>
      </c>
      <c r="O32" s="316">
        <v>1233</v>
      </c>
      <c r="P32" s="317">
        <v>0</v>
      </c>
    </row>
    <row r="33" spans="2:16" ht="13.5" customHeight="1">
      <c r="B33" s="304"/>
      <c r="C33" s="318"/>
      <c r="D33" s="305" t="s">
        <v>235</v>
      </c>
      <c r="E33" s="306"/>
      <c r="F33" s="335">
        <f>F25+F27+F29+F31</f>
        <v>10341200</v>
      </c>
      <c r="G33" s="337">
        <f t="shared" ref="G33:P34" si="5">G25+G27+G29+G31</f>
        <v>162000</v>
      </c>
      <c r="H33" s="338">
        <f t="shared" si="5"/>
        <v>2174700</v>
      </c>
      <c r="I33" s="338">
        <f t="shared" si="5"/>
        <v>268600</v>
      </c>
      <c r="J33" s="338">
        <f t="shared" si="5"/>
        <v>314500</v>
      </c>
      <c r="K33" s="338">
        <f t="shared" si="5"/>
        <v>304400</v>
      </c>
      <c r="L33" s="338">
        <f t="shared" si="5"/>
        <v>0</v>
      </c>
      <c r="M33" s="338">
        <f t="shared" si="5"/>
        <v>528600</v>
      </c>
      <c r="N33" s="338">
        <f t="shared" si="5"/>
        <v>3483900</v>
      </c>
      <c r="O33" s="338">
        <f t="shared" si="5"/>
        <v>2594100</v>
      </c>
      <c r="P33" s="339">
        <f t="shared" si="5"/>
        <v>510400</v>
      </c>
    </row>
    <row r="34" spans="2:16" ht="13.5" customHeight="1" thickBot="1">
      <c r="B34" s="321" t="s">
        <v>243</v>
      </c>
      <c r="C34" s="322"/>
      <c r="D34" s="323"/>
      <c r="E34" s="324" t="s">
        <v>236</v>
      </c>
      <c r="F34" s="325">
        <f>F26+F28+F30+F32</f>
        <v>16127</v>
      </c>
      <c r="G34" s="326">
        <f t="shared" si="5"/>
        <v>1959</v>
      </c>
      <c r="H34" s="327">
        <f t="shared" si="5"/>
        <v>2844</v>
      </c>
      <c r="I34" s="327">
        <f t="shared" si="5"/>
        <v>1595</v>
      </c>
      <c r="J34" s="327">
        <f t="shared" si="5"/>
        <v>0</v>
      </c>
      <c r="K34" s="327">
        <f t="shared" si="5"/>
        <v>0</v>
      </c>
      <c r="L34" s="327">
        <f t="shared" si="5"/>
        <v>0</v>
      </c>
      <c r="M34" s="327">
        <f t="shared" si="5"/>
        <v>1173</v>
      </c>
      <c r="N34" s="327">
        <f t="shared" si="5"/>
        <v>212</v>
      </c>
      <c r="O34" s="327">
        <f t="shared" si="5"/>
        <v>8344</v>
      </c>
      <c r="P34" s="328">
        <f t="shared" si="5"/>
        <v>0</v>
      </c>
    </row>
    <row r="35" spans="2:16" ht="72.75" customHeight="1" thickTop="1">
      <c r="B35" s="126"/>
      <c r="F35" s="344"/>
      <c r="G35" s="344"/>
      <c r="H35" s="344"/>
      <c r="I35" s="344"/>
      <c r="J35" s="344"/>
      <c r="K35" s="344"/>
      <c r="L35" s="344"/>
      <c r="M35" s="344"/>
      <c r="N35" s="344"/>
      <c r="O35" s="344"/>
      <c r="P35" s="345" t="s">
        <v>177</v>
      </c>
    </row>
    <row r="36" spans="2:16" s="281" customFormat="1" ht="21" customHeight="1">
      <c r="B36" s="282" t="s">
        <v>244</v>
      </c>
      <c r="C36" s="283"/>
      <c r="D36" s="284"/>
      <c r="E36" s="285"/>
      <c r="F36" s="346" t="s">
        <v>189</v>
      </c>
      <c r="G36" s="347" t="s">
        <v>245</v>
      </c>
      <c r="H36" s="348" t="s">
        <v>246</v>
      </c>
      <c r="I36" s="349"/>
      <c r="J36" s="350" t="s">
        <v>247</v>
      </c>
      <c r="K36" s="351" t="s">
        <v>248</v>
      </c>
      <c r="L36" s="352"/>
      <c r="M36" s="353"/>
      <c r="N36" s="350" t="s">
        <v>249</v>
      </c>
      <c r="O36" s="350" t="s">
        <v>250</v>
      </c>
      <c r="P36" s="354" t="s">
        <v>251</v>
      </c>
    </row>
    <row r="37" spans="2:16" s="281" customFormat="1" ht="21" customHeight="1">
      <c r="B37" s="295"/>
      <c r="C37" s="296"/>
      <c r="D37" s="297"/>
      <c r="E37" s="298"/>
      <c r="F37" s="355"/>
      <c r="G37" s="356"/>
      <c r="H37" s="357" t="s">
        <v>252</v>
      </c>
      <c r="I37" s="357" t="s">
        <v>253</v>
      </c>
      <c r="J37" s="358"/>
      <c r="K37" s="357" t="s">
        <v>254</v>
      </c>
      <c r="L37" s="357" t="s">
        <v>255</v>
      </c>
      <c r="M37" s="357" t="s">
        <v>256</v>
      </c>
      <c r="N37" s="358"/>
      <c r="O37" s="358"/>
      <c r="P37" s="359"/>
    </row>
    <row r="38" spans="2:16" ht="13.5" customHeight="1">
      <c r="B38" s="304"/>
      <c r="C38" s="329"/>
      <c r="D38" s="305" t="s">
        <v>235</v>
      </c>
      <c r="E38" s="306"/>
      <c r="F38" s="335">
        <f t="shared" ref="F38:F47" si="6">SUM(G38:P38)</f>
        <v>3073300</v>
      </c>
      <c r="G38" s="308">
        <v>0</v>
      </c>
      <c r="H38" s="309">
        <v>1171700</v>
      </c>
      <c r="I38" s="309">
        <v>15100</v>
      </c>
      <c r="J38" s="310">
        <v>0</v>
      </c>
      <c r="K38" s="309">
        <v>58900</v>
      </c>
      <c r="L38" s="310">
        <v>86800</v>
      </c>
      <c r="M38" s="309">
        <v>0</v>
      </c>
      <c r="N38" s="310">
        <v>374200</v>
      </c>
      <c r="O38" s="309">
        <v>801700</v>
      </c>
      <c r="P38" s="320">
        <v>564900</v>
      </c>
    </row>
    <row r="39" spans="2:16" ht="13.5" customHeight="1">
      <c r="B39" s="304"/>
      <c r="C39" s="224" t="s">
        <v>213</v>
      </c>
      <c r="D39" s="312"/>
      <c r="E39" s="313" t="s">
        <v>236</v>
      </c>
      <c r="F39" s="336">
        <f t="shared" si="6"/>
        <v>85328</v>
      </c>
      <c r="G39" s="315">
        <v>0</v>
      </c>
      <c r="H39" s="316">
        <v>40468</v>
      </c>
      <c r="I39" s="316">
        <v>0</v>
      </c>
      <c r="J39" s="316">
        <v>0</v>
      </c>
      <c r="K39" s="316">
        <v>0</v>
      </c>
      <c r="L39" s="316">
        <v>0</v>
      </c>
      <c r="M39" s="316">
        <v>0</v>
      </c>
      <c r="N39" s="316">
        <v>8080</v>
      </c>
      <c r="O39" s="316">
        <v>36780</v>
      </c>
      <c r="P39" s="317">
        <v>0</v>
      </c>
    </row>
    <row r="40" spans="2:16" ht="13.5" customHeight="1">
      <c r="B40" s="304"/>
      <c r="C40" s="329"/>
      <c r="D40" s="305" t="s">
        <v>235</v>
      </c>
      <c r="E40" s="306"/>
      <c r="F40" s="335">
        <f t="shared" si="6"/>
        <v>405000</v>
      </c>
      <c r="G40" s="331">
        <v>0</v>
      </c>
      <c r="H40" s="309">
        <v>93000</v>
      </c>
      <c r="I40" s="333">
        <v>86400</v>
      </c>
      <c r="J40" s="309">
        <v>0</v>
      </c>
      <c r="K40" s="309">
        <v>0</v>
      </c>
      <c r="L40" s="333">
        <v>0</v>
      </c>
      <c r="M40" s="309">
        <v>0</v>
      </c>
      <c r="N40" s="309">
        <v>6000</v>
      </c>
      <c r="O40" s="309">
        <v>156900</v>
      </c>
      <c r="P40" s="360">
        <v>62700</v>
      </c>
    </row>
    <row r="41" spans="2:16" ht="13.5" customHeight="1">
      <c r="B41" s="304"/>
      <c r="C41" s="224" t="s">
        <v>257</v>
      </c>
      <c r="D41" s="312"/>
      <c r="E41" s="313" t="s">
        <v>236</v>
      </c>
      <c r="F41" s="336">
        <f t="shared" si="6"/>
        <v>879</v>
      </c>
      <c r="G41" s="315">
        <v>0</v>
      </c>
      <c r="H41" s="316">
        <v>522</v>
      </c>
      <c r="I41" s="316">
        <v>147</v>
      </c>
      <c r="J41" s="316">
        <v>0</v>
      </c>
      <c r="K41" s="316">
        <v>0</v>
      </c>
      <c r="L41" s="316">
        <v>0</v>
      </c>
      <c r="M41" s="316">
        <v>0</v>
      </c>
      <c r="N41" s="316">
        <v>0</v>
      </c>
      <c r="O41" s="316">
        <v>190</v>
      </c>
      <c r="P41" s="317">
        <v>20</v>
      </c>
    </row>
    <row r="42" spans="2:16" ht="13.5" customHeight="1">
      <c r="B42" s="304"/>
      <c r="C42" s="329"/>
      <c r="D42" s="305" t="s">
        <v>235</v>
      </c>
      <c r="E42" s="306"/>
      <c r="F42" s="335">
        <f t="shared" si="6"/>
        <v>119400</v>
      </c>
      <c r="G42" s="331">
        <v>0</v>
      </c>
      <c r="H42" s="309">
        <v>200</v>
      </c>
      <c r="I42" s="309">
        <v>119200</v>
      </c>
      <c r="J42" s="333">
        <v>0</v>
      </c>
      <c r="K42" s="309">
        <v>0</v>
      </c>
      <c r="L42" s="333">
        <v>0</v>
      </c>
      <c r="M42" s="309">
        <v>0</v>
      </c>
      <c r="N42" s="333">
        <v>0</v>
      </c>
      <c r="O42" s="309">
        <v>0</v>
      </c>
      <c r="P42" s="360">
        <v>0</v>
      </c>
    </row>
    <row r="43" spans="2:16" ht="13.5" customHeight="1">
      <c r="B43" s="304"/>
      <c r="C43" s="224" t="s">
        <v>215</v>
      </c>
      <c r="D43" s="312"/>
      <c r="E43" s="313" t="s">
        <v>236</v>
      </c>
      <c r="F43" s="314">
        <f t="shared" si="6"/>
        <v>2500</v>
      </c>
      <c r="G43" s="315">
        <v>0</v>
      </c>
      <c r="H43" s="316">
        <v>0</v>
      </c>
      <c r="I43" s="316">
        <v>2500</v>
      </c>
      <c r="J43" s="316">
        <v>0</v>
      </c>
      <c r="K43" s="316">
        <v>0</v>
      </c>
      <c r="L43" s="316">
        <v>0</v>
      </c>
      <c r="M43" s="316">
        <v>0</v>
      </c>
      <c r="N43" s="316">
        <v>0</v>
      </c>
      <c r="O43" s="316">
        <v>0</v>
      </c>
      <c r="P43" s="317">
        <v>0</v>
      </c>
    </row>
    <row r="44" spans="2:16" ht="13.5" customHeight="1">
      <c r="B44" s="304"/>
      <c r="C44" s="329"/>
      <c r="D44" s="305" t="s">
        <v>235</v>
      </c>
      <c r="E44" s="306"/>
      <c r="F44" s="335">
        <f t="shared" si="6"/>
        <v>435900</v>
      </c>
      <c r="G44" s="331">
        <v>0</v>
      </c>
      <c r="H44" s="309">
        <v>53500</v>
      </c>
      <c r="I44" s="333">
        <v>3300</v>
      </c>
      <c r="J44" s="309">
        <v>0</v>
      </c>
      <c r="K44" s="333">
        <v>0</v>
      </c>
      <c r="L44" s="309">
        <v>0</v>
      </c>
      <c r="M44" s="333">
        <v>0</v>
      </c>
      <c r="N44" s="309">
        <v>0</v>
      </c>
      <c r="O44" s="309">
        <v>379100</v>
      </c>
      <c r="P44" s="360">
        <v>0</v>
      </c>
    </row>
    <row r="45" spans="2:16" ht="13.5" customHeight="1">
      <c r="B45" s="304"/>
      <c r="C45" s="224" t="s">
        <v>216</v>
      </c>
      <c r="D45" s="312"/>
      <c r="E45" s="313" t="s">
        <v>236</v>
      </c>
      <c r="F45" s="336">
        <f t="shared" si="6"/>
        <v>195</v>
      </c>
      <c r="G45" s="315">
        <v>0</v>
      </c>
      <c r="H45" s="316">
        <v>0</v>
      </c>
      <c r="I45" s="316">
        <v>0</v>
      </c>
      <c r="J45" s="316">
        <v>0</v>
      </c>
      <c r="K45" s="316">
        <v>0</v>
      </c>
      <c r="L45" s="316">
        <v>0</v>
      </c>
      <c r="M45" s="316">
        <v>0</v>
      </c>
      <c r="N45" s="316">
        <v>0</v>
      </c>
      <c r="O45" s="316">
        <v>195</v>
      </c>
      <c r="P45" s="317">
        <v>0</v>
      </c>
    </row>
    <row r="46" spans="2:16" ht="13.5" customHeight="1">
      <c r="B46" s="304"/>
      <c r="C46" s="329"/>
      <c r="D46" s="305" t="s">
        <v>235</v>
      </c>
      <c r="E46" s="306"/>
      <c r="F46" s="335">
        <f t="shared" si="6"/>
        <v>1787000</v>
      </c>
      <c r="G46" s="331">
        <v>25800</v>
      </c>
      <c r="H46" s="309">
        <v>1687000</v>
      </c>
      <c r="I46" s="309">
        <v>53200</v>
      </c>
      <c r="J46" s="333">
        <v>0</v>
      </c>
      <c r="K46" s="309">
        <v>21000</v>
      </c>
      <c r="L46" s="333">
        <v>0</v>
      </c>
      <c r="M46" s="309">
        <v>0</v>
      </c>
      <c r="N46" s="333">
        <v>0</v>
      </c>
      <c r="O46" s="309">
        <v>0</v>
      </c>
      <c r="P46" s="360">
        <v>0</v>
      </c>
    </row>
    <row r="47" spans="2:16" ht="13.5" customHeight="1">
      <c r="B47" s="304"/>
      <c r="C47" s="224" t="s">
        <v>217</v>
      </c>
      <c r="D47" s="312"/>
      <c r="E47" s="313" t="s">
        <v>236</v>
      </c>
      <c r="F47" s="336">
        <f t="shared" si="6"/>
        <v>0</v>
      </c>
      <c r="G47" s="315">
        <v>0</v>
      </c>
      <c r="H47" s="316">
        <v>0</v>
      </c>
      <c r="I47" s="316">
        <v>0</v>
      </c>
      <c r="J47" s="316">
        <v>0</v>
      </c>
      <c r="K47" s="316">
        <v>0</v>
      </c>
      <c r="L47" s="316">
        <v>0</v>
      </c>
      <c r="M47" s="316">
        <v>0</v>
      </c>
      <c r="N47" s="316">
        <v>0</v>
      </c>
      <c r="O47" s="316">
        <v>0</v>
      </c>
      <c r="P47" s="317">
        <v>0</v>
      </c>
    </row>
    <row r="48" spans="2:16" ht="13.5" customHeight="1">
      <c r="B48" s="304"/>
      <c r="C48" s="318"/>
      <c r="D48" s="305" t="s">
        <v>235</v>
      </c>
      <c r="E48" s="306"/>
      <c r="F48" s="335">
        <f>F38+F40+F42+F44+F46</f>
        <v>5820600</v>
      </c>
      <c r="G48" s="337">
        <f t="shared" ref="G48:P49" si="7">G38+G40+G42+G44+G46</f>
        <v>25800</v>
      </c>
      <c r="H48" s="338">
        <f t="shared" si="7"/>
        <v>3005400</v>
      </c>
      <c r="I48" s="338">
        <f t="shared" si="7"/>
        <v>277200</v>
      </c>
      <c r="J48" s="338">
        <f t="shared" si="7"/>
        <v>0</v>
      </c>
      <c r="K48" s="338">
        <f t="shared" si="7"/>
        <v>79900</v>
      </c>
      <c r="L48" s="338">
        <f t="shared" si="7"/>
        <v>86800</v>
      </c>
      <c r="M48" s="338">
        <f t="shared" si="7"/>
        <v>0</v>
      </c>
      <c r="N48" s="338">
        <f t="shared" si="7"/>
        <v>380200</v>
      </c>
      <c r="O48" s="338">
        <f t="shared" si="7"/>
        <v>1337700</v>
      </c>
      <c r="P48" s="339">
        <f t="shared" si="7"/>
        <v>627600</v>
      </c>
    </row>
    <row r="49" spans="2:16" ht="13.5" customHeight="1" thickBot="1">
      <c r="B49" s="321" t="s">
        <v>258</v>
      </c>
      <c r="C49" s="322"/>
      <c r="D49" s="323"/>
      <c r="E49" s="324" t="s">
        <v>236</v>
      </c>
      <c r="F49" s="325">
        <f>F39+F41+F43+F45+F47</f>
        <v>88902</v>
      </c>
      <c r="G49" s="326">
        <f t="shared" si="7"/>
        <v>0</v>
      </c>
      <c r="H49" s="327">
        <f t="shared" si="7"/>
        <v>40990</v>
      </c>
      <c r="I49" s="327">
        <f t="shared" si="7"/>
        <v>2647</v>
      </c>
      <c r="J49" s="327">
        <f t="shared" si="7"/>
        <v>0</v>
      </c>
      <c r="K49" s="327">
        <f t="shared" si="7"/>
        <v>0</v>
      </c>
      <c r="L49" s="327">
        <f t="shared" si="7"/>
        <v>0</v>
      </c>
      <c r="M49" s="327">
        <f t="shared" si="7"/>
        <v>0</v>
      </c>
      <c r="N49" s="327">
        <f t="shared" si="7"/>
        <v>8080</v>
      </c>
      <c r="O49" s="327">
        <f t="shared" si="7"/>
        <v>37165</v>
      </c>
      <c r="P49" s="328">
        <f t="shared" si="7"/>
        <v>20</v>
      </c>
    </row>
    <row r="50" spans="2:16" ht="13.5" customHeight="1" thickTop="1">
      <c r="B50" s="304"/>
      <c r="C50" s="329"/>
      <c r="D50" s="305" t="s">
        <v>235</v>
      </c>
      <c r="E50" s="306"/>
      <c r="F50" s="335">
        <f>SUM(G50:P50)</f>
        <v>6752200</v>
      </c>
      <c r="G50" s="331">
        <v>228900</v>
      </c>
      <c r="H50" s="332">
        <v>454000</v>
      </c>
      <c r="I50" s="333">
        <v>459900</v>
      </c>
      <c r="J50" s="332">
        <v>341400</v>
      </c>
      <c r="K50" s="333">
        <v>840100</v>
      </c>
      <c r="L50" s="332">
        <v>31100</v>
      </c>
      <c r="M50" s="333">
        <v>453500</v>
      </c>
      <c r="N50" s="332">
        <v>2476700</v>
      </c>
      <c r="O50" s="332">
        <v>1296600</v>
      </c>
      <c r="P50" s="360">
        <v>170000</v>
      </c>
    </row>
    <row r="51" spans="2:16" ht="13.5" customHeight="1">
      <c r="B51" s="304"/>
      <c r="C51" s="224" t="s">
        <v>259</v>
      </c>
      <c r="D51" s="312"/>
      <c r="E51" s="313" t="s">
        <v>236</v>
      </c>
      <c r="F51" s="336">
        <f>SUM(G51:P51)</f>
        <v>38121</v>
      </c>
      <c r="G51" s="315">
        <v>84</v>
      </c>
      <c r="H51" s="316">
        <v>19</v>
      </c>
      <c r="I51" s="316">
        <v>2321</v>
      </c>
      <c r="J51" s="316">
        <v>28959</v>
      </c>
      <c r="K51" s="316">
        <v>3396</v>
      </c>
      <c r="L51" s="316">
        <v>0</v>
      </c>
      <c r="M51" s="316">
        <v>0</v>
      </c>
      <c r="N51" s="316">
        <v>0</v>
      </c>
      <c r="O51" s="316">
        <v>3342</v>
      </c>
      <c r="P51" s="317">
        <v>0</v>
      </c>
    </row>
    <row r="52" spans="2:16" ht="13.5" customHeight="1">
      <c r="B52" s="304"/>
      <c r="C52" s="329"/>
      <c r="D52" s="305" t="s">
        <v>237</v>
      </c>
      <c r="E52" s="306"/>
      <c r="F52" s="335">
        <f>SUM(G52:P52)</f>
        <v>1690900</v>
      </c>
      <c r="G52" s="331">
        <v>197600</v>
      </c>
      <c r="H52" s="309">
        <v>48500</v>
      </c>
      <c r="I52" s="309">
        <v>46200</v>
      </c>
      <c r="J52" s="333">
        <v>28900</v>
      </c>
      <c r="K52" s="309">
        <v>286300</v>
      </c>
      <c r="L52" s="333">
        <v>0</v>
      </c>
      <c r="M52" s="309">
        <v>0</v>
      </c>
      <c r="N52" s="333">
        <v>182100</v>
      </c>
      <c r="O52" s="309">
        <v>886400</v>
      </c>
      <c r="P52" s="360">
        <v>14900</v>
      </c>
    </row>
    <row r="53" spans="2:16" ht="13.5" customHeight="1">
      <c r="B53" s="304"/>
      <c r="C53" s="224" t="s">
        <v>260</v>
      </c>
      <c r="D53" s="312"/>
      <c r="E53" s="313" t="s">
        <v>236</v>
      </c>
      <c r="F53" s="336">
        <f>SUM(G53:P53)</f>
        <v>15385</v>
      </c>
      <c r="G53" s="315">
        <v>0</v>
      </c>
      <c r="H53" s="316">
        <v>0</v>
      </c>
      <c r="I53" s="316">
        <v>0</v>
      </c>
      <c r="J53" s="316">
        <v>0</v>
      </c>
      <c r="K53" s="316">
        <v>11969</v>
      </c>
      <c r="L53" s="316">
        <v>0</v>
      </c>
      <c r="M53" s="316">
        <v>0</v>
      </c>
      <c r="N53" s="316">
        <v>0</v>
      </c>
      <c r="O53" s="316">
        <v>3416</v>
      </c>
      <c r="P53" s="317">
        <v>0</v>
      </c>
    </row>
    <row r="54" spans="2:16" ht="13.5" customHeight="1">
      <c r="B54" s="304"/>
      <c r="C54" s="318"/>
      <c r="D54" s="305" t="s">
        <v>235</v>
      </c>
      <c r="E54" s="306"/>
      <c r="F54" s="335">
        <f>F50+F52</f>
        <v>8443100</v>
      </c>
      <c r="G54" s="337">
        <f t="shared" ref="G54:P55" si="8">G50+G52</f>
        <v>426500</v>
      </c>
      <c r="H54" s="338">
        <f t="shared" si="8"/>
        <v>502500</v>
      </c>
      <c r="I54" s="338">
        <f t="shared" si="8"/>
        <v>506100</v>
      </c>
      <c r="J54" s="338">
        <f t="shared" si="8"/>
        <v>370300</v>
      </c>
      <c r="K54" s="361">
        <f t="shared" si="8"/>
        <v>1126400</v>
      </c>
      <c r="L54" s="338">
        <f t="shared" si="8"/>
        <v>31100</v>
      </c>
      <c r="M54" s="338">
        <f t="shared" si="8"/>
        <v>453500</v>
      </c>
      <c r="N54" s="338">
        <f t="shared" si="8"/>
        <v>2658800</v>
      </c>
      <c r="O54" s="338">
        <f t="shared" si="8"/>
        <v>2183000</v>
      </c>
      <c r="P54" s="339">
        <f t="shared" si="8"/>
        <v>184900</v>
      </c>
    </row>
    <row r="55" spans="2:16" ht="13.5" customHeight="1" thickBot="1">
      <c r="B55" s="321" t="s">
        <v>261</v>
      </c>
      <c r="C55" s="322"/>
      <c r="D55" s="323"/>
      <c r="E55" s="324" t="s">
        <v>236</v>
      </c>
      <c r="F55" s="325">
        <f>F51+F53</f>
        <v>53506</v>
      </c>
      <c r="G55" s="326">
        <f t="shared" si="8"/>
        <v>84</v>
      </c>
      <c r="H55" s="327">
        <f>H51+H53</f>
        <v>19</v>
      </c>
      <c r="I55" s="327">
        <f t="shared" si="8"/>
        <v>2321</v>
      </c>
      <c r="J55" s="327">
        <f t="shared" si="8"/>
        <v>28959</v>
      </c>
      <c r="K55" s="327">
        <f t="shared" si="8"/>
        <v>15365</v>
      </c>
      <c r="L55" s="327">
        <f t="shared" si="8"/>
        <v>0</v>
      </c>
      <c r="M55" s="327">
        <f t="shared" si="8"/>
        <v>0</v>
      </c>
      <c r="N55" s="327">
        <f t="shared" si="8"/>
        <v>0</v>
      </c>
      <c r="O55" s="327">
        <f t="shared" si="8"/>
        <v>6758</v>
      </c>
      <c r="P55" s="328">
        <f t="shared" si="8"/>
        <v>0</v>
      </c>
    </row>
    <row r="56" spans="2:16" ht="13.5" customHeight="1" thickTop="1">
      <c r="B56" s="304"/>
      <c r="C56" s="329"/>
      <c r="D56" s="305" t="s">
        <v>235</v>
      </c>
      <c r="E56" s="306"/>
      <c r="F56" s="335">
        <f>SUM(G56:P56)</f>
        <v>4046900</v>
      </c>
      <c r="G56" s="331">
        <v>169700</v>
      </c>
      <c r="H56" s="332">
        <v>221600</v>
      </c>
      <c r="I56" s="333">
        <v>30100</v>
      </c>
      <c r="J56" s="332">
        <v>19500</v>
      </c>
      <c r="K56" s="333">
        <v>777400</v>
      </c>
      <c r="L56" s="332">
        <v>179300</v>
      </c>
      <c r="M56" s="333">
        <v>772400</v>
      </c>
      <c r="N56" s="332">
        <v>78400</v>
      </c>
      <c r="O56" s="332">
        <v>1781800</v>
      </c>
      <c r="P56" s="360">
        <v>16700</v>
      </c>
    </row>
    <row r="57" spans="2:16" ht="13.5" customHeight="1">
      <c r="B57" s="304"/>
      <c r="C57" s="224" t="s">
        <v>262</v>
      </c>
      <c r="D57" s="312"/>
      <c r="E57" s="313" t="s">
        <v>236</v>
      </c>
      <c r="F57" s="336">
        <f>SUM(G57:P57)</f>
        <v>45919</v>
      </c>
      <c r="G57" s="315">
        <v>207</v>
      </c>
      <c r="H57" s="316">
        <v>36900</v>
      </c>
      <c r="I57" s="316">
        <v>303</v>
      </c>
      <c r="J57" s="316">
        <v>0</v>
      </c>
      <c r="K57" s="316">
        <v>2014</v>
      </c>
      <c r="L57" s="316">
        <v>480</v>
      </c>
      <c r="M57" s="316">
        <v>0</v>
      </c>
      <c r="N57" s="316">
        <v>1922</v>
      </c>
      <c r="O57" s="316">
        <v>3671</v>
      </c>
      <c r="P57" s="317">
        <v>422</v>
      </c>
    </row>
    <row r="58" spans="2:16" ht="13.5" customHeight="1">
      <c r="B58" s="304"/>
      <c r="C58" s="318"/>
      <c r="D58" s="305" t="s">
        <v>235</v>
      </c>
      <c r="E58" s="306"/>
      <c r="F58" s="335">
        <f>F56</f>
        <v>4046900</v>
      </c>
      <c r="G58" s="337">
        <f t="shared" ref="G58:P59" si="9">G56</f>
        <v>169700</v>
      </c>
      <c r="H58" s="338">
        <f t="shared" si="9"/>
        <v>221600</v>
      </c>
      <c r="I58" s="338">
        <f t="shared" si="9"/>
        <v>30100</v>
      </c>
      <c r="J58" s="338">
        <f t="shared" si="9"/>
        <v>19500</v>
      </c>
      <c r="K58" s="338">
        <f t="shared" si="9"/>
        <v>777400</v>
      </c>
      <c r="L58" s="338">
        <f t="shared" si="9"/>
        <v>179300</v>
      </c>
      <c r="M58" s="338">
        <f t="shared" si="9"/>
        <v>772400</v>
      </c>
      <c r="N58" s="338">
        <f t="shared" si="9"/>
        <v>78400</v>
      </c>
      <c r="O58" s="338">
        <f t="shared" si="9"/>
        <v>1781800</v>
      </c>
      <c r="P58" s="339">
        <f t="shared" si="9"/>
        <v>16700</v>
      </c>
    </row>
    <row r="59" spans="2:16" ht="13.5" customHeight="1" thickBot="1">
      <c r="B59" s="321" t="s">
        <v>263</v>
      </c>
      <c r="C59" s="322"/>
      <c r="D59" s="323"/>
      <c r="E59" s="324" t="s">
        <v>236</v>
      </c>
      <c r="F59" s="325">
        <f>F57</f>
        <v>45919</v>
      </c>
      <c r="G59" s="326">
        <f t="shared" si="9"/>
        <v>207</v>
      </c>
      <c r="H59" s="327">
        <f t="shared" si="9"/>
        <v>36900</v>
      </c>
      <c r="I59" s="327">
        <f t="shared" si="9"/>
        <v>303</v>
      </c>
      <c r="J59" s="327">
        <f t="shared" si="9"/>
        <v>0</v>
      </c>
      <c r="K59" s="327">
        <f t="shared" si="9"/>
        <v>2014</v>
      </c>
      <c r="L59" s="327">
        <f t="shared" si="9"/>
        <v>480</v>
      </c>
      <c r="M59" s="327">
        <f t="shared" si="9"/>
        <v>0</v>
      </c>
      <c r="N59" s="327">
        <f t="shared" si="9"/>
        <v>1922</v>
      </c>
      <c r="O59" s="327">
        <f t="shared" si="9"/>
        <v>3671</v>
      </c>
      <c r="P59" s="328">
        <f t="shared" si="9"/>
        <v>422</v>
      </c>
    </row>
    <row r="60" spans="2:16" s="362" customFormat="1" ht="13.5" customHeight="1" thickTop="1">
      <c r="P60" s="363"/>
    </row>
    <row r="61" spans="2:16" ht="13.5" customHeight="1">
      <c r="B61" s="305"/>
      <c r="C61" s="318"/>
      <c r="D61" s="305" t="s">
        <v>235</v>
      </c>
      <c r="E61" s="306"/>
      <c r="F61" s="335">
        <f>SUM(G61:P61)</f>
        <v>52536200</v>
      </c>
      <c r="G61" s="338">
        <f t="shared" ref="G61:P62" si="10">G7+G17+G23+G33+G48+G54+G58</f>
        <v>985700</v>
      </c>
      <c r="H61" s="338">
        <f t="shared" si="10"/>
        <v>8639600</v>
      </c>
      <c r="I61" s="338">
        <f t="shared" si="10"/>
        <v>2937700</v>
      </c>
      <c r="J61" s="338">
        <f t="shared" si="10"/>
        <v>2355800</v>
      </c>
      <c r="K61" s="338">
        <f t="shared" si="10"/>
        <v>5046600</v>
      </c>
      <c r="L61" s="338">
        <f t="shared" si="10"/>
        <v>582400</v>
      </c>
      <c r="M61" s="338">
        <f t="shared" si="10"/>
        <v>5284000</v>
      </c>
      <c r="N61" s="338">
        <f t="shared" si="10"/>
        <v>8162400</v>
      </c>
      <c r="O61" s="338">
        <f t="shared" si="10"/>
        <v>14588000</v>
      </c>
      <c r="P61" s="364">
        <f t="shared" si="10"/>
        <v>3954000</v>
      </c>
    </row>
    <row r="62" spans="2:16" ht="13.5" customHeight="1">
      <c r="B62" s="365" t="s">
        <v>264</v>
      </c>
      <c r="C62" s="366"/>
      <c r="D62" s="367"/>
      <c r="E62" s="368" t="s">
        <v>236</v>
      </c>
      <c r="F62" s="369">
        <f>SUM(G62:P62)</f>
        <v>600976</v>
      </c>
      <c r="G62" s="316">
        <f>G8+G18+G24+G34+G49+G55+G59</f>
        <v>11704</v>
      </c>
      <c r="H62" s="316">
        <f t="shared" si="10"/>
        <v>92015</v>
      </c>
      <c r="I62" s="316">
        <f t="shared" si="10"/>
        <v>57859</v>
      </c>
      <c r="J62" s="316">
        <f t="shared" si="10"/>
        <v>88699</v>
      </c>
      <c r="K62" s="316">
        <f t="shared" si="10"/>
        <v>44689</v>
      </c>
      <c r="L62" s="316">
        <f t="shared" si="10"/>
        <v>11485</v>
      </c>
      <c r="M62" s="316">
        <f t="shared" si="10"/>
        <v>1313</v>
      </c>
      <c r="N62" s="316">
        <f t="shared" si="10"/>
        <v>12260</v>
      </c>
      <c r="O62" s="316">
        <f t="shared" si="10"/>
        <v>280361</v>
      </c>
      <c r="P62" s="317">
        <f t="shared" si="10"/>
        <v>591</v>
      </c>
    </row>
    <row r="63" spans="2:16" ht="13.5" customHeight="1">
      <c r="B63" s="305"/>
      <c r="C63" s="318"/>
      <c r="D63" s="305" t="s">
        <v>235</v>
      </c>
      <c r="E63" s="306"/>
      <c r="F63" s="335">
        <v>52481000</v>
      </c>
      <c r="G63" s="338">
        <v>997700</v>
      </c>
      <c r="H63" s="338">
        <v>8934500</v>
      </c>
      <c r="I63" s="338">
        <v>3053900</v>
      </c>
      <c r="J63" s="338">
        <v>2173400</v>
      </c>
      <c r="K63" s="338">
        <v>5110700</v>
      </c>
      <c r="L63" s="338">
        <v>623000</v>
      </c>
      <c r="M63" s="338">
        <v>5136900</v>
      </c>
      <c r="N63" s="338">
        <v>8410900</v>
      </c>
      <c r="O63" s="338">
        <v>13933800</v>
      </c>
      <c r="P63" s="364">
        <v>4106200</v>
      </c>
    </row>
    <row r="64" spans="2:16" ht="13.5" customHeight="1">
      <c r="B64" s="365" t="s">
        <v>265</v>
      </c>
      <c r="C64" s="366"/>
      <c r="D64" s="367"/>
      <c r="E64" s="368" t="s">
        <v>236</v>
      </c>
      <c r="F64" s="369">
        <v>537072</v>
      </c>
      <c r="G64" s="316">
        <v>8065</v>
      </c>
      <c r="H64" s="316">
        <v>59973</v>
      </c>
      <c r="I64" s="316">
        <v>46983</v>
      </c>
      <c r="J64" s="316">
        <v>85058</v>
      </c>
      <c r="K64" s="316">
        <v>34264</v>
      </c>
      <c r="L64" s="316">
        <v>12914</v>
      </c>
      <c r="M64" s="316">
        <v>1665</v>
      </c>
      <c r="N64" s="316">
        <v>36927</v>
      </c>
      <c r="O64" s="316">
        <v>250167</v>
      </c>
      <c r="P64" s="317">
        <v>1056</v>
      </c>
    </row>
    <row r="65" spans="2:16" ht="13.5" customHeight="1">
      <c r="B65" s="305"/>
      <c r="C65" s="318"/>
      <c r="D65" s="305" t="s">
        <v>235</v>
      </c>
      <c r="E65" s="306"/>
      <c r="F65" s="370">
        <f>F61/F63</f>
        <v>1.0010518092261962</v>
      </c>
      <c r="G65" s="371">
        <f t="shared" ref="G65:P66" si="11">G61/G63</f>
        <v>0.98797233637365944</v>
      </c>
      <c r="H65" s="371">
        <f t="shared" si="11"/>
        <v>0.96699311657059717</v>
      </c>
      <c r="I65" s="371">
        <f t="shared" si="11"/>
        <v>0.96195029306788038</v>
      </c>
      <c r="J65" s="371">
        <f t="shared" si="11"/>
        <v>1.0839238060182204</v>
      </c>
      <c r="K65" s="371">
        <f t="shared" si="11"/>
        <v>0.98745768681393942</v>
      </c>
      <c r="L65" s="371">
        <f t="shared" si="11"/>
        <v>0.93483146067415734</v>
      </c>
      <c r="M65" s="371">
        <f t="shared" si="11"/>
        <v>1.0286359477505889</v>
      </c>
      <c r="N65" s="371">
        <f t="shared" si="11"/>
        <v>0.97045500481518032</v>
      </c>
      <c r="O65" s="371">
        <f t="shared" si="11"/>
        <v>1.0469505806025636</v>
      </c>
      <c r="P65" s="372">
        <f t="shared" si="11"/>
        <v>0.96293409965418153</v>
      </c>
    </row>
    <row r="66" spans="2:16" ht="13.5" customHeight="1">
      <c r="B66" s="365" t="s">
        <v>93</v>
      </c>
      <c r="C66" s="366"/>
      <c r="D66" s="367"/>
      <c r="E66" s="368" t="s">
        <v>236</v>
      </c>
      <c r="F66" s="373">
        <f>F62/F64</f>
        <v>1.118985908779456</v>
      </c>
      <c r="G66" s="374">
        <f t="shared" si="11"/>
        <v>1.451208927464352</v>
      </c>
      <c r="H66" s="374">
        <f t="shared" si="11"/>
        <v>1.534273756523769</v>
      </c>
      <c r="I66" s="374">
        <f t="shared" si="11"/>
        <v>1.2314879850158569</v>
      </c>
      <c r="J66" s="374">
        <f t="shared" si="11"/>
        <v>1.0428060852594701</v>
      </c>
      <c r="K66" s="374">
        <f t="shared" si="11"/>
        <v>1.304255194956806</v>
      </c>
      <c r="L66" s="374">
        <f t="shared" si="11"/>
        <v>0.88934489701099584</v>
      </c>
      <c r="M66" s="374">
        <f t="shared" si="11"/>
        <v>0.7885885885885886</v>
      </c>
      <c r="N66" s="374">
        <f t="shared" si="11"/>
        <v>0.33200639098762424</v>
      </c>
      <c r="O66" s="374">
        <f t="shared" si="11"/>
        <v>1.1206953754891733</v>
      </c>
      <c r="P66" s="375">
        <f t="shared" si="11"/>
        <v>0.55965909090909094</v>
      </c>
    </row>
    <row r="69" spans="2:16">
      <c r="H69" s="376"/>
      <c r="K69" s="376"/>
    </row>
  </sheetData>
  <mergeCells count="19">
    <mergeCell ref="N36:N37"/>
    <mergeCell ref="O36:O37"/>
    <mergeCell ref="P36:P37"/>
    <mergeCell ref="N3:N4"/>
    <mergeCell ref="O3:O4"/>
    <mergeCell ref="P3:P4"/>
    <mergeCell ref="B18:C18"/>
    <mergeCell ref="B36:C37"/>
    <mergeCell ref="F36:F37"/>
    <mergeCell ref="G36:G37"/>
    <mergeCell ref="H36:I36"/>
    <mergeCell ref="J36:J37"/>
    <mergeCell ref="K36:M36"/>
    <mergeCell ref="B3:C4"/>
    <mergeCell ref="F3:F4"/>
    <mergeCell ref="G3:G4"/>
    <mergeCell ref="H3:I3"/>
    <mergeCell ref="J3:J4"/>
    <mergeCell ref="K3:M3"/>
  </mergeCells>
  <phoneticPr fontId="1"/>
  <pageMargins left="0.23622047244094491" right="0.23622047244094491" top="0.74803149606299213" bottom="0.74803149606299213" header="0.31496062992125984" footer="0.31496062992125984"/>
  <pageSetup paperSize="9" scale="9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
  <sheetViews>
    <sheetView showWhiteSpace="0" zoomScaleNormal="100" zoomScaleSheetLayoutView="100" workbookViewId="0">
      <selection activeCell="C35" sqref="C35"/>
    </sheetView>
  </sheetViews>
  <sheetFormatPr defaultRowHeight="17.25"/>
  <cols>
    <col min="1" max="1" width="3.5" style="377" customWidth="1"/>
    <col min="2" max="2" width="5.875" style="126" customWidth="1"/>
    <col min="3" max="3" width="45.625" style="377" customWidth="1"/>
    <col min="4" max="4" width="15.75" style="378" customWidth="1"/>
    <col min="5" max="5" width="17.875" style="126" customWidth="1"/>
    <col min="6" max="6" width="4.875" style="126" customWidth="1"/>
    <col min="7" max="250" width="9" style="126"/>
    <col min="251" max="251" width="3.5" style="126" customWidth="1"/>
    <col min="252" max="252" width="5.875" style="126" customWidth="1"/>
    <col min="253" max="253" width="45.625" style="126" customWidth="1"/>
    <col min="254" max="254" width="15.75" style="126" customWidth="1"/>
    <col min="255" max="255" width="18.5" style="126" customWidth="1"/>
    <col min="256" max="256" width="9" style="126"/>
    <col min="257" max="257" width="38.75" style="126" customWidth="1"/>
    <col min="258" max="258" width="14.125" style="126" customWidth="1"/>
    <col min="259" max="259" width="3.875" style="126" customWidth="1"/>
    <col min="260" max="260" width="38.25" style="126" customWidth="1"/>
    <col min="261" max="506" width="9" style="126"/>
    <col min="507" max="507" width="3.5" style="126" customWidth="1"/>
    <col min="508" max="508" width="5.875" style="126" customWidth="1"/>
    <col min="509" max="509" width="45.625" style="126" customWidth="1"/>
    <col min="510" max="510" width="15.75" style="126" customWidth="1"/>
    <col min="511" max="511" width="18.5" style="126" customWidth="1"/>
    <col min="512" max="512" width="9" style="126"/>
    <col min="513" max="513" width="38.75" style="126" customWidth="1"/>
    <col min="514" max="514" width="14.125" style="126" customWidth="1"/>
    <col min="515" max="515" width="3.875" style="126" customWidth="1"/>
    <col min="516" max="516" width="38.25" style="126" customWidth="1"/>
    <col min="517" max="762" width="9" style="126"/>
    <col min="763" max="763" width="3.5" style="126" customWidth="1"/>
    <col min="764" max="764" width="5.875" style="126" customWidth="1"/>
    <col min="765" max="765" width="45.625" style="126" customWidth="1"/>
    <col min="766" max="766" width="15.75" style="126" customWidth="1"/>
    <col min="767" max="767" width="18.5" style="126" customWidth="1"/>
    <col min="768" max="768" width="9" style="126"/>
    <col min="769" max="769" width="38.75" style="126" customWidth="1"/>
    <col min="770" max="770" width="14.125" style="126" customWidth="1"/>
    <col min="771" max="771" width="3.875" style="126" customWidth="1"/>
    <col min="772" max="772" width="38.25" style="126" customWidth="1"/>
    <col min="773" max="1018" width="9" style="126"/>
    <col min="1019" max="1019" width="3.5" style="126" customWidth="1"/>
    <col min="1020" max="1020" width="5.875" style="126" customWidth="1"/>
    <col min="1021" max="1021" width="45.625" style="126" customWidth="1"/>
    <col min="1022" max="1022" width="15.75" style="126" customWidth="1"/>
    <col min="1023" max="1023" width="18.5" style="126" customWidth="1"/>
    <col min="1024" max="1024" width="9" style="126"/>
    <col min="1025" max="1025" width="38.75" style="126" customWidth="1"/>
    <col min="1026" max="1026" width="14.125" style="126" customWidth="1"/>
    <col min="1027" max="1027" width="3.875" style="126" customWidth="1"/>
    <col min="1028" max="1028" width="38.25" style="126" customWidth="1"/>
    <col min="1029" max="1274" width="9" style="126"/>
    <col min="1275" max="1275" width="3.5" style="126" customWidth="1"/>
    <col min="1276" max="1276" width="5.875" style="126" customWidth="1"/>
    <col min="1277" max="1277" width="45.625" style="126" customWidth="1"/>
    <col min="1278" max="1278" width="15.75" style="126" customWidth="1"/>
    <col min="1279" max="1279" width="18.5" style="126" customWidth="1"/>
    <col min="1280" max="1280" width="9" style="126"/>
    <col min="1281" max="1281" width="38.75" style="126" customWidth="1"/>
    <col min="1282" max="1282" width="14.125" style="126" customWidth="1"/>
    <col min="1283" max="1283" width="3.875" style="126" customWidth="1"/>
    <col min="1284" max="1284" width="38.25" style="126" customWidth="1"/>
    <col min="1285" max="1530" width="9" style="126"/>
    <col min="1531" max="1531" width="3.5" style="126" customWidth="1"/>
    <col min="1532" max="1532" width="5.875" style="126" customWidth="1"/>
    <col min="1533" max="1533" width="45.625" style="126" customWidth="1"/>
    <col min="1534" max="1534" width="15.75" style="126" customWidth="1"/>
    <col min="1535" max="1535" width="18.5" style="126" customWidth="1"/>
    <col min="1536" max="1536" width="9" style="126"/>
    <col min="1537" max="1537" width="38.75" style="126" customWidth="1"/>
    <col min="1538" max="1538" width="14.125" style="126" customWidth="1"/>
    <col min="1539" max="1539" width="3.875" style="126" customWidth="1"/>
    <col min="1540" max="1540" width="38.25" style="126" customWidth="1"/>
    <col min="1541" max="1786" width="9" style="126"/>
    <col min="1787" max="1787" width="3.5" style="126" customWidth="1"/>
    <col min="1788" max="1788" width="5.875" style="126" customWidth="1"/>
    <col min="1789" max="1789" width="45.625" style="126" customWidth="1"/>
    <col min="1790" max="1790" width="15.75" style="126" customWidth="1"/>
    <col min="1791" max="1791" width="18.5" style="126" customWidth="1"/>
    <col min="1792" max="1792" width="9" style="126"/>
    <col min="1793" max="1793" width="38.75" style="126" customWidth="1"/>
    <col min="1794" max="1794" width="14.125" style="126" customWidth="1"/>
    <col min="1795" max="1795" width="3.875" style="126" customWidth="1"/>
    <col min="1796" max="1796" width="38.25" style="126" customWidth="1"/>
    <col min="1797" max="2042" width="9" style="126"/>
    <col min="2043" max="2043" width="3.5" style="126" customWidth="1"/>
    <col min="2044" max="2044" width="5.875" style="126" customWidth="1"/>
    <col min="2045" max="2045" width="45.625" style="126" customWidth="1"/>
    <col min="2046" max="2046" width="15.75" style="126" customWidth="1"/>
    <col min="2047" max="2047" width="18.5" style="126" customWidth="1"/>
    <col min="2048" max="2048" width="9" style="126"/>
    <col min="2049" max="2049" width="38.75" style="126" customWidth="1"/>
    <col min="2050" max="2050" width="14.125" style="126" customWidth="1"/>
    <col min="2051" max="2051" width="3.875" style="126" customWidth="1"/>
    <col min="2052" max="2052" width="38.25" style="126" customWidth="1"/>
    <col min="2053" max="2298" width="9" style="126"/>
    <col min="2299" max="2299" width="3.5" style="126" customWidth="1"/>
    <col min="2300" max="2300" width="5.875" style="126" customWidth="1"/>
    <col min="2301" max="2301" width="45.625" style="126" customWidth="1"/>
    <col min="2302" max="2302" width="15.75" style="126" customWidth="1"/>
    <col min="2303" max="2303" width="18.5" style="126" customWidth="1"/>
    <col min="2304" max="2304" width="9" style="126"/>
    <col min="2305" max="2305" width="38.75" style="126" customWidth="1"/>
    <col min="2306" max="2306" width="14.125" style="126" customWidth="1"/>
    <col min="2307" max="2307" width="3.875" style="126" customWidth="1"/>
    <col min="2308" max="2308" width="38.25" style="126" customWidth="1"/>
    <col min="2309" max="2554" width="9" style="126"/>
    <col min="2555" max="2555" width="3.5" style="126" customWidth="1"/>
    <col min="2556" max="2556" width="5.875" style="126" customWidth="1"/>
    <col min="2557" max="2557" width="45.625" style="126" customWidth="1"/>
    <col min="2558" max="2558" width="15.75" style="126" customWidth="1"/>
    <col min="2559" max="2559" width="18.5" style="126" customWidth="1"/>
    <col min="2560" max="2560" width="9" style="126"/>
    <col min="2561" max="2561" width="38.75" style="126" customWidth="1"/>
    <col min="2562" max="2562" width="14.125" style="126" customWidth="1"/>
    <col min="2563" max="2563" width="3.875" style="126" customWidth="1"/>
    <col min="2564" max="2564" width="38.25" style="126" customWidth="1"/>
    <col min="2565" max="2810" width="9" style="126"/>
    <col min="2811" max="2811" width="3.5" style="126" customWidth="1"/>
    <col min="2812" max="2812" width="5.875" style="126" customWidth="1"/>
    <col min="2813" max="2813" width="45.625" style="126" customWidth="1"/>
    <col min="2814" max="2814" width="15.75" style="126" customWidth="1"/>
    <col min="2815" max="2815" width="18.5" style="126" customWidth="1"/>
    <col min="2816" max="2816" width="9" style="126"/>
    <col min="2817" max="2817" width="38.75" style="126" customWidth="1"/>
    <col min="2818" max="2818" width="14.125" style="126" customWidth="1"/>
    <col min="2819" max="2819" width="3.875" style="126" customWidth="1"/>
    <col min="2820" max="2820" width="38.25" style="126" customWidth="1"/>
    <col min="2821" max="3066" width="9" style="126"/>
    <col min="3067" max="3067" width="3.5" style="126" customWidth="1"/>
    <col min="3068" max="3068" width="5.875" style="126" customWidth="1"/>
    <col min="3069" max="3069" width="45.625" style="126" customWidth="1"/>
    <col min="3070" max="3070" width="15.75" style="126" customWidth="1"/>
    <col min="3071" max="3071" width="18.5" style="126" customWidth="1"/>
    <col min="3072" max="3072" width="9" style="126"/>
    <col min="3073" max="3073" width="38.75" style="126" customWidth="1"/>
    <col min="3074" max="3074" width="14.125" style="126" customWidth="1"/>
    <col min="3075" max="3075" width="3.875" style="126" customWidth="1"/>
    <col min="3076" max="3076" width="38.25" style="126" customWidth="1"/>
    <col min="3077" max="3322" width="9" style="126"/>
    <col min="3323" max="3323" width="3.5" style="126" customWidth="1"/>
    <col min="3324" max="3324" width="5.875" style="126" customWidth="1"/>
    <col min="3325" max="3325" width="45.625" style="126" customWidth="1"/>
    <col min="3326" max="3326" width="15.75" style="126" customWidth="1"/>
    <col min="3327" max="3327" width="18.5" style="126" customWidth="1"/>
    <col min="3328" max="3328" width="9" style="126"/>
    <col min="3329" max="3329" width="38.75" style="126" customWidth="1"/>
    <col min="3330" max="3330" width="14.125" style="126" customWidth="1"/>
    <col min="3331" max="3331" width="3.875" style="126" customWidth="1"/>
    <col min="3332" max="3332" width="38.25" style="126" customWidth="1"/>
    <col min="3333" max="3578" width="9" style="126"/>
    <col min="3579" max="3579" width="3.5" style="126" customWidth="1"/>
    <col min="3580" max="3580" width="5.875" style="126" customWidth="1"/>
    <col min="3581" max="3581" width="45.625" style="126" customWidth="1"/>
    <col min="3582" max="3582" width="15.75" style="126" customWidth="1"/>
    <col min="3583" max="3583" width="18.5" style="126" customWidth="1"/>
    <col min="3584" max="3584" width="9" style="126"/>
    <col min="3585" max="3585" width="38.75" style="126" customWidth="1"/>
    <col min="3586" max="3586" width="14.125" style="126" customWidth="1"/>
    <col min="3587" max="3587" width="3.875" style="126" customWidth="1"/>
    <col min="3588" max="3588" width="38.25" style="126" customWidth="1"/>
    <col min="3589" max="3834" width="9" style="126"/>
    <col min="3835" max="3835" width="3.5" style="126" customWidth="1"/>
    <col min="3836" max="3836" width="5.875" style="126" customWidth="1"/>
    <col min="3837" max="3837" width="45.625" style="126" customWidth="1"/>
    <col min="3838" max="3838" width="15.75" style="126" customWidth="1"/>
    <col min="3839" max="3839" width="18.5" style="126" customWidth="1"/>
    <col min="3840" max="3840" width="9" style="126"/>
    <col min="3841" max="3841" width="38.75" style="126" customWidth="1"/>
    <col min="3842" max="3842" width="14.125" style="126" customWidth="1"/>
    <col min="3843" max="3843" width="3.875" style="126" customWidth="1"/>
    <col min="3844" max="3844" width="38.25" style="126" customWidth="1"/>
    <col min="3845" max="4090" width="9" style="126"/>
    <col min="4091" max="4091" width="3.5" style="126" customWidth="1"/>
    <col min="4092" max="4092" width="5.875" style="126" customWidth="1"/>
    <col min="4093" max="4093" width="45.625" style="126" customWidth="1"/>
    <col min="4094" max="4094" width="15.75" style="126" customWidth="1"/>
    <col min="4095" max="4095" width="18.5" style="126" customWidth="1"/>
    <col min="4096" max="4096" width="9" style="126"/>
    <col min="4097" max="4097" width="38.75" style="126" customWidth="1"/>
    <col min="4098" max="4098" width="14.125" style="126" customWidth="1"/>
    <col min="4099" max="4099" width="3.875" style="126" customWidth="1"/>
    <col min="4100" max="4100" width="38.25" style="126" customWidth="1"/>
    <col min="4101" max="4346" width="9" style="126"/>
    <col min="4347" max="4347" width="3.5" style="126" customWidth="1"/>
    <col min="4348" max="4348" width="5.875" style="126" customWidth="1"/>
    <col min="4349" max="4349" width="45.625" style="126" customWidth="1"/>
    <col min="4350" max="4350" width="15.75" style="126" customWidth="1"/>
    <col min="4351" max="4351" width="18.5" style="126" customWidth="1"/>
    <col min="4352" max="4352" width="9" style="126"/>
    <col min="4353" max="4353" width="38.75" style="126" customWidth="1"/>
    <col min="4354" max="4354" width="14.125" style="126" customWidth="1"/>
    <col min="4355" max="4355" width="3.875" style="126" customWidth="1"/>
    <col min="4356" max="4356" width="38.25" style="126" customWidth="1"/>
    <col min="4357" max="4602" width="9" style="126"/>
    <col min="4603" max="4603" width="3.5" style="126" customWidth="1"/>
    <col min="4604" max="4604" width="5.875" style="126" customWidth="1"/>
    <col min="4605" max="4605" width="45.625" style="126" customWidth="1"/>
    <col min="4606" max="4606" width="15.75" style="126" customWidth="1"/>
    <col min="4607" max="4607" width="18.5" style="126" customWidth="1"/>
    <col min="4608" max="4608" width="9" style="126"/>
    <col min="4609" max="4609" width="38.75" style="126" customWidth="1"/>
    <col min="4610" max="4610" width="14.125" style="126" customWidth="1"/>
    <col min="4611" max="4611" width="3.875" style="126" customWidth="1"/>
    <col min="4612" max="4612" width="38.25" style="126" customWidth="1"/>
    <col min="4613" max="4858" width="9" style="126"/>
    <col min="4859" max="4859" width="3.5" style="126" customWidth="1"/>
    <col min="4860" max="4860" width="5.875" style="126" customWidth="1"/>
    <col min="4861" max="4861" width="45.625" style="126" customWidth="1"/>
    <col min="4862" max="4862" width="15.75" style="126" customWidth="1"/>
    <col min="4863" max="4863" width="18.5" style="126" customWidth="1"/>
    <col min="4864" max="4864" width="9" style="126"/>
    <col min="4865" max="4865" width="38.75" style="126" customWidth="1"/>
    <col min="4866" max="4866" width="14.125" style="126" customWidth="1"/>
    <col min="4867" max="4867" width="3.875" style="126" customWidth="1"/>
    <col min="4868" max="4868" width="38.25" style="126" customWidth="1"/>
    <col min="4869" max="5114" width="9" style="126"/>
    <col min="5115" max="5115" width="3.5" style="126" customWidth="1"/>
    <col min="5116" max="5116" width="5.875" style="126" customWidth="1"/>
    <col min="5117" max="5117" width="45.625" style="126" customWidth="1"/>
    <col min="5118" max="5118" width="15.75" style="126" customWidth="1"/>
    <col min="5119" max="5119" width="18.5" style="126" customWidth="1"/>
    <col min="5120" max="5120" width="9" style="126"/>
    <col min="5121" max="5121" width="38.75" style="126" customWidth="1"/>
    <col min="5122" max="5122" width="14.125" style="126" customWidth="1"/>
    <col min="5123" max="5123" width="3.875" style="126" customWidth="1"/>
    <col min="5124" max="5124" width="38.25" style="126" customWidth="1"/>
    <col min="5125" max="5370" width="9" style="126"/>
    <col min="5371" max="5371" width="3.5" style="126" customWidth="1"/>
    <col min="5372" max="5372" width="5.875" style="126" customWidth="1"/>
    <col min="5373" max="5373" width="45.625" style="126" customWidth="1"/>
    <col min="5374" max="5374" width="15.75" style="126" customWidth="1"/>
    <col min="5375" max="5375" width="18.5" style="126" customWidth="1"/>
    <col min="5376" max="5376" width="9" style="126"/>
    <col min="5377" max="5377" width="38.75" style="126" customWidth="1"/>
    <col min="5378" max="5378" width="14.125" style="126" customWidth="1"/>
    <col min="5379" max="5379" width="3.875" style="126" customWidth="1"/>
    <col min="5380" max="5380" width="38.25" style="126" customWidth="1"/>
    <col min="5381" max="5626" width="9" style="126"/>
    <col min="5627" max="5627" width="3.5" style="126" customWidth="1"/>
    <col min="5628" max="5628" width="5.875" style="126" customWidth="1"/>
    <col min="5629" max="5629" width="45.625" style="126" customWidth="1"/>
    <col min="5630" max="5630" width="15.75" style="126" customWidth="1"/>
    <col min="5631" max="5631" width="18.5" style="126" customWidth="1"/>
    <col min="5632" max="5632" width="9" style="126"/>
    <col min="5633" max="5633" width="38.75" style="126" customWidth="1"/>
    <col min="5634" max="5634" width="14.125" style="126" customWidth="1"/>
    <col min="5635" max="5635" width="3.875" style="126" customWidth="1"/>
    <col min="5636" max="5636" width="38.25" style="126" customWidth="1"/>
    <col min="5637" max="5882" width="9" style="126"/>
    <col min="5883" max="5883" width="3.5" style="126" customWidth="1"/>
    <col min="5884" max="5884" width="5.875" style="126" customWidth="1"/>
    <col min="5885" max="5885" width="45.625" style="126" customWidth="1"/>
    <col min="5886" max="5886" width="15.75" style="126" customWidth="1"/>
    <col min="5887" max="5887" width="18.5" style="126" customWidth="1"/>
    <col min="5888" max="5888" width="9" style="126"/>
    <col min="5889" max="5889" width="38.75" style="126" customWidth="1"/>
    <col min="5890" max="5890" width="14.125" style="126" customWidth="1"/>
    <col min="5891" max="5891" width="3.875" style="126" customWidth="1"/>
    <col min="5892" max="5892" width="38.25" style="126" customWidth="1"/>
    <col min="5893" max="6138" width="9" style="126"/>
    <col min="6139" max="6139" width="3.5" style="126" customWidth="1"/>
    <col min="6140" max="6140" width="5.875" style="126" customWidth="1"/>
    <col min="6141" max="6141" width="45.625" style="126" customWidth="1"/>
    <col min="6142" max="6142" width="15.75" style="126" customWidth="1"/>
    <col min="6143" max="6143" width="18.5" style="126" customWidth="1"/>
    <col min="6144" max="6144" width="9" style="126"/>
    <col min="6145" max="6145" width="38.75" style="126" customWidth="1"/>
    <col min="6146" max="6146" width="14.125" style="126" customWidth="1"/>
    <col min="6147" max="6147" width="3.875" style="126" customWidth="1"/>
    <col min="6148" max="6148" width="38.25" style="126" customWidth="1"/>
    <col min="6149" max="6394" width="9" style="126"/>
    <col min="6395" max="6395" width="3.5" style="126" customWidth="1"/>
    <col min="6396" max="6396" width="5.875" style="126" customWidth="1"/>
    <col min="6397" max="6397" width="45.625" style="126" customWidth="1"/>
    <col min="6398" max="6398" width="15.75" style="126" customWidth="1"/>
    <col min="6399" max="6399" width="18.5" style="126" customWidth="1"/>
    <col min="6400" max="6400" width="9" style="126"/>
    <col min="6401" max="6401" width="38.75" style="126" customWidth="1"/>
    <col min="6402" max="6402" width="14.125" style="126" customWidth="1"/>
    <col min="6403" max="6403" width="3.875" style="126" customWidth="1"/>
    <col min="6404" max="6404" width="38.25" style="126" customWidth="1"/>
    <col min="6405" max="6650" width="9" style="126"/>
    <col min="6651" max="6651" width="3.5" style="126" customWidth="1"/>
    <col min="6652" max="6652" width="5.875" style="126" customWidth="1"/>
    <col min="6653" max="6653" width="45.625" style="126" customWidth="1"/>
    <col min="6654" max="6654" width="15.75" style="126" customWidth="1"/>
    <col min="6655" max="6655" width="18.5" style="126" customWidth="1"/>
    <col min="6656" max="6656" width="9" style="126"/>
    <col min="6657" max="6657" width="38.75" style="126" customWidth="1"/>
    <col min="6658" max="6658" width="14.125" style="126" customWidth="1"/>
    <col min="6659" max="6659" width="3.875" style="126" customWidth="1"/>
    <col min="6660" max="6660" width="38.25" style="126" customWidth="1"/>
    <col min="6661" max="6906" width="9" style="126"/>
    <col min="6907" max="6907" width="3.5" style="126" customWidth="1"/>
    <col min="6908" max="6908" width="5.875" style="126" customWidth="1"/>
    <col min="6909" max="6909" width="45.625" style="126" customWidth="1"/>
    <col min="6910" max="6910" width="15.75" style="126" customWidth="1"/>
    <col min="6911" max="6911" width="18.5" style="126" customWidth="1"/>
    <col min="6912" max="6912" width="9" style="126"/>
    <col min="6913" max="6913" width="38.75" style="126" customWidth="1"/>
    <col min="6914" max="6914" width="14.125" style="126" customWidth="1"/>
    <col min="6915" max="6915" width="3.875" style="126" customWidth="1"/>
    <col min="6916" max="6916" width="38.25" style="126" customWidth="1"/>
    <col min="6917" max="7162" width="9" style="126"/>
    <col min="7163" max="7163" width="3.5" style="126" customWidth="1"/>
    <col min="7164" max="7164" width="5.875" style="126" customWidth="1"/>
    <col min="7165" max="7165" width="45.625" style="126" customWidth="1"/>
    <col min="7166" max="7166" width="15.75" style="126" customWidth="1"/>
    <col min="7167" max="7167" width="18.5" style="126" customWidth="1"/>
    <col min="7168" max="7168" width="9" style="126"/>
    <col min="7169" max="7169" width="38.75" style="126" customWidth="1"/>
    <col min="7170" max="7170" width="14.125" style="126" customWidth="1"/>
    <col min="7171" max="7171" width="3.875" style="126" customWidth="1"/>
    <col min="7172" max="7172" width="38.25" style="126" customWidth="1"/>
    <col min="7173" max="7418" width="9" style="126"/>
    <col min="7419" max="7419" width="3.5" style="126" customWidth="1"/>
    <col min="7420" max="7420" width="5.875" style="126" customWidth="1"/>
    <col min="7421" max="7421" width="45.625" style="126" customWidth="1"/>
    <col min="7422" max="7422" width="15.75" style="126" customWidth="1"/>
    <col min="7423" max="7423" width="18.5" style="126" customWidth="1"/>
    <col min="7424" max="7424" width="9" style="126"/>
    <col min="7425" max="7425" width="38.75" style="126" customWidth="1"/>
    <col min="7426" max="7426" width="14.125" style="126" customWidth="1"/>
    <col min="7427" max="7427" width="3.875" style="126" customWidth="1"/>
    <col min="7428" max="7428" width="38.25" style="126" customWidth="1"/>
    <col min="7429" max="7674" width="9" style="126"/>
    <col min="7675" max="7675" width="3.5" style="126" customWidth="1"/>
    <col min="7676" max="7676" width="5.875" style="126" customWidth="1"/>
    <col min="7677" max="7677" width="45.625" style="126" customWidth="1"/>
    <col min="7678" max="7678" width="15.75" style="126" customWidth="1"/>
    <col min="7679" max="7679" width="18.5" style="126" customWidth="1"/>
    <col min="7680" max="7680" width="9" style="126"/>
    <col min="7681" max="7681" width="38.75" style="126" customWidth="1"/>
    <col min="7682" max="7682" width="14.125" style="126" customWidth="1"/>
    <col min="7683" max="7683" width="3.875" style="126" customWidth="1"/>
    <col min="7684" max="7684" width="38.25" style="126" customWidth="1"/>
    <col min="7685" max="7930" width="9" style="126"/>
    <col min="7931" max="7931" width="3.5" style="126" customWidth="1"/>
    <col min="7932" max="7932" width="5.875" style="126" customWidth="1"/>
    <col min="7933" max="7933" width="45.625" style="126" customWidth="1"/>
    <col min="7934" max="7934" width="15.75" style="126" customWidth="1"/>
    <col min="7935" max="7935" width="18.5" style="126" customWidth="1"/>
    <col min="7936" max="7936" width="9" style="126"/>
    <col min="7937" max="7937" width="38.75" style="126" customWidth="1"/>
    <col min="7938" max="7938" width="14.125" style="126" customWidth="1"/>
    <col min="7939" max="7939" width="3.875" style="126" customWidth="1"/>
    <col min="7940" max="7940" width="38.25" style="126" customWidth="1"/>
    <col min="7941" max="8186" width="9" style="126"/>
    <col min="8187" max="8187" width="3.5" style="126" customWidth="1"/>
    <col min="8188" max="8188" width="5.875" style="126" customWidth="1"/>
    <col min="8189" max="8189" width="45.625" style="126" customWidth="1"/>
    <col min="8190" max="8190" width="15.75" style="126" customWidth="1"/>
    <col min="8191" max="8191" width="18.5" style="126" customWidth="1"/>
    <col min="8192" max="8192" width="9" style="126"/>
    <col min="8193" max="8193" width="38.75" style="126" customWidth="1"/>
    <col min="8194" max="8194" width="14.125" style="126" customWidth="1"/>
    <col min="8195" max="8195" width="3.875" style="126" customWidth="1"/>
    <col min="8196" max="8196" width="38.25" style="126" customWidth="1"/>
    <col min="8197" max="8442" width="9" style="126"/>
    <col min="8443" max="8443" width="3.5" style="126" customWidth="1"/>
    <col min="8444" max="8444" width="5.875" style="126" customWidth="1"/>
    <col min="8445" max="8445" width="45.625" style="126" customWidth="1"/>
    <col min="8446" max="8446" width="15.75" style="126" customWidth="1"/>
    <col min="8447" max="8447" width="18.5" style="126" customWidth="1"/>
    <col min="8448" max="8448" width="9" style="126"/>
    <col min="8449" max="8449" width="38.75" style="126" customWidth="1"/>
    <col min="8450" max="8450" width="14.125" style="126" customWidth="1"/>
    <col min="8451" max="8451" width="3.875" style="126" customWidth="1"/>
    <col min="8452" max="8452" width="38.25" style="126" customWidth="1"/>
    <col min="8453" max="8698" width="9" style="126"/>
    <col min="8699" max="8699" width="3.5" style="126" customWidth="1"/>
    <col min="8700" max="8700" width="5.875" style="126" customWidth="1"/>
    <col min="8701" max="8701" width="45.625" style="126" customWidth="1"/>
    <col min="8702" max="8702" width="15.75" style="126" customWidth="1"/>
    <col min="8703" max="8703" width="18.5" style="126" customWidth="1"/>
    <col min="8704" max="8704" width="9" style="126"/>
    <col min="8705" max="8705" width="38.75" style="126" customWidth="1"/>
    <col min="8706" max="8706" width="14.125" style="126" customWidth="1"/>
    <col min="8707" max="8707" width="3.875" style="126" customWidth="1"/>
    <col min="8708" max="8708" width="38.25" style="126" customWidth="1"/>
    <col min="8709" max="8954" width="9" style="126"/>
    <col min="8955" max="8955" width="3.5" style="126" customWidth="1"/>
    <col min="8956" max="8956" width="5.875" style="126" customWidth="1"/>
    <col min="8957" max="8957" width="45.625" style="126" customWidth="1"/>
    <col min="8958" max="8958" width="15.75" style="126" customWidth="1"/>
    <col min="8959" max="8959" width="18.5" style="126" customWidth="1"/>
    <col min="8960" max="8960" width="9" style="126"/>
    <col min="8961" max="8961" width="38.75" style="126" customWidth="1"/>
    <col min="8962" max="8962" width="14.125" style="126" customWidth="1"/>
    <col min="8963" max="8963" width="3.875" style="126" customWidth="1"/>
    <col min="8964" max="8964" width="38.25" style="126" customWidth="1"/>
    <col min="8965" max="9210" width="9" style="126"/>
    <col min="9211" max="9211" width="3.5" style="126" customWidth="1"/>
    <col min="9212" max="9212" width="5.875" style="126" customWidth="1"/>
    <col min="9213" max="9213" width="45.625" style="126" customWidth="1"/>
    <col min="9214" max="9214" width="15.75" style="126" customWidth="1"/>
    <col min="9215" max="9215" width="18.5" style="126" customWidth="1"/>
    <col min="9216" max="9216" width="9" style="126"/>
    <col min="9217" max="9217" width="38.75" style="126" customWidth="1"/>
    <col min="9218" max="9218" width="14.125" style="126" customWidth="1"/>
    <col min="9219" max="9219" width="3.875" style="126" customWidth="1"/>
    <col min="9220" max="9220" width="38.25" style="126" customWidth="1"/>
    <col min="9221" max="9466" width="9" style="126"/>
    <col min="9467" max="9467" width="3.5" style="126" customWidth="1"/>
    <col min="9468" max="9468" width="5.875" style="126" customWidth="1"/>
    <col min="9469" max="9469" width="45.625" style="126" customWidth="1"/>
    <col min="9470" max="9470" width="15.75" style="126" customWidth="1"/>
    <col min="9471" max="9471" width="18.5" style="126" customWidth="1"/>
    <col min="9472" max="9472" width="9" style="126"/>
    <col min="9473" max="9473" width="38.75" style="126" customWidth="1"/>
    <col min="9474" max="9474" width="14.125" style="126" customWidth="1"/>
    <col min="9475" max="9475" width="3.875" style="126" customWidth="1"/>
    <col min="9476" max="9476" width="38.25" style="126" customWidth="1"/>
    <col min="9477" max="9722" width="9" style="126"/>
    <col min="9723" max="9723" width="3.5" style="126" customWidth="1"/>
    <col min="9724" max="9724" width="5.875" style="126" customWidth="1"/>
    <col min="9725" max="9725" width="45.625" style="126" customWidth="1"/>
    <col min="9726" max="9726" width="15.75" style="126" customWidth="1"/>
    <col min="9727" max="9727" width="18.5" style="126" customWidth="1"/>
    <col min="9728" max="9728" width="9" style="126"/>
    <col min="9729" max="9729" width="38.75" style="126" customWidth="1"/>
    <col min="9730" max="9730" width="14.125" style="126" customWidth="1"/>
    <col min="9731" max="9731" width="3.875" style="126" customWidth="1"/>
    <col min="9732" max="9732" width="38.25" style="126" customWidth="1"/>
    <col min="9733" max="9978" width="9" style="126"/>
    <col min="9979" max="9979" width="3.5" style="126" customWidth="1"/>
    <col min="9980" max="9980" width="5.875" style="126" customWidth="1"/>
    <col min="9981" max="9981" width="45.625" style="126" customWidth="1"/>
    <col min="9982" max="9982" width="15.75" style="126" customWidth="1"/>
    <col min="9983" max="9983" width="18.5" style="126" customWidth="1"/>
    <col min="9984" max="9984" width="9" style="126"/>
    <col min="9985" max="9985" width="38.75" style="126" customWidth="1"/>
    <col min="9986" max="9986" width="14.125" style="126" customWidth="1"/>
    <col min="9987" max="9987" width="3.875" style="126" customWidth="1"/>
    <col min="9988" max="9988" width="38.25" style="126" customWidth="1"/>
    <col min="9989" max="10234" width="9" style="126"/>
    <col min="10235" max="10235" width="3.5" style="126" customWidth="1"/>
    <col min="10236" max="10236" width="5.875" style="126" customWidth="1"/>
    <col min="10237" max="10237" width="45.625" style="126" customWidth="1"/>
    <col min="10238" max="10238" width="15.75" style="126" customWidth="1"/>
    <col min="10239" max="10239" width="18.5" style="126" customWidth="1"/>
    <col min="10240" max="10240" width="9" style="126"/>
    <col min="10241" max="10241" width="38.75" style="126" customWidth="1"/>
    <col min="10242" max="10242" width="14.125" style="126" customWidth="1"/>
    <col min="10243" max="10243" width="3.875" style="126" customWidth="1"/>
    <col min="10244" max="10244" width="38.25" style="126" customWidth="1"/>
    <col min="10245" max="10490" width="9" style="126"/>
    <col min="10491" max="10491" width="3.5" style="126" customWidth="1"/>
    <col min="10492" max="10492" width="5.875" style="126" customWidth="1"/>
    <col min="10493" max="10493" width="45.625" style="126" customWidth="1"/>
    <col min="10494" max="10494" width="15.75" style="126" customWidth="1"/>
    <col min="10495" max="10495" width="18.5" style="126" customWidth="1"/>
    <col min="10496" max="10496" width="9" style="126"/>
    <col min="10497" max="10497" width="38.75" style="126" customWidth="1"/>
    <col min="10498" max="10498" width="14.125" style="126" customWidth="1"/>
    <col min="10499" max="10499" width="3.875" style="126" customWidth="1"/>
    <col min="10500" max="10500" width="38.25" style="126" customWidth="1"/>
    <col min="10501" max="10746" width="9" style="126"/>
    <col min="10747" max="10747" width="3.5" style="126" customWidth="1"/>
    <col min="10748" max="10748" width="5.875" style="126" customWidth="1"/>
    <col min="10749" max="10749" width="45.625" style="126" customWidth="1"/>
    <col min="10750" max="10750" width="15.75" style="126" customWidth="1"/>
    <col min="10751" max="10751" width="18.5" style="126" customWidth="1"/>
    <col min="10752" max="10752" width="9" style="126"/>
    <col min="10753" max="10753" width="38.75" style="126" customWidth="1"/>
    <col min="10754" max="10754" width="14.125" style="126" customWidth="1"/>
    <col min="10755" max="10755" width="3.875" style="126" customWidth="1"/>
    <col min="10756" max="10756" width="38.25" style="126" customWidth="1"/>
    <col min="10757" max="11002" width="9" style="126"/>
    <col min="11003" max="11003" width="3.5" style="126" customWidth="1"/>
    <col min="11004" max="11004" width="5.875" style="126" customWidth="1"/>
    <col min="11005" max="11005" width="45.625" style="126" customWidth="1"/>
    <col min="11006" max="11006" width="15.75" style="126" customWidth="1"/>
    <col min="11007" max="11007" width="18.5" style="126" customWidth="1"/>
    <col min="11008" max="11008" width="9" style="126"/>
    <col min="11009" max="11009" width="38.75" style="126" customWidth="1"/>
    <col min="11010" max="11010" width="14.125" style="126" customWidth="1"/>
    <col min="11011" max="11011" width="3.875" style="126" customWidth="1"/>
    <col min="11012" max="11012" width="38.25" style="126" customWidth="1"/>
    <col min="11013" max="11258" width="9" style="126"/>
    <col min="11259" max="11259" width="3.5" style="126" customWidth="1"/>
    <col min="11260" max="11260" width="5.875" style="126" customWidth="1"/>
    <col min="11261" max="11261" width="45.625" style="126" customWidth="1"/>
    <col min="11262" max="11262" width="15.75" style="126" customWidth="1"/>
    <col min="11263" max="11263" width="18.5" style="126" customWidth="1"/>
    <col min="11264" max="11264" width="9" style="126"/>
    <col min="11265" max="11265" width="38.75" style="126" customWidth="1"/>
    <col min="11266" max="11266" width="14.125" style="126" customWidth="1"/>
    <col min="11267" max="11267" width="3.875" style="126" customWidth="1"/>
    <col min="11268" max="11268" width="38.25" style="126" customWidth="1"/>
    <col min="11269" max="11514" width="9" style="126"/>
    <col min="11515" max="11515" width="3.5" style="126" customWidth="1"/>
    <col min="11516" max="11516" width="5.875" style="126" customWidth="1"/>
    <col min="11517" max="11517" width="45.625" style="126" customWidth="1"/>
    <col min="11518" max="11518" width="15.75" style="126" customWidth="1"/>
    <col min="11519" max="11519" width="18.5" style="126" customWidth="1"/>
    <col min="11520" max="11520" width="9" style="126"/>
    <col min="11521" max="11521" width="38.75" style="126" customWidth="1"/>
    <col min="11522" max="11522" width="14.125" style="126" customWidth="1"/>
    <col min="11523" max="11523" width="3.875" style="126" customWidth="1"/>
    <col min="11524" max="11524" width="38.25" style="126" customWidth="1"/>
    <col min="11525" max="11770" width="9" style="126"/>
    <col min="11771" max="11771" width="3.5" style="126" customWidth="1"/>
    <col min="11772" max="11772" width="5.875" style="126" customWidth="1"/>
    <col min="11773" max="11773" width="45.625" style="126" customWidth="1"/>
    <col min="11774" max="11774" width="15.75" style="126" customWidth="1"/>
    <col min="11775" max="11775" width="18.5" style="126" customWidth="1"/>
    <col min="11776" max="11776" width="9" style="126"/>
    <col min="11777" max="11777" width="38.75" style="126" customWidth="1"/>
    <col min="11778" max="11778" width="14.125" style="126" customWidth="1"/>
    <col min="11779" max="11779" width="3.875" style="126" customWidth="1"/>
    <col min="11780" max="11780" width="38.25" style="126" customWidth="1"/>
    <col min="11781" max="12026" width="9" style="126"/>
    <col min="12027" max="12027" width="3.5" style="126" customWidth="1"/>
    <col min="12028" max="12028" width="5.875" style="126" customWidth="1"/>
    <col min="12029" max="12029" width="45.625" style="126" customWidth="1"/>
    <col min="12030" max="12030" width="15.75" style="126" customWidth="1"/>
    <col min="12031" max="12031" width="18.5" style="126" customWidth="1"/>
    <col min="12032" max="12032" width="9" style="126"/>
    <col min="12033" max="12033" width="38.75" style="126" customWidth="1"/>
    <col min="12034" max="12034" width="14.125" style="126" customWidth="1"/>
    <col min="12035" max="12035" width="3.875" style="126" customWidth="1"/>
    <col min="12036" max="12036" width="38.25" style="126" customWidth="1"/>
    <col min="12037" max="12282" width="9" style="126"/>
    <col min="12283" max="12283" width="3.5" style="126" customWidth="1"/>
    <col min="12284" max="12284" width="5.875" style="126" customWidth="1"/>
    <col min="12285" max="12285" width="45.625" style="126" customWidth="1"/>
    <col min="12286" max="12286" width="15.75" style="126" customWidth="1"/>
    <col min="12287" max="12287" width="18.5" style="126" customWidth="1"/>
    <col min="12288" max="12288" width="9" style="126"/>
    <col min="12289" max="12289" width="38.75" style="126" customWidth="1"/>
    <col min="12290" max="12290" width="14.125" style="126" customWidth="1"/>
    <col min="12291" max="12291" width="3.875" style="126" customWidth="1"/>
    <col min="12292" max="12292" width="38.25" style="126" customWidth="1"/>
    <col min="12293" max="12538" width="9" style="126"/>
    <col min="12539" max="12539" width="3.5" style="126" customWidth="1"/>
    <col min="12540" max="12540" width="5.875" style="126" customWidth="1"/>
    <col min="12541" max="12541" width="45.625" style="126" customWidth="1"/>
    <col min="12542" max="12542" width="15.75" style="126" customWidth="1"/>
    <col min="12543" max="12543" width="18.5" style="126" customWidth="1"/>
    <col min="12544" max="12544" width="9" style="126"/>
    <col min="12545" max="12545" width="38.75" style="126" customWidth="1"/>
    <col min="12546" max="12546" width="14.125" style="126" customWidth="1"/>
    <col min="12547" max="12547" width="3.875" style="126" customWidth="1"/>
    <col min="12548" max="12548" width="38.25" style="126" customWidth="1"/>
    <col min="12549" max="12794" width="9" style="126"/>
    <col min="12795" max="12795" width="3.5" style="126" customWidth="1"/>
    <col min="12796" max="12796" width="5.875" style="126" customWidth="1"/>
    <col min="12797" max="12797" width="45.625" style="126" customWidth="1"/>
    <col min="12798" max="12798" width="15.75" style="126" customWidth="1"/>
    <col min="12799" max="12799" width="18.5" style="126" customWidth="1"/>
    <col min="12800" max="12800" width="9" style="126"/>
    <col min="12801" max="12801" width="38.75" style="126" customWidth="1"/>
    <col min="12802" max="12802" width="14.125" style="126" customWidth="1"/>
    <col min="12803" max="12803" width="3.875" style="126" customWidth="1"/>
    <col min="12804" max="12804" width="38.25" style="126" customWidth="1"/>
    <col min="12805" max="13050" width="9" style="126"/>
    <col min="13051" max="13051" width="3.5" style="126" customWidth="1"/>
    <col min="13052" max="13052" width="5.875" style="126" customWidth="1"/>
    <col min="13053" max="13053" width="45.625" style="126" customWidth="1"/>
    <col min="13054" max="13054" width="15.75" style="126" customWidth="1"/>
    <col min="13055" max="13055" width="18.5" style="126" customWidth="1"/>
    <col min="13056" max="13056" width="9" style="126"/>
    <col min="13057" max="13057" width="38.75" style="126" customWidth="1"/>
    <col min="13058" max="13058" width="14.125" style="126" customWidth="1"/>
    <col min="13059" max="13059" width="3.875" style="126" customWidth="1"/>
    <col min="13060" max="13060" width="38.25" style="126" customWidth="1"/>
    <col min="13061" max="13306" width="9" style="126"/>
    <col min="13307" max="13307" width="3.5" style="126" customWidth="1"/>
    <col min="13308" max="13308" width="5.875" style="126" customWidth="1"/>
    <col min="13309" max="13309" width="45.625" style="126" customWidth="1"/>
    <col min="13310" max="13310" width="15.75" style="126" customWidth="1"/>
    <col min="13311" max="13311" width="18.5" style="126" customWidth="1"/>
    <col min="13312" max="13312" width="9" style="126"/>
    <col min="13313" max="13313" width="38.75" style="126" customWidth="1"/>
    <col min="13314" max="13314" width="14.125" style="126" customWidth="1"/>
    <col min="13315" max="13315" width="3.875" style="126" customWidth="1"/>
    <col min="13316" max="13316" width="38.25" style="126" customWidth="1"/>
    <col min="13317" max="13562" width="9" style="126"/>
    <col min="13563" max="13563" width="3.5" style="126" customWidth="1"/>
    <col min="13564" max="13564" width="5.875" style="126" customWidth="1"/>
    <col min="13565" max="13565" width="45.625" style="126" customWidth="1"/>
    <col min="13566" max="13566" width="15.75" style="126" customWidth="1"/>
    <col min="13567" max="13567" width="18.5" style="126" customWidth="1"/>
    <col min="13568" max="13568" width="9" style="126"/>
    <col min="13569" max="13569" width="38.75" style="126" customWidth="1"/>
    <col min="13570" max="13570" width="14.125" style="126" customWidth="1"/>
    <col min="13571" max="13571" width="3.875" style="126" customWidth="1"/>
    <col min="13572" max="13572" width="38.25" style="126" customWidth="1"/>
    <col min="13573" max="13818" width="9" style="126"/>
    <col min="13819" max="13819" width="3.5" style="126" customWidth="1"/>
    <col min="13820" max="13820" width="5.875" style="126" customWidth="1"/>
    <col min="13821" max="13821" width="45.625" style="126" customWidth="1"/>
    <col min="13822" max="13822" width="15.75" style="126" customWidth="1"/>
    <col min="13823" max="13823" width="18.5" style="126" customWidth="1"/>
    <col min="13824" max="13824" width="9" style="126"/>
    <col min="13825" max="13825" width="38.75" style="126" customWidth="1"/>
    <col min="13826" max="13826" width="14.125" style="126" customWidth="1"/>
    <col min="13827" max="13827" width="3.875" style="126" customWidth="1"/>
    <col min="13828" max="13828" width="38.25" style="126" customWidth="1"/>
    <col min="13829" max="14074" width="9" style="126"/>
    <col min="14075" max="14075" width="3.5" style="126" customWidth="1"/>
    <col min="14076" max="14076" width="5.875" style="126" customWidth="1"/>
    <col min="14077" max="14077" width="45.625" style="126" customWidth="1"/>
    <col min="14078" max="14078" width="15.75" style="126" customWidth="1"/>
    <col min="14079" max="14079" width="18.5" style="126" customWidth="1"/>
    <col min="14080" max="14080" width="9" style="126"/>
    <col min="14081" max="14081" width="38.75" style="126" customWidth="1"/>
    <col min="14082" max="14082" width="14.125" style="126" customWidth="1"/>
    <col min="14083" max="14083" width="3.875" style="126" customWidth="1"/>
    <col min="14084" max="14084" width="38.25" style="126" customWidth="1"/>
    <col min="14085" max="14330" width="9" style="126"/>
    <col min="14331" max="14331" width="3.5" style="126" customWidth="1"/>
    <col min="14332" max="14332" width="5.875" style="126" customWidth="1"/>
    <col min="14333" max="14333" width="45.625" style="126" customWidth="1"/>
    <col min="14334" max="14334" width="15.75" style="126" customWidth="1"/>
    <col min="14335" max="14335" width="18.5" style="126" customWidth="1"/>
    <col min="14336" max="14336" width="9" style="126"/>
    <col min="14337" max="14337" width="38.75" style="126" customWidth="1"/>
    <col min="14338" max="14338" width="14.125" style="126" customWidth="1"/>
    <col min="14339" max="14339" width="3.875" style="126" customWidth="1"/>
    <col min="14340" max="14340" width="38.25" style="126" customWidth="1"/>
    <col min="14341" max="14586" width="9" style="126"/>
    <col min="14587" max="14587" width="3.5" style="126" customWidth="1"/>
    <col min="14588" max="14588" width="5.875" style="126" customWidth="1"/>
    <col min="14589" max="14589" width="45.625" style="126" customWidth="1"/>
    <col min="14590" max="14590" width="15.75" style="126" customWidth="1"/>
    <col min="14591" max="14591" width="18.5" style="126" customWidth="1"/>
    <col min="14592" max="14592" width="9" style="126"/>
    <col min="14593" max="14593" width="38.75" style="126" customWidth="1"/>
    <col min="14594" max="14594" width="14.125" style="126" customWidth="1"/>
    <col min="14595" max="14595" width="3.875" style="126" customWidth="1"/>
    <col min="14596" max="14596" width="38.25" style="126" customWidth="1"/>
    <col min="14597" max="14842" width="9" style="126"/>
    <col min="14843" max="14843" width="3.5" style="126" customWidth="1"/>
    <col min="14844" max="14844" width="5.875" style="126" customWidth="1"/>
    <col min="14845" max="14845" width="45.625" style="126" customWidth="1"/>
    <col min="14846" max="14846" width="15.75" style="126" customWidth="1"/>
    <col min="14847" max="14847" width="18.5" style="126" customWidth="1"/>
    <col min="14848" max="14848" width="9" style="126"/>
    <col min="14849" max="14849" width="38.75" style="126" customWidth="1"/>
    <col min="14850" max="14850" width="14.125" style="126" customWidth="1"/>
    <col min="14851" max="14851" width="3.875" style="126" customWidth="1"/>
    <col min="14852" max="14852" width="38.25" style="126" customWidth="1"/>
    <col min="14853" max="15098" width="9" style="126"/>
    <col min="15099" max="15099" width="3.5" style="126" customWidth="1"/>
    <col min="15100" max="15100" width="5.875" style="126" customWidth="1"/>
    <col min="15101" max="15101" width="45.625" style="126" customWidth="1"/>
    <col min="15102" max="15102" width="15.75" style="126" customWidth="1"/>
    <col min="15103" max="15103" width="18.5" style="126" customWidth="1"/>
    <col min="15104" max="15104" width="9" style="126"/>
    <col min="15105" max="15105" width="38.75" style="126" customWidth="1"/>
    <col min="15106" max="15106" width="14.125" style="126" customWidth="1"/>
    <col min="15107" max="15107" width="3.875" style="126" customWidth="1"/>
    <col min="15108" max="15108" width="38.25" style="126" customWidth="1"/>
    <col min="15109" max="15354" width="9" style="126"/>
    <col min="15355" max="15355" width="3.5" style="126" customWidth="1"/>
    <col min="15356" max="15356" width="5.875" style="126" customWidth="1"/>
    <col min="15357" max="15357" width="45.625" style="126" customWidth="1"/>
    <col min="15358" max="15358" width="15.75" style="126" customWidth="1"/>
    <col min="15359" max="15359" width="18.5" style="126" customWidth="1"/>
    <col min="15360" max="15360" width="9" style="126"/>
    <col min="15361" max="15361" width="38.75" style="126" customWidth="1"/>
    <col min="15362" max="15362" width="14.125" style="126" customWidth="1"/>
    <col min="15363" max="15363" width="3.875" style="126" customWidth="1"/>
    <col min="15364" max="15364" width="38.25" style="126" customWidth="1"/>
    <col min="15365" max="15610" width="9" style="126"/>
    <col min="15611" max="15611" width="3.5" style="126" customWidth="1"/>
    <col min="15612" max="15612" width="5.875" style="126" customWidth="1"/>
    <col min="15613" max="15613" width="45.625" style="126" customWidth="1"/>
    <col min="15614" max="15614" width="15.75" style="126" customWidth="1"/>
    <col min="15615" max="15615" width="18.5" style="126" customWidth="1"/>
    <col min="15616" max="15616" width="9" style="126"/>
    <col min="15617" max="15617" width="38.75" style="126" customWidth="1"/>
    <col min="15618" max="15618" width="14.125" style="126" customWidth="1"/>
    <col min="15619" max="15619" width="3.875" style="126" customWidth="1"/>
    <col min="15620" max="15620" width="38.25" style="126" customWidth="1"/>
    <col min="15621" max="15866" width="9" style="126"/>
    <col min="15867" max="15867" width="3.5" style="126" customWidth="1"/>
    <col min="15868" max="15868" width="5.875" style="126" customWidth="1"/>
    <col min="15869" max="15869" width="45.625" style="126" customWidth="1"/>
    <col min="15870" max="15870" width="15.75" style="126" customWidth="1"/>
    <col min="15871" max="15871" width="18.5" style="126" customWidth="1"/>
    <col min="15872" max="15872" width="9" style="126"/>
    <col min="15873" max="15873" width="38.75" style="126" customWidth="1"/>
    <col min="15874" max="15874" width="14.125" style="126" customWidth="1"/>
    <col min="15875" max="15875" width="3.875" style="126" customWidth="1"/>
    <col min="15876" max="15876" width="38.25" style="126" customWidth="1"/>
    <col min="15877" max="16122" width="9" style="126"/>
    <col min="16123" max="16123" width="3.5" style="126" customWidth="1"/>
    <col min="16124" max="16124" width="5.875" style="126" customWidth="1"/>
    <col min="16125" max="16125" width="45.625" style="126" customWidth="1"/>
    <col min="16126" max="16126" width="15.75" style="126" customWidth="1"/>
    <col min="16127" max="16127" width="18.5" style="126" customWidth="1"/>
    <col min="16128" max="16128" width="9" style="126"/>
    <col min="16129" max="16129" width="38.75" style="126" customWidth="1"/>
    <col min="16130" max="16130" width="14.125" style="126" customWidth="1"/>
    <col min="16131" max="16131" width="3.875" style="126" customWidth="1"/>
    <col min="16132" max="16132" width="38.25" style="126" customWidth="1"/>
    <col min="16133" max="16384" width="9" style="126"/>
  </cols>
  <sheetData>
    <row r="1" spans="1:5">
      <c r="A1" s="126" t="s">
        <v>266</v>
      </c>
    </row>
    <row r="2" spans="1:5" ht="10.5" customHeight="1"/>
    <row r="3" spans="1:5" s="377" customFormat="1" ht="24" customHeight="1">
      <c r="B3" s="379" t="s">
        <v>267</v>
      </c>
      <c r="C3" s="379" t="s">
        <v>268</v>
      </c>
      <c r="D3" s="379" t="s">
        <v>269</v>
      </c>
      <c r="E3" s="380" t="s">
        <v>270</v>
      </c>
    </row>
    <row r="4" spans="1:5" ht="24" customHeight="1">
      <c r="A4" s="126"/>
      <c r="B4" s="381">
        <v>1</v>
      </c>
      <c r="C4" s="382" t="s">
        <v>271</v>
      </c>
      <c r="D4" s="383" t="s">
        <v>272</v>
      </c>
      <c r="E4" s="383">
        <v>3109700</v>
      </c>
    </row>
    <row r="5" spans="1:5" ht="24" customHeight="1">
      <c r="A5" s="384"/>
      <c r="B5" s="381">
        <v>2</v>
      </c>
      <c r="C5" s="382" t="s">
        <v>273</v>
      </c>
      <c r="D5" s="385" t="s">
        <v>274</v>
      </c>
      <c r="E5" s="383">
        <v>2045400</v>
      </c>
    </row>
    <row r="6" spans="1:5" ht="24" customHeight="1">
      <c r="A6" s="126"/>
      <c r="B6" s="381">
        <v>3</v>
      </c>
      <c r="C6" s="382" t="s">
        <v>275</v>
      </c>
      <c r="D6" s="385" t="s">
        <v>276</v>
      </c>
      <c r="E6" s="383">
        <v>1687000</v>
      </c>
    </row>
    <row r="7" spans="1:5" ht="24" customHeight="1">
      <c r="A7" s="126"/>
      <c r="B7" s="381">
        <v>4</v>
      </c>
      <c r="C7" s="382" t="s">
        <v>277</v>
      </c>
      <c r="D7" s="382" t="s">
        <v>278</v>
      </c>
      <c r="E7" s="383">
        <v>837200</v>
      </c>
    </row>
    <row r="8" spans="1:5" ht="24" customHeight="1">
      <c r="A8" s="126"/>
      <c r="B8" s="381">
        <v>5</v>
      </c>
      <c r="C8" s="382" t="s">
        <v>279</v>
      </c>
      <c r="D8" s="386" t="s">
        <v>280</v>
      </c>
      <c r="E8" s="383">
        <v>818600</v>
      </c>
    </row>
    <row r="9" spans="1:5" ht="24" customHeight="1">
      <c r="A9" s="126"/>
      <c r="B9" s="381">
        <v>6</v>
      </c>
      <c r="C9" s="382" t="s">
        <v>281</v>
      </c>
      <c r="D9" s="383" t="s">
        <v>282</v>
      </c>
      <c r="E9" s="383">
        <v>728200</v>
      </c>
    </row>
    <row r="10" spans="1:5" ht="24" customHeight="1">
      <c r="A10" s="126"/>
      <c r="B10" s="381">
        <v>7</v>
      </c>
      <c r="C10" s="382" t="s">
        <v>283</v>
      </c>
      <c r="D10" s="385" t="s">
        <v>284</v>
      </c>
      <c r="E10" s="383">
        <v>726600</v>
      </c>
    </row>
    <row r="11" spans="1:5" ht="24" customHeight="1">
      <c r="A11" s="126"/>
      <c r="B11" s="381">
        <v>8</v>
      </c>
      <c r="C11" s="382" t="s">
        <v>285</v>
      </c>
      <c r="D11" s="385" t="s">
        <v>286</v>
      </c>
      <c r="E11" s="383">
        <v>673200</v>
      </c>
    </row>
    <row r="12" spans="1:5" ht="24" customHeight="1">
      <c r="A12" s="126"/>
      <c r="B12" s="381">
        <v>9</v>
      </c>
      <c r="C12" s="382" t="s">
        <v>287</v>
      </c>
      <c r="D12" s="383" t="s">
        <v>288</v>
      </c>
      <c r="E12" s="383">
        <v>670400</v>
      </c>
    </row>
    <row r="13" spans="1:5" ht="24" customHeight="1">
      <c r="A13" s="126"/>
      <c r="B13" s="381">
        <v>10</v>
      </c>
      <c r="C13" s="382" t="s">
        <v>289</v>
      </c>
      <c r="D13" s="385" t="s">
        <v>290</v>
      </c>
      <c r="E13" s="383">
        <v>669000</v>
      </c>
    </row>
    <row r="14" spans="1:5" ht="24" customHeight="1">
      <c r="A14" s="126"/>
      <c r="B14" s="381">
        <v>11</v>
      </c>
      <c r="C14" s="382" t="s">
        <v>291</v>
      </c>
      <c r="D14" s="385" t="s">
        <v>290</v>
      </c>
      <c r="E14" s="383">
        <v>651800</v>
      </c>
    </row>
    <row r="15" spans="1:5" ht="24" customHeight="1">
      <c r="A15" s="126"/>
      <c r="B15" s="381">
        <v>12</v>
      </c>
      <c r="C15" s="382" t="s">
        <v>292</v>
      </c>
      <c r="D15" s="385" t="s">
        <v>293</v>
      </c>
      <c r="E15" s="383">
        <v>620500</v>
      </c>
    </row>
    <row r="16" spans="1:5" ht="24" customHeight="1">
      <c r="A16" s="126"/>
      <c r="B16" s="381">
        <v>13</v>
      </c>
      <c r="C16" s="382" t="s">
        <v>294</v>
      </c>
      <c r="D16" s="385" t="s">
        <v>290</v>
      </c>
      <c r="E16" s="383">
        <v>572000</v>
      </c>
    </row>
    <row r="17" spans="1:5" ht="24" customHeight="1">
      <c r="B17" s="381">
        <v>14</v>
      </c>
      <c r="C17" s="382" t="s">
        <v>295</v>
      </c>
      <c r="D17" s="385" t="s">
        <v>290</v>
      </c>
      <c r="E17" s="383">
        <v>532300</v>
      </c>
    </row>
    <row r="18" spans="1:5" ht="24" customHeight="1">
      <c r="A18" s="126"/>
      <c r="B18" s="381">
        <v>15</v>
      </c>
      <c r="C18" s="382" t="s">
        <v>296</v>
      </c>
      <c r="D18" s="387" t="s">
        <v>297</v>
      </c>
      <c r="E18" s="383">
        <v>521200</v>
      </c>
    </row>
    <row r="19" spans="1:5" ht="24" customHeight="1">
      <c r="A19" s="126"/>
      <c r="B19" s="381">
        <v>16</v>
      </c>
      <c r="C19" s="382" t="s">
        <v>298</v>
      </c>
      <c r="D19" s="387" t="s">
        <v>299</v>
      </c>
      <c r="E19" s="383">
        <v>508000</v>
      </c>
    </row>
    <row r="20" spans="1:5" ht="24" customHeight="1">
      <c r="A20" s="126"/>
      <c r="B20" s="381">
        <v>17</v>
      </c>
      <c r="C20" s="382" t="s">
        <v>300</v>
      </c>
      <c r="D20" s="385" t="s">
        <v>290</v>
      </c>
      <c r="E20" s="383">
        <v>506400</v>
      </c>
    </row>
    <row r="21" spans="1:5" ht="24" customHeight="1">
      <c r="A21" s="126"/>
      <c r="B21" s="381">
        <v>18</v>
      </c>
      <c r="C21" s="382" t="s">
        <v>301</v>
      </c>
      <c r="D21" s="385" t="s">
        <v>302</v>
      </c>
      <c r="E21" s="383">
        <v>446400</v>
      </c>
    </row>
    <row r="22" spans="1:5" ht="24" customHeight="1">
      <c r="A22" s="126"/>
      <c r="B22" s="381">
        <v>19</v>
      </c>
      <c r="C22" s="382" t="s">
        <v>303</v>
      </c>
      <c r="D22" s="385" t="s">
        <v>297</v>
      </c>
      <c r="E22" s="383">
        <v>443700</v>
      </c>
    </row>
    <row r="23" spans="1:5" ht="24" customHeight="1">
      <c r="A23" s="126"/>
      <c r="B23" s="381">
        <v>20</v>
      </c>
      <c r="C23" s="382" t="s">
        <v>304</v>
      </c>
      <c r="D23" s="385" t="s">
        <v>274</v>
      </c>
      <c r="E23" s="383">
        <v>412000</v>
      </c>
    </row>
    <row r="24" spans="1:5" ht="24" customHeight="1">
      <c r="A24" s="126"/>
      <c r="B24" s="381">
        <v>21</v>
      </c>
      <c r="C24" s="382" t="s">
        <v>305</v>
      </c>
      <c r="D24" s="385" t="s">
        <v>274</v>
      </c>
      <c r="E24" s="383">
        <v>408700</v>
      </c>
    </row>
    <row r="25" spans="1:5" ht="24" customHeight="1">
      <c r="A25" s="126"/>
      <c r="B25" s="381">
        <v>22</v>
      </c>
      <c r="C25" s="382" t="s">
        <v>306</v>
      </c>
      <c r="D25" s="385" t="s">
        <v>274</v>
      </c>
      <c r="E25" s="383">
        <v>398800</v>
      </c>
    </row>
    <row r="26" spans="1:5" ht="24" customHeight="1">
      <c r="A26" s="126"/>
      <c r="B26" s="381">
        <v>23</v>
      </c>
      <c r="C26" s="382" t="s">
        <v>307</v>
      </c>
      <c r="D26" s="387" t="s">
        <v>308</v>
      </c>
      <c r="E26" s="383">
        <v>398000</v>
      </c>
    </row>
    <row r="27" spans="1:5" ht="24" customHeight="1">
      <c r="A27" s="126"/>
      <c r="B27" s="381">
        <v>24</v>
      </c>
      <c r="C27" s="388" t="s">
        <v>309</v>
      </c>
      <c r="D27" s="387" t="s">
        <v>310</v>
      </c>
      <c r="E27" s="389">
        <v>379100</v>
      </c>
    </row>
    <row r="28" spans="1:5" ht="24" customHeight="1">
      <c r="B28" s="381">
        <v>25</v>
      </c>
      <c r="C28" s="388" t="s">
        <v>311</v>
      </c>
      <c r="D28" s="387" t="s">
        <v>293</v>
      </c>
      <c r="E28" s="389">
        <v>369700</v>
      </c>
    </row>
    <row r="29" spans="1:5" ht="24.75" customHeight="1">
      <c r="B29" s="381">
        <v>26</v>
      </c>
      <c r="C29" s="388" t="s">
        <v>312</v>
      </c>
      <c r="D29" s="382" t="s">
        <v>313</v>
      </c>
      <c r="E29" s="389">
        <v>364600</v>
      </c>
    </row>
    <row r="30" spans="1:5" ht="24" customHeight="1">
      <c r="B30" s="381">
        <v>27</v>
      </c>
      <c r="C30" s="388" t="s">
        <v>314</v>
      </c>
      <c r="D30" s="390" t="s">
        <v>315</v>
      </c>
      <c r="E30" s="389">
        <v>355800</v>
      </c>
    </row>
    <row r="31" spans="1:5" ht="24" customHeight="1">
      <c r="B31" s="381">
        <v>28</v>
      </c>
      <c r="C31" s="391" t="s">
        <v>316</v>
      </c>
      <c r="D31" s="392" t="s">
        <v>290</v>
      </c>
      <c r="E31" s="392">
        <v>350000</v>
      </c>
    </row>
    <row r="32" spans="1:5" ht="25.5" customHeight="1">
      <c r="B32" s="381">
        <v>29</v>
      </c>
      <c r="C32" s="391" t="s">
        <v>317</v>
      </c>
      <c r="D32" s="393" t="s">
        <v>313</v>
      </c>
      <c r="E32" s="392">
        <v>342400</v>
      </c>
    </row>
    <row r="33" spans="1:5" ht="25.5" customHeight="1">
      <c r="B33" s="381">
        <v>30</v>
      </c>
      <c r="C33" s="391" t="s">
        <v>318</v>
      </c>
      <c r="D33" s="393" t="s">
        <v>290</v>
      </c>
      <c r="E33" s="392">
        <v>335300</v>
      </c>
    </row>
    <row r="34" spans="1:5" ht="24.75" customHeight="1">
      <c r="B34" s="394" t="s">
        <v>319</v>
      </c>
      <c r="C34" s="395"/>
      <c r="D34" s="396"/>
      <c r="E34" s="397"/>
    </row>
    <row r="35" spans="1:5">
      <c r="B35" s="394"/>
      <c r="C35" s="395">
        <v>30</v>
      </c>
      <c r="D35" s="396"/>
      <c r="E35" s="397"/>
    </row>
    <row r="36" spans="1:5">
      <c r="B36" s="394"/>
      <c r="C36" s="395"/>
      <c r="D36" s="398"/>
      <c r="E36" s="397"/>
    </row>
    <row r="37" spans="1:5">
      <c r="B37" s="399"/>
      <c r="C37" s="395"/>
      <c r="D37" s="396"/>
      <c r="E37" s="397"/>
    </row>
    <row r="38" spans="1:5">
      <c r="B38" s="399"/>
      <c r="C38" s="395"/>
      <c r="D38" s="400"/>
      <c r="E38" s="397"/>
    </row>
    <row r="39" spans="1:5">
      <c r="B39" s="399"/>
      <c r="C39" s="395"/>
      <c r="D39" s="398"/>
      <c r="E39" s="397"/>
    </row>
    <row r="40" spans="1:5">
      <c r="B40" s="399"/>
      <c r="C40" s="395"/>
      <c r="D40" s="396"/>
      <c r="E40" s="397"/>
    </row>
    <row r="41" spans="1:5">
      <c r="B41" s="399"/>
      <c r="C41" s="395"/>
      <c r="D41" s="398"/>
      <c r="E41" s="397"/>
    </row>
    <row r="42" spans="1:5">
      <c r="A42" s="126"/>
      <c r="B42" s="399"/>
      <c r="C42" s="395"/>
      <c r="D42" s="396"/>
      <c r="E42" s="397"/>
    </row>
    <row r="43" spans="1:5">
      <c r="A43" s="126"/>
      <c r="B43" s="399"/>
      <c r="C43" s="395"/>
      <c r="D43" s="401"/>
      <c r="E43" s="397"/>
    </row>
    <row r="44" spans="1:5">
      <c r="A44" s="126"/>
      <c r="B44" s="399"/>
      <c r="C44" s="395"/>
      <c r="D44" s="396"/>
      <c r="E44" s="397"/>
    </row>
    <row r="45" spans="1:5">
      <c r="A45" s="126"/>
      <c r="B45" s="399"/>
      <c r="C45" s="395"/>
      <c r="D45" s="396"/>
      <c r="E45" s="397"/>
    </row>
    <row r="46" spans="1:5">
      <c r="A46" s="126"/>
      <c r="B46" s="399"/>
      <c r="C46" s="395"/>
      <c r="D46" s="396"/>
      <c r="E46" s="397"/>
    </row>
    <row r="47" spans="1:5">
      <c r="A47" s="126"/>
      <c r="B47" s="399"/>
      <c r="C47" s="395"/>
      <c r="D47" s="398"/>
      <c r="E47" s="397"/>
    </row>
    <row r="48" spans="1:5">
      <c r="A48" s="126"/>
      <c r="B48" s="399"/>
      <c r="C48" s="395"/>
      <c r="D48" s="401"/>
      <c r="E48" s="397"/>
    </row>
    <row r="49" spans="1:5">
      <c r="A49" s="126"/>
      <c r="B49" s="399"/>
      <c r="C49" s="395"/>
      <c r="D49" s="396"/>
      <c r="E49" s="397"/>
    </row>
    <row r="50" spans="1:5">
      <c r="A50" s="126"/>
      <c r="B50" s="399"/>
      <c r="C50" s="395"/>
      <c r="D50" s="396"/>
      <c r="E50" s="397"/>
    </row>
    <row r="51" spans="1:5">
      <c r="A51" s="126"/>
      <c r="B51" s="399"/>
      <c r="C51" s="395"/>
      <c r="D51" s="396"/>
      <c r="E51" s="397"/>
    </row>
    <row r="52" spans="1:5">
      <c r="A52" s="126"/>
      <c r="B52" s="399"/>
      <c r="C52" s="395"/>
      <c r="D52" s="396"/>
      <c r="E52" s="397"/>
    </row>
    <row r="53" spans="1:5">
      <c r="A53" s="126"/>
      <c r="B53" s="399"/>
      <c r="C53" s="395"/>
      <c r="D53" s="398"/>
      <c r="E53" s="397"/>
    </row>
    <row r="54" spans="1:5">
      <c r="A54" s="126"/>
      <c r="B54" s="399"/>
      <c r="C54" s="395"/>
      <c r="D54" s="396"/>
      <c r="E54" s="397"/>
    </row>
    <row r="55" spans="1:5">
      <c r="A55" s="126"/>
      <c r="B55" s="399"/>
      <c r="C55" s="395"/>
      <c r="D55" s="396"/>
      <c r="E55" s="397"/>
    </row>
    <row r="56" spans="1:5">
      <c r="A56" s="126"/>
      <c r="B56" s="399"/>
      <c r="C56" s="395"/>
      <c r="D56" s="396"/>
      <c r="E56" s="397"/>
    </row>
    <row r="57" spans="1:5">
      <c r="A57" s="126"/>
      <c r="B57" s="399"/>
      <c r="C57" s="395"/>
      <c r="D57" s="396"/>
      <c r="E57" s="397"/>
    </row>
    <row r="58" spans="1:5">
      <c r="A58" s="126"/>
      <c r="B58" s="399"/>
      <c r="C58" s="395"/>
      <c r="D58" s="396"/>
      <c r="E58" s="397"/>
    </row>
    <row r="59" spans="1:5">
      <c r="A59" s="126"/>
      <c r="B59" s="399"/>
      <c r="C59" s="395"/>
      <c r="D59" s="396"/>
      <c r="E59" s="397"/>
    </row>
    <row r="60" spans="1:5">
      <c r="A60" s="126"/>
      <c r="B60" s="399"/>
    </row>
  </sheetData>
  <autoFilter ref="A3:E31"/>
  <phoneticPr fontId="1"/>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zoomScaleNormal="100" workbookViewId="0">
      <selection activeCell="B37" sqref="B37"/>
    </sheetView>
  </sheetViews>
  <sheetFormatPr defaultRowHeight="13.5"/>
  <cols>
    <col min="1" max="1" width="10.875" style="17" customWidth="1"/>
    <col min="2" max="2" width="16.5" style="17" customWidth="1"/>
    <col min="3" max="3" width="8.625" style="17" customWidth="1"/>
    <col min="4" max="4" width="16.75" style="17" customWidth="1"/>
    <col min="5" max="5" width="8.625" style="17" customWidth="1"/>
    <col min="6" max="6" width="14.875" style="17" customWidth="1"/>
    <col min="7" max="7" width="8.625" style="17" customWidth="1"/>
    <col min="8" max="246" width="9" style="17"/>
    <col min="247" max="247" width="10.875" style="17" customWidth="1"/>
    <col min="248" max="248" width="16.5" style="17" customWidth="1"/>
    <col min="249" max="249" width="8.625" style="17" customWidth="1"/>
    <col min="250" max="250" width="16.75" style="17" customWidth="1"/>
    <col min="251" max="251" width="8.625" style="17" customWidth="1"/>
    <col min="252" max="252" width="14.875" style="17" customWidth="1"/>
    <col min="253" max="253" width="8.625" style="17" customWidth="1"/>
    <col min="254" max="502" width="9" style="17"/>
    <col min="503" max="503" width="10.875" style="17" customWidth="1"/>
    <col min="504" max="504" width="16.5" style="17" customWidth="1"/>
    <col min="505" max="505" width="8.625" style="17" customWidth="1"/>
    <col min="506" max="506" width="16.75" style="17" customWidth="1"/>
    <col min="507" max="507" width="8.625" style="17" customWidth="1"/>
    <col min="508" max="508" width="14.875" style="17" customWidth="1"/>
    <col min="509" max="509" width="8.625" style="17" customWidth="1"/>
    <col min="510" max="758" width="9" style="17"/>
    <col min="759" max="759" width="10.875" style="17" customWidth="1"/>
    <col min="760" max="760" width="16.5" style="17" customWidth="1"/>
    <col min="761" max="761" width="8.625" style="17" customWidth="1"/>
    <col min="762" max="762" width="16.75" style="17" customWidth="1"/>
    <col min="763" max="763" width="8.625" style="17" customWidth="1"/>
    <col min="764" max="764" width="14.875" style="17" customWidth="1"/>
    <col min="765" max="765" width="8.625" style="17" customWidth="1"/>
    <col min="766" max="1014" width="9" style="17"/>
    <col min="1015" max="1015" width="10.875" style="17" customWidth="1"/>
    <col min="1016" max="1016" width="16.5" style="17" customWidth="1"/>
    <col min="1017" max="1017" width="8.625" style="17" customWidth="1"/>
    <col min="1018" max="1018" width="16.75" style="17" customWidth="1"/>
    <col min="1019" max="1019" width="8.625" style="17" customWidth="1"/>
    <col min="1020" max="1020" width="14.875" style="17" customWidth="1"/>
    <col min="1021" max="1021" width="8.625" style="17" customWidth="1"/>
    <col min="1022" max="1270" width="9" style="17"/>
    <col min="1271" max="1271" width="10.875" style="17" customWidth="1"/>
    <col min="1272" max="1272" width="16.5" style="17" customWidth="1"/>
    <col min="1273" max="1273" width="8.625" style="17" customWidth="1"/>
    <col min="1274" max="1274" width="16.75" style="17" customWidth="1"/>
    <col min="1275" max="1275" width="8.625" style="17" customWidth="1"/>
    <col min="1276" max="1276" width="14.875" style="17" customWidth="1"/>
    <col min="1277" max="1277" width="8.625" style="17" customWidth="1"/>
    <col min="1278" max="1526" width="9" style="17"/>
    <col min="1527" max="1527" width="10.875" style="17" customWidth="1"/>
    <col min="1528" max="1528" width="16.5" style="17" customWidth="1"/>
    <col min="1529" max="1529" width="8.625" style="17" customWidth="1"/>
    <col min="1530" max="1530" width="16.75" style="17" customWidth="1"/>
    <col min="1531" max="1531" width="8.625" style="17" customWidth="1"/>
    <col min="1532" max="1532" width="14.875" style="17" customWidth="1"/>
    <col min="1533" max="1533" width="8.625" style="17" customWidth="1"/>
    <col min="1534" max="1782" width="9" style="17"/>
    <col min="1783" max="1783" width="10.875" style="17" customWidth="1"/>
    <col min="1784" max="1784" width="16.5" style="17" customWidth="1"/>
    <col min="1785" max="1785" width="8.625" style="17" customWidth="1"/>
    <col min="1786" max="1786" width="16.75" style="17" customWidth="1"/>
    <col min="1787" max="1787" width="8.625" style="17" customWidth="1"/>
    <col min="1788" max="1788" width="14.875" style="17" customWidth="1"/>
    <col min="1789" max="1789" width="8.625" style="17" customWidth="1"/>
    <col min="1790" max="2038" width="9" style="17"/>
    <col min="2039" max="2039" width="10.875" style="17" customWidth="1"/>
    <col min="2040" max="2040" width="16.5" style="17" customWidth="1"/>
    <col min="2041" max="2041" width="8.625" style="17" customWidth="1"/>
    <col min="2042" max="2042" width="16.75" style="17" customWidth="1"/>
    <col min="2043" max="2043" width="8.625" style="17" customWidth="1"/>
    <col min="2044" max="2044" width="14.875" style="17" customWidth="1"/>
    <col min="2045" max="2045" width="8.625" style="17" customWidth="1"/>
    <col min="2046" max="2294" width="9" style="17"/>
    <col min="2295" max="2295" width="10.875" style="17" customWidth="1"/>
    <col min="2296" max="2296" width="16.5" style="17" customWidth="1"/>
    <col min="2297" max="2297" width="8.625" style="17" customWidth="1"/>
    <col min="2298" max="2298" width="16.75" style="17" customWidth="1"/>
    <col min="2299" max="2299" width="8.625" style="17" customWidth="1"/>
    <col min="2300" max="2300" width="14.875" style="17" customWidth="1"/>
    <col min="2301" max="2301" width="8.625" style="17" customWidth="1"/>
    <col min="2302" max="2550" width="9" style="17"/>
    <col min="2551" max="2551" width="10.875" style="17" customWidth="1"/>
    <col min="2552" max="2552" width="16.5" style="17" customWidth="1"/>
    <col min="2553" max="2553" width="8.625" style="17" customWidth="1"/>
    <col min="2554" max="2554" width="16.75" style="17" customWidth="1"/>
    <col min="2555" max="2555" width="8.625" style="17" customWidth="1"/>
    <col min="2556" max="2556" width="14.875" style="17" customWidth="1"/>
    <col min="2557" max="2557" width="8.625" style="17" customWidth="1"/>
    <col min="2558" max="2806" width="9" style="17"/>
    <col min="2807" max="2807" width="10.875" style="17" customWidth="1"/>
    <col min="2808" max="2808" width="16.5" style="17" customWidth="1"/>
    <col min="2809" max="2809" width="8.625" style="17" customWidth="1"/>
    <col min="2810" max="2810" width="16.75" style="17" customWidth="1"/>
    <col min="2811" max="2811" width="8.625" style="17" customWidth="1"/>
    <col min="2812" max="2812" width="14.875" style="17" customWidth="1"/>
    <col min="2813" max="2813" width="8.625" style="17" customWidth="1"/>
    <col min="2814" max="3062" width="9" style="17"/>
    <col min="3063" max="3063" width="10.875" style="17" customWidth="1"/>
    <col min="3064" max="3064" width="16.5" style="17" customWidth="1"/>
    <col min="3065" max="3065" width="8.625" style="17" customWidth="1"/>
    <col min="3066" max="3066" width="16.75" style="17" customWidth="1"/>
    <col min="3067" max="3067" width="8.625" style="17" customWidth="1"/>
    <col min="3068" max="3068" width="14.875" style="17" customWidth="1"/>
    <col min="3069" max="3069" width="8.625" style="17" customWidth="1"/>
    <col min="3070" max="3318" width="9" style="17"/>
    <col min="3319" max="3319" width="10.875" style="17" customWidth="1"/>
    <col min="3320" max="3320" width="16.5" style="17" customWidth="1"/>
    <col min="3321" max="3321" width="8.625" style="17" customWidth="1"/>
    <col min="3322" max="3322" width="16.75" style="17" customWidth="1"/>
    <col min="3323" max="3323" width="8.625" style="17" customWidth="1"/>
    <col min="3324" max="3324" width="14.875" style="17" customWidth="1"/>
    <col min="3325" max="3325" width="8.625" style="17" customWidth="1"/>
    <col min="3326" max="3574" width="9" style="17"/>
    <col min="3575" max="3575" width="10.875" style="17" customWidth="1"/>
    <col min="3576" max="3576" width="16.5" style="17" customWidth="1"/>
    <col min="3577" max="3577" width="8.625" style="17" customWidth="1"/>
    <col min="3578" max="3578" width="16.75" style="17" customWidth="1"/>
    <col min="3579" max="3579" width="8.625" style="17" customWidth="1"/>
    <col min="3580" max="3580" width="14.875" style="17" customWidth="1"/>
    <col min="3581" max="3581" width="8.625" style="17" customWidth="1"/>
    <col min="3582" max="3830" width="9" style="17"/>
    <col min="3831" max="3831" width="10.875" style="17" customWidth="1"/>
    <col min="3832" max="3832" width="16.5" style="17" customWidth="1"/>
    <col min="3833" max="3833" width="8.625" style="17" customWidth="1"/>
    <col min="3834" max="3834" width="16.75" style="17" customWidth="1"/>
    <col min="3835" max="3835" width="8.625" style="17" customWidth="1"/>
    <col min="3836" max="3836" width="14.875" style="17" customWidth="1"/>
    <col min="3837" max="3837" width="8.625" style="17" customWidth="1"/>
    <col min="3838" max="4086" width="9" style="17"/>
    <col min="4087" max="4087" width="10.875" style="17" customWidth="1"/>
    <col min="4088" max="4088" width="16.5" style="17" customWidth="1"/>
    <col min="4089" max="4089" width="8.625" style="17" customWidth="1"/>
    <col min="4090" max="4090" width="16.75" style="17" customWidth="1"/>
    <col min="4091" max="4091" width="8.625" style="17" customWidth="1"/>
    <col min="4092" max="4092" width="14.875" style="17" customWidth="1"/>
    <col min="4093" max="4093" width="8.625" style="17" customWidth="1"/>
    <col min="4094" max="4342" width="9" style="17"/>
    <col min="4343" max="4343" width="10.875" style="17" customWidth="1"/>
    <col min="4344" max="4344" width="16.5" style="17" customWidth="1"/>
    <col min="4345" max="4345" width="8.625" style="17" customWidth="1"/>
    <col min="4346" max="4346" width="16.75" style="17" customWidth="1"/>
    <col min="4347" max="4347" width="8.625" style="17" customWidth="1"/>
    <col min="4348" max="4348" width="14.875" style="17" customWidth="1"/>
    <col min="4349" max="4349" width="8.625" style="17" customWidth="1"/>
    <col min="4350" max="4598" width="9" style="17"/>
    <col min="4599" max="4599" width="10.875" style="17" customWidth="1"/>
    <col min="4600" max="4600" width="16.5" style="17" customWidth="1"/>
    <col min="4601" max="4601" width="8.625" style="17" customWidth="1"/>
    <col min="4602" max="4602" width="16.75" style="17" customWidth="1"/>
    <col min="4603" max="4603" width="8.625" style="17" customWidth="1"/>
    <col min="4604" max="4604" width="14.875" style="17" customWidth="1"/>
    <col min="4605" max="4605" width="8.625" style="17" customWidth="1"/>
    <col min="4606" max="4854" width="9" style="17"/>
    <col min="4855" max="4855" width="10.875" style="17" customWidth="1"/>
    <col min="4856" max="4856" width="16.5" style="17" customWidth="1"/>
    <col min="4857" max="4857" width="8.625" style="17" customWidth="1"/>
    <col min="4858" max="4858" width="16.75" style="17" customWidth="1"/>
    <col min="4859" max="4859" width="8.625" style="17" customWidth="1"/>
    <col min="4860" max="4860" width="14.875" style="17" customWidth="1"/>
    <col min="4861" max="4861" width="8.625" style="17" customWidth="1"/>
    <col min="4862" max="5110" width="9" style="17"/>
    <col min="5111" max="5111" width="10.875" style="17" customWidth="1"/>
    <col min="5112" max="5112" width="16.5" style="17" customWidth="1"/>
    <col min="5113" max="5113" width="8.625" style="17" customWidth="1"/>
    <col min="5114" max="5114" width="16.75" style="17" customWidth="1"/>
    <col min="5115" max="5115" width="8.625" style="17" customWidth="1"/>
    <col min="5116" max="5116" width="14.875" style="17" customWidth="1"/>
    <col min="5117" max="5117" width="8.625" style="17" customWidth="1"/>
    <col min="5118" max="5366" width="9" style="17"/>
    <col min="5367" max="5367" width="10.875" style="17" customWidth="1"/>
    <col min="5368" max="5368" width="16.5" style="17" customWidth="1"/>
    <col min="5369" max="5369" width="8.625" style="17" customWidth="1"/>
    <col min="5370" max="5370" width="16.75" style="17" customWidth="1"/>
    <col min="5371" max="5371" width="8.625" style="17" customWidth="1"/>
    <col min="5372" max="5372" width="14.875" style="17" customWidth="1"/>
    <col min="5373" max="5373" width="8.625" style="17" customWidth="1"/>
    <col min="5374" max="5622" width="9" style="17"/>
    <col min="5623" max="5623" width="10.875" style="17" customWidth="1"/>
    <col min="5624" max="5624" width="16.5" style="17" customWidth="1"/>
    <col min="5625" max="5625" width="8.625" style="17" customWidth="1"/>
    <col min="5626" max="5626" width="16.75" style="17" customWidth="1"/>
    <col min="5627" max="5627" width="8.625" style="17" customWidth="1"/>
    <col min="5628" max="5628" width="14.875" style="17" customWidth="1"/>
    <col min="5629" max="5629" width="8.625" style="17" customWidth="1"/>
    <col min="5630" max="5878" width="9" style="17"/>
    <col min="5879" max="5879" width="10.875" style="17" customWidth="1"/>
    <col min="5880" max="5880" width="16.5" style="17" customWidth="1"/>
    <col min="5881" max="5881" width="8.625" style="17" customWidth="1"/>
    <col min="5882" max="5882" width="16.75" style="17" customWidth="1"/>
    <col min="5883" max="5883" width="8.625" style="17" customWidth="1"/>
    <col min="5884" max="5884" width="14.875" style="17" customWidth="1"/>
    <col min="5885" max="5885" width="8.625" style="17" customWidth="1"/>
    <col min="5886" max="6134" width="9" style="17"/>
    <col min="6135" max="6135" width="10.875" style="17" customWidth="1"/>
    <col min="6136" max="6136" width="16.5" style="17" customWidth="1"/>
    <col min="6137" max="6137" width="8.625" style="17" customWidth="1"/>
    <col min="6138" max="6138" width="16.75" style="17" customWidth="1"/>
    <col min="6139" max="6139" width="8.625" style="17" customWidth="1"/>
    <col min="6140" max="6140" width="14.875" style="17" customWidth="1"/>
    <col min="6141" max="6141" width="8.625" style="17" customWidth="1"/>
    <col min="6142" max="6390" width="9" style="17"/>
    <col min="6391" max="6391" width="10.875" style="17" customWidth="1"/>
    <col min="6392" max="6392" width="16.5" style="17" customWidth="1"/>
    <col min="6393" max="6393" width="8.625" style="17" customWidth="1"/>
    <col min="6394" max="6394" width="16.75" style="17" customWidth="1"/>
    <col min="6395" max="6395" width="8.625" style="17" customWidth="1"/>
    <col min="6396" max="6396" width="14.875" style="17" customWidth="1"/>
    <col min="6397" max="6397" width="8.625" style="17" customWidth="1"/>
    <col min="6398" max="6646" width="9" style="17"/>
    <col min="6647" max="6647" width="10.875" style="17" customWidth="1"/>
    <col min="6648" max="6648" width="16.5" style="17" customWidth="1"/>
    <col min="6649" max="6649" width="8.625" style="17" customWidth="1"/>
    <col min="6650" max="6650" width="16.75" style="17" customWidth="1"/>
    <col min="6651" max="6651" width="8.625" style="17" customWidth="1"/>
    <col min="6652" max="6652" width="14.875" style="17" customWidth="1"/>
    <col min="6653" max="6653" width="8.625" style="17" customWidth="1"/>
    <col min="6654" max="6902" width="9" style="17"/>
    <col min="6903" max="6903" width="10.875" style="17" customWidth="1"/>
    <col min="6904" max="6904" width="16.5" style="17" customWidth="1"/>
    <col min="6905" max="6905" width="8.625" style="17" customWidth="1"/>
    <col min="6906" max="6906" width="16.75" style="17" customWidth="1"/>
    <col min="6907" max="6907" width="8.625" style="17" customWidth="1"/>
    <col min="6908" max="6908" width="14.875" style="17" customWidth="1"/>
    <col min="6909" max="6909" width="8.625" style="17" customWidth="1"/>
    <col min="6910" max="7158" width="9" style="17"/>
    <col min="7159" max="7159" width="10.875" style="17" customWidth="1"/>
    <col min="7160" max="7160" width="16.5" style="17" customWidth="1"/>
    <col min="7161" max="7161" width="8.625" style="17" customWidth="1"/>
    <col min="7162" max="7162" width="16.75" style="17" customWidth="1"/>
    <col min="7163" max="7163" width="8.625" style="17" customWidth="1"/>
    <col min="7164" max="7164" width="14.875" style="17" customWidth="1"/>
    <col min="7165" max="7165" width="8.625" style="17" customWidth="1"/>
    <col min="7166" max="7414" width="9" style="17"/>
    <col min="7415" max="7415" width="10.875" style="17" customWidth="1"/>
    <col min="7416" max="7416" width="16.5" style="17" customWidth="1"/>
    <col min="7417" max="7417" width="8.625" style="17" customWidth="1"/>
    <col min="7418" max="7418" width="16.75" style="17" customWidth="1"/>
    <col min="7419" max="7419" width="8.625" style="17" customWidth="1"/>
    <col min="7420" max="7420" width="14.875" style="17" customWidth="1"/>
    <col min="7421" max="7421" width="8.625" style="17" customWidth="1"/>
    <col min="7422" max="7670" width="9" style="17"/>
    <col min="7671" max="7671" width="10.875" style="17" customWidth="1"/>
    <col min="7672" max="7672" width="16.5" style="17" customWidth="1"/>
    <col min="7673" max="7673" width="8.625" style="17" customWidth="1"/>
    <col min="7674" max="7674" width="16.75" style="17" customWidth="1"/>
    <col min="7675" max="7675" width="8.625" style="17" customWidth="1"/>
    <col min="7676" max="7676" width="14.875" style="17" customWidth="1"/>
    <col min="7677" max="7677" width="8.625" style="17" customWidth="1"/>
    <col min="7678" max="7926" width="9" style="17"/>
    <col min="7927" max="7927" width="10.875" style="17" customWidth="1"/>
    <col min="7928" max="7928" width="16.5" style="17" customWidth="1"/>
    <col min="7929" max="7929" width="8.625" style="17" customWidth="1"/>
    <col min="7930" max="7930" width="16.75" style="17" customWidth="1"/>
    <col min="7931" max="7931" width="8.625" style="17" customWidth="1"/>
    <col min="7932" max="7932" width="14.875" style="17" customWidth="1"/>
    <col min="7933" max="7933" width="8.625" style="17" customWidth="1"/>
    <col min="7934" max="8182" width="9" style="17"/>
    <col min="8183" max="8183" width="10.875" style="17" customWidth="1"/>
    <col min="8184" max="8184" width="16.5" style="17" customWidth="1"/>
    <col min="8185" max="8185" width="8.625" style="17" customWidth="1"/>
    <col min="8186" max="8186" width="16.75" style="17" customWidth="1"/>
    <col min="8187" max="8187" width="8.625" style="17" customWidth="1"/>
    <col min="8188" max="8188" width="14.875" style="17" customWidth="1"/>
    <col min="8189" max="8189" width="8.625" style="17" customWidth="1"/>
    <col min="8190" max="8438" width="9" style="17"/>
    <col min="8439" max="8439" width="10.875" style="17" customWidth="1"/>
    <col min="8440" max="8440" width="16.5" style="17" customWidth="1"/>
    <col min="8441" max="8441" width="8.625" style="17" customWidth="1"/>
    <col min="8442" max="8442" width="16.75" style="17" customWidth="1"/>
    <col min="8443" max="8443" width="8.625" style="17" customWidth="1"/>
    <col min="8444" max="8444" width="14.875" style="17" customWidth="1"/>
    <col min="8445" max="8445" width="8.625" style="17" customWidth="1"/>
    <col min="8446" max="8694" width="9" style="17"/>
    <col min="8695" max="8695" width="10.875" style="17" customWidth="1"/>
    <col min="8696" max="8696" width="16.5" style="17" customWidth="1"/>
    <col min="8697" max="8697" width="8.625" style="17" customWidth="1"/>
    <col min="8698" max="8698" width="16.75" style="17" customWidth="1"/>
    <col min="8699" max="8699" width="8.625" style="17" customWidth="1"/>
    <col min="8700" max="8700" width="14.875" style="17" customWidth="1"/>
    <col min="8701" max="8701" width="8.625" style="17" customWidth="1"/>
    <col min="8702" max="8950" width="9" style="17"/>
    <col min="8951" max="8951" width="10.875" style="17" customWidth="1"/>
    <col min="8952" max="8952" width="16.5" style="17" customWidth="1"/>
    <col min="8953" max="8953" width="8.625" style="17" customWidth="1"/>
    <col min="8954" max="8954" width="16.75" style="17" customWidth="1"/>
    <col min="8955" max="8955" width="8.625" style="17" customWidth="1"/>
    <col min="8956" max="8956" width="14.875" style="17" customWidth="1"/>
    <col min="8957" max="8957" width="8.625" style="17" customWidth="1"/>
    <col min="8958" max="9206" width="9" style="17"/>
    <col min="9207" max="9207" width="10.875" style="17" customWidth="1"/>
    <col min="9208" max="9208" width="16.5" style="17" customWidth="1"/>
    <col min="9209" max="9209" width="8.625" style="17" customWidth="1"/>
    <col min="9210" max="9210" width="16.75" style="17" customWidth="1"/>
    <col min="9211" max="9211" width="8.625" style="17" customWidth="1"/>
    <col min="9212" max="9212" width="14.875" style="17" customWidth="1"/>
    <col min="9213" max="9213" width="8.625" style="17" customWidth="1"/>
    <col min="9214" max="9462" width="9" style="17"/>
    <col min="9463" max="9463" width="10.875" style="17" customWidth="1"/>
    <col min="9464" max="9464" width="16.5" style="17" customWidth="1"/>
    <col min="9465" max="9465" width="8.625" style="17" customWidth="1"/>
    <col min="9466" max="9466" width="16.75" style="17" customWidth="1"/>
    <col min="9467" max="9467" width="8.625" style="17" customWidth="1"/>
    <col min="9468" max="9468" width="14.875" style="17" customWidth="1"/>
    <col min="9469" max="9469" width="8.625" style="17" customWidth="1"/>
    <col min="9470" max="9718" width="9" style="17"/>
    <col min="9719" max="9719" width="10.875" style="17" customWidth="1"/>
    <col min="9720" max="9720" width="16.5" style="17" customWidth="1"/>
    <col min="9721" max="9721" width="8.625" style="17" customWidth="1"/>
    <col min="9722" max="9722" width="16.75" style="17" customWidth="1"/>
    <col min="9723" max="9723" width="8.625" style="17" customWidth="1"/>
    <col min="9724" max="9724" width="14.875" style="17" customWidth="1"/>
    <col min="9725" max="9725" width="8.625" style="17" customWidth="1"/>
    <col min="9726" max="9974" width="9" style="17"/>
    <col min="9975" max="9975" width="10.875" style="17" customWidth="1"/>
    <col min="9976" max="9976" width="16.5" style="17" customWidth="1"/>
    <col min="9977" max="9977" width="8.625" style="17" customWidth="1"/>
    <col min="9978" max="9978" width="16.75" style="17" customWidth="1"/>
    <col min="9979" max="9979" width="8.625" style="17" customWidth="1"/>
    <col min="9980" max="9980" width="14.875" style="17" customWidth="1"/>
    <col min="9981" max="9981" width="8.625" style="17" customWidth="1"/>
    <col min="9982" max="10230" width="9" style="17"/>
    <col min="10231" max="10231" width="10.875" style="17" customWidth="1"/>
    <col min="10232" max="10232" width="16.5" style="17" customWidth="1"/>
    <col min="10233" max="10233" width="8.625" style="17" customWidth="1"/>
    <col min="10234" max="10234" width="16.75" style="17" customWidth="1"/>
    <col min="10235" max="10235" width="8.625" style="17" customWidth="1"/>
    <col min="10236" max="10236" width="14.875" style="17" customWidth="1"/>
    <col min="10237" max="10237" width="8.625" style="17" customWidth="1"/>
    <col min="10238" max="10486" width="9" style="17"/>
    <col min="10487" max="10487" width="10.875" style="17" customWidth="1"/>
    <col min="10488" max="10488" width="16.5" style="17" customWidth="1"/>
    <col min="10489" max="10489" width="8.625" style="17" customWidth="1"/>
    <col min="10490" max="10490" width="16.75" style="17" customWidth="1"/>
    <col min="10491" max="10491" width="8.625" style="17" customWidth="1"/>
    <col min="10492" max="10492" width="14.875" style="17" customWidth="1"/>
    <col min="10493" max="10493" width="8.625" style="17" customWidth="1"/>
    <col min="10494" max="10742" width="9" style="17"/>
    <col min="10743" max="10743" width="10.875" style="17" customWidth="1"/>
    <col min="10744" max="10744" width="16.5" style="17" customWidth="1"/>
    <col min="10745" max="10745" width="8.625" style="17" customWidth="1"/>
    <col min="10746" max="10746" width="16.75" style="17" customWidth="1"/>
    <col min="10747" max="10747" width="8.625" style="17" customWidth="1"/>
    <col min="10748" max="10748" width="14.875" style="17" customWidth="1"/>
    <col min="10749" max="10749" width="8.625" style="17" customWidth="1"/>
    <col min="10750" max="10998" width="9" style="17"/>
    <col min="10999" max="10999" width="10.875" style="17" customWidth="1"/>
    <col min="11000" max="11000" width="16.5" style="17" customWidth="1"/>
    <col min="11001" max="11001" width="8.625" style="17" customWidth="1"/>
    <col min="11002" max="11002" width="16.75" style="17" customWidth="1"/>
    <col min="11003" max="11003" width="8.625" style="17" customWidth="1"/>
    <col min="11004" max="11004" width="14.875" style="17" customWidth="1"/>
    <col min="11005" max="11005" width="8.625" style="17" customWidth="1"/>
    <col min="11006" max="11254" width="9" style="17"/>
    <col min="11255" max="11255" width="10.875" style="17" customWidth="1"/>
    <col min="11256" max="11256" width="16.5" style="17" customWidth="1"/>
    <col min="11257" max="11257" width="8.625" style="17" customWidth="1"/>
    <col min="11258" max="11258" width="16.75" style="17" customWidth="1"/>
    <col min="11259" max="11259" width="8.625" style="17" customWidth="1"/>
    <col min="11260" max="11260" width="14.875" style="17" customWidth="1"/>
    <col min="11261" max="11261" width="8.625" style="17" customWidth="1"/>
    <col min="11262" max="11510" width="9" style="17"/>
    <col min="11511" max="11511" width="10.875" style="17" customWidth="1"/>
    <col min="11512" max="11512" width="16.5" style="17" customWidth="1"/>
    <col min="11513" max="11513" width="8.625" style="17" customWidth="1"/>
    <col min="11514" max="11514" width="16.75" style="17" customWidth="1"/>
    <col min="11515" max="11515" width="8.625" style="17" customWidth="1"/>
    <col min="11516" max="11516" width="14.875" style="17" customWidth="1"/>
    <col min="11517" max="11517" width="8.625" style="17" customWidth="1"/>
    <col min="11518" max="11766" width="9" style="17"/>
    <col min="11767" max="11767" width="10.875" style="17" customWidth="1"/>
    <col min="11768" max="11768" width="16.5" style="17" customWidth="1"/>
    <col min="11769" max="11769" width="8.625" style="17" customWidth="1"/>
    <col min="11770" max="11770" width="16.75" style="17" customWidth="1"/>
    <col min="11771" max="11771" width="8.625" style="17" customWidth="1"/>
    <col min="11772" max="11772" width="14.875" style="17" customWidth="1"/>
    <col min="11773" max="11773" width="8.625" style="17" customWidth="1"/>
    <col min="11774" max="12022" width="9" style="17"/>
    <col min="12023" max="12023" width="10.875" style="17" customWidth="1"/>
    <col min="12024" max="12024" width="16.5" style="17" customWidth="1"/>
    <col min="12025" max="12025" width="8.625" style="17" customWidth="1"/>
    <col min="12026" max="12026" width="16.75" style="17" customWidth="1"/>
    <col min="12027" max="12027" width="8.625" style="17" customWidth="1"/>
    <col min="12028" max="12028" width="14.875" style="17" customWidth="1"/>
    <col min="12029" max="12029" width="8.625" style="17" customWidth="1"/>
    <col min="12030" max="12278" width="9" style="17"/>
    <col min="12279" max="12279" width="10.875" style="17" customWidth="1"/>
    <col min="12280" max="12280" width="16.5" style="17" customWidth="1"/>
    <col min="12281" max="12281" width="8.625" style="17" customWidth="1"/>
    <col min="12282" max="12282" width="16.75" style="17" customWidth="1"/>
    <col min="12283" max="12283" width="8.625" style="17" customWidth="1"/>
    <col min="12284" max="12284" width="14.875" style="17" customWidth="1"/>
    <col min="12285" max="12285" width="8.625" style="17" customWidth="1"/>
    <col min="12286" max="12534" width="9" style="17"/>
    <col min="12535" max="12535" width="10.875" style="17" customWidth="1"/>
    <col min="12536" max="12536" width="16.5" style="17" customWidth="1"/>
    <col min="12537" max="12537" width="8.625" style="17" customWidth="1"/>
    <col min="12538" max="12538" width="16.75" style="17" customWidth="1"/>
    <col min="12539" max="12539" width="8.625" style="17" customWidth="1"/>
    <col min="12540" max="12540" width="14.875" style="17" customWidth="1"/>
    <col min="12541" max="12541" width="8.625" style="17" customWidth="1"/>
    <col min="12542" max="12790" width="9" style="17"/>
    <col min="12791" max="12791" width="10.875" style="17" customWidth="1"/>
    <col min="12792" max="12792" width="16.5" style="17" customWidth="1"/>
    <col min="12793" max="12793" width="8.625" style="17" customWidth="1"/>
    <col min="12794" max="12794" width="16.75" style="17" customWidth="1"/>
    <col min="12795" max="12795" width="8.625" style="17" customWidth="1"/>
    <col min="12796" max="12796" width="14.875" style="17" customWidth="1"/>
    <col min="12797" max="12797" width="8.625" style="17" customWidth="1"/>
    <col min="12798" max="13046" width="9" style="17"/>
    <col min="13047" max="13047" width="10.875" style="17" customWidth="1"/>
    <col min="13048" max="13048" width="16.5" style="17" customWidth="1"/>
    <col min="13049" max="13049" width="8.625" style="17" customWidth="1"/>
    <col min="13050" max="13050" width="16.75" style="17" customWidth="1"/>
    <col min="13051" max="13051" width="8.625" style="17" customWidth="1"/>
    <col min="13052" max="13052" width="14.875" style="17" customWidth="1"/>
    <col min="13053" max="13053" width="8.625" style="17" customWidth="1"/>
    <col min="13054" max="13302" width="9" style="17"/>
    <col min="13303" max="13303" width="10.875" style="17" customWidth="1"/>
    <col min="13304" max="13304" width="16.5" style="17" customWidth="1"/>
    <col min="13305" max="13305" width="8.625" style="17" customWidth="1"/>
    <col min="13306" max="13306" width="16.75" style="17" customWidth="1"/>
    <col min="13307" max="13307" width="8.625" style="17" customWidth="1"/>
    <col min="13308" max="13308" width="14.875" style="17" customWidth="1"/>
    <col min="13309" max="13309" width="8.625" style="17" customWidth="1"/>
    <col min="13310" max="13558" width="9" style="17"/>
    <col min="13559" max="13559" width="10.875" style="17" customWidth="1"/>
    <col min="13560" max="13560" width="16.5" style="17" customWidth="1"/>
    <col min="13561" max="13561" width="8.625" style="17" customWidth="1"/>
    <col min="13562" max="13562" width="16.75" style="17" customWidth="1"/>
    <col min="13563" max="13563" width="8.625" style="17" customWidth="1"/>
    <col min="13564" max="13564" width="14.875" style="17" customWidth="1"/>
    <col min="13565" max="13565" width="8.625" style="17" customWidth="1"/>
    <col min="13566" max="13814" width="9" style="17"/>
    <col min="13815" max="13815" width="10.875" style="17" customWidth="1"/>
    <col min="13816" max="13816" width="16.5" style="17" customWidth="1"/>
    <col min="13817" max="13817" width="8.625" style="17" customWidth="1"/>
    <col min="13818" max="13818" width="16.75" style="17" customWidth="1"/>
    <col min="13819" max="13819" width="8.625" style="17" customWidth="1"/>
    <col min="13820" max="13820" width="14.875" style="17" customWidth="1"/>
    <col min="13821" max="13821" width="8.625" style="17" customWidth="1"/>
    <col min="13822" max="14070" width="9" style="17"/>
    <col min="14071" max="14071" width="10.875" style="17" customWidth="1"/>
    <col min="14072" max="14072" width="16.5" style="17" customWidth="1"/>
    <col min="14073" max="14073" width="8.625" style="17" customWidth="1"/>
    <col min="14074" max="14074" width="16.75" style="17" customWidth="1"/>
    <col min="14075" max="14075" width="8.625" style="17" customWidth="1"/>
    <col min="14076" max="14076" width="14.875" style="17" customWidth="1"/>
    <col min="14077" max="14077" width="8.625" style="17" customWidth="1"/>
    <col min="14078" max="14326" width="9" style="17"/>
    <col min="14327" max="14327" width="10.875" style="17" customWidth="1"/>
    <col min="14328" max="14328" width="16.5" style="17" customWidth="1"/>
    <col min="14329" max="14329" width="8.625" style="17" customWidth="1"/>
    <col min="14330" max="14330" width="16.75" style="17" customWidth="1"/>
    <col min="14331" max="14331" width="8.625" style="17" customWidth="1"/>
    <col min="14332" max="14332" width="14.875" style="17" customWidth="1"/>
    <col min="14333" max="14333" width="8.625" style="17" customWidth="1"/>
    <col min="14334" max="14582" width="9" style="17"/>
    <col min="14583" max="14583" width="10.875" style="17" customWidth="1"/>
    <col min="14584" max="14584" width="16.5" style="17" customWidth="1"/>
    <col min="14585" max="14585" width="8.625" style="17" customWidth="1"/>
    <col min="14586" max="14586" width="16.75" style="17" customWidth="1"/>
    <col min="14587" max="14587" width="8.625" style="17" customWidth="1"/>
    <col min="14588" max="14588" width="14.875" style="17" customWidth="1"/>
    <col min="14589" max="14589" width="8.625" style="17" customWidth="1"/>
    <col min="14590" max="14838" width="9" style="17"/>
    <col min="14839" max="14839" width="10.875" style="17" customWidth="1"/>
    <col min="14840" max="14840" width="16.5" style="17" customWidth="1"/>
    <col min="14841" max="14841" width="8.625" style="17" customWidth="1"/>
    <col min="14842" max="14842" width="16.75" style="17" customWidth="1"/>
    <col min="14843" max="14843" width="8.625" style="17" customWidth="1"/>
    <col min="14844" max="14844" width="14.875" style="17" customWidth="1"/>
    <col min="14845" max="14845" width="8.625" style="17" customWidth="1"/>
    <col min="14846" max="15094" width="9" style="17"/>
    <col min="15095" max="15095" width="10.875" style="17" customWidth="1"/>
    <col min="15096" max="15096" width="16.5" style="17" customWidth="1"/>
    <col min="15097" max="15097" width="8.625" style="17" customWidth="1"/>
    <col min="15098" max="15098" width="16.75" style="17" customWidth="1"/>
    <col min="15099" max="15099" width="8.625" style="17" customWidth="1"/>
    <col min="15100" max="15100" width="14.875" style="17" customWidth="1"/>
    <col min="15101" max="15101" width="8.625" style="17" customWidth="1"/>
    <col min="15102" max="15350" width="9" style="17"/>
    <col min="15351" max="15351" width="10.875" style="17" customWidth="1"/>
    <col min="15352" max="15352" width="16.5" style="17" customWidth="1"/>
    <col min="15353" max="15353" width="8.625" style="17" customWidth="1"/>
    <col min="15354" max="15354" width="16.75" style="17" customWidth="1"/>
    <col min="15355" max="15355" width="8.625" style="17" customWidth="1"/>
    <col min="15356" max="15356" width="14.875" style="17" customWidth="1"/>
    <col min="15357" max="15357" width="8.625" style="17" customWidth="1"/>
    <col min="15358" max="15606" width="9" style="17"/>
    <col min="15607" max="15607" width="10.875" style="17" customWidth="1"/>
    <col min="15608" max="15608" width="16.5" style="17" customWidth="1"/>
    <col min="15609" max="15609" width="8.625" style="17" customWidth="1"/>
    <col min="15610" max="15610" width="16.75" style="17" customWidth="1"/>
    <col min="15611" max="15611" width="8.625" style="17" customWidth="1"/>
    <col min="15612" max="15612" width="14.875" style="17" customWidth="1"/>
    <col min="15613" max="15613" width="8.625" style="17" customWidth="1"/>
    <col min="15614" max="15862" width="9" style="17"/>
    <col min="15863" max="15863" width="10.875" style="17" customWidth="1"/>
    <col min="15864" max="15864" width="16.5" style="17" customWidth="1"/>
    <col min="15865" max="15865" width="8.625" style="17" customWidth="1"/>
    <col min="15866" max="15866" width="16.75" style="17" customWidth="1"/>
    <col min="15867" max="15867" width="8.625" style="17" customWidth="1"/>
    <col min="15868" max="15868" width="14.875" style="17" customWidth="1"/>
    <col min="15869" max="15869" width="8.625" style="17" customWidth="1"/>
    <col min="15870" max="16118" width="9" style="17"/>
    <col min="16119" max="16119" width="10.875" style="17" customWidth="1"/>
    <col min="16120" max="16120" width="16.5" style="17" customWidth="1"/>
    <col min="16121" max="16121" width="8.625" style="17" customWidth="1"/>
    <col min="16122" max="16122" width="16.75" style="17" customWidth="1"/>
    <col min="16123" max="16123" width="8.625" style="17" customWidth="1"/>
    <col min="16124" max="16124" width="14.875" style="17" customWidth="1"/>
    <col min="16125" max="16125" width="8.625" style="17" customWidth="1"/>
    <col min="16126" max="16384" width="9" style="17"/>
  </cols>
  <sheetData>
    <row r="1" spans="1:7" s="14" customFormat="1" ht="17.25">
      <c r="A1" s="14" t="s">
        <v>320</v>
      </c>
    </row>
    <row r="2" spans="1:7" ht="21" customHeight="1">
      <c r="A2" s="402" t="s">
        <v>321</v>
      </c>
      <c r="B2" s="403" t="s">
        <v>322</v>
      </c>
      <c r="C2" s="404" t="s">
        <v>93</v>
      </c>
      <c r="D2" s="405" t="s">
        <v>323</v>
      </c>
      <c r="E2" s="404" t="s">
        <v>93</v>
      </c>
      <c r="F2" s="405" t="s">
        <v>324</v>
      </c>
      <c r="G2" s="404" t="s">
        <v>93</v>
      </c>
    </row>
    <row r="3" spans="1:7" ht="21" customHeight="1">
      <c r="A3" s="406" t="s">
        <v>325</v>
      </c>
      <c r="B3" s="407">
        <v>25583000</v>
      </c>
      <c r="C3" s="408" t="s">
        <v>326</v>
      </c>
      <c r="D3" s="407">
        <v>23432900</v>
      </c>
      <c r="E3" s="408" t="s">
        <v>326</v>
      </c>
      <c r="F3" s="407">
        <v>2150100</v>
      </c>
      <c r="G3" s="408" t="s">
        <v>326</v>
      </c>
    </row>
    <row r="4" spans="1:7" ht="21" customHeight="1">
      <c r="A4" s="406" t="s">
        <v>327</v>
      </c>
      <c r="B4" s="407">
        <v>25744000</v>
      </c>
      <c r="C4" s="409">
        <v>1.0062932416057537</v>
      </c>
      <c r="D4" s="407">
        <v>23402000</v>
      </c>
      <c r="E4" s="409">
        <v>0.99868134119123109</v>
      </c>
      <c r="F4" s="407">
        <v>2342000</v>
      </c>
      <c r="G4" s="409">
        <v>1.0892516627133622</v>
      </c>
    </row>
    <row r="5" spans="1:7" ht="21" customHeight="1">
      <c r="A5" s="406" t="s">
        <v>328</v>
      </c>
      <c r="B5" s="407">
        <v>27407200</v>
      </c>
      <c r="C5" s="409">
        <v>1.0646053449347421</v>
      </c>
      <c r="D5" s="407">
        <v>25031300</v>
      </c>
      <c r="E5" s="409">
        <v>1.0696222545081617</v>
      </c>
      <c r="F5" s="407">
        <v>2375900</v>
      </c>
      <c r="G5" s="409">
        <v>1.0144748078565329</v>
      </c>
    </row>
    <row r="6" spans="1:7" ht="21" customHeight="1">
      <c r="A6" s="406" t="s">
        <v>329</v>
      </c>
      <c r="B6" s="407">
        <v>27424200</v>
      </c>
      <c r="C6" s="409">
        <v>1.000620274964243</v>
      </c>
      <c r="D6" s="407">
        <v>25022300</v>
      </c>
      <c r="E6" s="409">
        <v>0.99964045015640424</v>
      </c>
      <c r="F6" s="407">
        <v>2401900</v>
      </c>
      <c r="G6" s="409">
        <v>1.010943221516057</v>
      </c>
    </row>
    <row r="7" spans="1:7" ht="21" customHeight="1">
      <c r="A7" s="406" t="s">
        <v>330</v>
      </c>
      <c r="B7" s="407">
        <v>28707700</v>
      </c>
      <c r="C7" s="409">
        <v>1.0468017298590295</v>
      </c>
      <c r="D7" s="407">
        <v>26192700</v>
      </c>
      <c r="E7" s="409">
        <v>1.0467742773446087</v>
      </c>
      <c r="F7" s="407">
        <v>2515000</v>
      </c>
      <c r="G7" s="409">
        <v>1.0470877222199093</v>
      </c>
    </row>
    <row r="8" spans="1:7" ht="21" customHeight="1">
      <c r="A8" s="406" t="s">
        <v>331</v>
      </c>
      <c r="B8" s="407">
        <v>28820300</v>
      </c>
      <c r="C8" s="409">
        <v>1.0039222926253235</v>
      </c>
      <c r="D8" s="407">
        <v>26396300</v>
      </c>
      <c r="E8" s="409">
        <v>1.0077731581700244</v>
      </c>
      <c r="F8" s="407">
        <v>2424000</v>
      </c>
      <c r="G8" s="409">
        <v>0.96381709741550692</v>
      </c>
    </row>
    <row r="9" spans="1:7" ht="21" customHeight="1">
      <c r="A9" s="406" t="s">
        <v>332</v>
      </c>
      <c r="B9" s="407">
        <v>29353500</v>
      </c>
      <c r="C9" s="409">
        <v>1.018500848360357</v>
      </c>
      <c r="D9" s="407">
        <v>26895900</v>
      </c>
      <c r="E9" s="409">
        <v>1.0189268950572619</v>
      </c>
      <c r="F9" s="407">
        <v>2457600</v>
      </c>
      <c r="G9" s="409">
        <v>1.0138613861386139</v>
      </c>
    </row>
    <row r="10" spans="1:7" ht="21" customHeight="1">
      <c r="A10" s="406" t="s">
        <v>333</v>
      </c>
      <c r="B10" s="407">
        <v>29779200</v>
      </c>
      <c r="C10" s="409">
        <v>1.0145025295109613</v>
      </c>
      <c r="D10" s="407">
        <v>27177900</v>
      </c>
      <c r="E10" s="409">
        <v>1.0104848694410673</v>
      </c>
      <c r="F10" s="407">
        <v>2601300</v>
      </c>
      <c r="G10" s="409">
        <v>1.0584716796875</v>
      </c>
    </row>
    <row r="11" spans="1:7" ht="21" customHeight="1">
      <c r="A11" s="406" t="s">
        <v>334</v>
      </c>
      <c r="B11" s="407">
        <v>32952000</v>
      </c>
      <c r="C11" s="409">
        <v>1.1065441650548034</v>
      </c>
      <c r="D11" s="407">
        <v>30155200</v>
      </c>
      <c r="E11" s="409">
        <v>1.1095485670342446</v>
      </c>
      <c r="F11" s="407">
        <v>2796800</v>
      </c>
      <c r="G11" s="409">
        <v>1.075154730327144</v>
      </c>
    </row>
    <row r="12" spans="1:7" ht="21" customHeight="1">
      <c r="A12" s="406" t="s">
        <v>335</v>
      </c>
      <c r="B12" s="407">
        <v>31616800</v>
      </c>
      <c r="C12" s="409">
        <v>0.95948045642146151</v>
      </c>
      <c r="D12" s="407">
        <v>28633400</v>
      </c>
      <c r="E12" s="409">
        <v>0.94953440865920302</v>
      </c>
      <c r="F12" s="407">
        <v>2983400</v>
      </c>
      <c r="G12" s="409">
        <v>1.0667191075514875</v>
      </c>
    </row>
    <row r="13" spans="1:7" ht="21" customHeight="1">
      <c r="A13" s="406" t="s">
        <v>336</v>
      </c>
      <c r="B13" s="407">
        <v>33973300</v>
      </c>
      <c r="C13" s="409">
        <v>1.0745331595860428</v>
      </c>
      <c r="D13" s="407">
        <v>30997200</v>
      </c>
      <c r="E13" s="409">
        <v>1.0825539405030489</v>
      </c>
      <c r="F13" s="407">
        <v>2976100</v>
      </c>
      <c r="G13" s="409">
        <v>0.99755312730441781</v>
      </c>
    </row>
    <row r="14" spans="1:7" ht="21" customHeight="1">
      <c r="A14" s="406" t="s">
        <v>337</v>
      </c>
      <c r="B14" s="407">
        <v>36354400</v>
      </c>
      <c r="C14" s="409">
        <v>1.0700873921579594</v>
      </c>
      <c r="D14" s="407">
        <v>32971300</v>
      </c>
      <c r="E14" s="409">
        <v>1.0636863974810629</v>
      </c>
      <c r="F14" s="407">
        <v>3383100</v>
      </c>
      <c r="G14" s="409">
        <v>1.1367561573871845</v>
      </c>
    </row>
    <row r="15" spans="1:7" ht="21" customHeight="1">
      <c r="A15" s="406" t="s">
        <v>338</v>
      </c>
      <c r="B15" s="407">
        <v>38026700</v>
      </c>
      <c r="C15" s="409">
        <v>1.0459999339832318</v>
      </c>
      <c r="D15" s="407">
        <v>34513900</v>
      </c>
      <c r="E15" s="409">
        <v>1.0467861443133877</v>
      </c>
      <c r="F15" s="407">
        <v>3512800</v>
      </c>
      <c r="G15" s="409">
        <v>1.0383376193432059</v>
      </c>
    </row>
    <row r="16" spans="1:7" ht="21" customHeight="1">
      <c r="A16" s="406" t="s">
        <v>339</v>
      </c>
      <c r="B16" s="407">
        <v>37674900</v>
      </c>
      <c r="C16" s="409">
        <v>0.9907486055850232</v>
      </c>
      <c r="D16" s="407">
        <v>34315500</v>
      </c>
      <c r="E16" s="409">
        <v>0.99425159138781771</v>
      </c>
      <c r="F16" s="407">
        <v>3359400</v>
      </c>
      <c r="G16" s="409">
        <v>0.95633113186062402</v>
      </c>
    </row>
    <row r="17" spans="1:7" ht="21" customHeight="1">
      <c r="A17" s="406" t="s">
        <v>340</v>
      </c>
      <c r="B17" s="407">
        <v>37506500</v>
      </c>
      <c r="C17" s="409">
        <v>0.9955301805711495</v>
      </c>
      <c r="D17" s="407">
        <v>34410300</v>
      </c>
      <c r="E17" s="409">
        <v>1.0027625999912575</v>
      </c>
      <c r="F17" s="407">
        <v>3096200</v>
      </c>
      <c r="G17" s="409">
        <v>0.9216526760731083</v>
      </c>
    </row>
    <row r="18" spans="1:7" ht="21" customHeight="1">
      <c r="A18" s="406" t="s">
        <v>341</v>
      </c>
      <c r="B18" s="407">
        <v>38056800</v>
      </c>
      <c r="C18" s="409">
        <v>1.0146721234985936</v>
      </c>
      <c r="D18" s="407">
        <v>34817700</v>
      </c>
      <c r="E18" s="409">
        <v>1.0118394782957429</v>
      </c>
      <c r="F18" s="407">
        <v>3239100</v>
      </c>
      <c r="G18" s="409">
        <v>1.0461533492668433</v>
      </c>
    </row>
    <row r="19" spans="1:7" ht="21" customHeight="1">
      <c r="A19" s="406" t="s">
        <v>342</v>
      </c>
      <c r="B19" s="407">
        <v>35828900</v>
      </c>
      <c r="C19" s="409">
        <v>0.94145855668369383</v>
      </c>
      <c r="D19" s="407">
        <v>32681900</v>
      </c>
      <c r="E19" s="409">
        <v>0.93865763677669689</v>
      </c>
      <c r="F19" s="407">
        <v>3147000</v>
      </c>
      <c r="G19" s="409">
        <v>0.97156617578957116</v>
      </c>
    </row>
    <row r="20" spans="1:7" ht="21" customHeight="1">
      <c r="A20" s="406" t="s">
        <v>343</v>
      </c>
      <c r="B20" s="407">
        <v>41914900</v>
      </c>
      <c r="C20" s="409">
        <v>1.1698628760581542</v>
      </c>
      <c r="D20" s="407">
        <v>38481300</v>
      </c>
      <c r="E20" s="409">
        <v>1.177449903463385</v>
      </c>
      <c r="F20" s="407">
        <v>3433600</v>
      </c>
      <c r="G20" s="409">
        <v>1.0910708611375914</v>
      </c>
    </row>
    <row r="21" spans="1:7" ht="21" customHeight="1">
      <c r="A21" s="406" t="s">
        <v>344</v>
      </c>
      <c r="B21" s="407">
        <v>42640400</v>
      </c>
      <c r="C21" s="409">
        <v>1.0173088806128607</v>
      </c>
      <c r="D21" s="407">
        <v>39295500</v>
      </c>
      <c r="E21" s="409">
        <v>1.0211583288506365</v>
      </c>
      <c r="F21" s="407">
        <v>3344900</v>
      </c>
      <c r="G21" s="409">
        <v>0.97416705498602052</v>
      </c>
    </row>
    <row r="22" spans="1:7" ht="21" customHeight="1">
      <c r="A22" s="406" t="s">
        <v>345</v>
      </c>
      <c r="B22" s="407">
        <v>42706900</v>
      </c>
      <c r="C22" s="409">
        <v>1.001559553850339</v>
      </c>
      <c r="D22" s="407">
        <v>39467900</v>
      </c>
      <c r="E22" s="409">
        <v>1.0043872708070898</v>
      </c>
      <c r="F22" s="407">
        <v>3239000</v>
      </c>
      <c r="G22" s="409">
        <v>0.96833986068342848</v>
      </c>
    </row>
    <row r="23" spans="1:7" ht="21" customHeight="1">
      <c r="A23" s="410" t="s">
        <v>346</v>
      </c>
      <c r="B23" s="411">
        <v>42794200</v>
      </c>
      <c r="C23" s="409">
        <v>1.0020441661651864</v>
      </c>
      <c r="D23" s="411">
        <v>39719800</v>
      </c>
      <c r="E23" s="409">
        <v>1.0063824019012919</v>
      </c>
      <c r="F23" s="411">
        <v>3074400</v>
      </c>
      <c r="G23" s="409">
        <v>0.94918184624884228</v>
      </c>
    </row>
    <row r="24" spans="1:7" ht="21" customHeight="1">
      <c r="A24" s="406" t="s">
        <v>347</v>
      </c>
      <c r="B24" s="407">
        <v>42712200</v>
      </c>
      <c r="C24" s="409">
        <v>0.99808385248468245</v>
      </c>
      <c r="D24" s="407">
        <v>39440400</v>
      </c>
      <c r="E24" s="409">
        <v>0.9929657249029451</v>
      </c>
      <c r="F24" s="407">
        <v>3271800</v>
      </c>
      <c r="G24" s="409">
        <v>1.0642076502732241</v>
      </c>
    </row>
    <row r="25" spans="1:7" ht="21" customHeight="1">
      <c r="A25" s="406" t="s">
        <v>348</v>
      </c>
      <c r="B25" s="407">
        <v>43994800</v>
      </c>
      <c r="C25" s="409">
        <v>1.0300288910428401</v>
      </c>
      <c r="D25" s="407">
        <v>40797500</v>
      </c>
      <c r="E25" s="409">
        <v>1.0344088802344804</v>
      </c>
      <c r="F25" s="407">
        <v>3197300</v>
      </c>
      <c r="G25" s="409">
        <v>0.97722965951464025</v>
      </c>
    </row>
    <row r="26" spans="1:7" ht="21" customHeight="1">
      <c r="A26" s="406" t="s">
        <v>349</v>
      </c>
      <c r="B26" s="407">
        <v>43993000</v>
      </c>
      <c r="C26" s="409">
        <v>0.99995908607380868</v>
      </c>
      <c r="D26" s="407">
        <v>40824900</v>
      </c>
      <c r="E26" s="409">
        <v>1.000671609780011</v>
      </c>
      <c r="F26" s="407">
        <v>3168100</v>
      </c>
      <c r="G26" s="409">
        <v>0.99086729427954834</v>
      </c>
    </row>
    <row r="27" spans="1:7" ht="21" customHeight="1">
      <c r="A27" s="406" t="s">
        <v>350</v>
      </c>
      <c r="B27" s="407">
        <v>42292000</v>
      </c>
      <c r="C27" s="409">
        <v>0.96133475780237765</v>
      </c>
      <c r="D27" s="407">
        <v>39310200</v>
      </c>
      <c r="E27" s="409">
        <v>0.96289764335001438</v>
      </c>
      <c r="F27" s="407">
        <v>2981800</v>
      </c>
      <c r="G27" s="409">
        <v>0.9411950380354156</v>
      </c>
    </row>
    <row r="28" spans="1:7" ht="21" customHeight="1">
      <c r="A28" s="406" t="s">
        <v>351</v>
      </c>
      <c r="B28" s="407">
        <v>43681900</v>
      </c>
      <c r="C28" s="409">
        <v>1.0328643715123427</v>
      </c>
      <c r="D28" s="407">
        <v>40676100</v>
      </c>
      <c r="E28" s="409">
        <v>1.0347467069615519</v>
      </c>
      <c r="F28" s="407">
        <v>3005800</v>
      </c>
      <c r="G28" s="409">
        <v>1.0080488295660339</v>
      </c>
    </row>
    <row r="29" spans="1:7" ht="21" customHeight="1">
      <c r="A29" s="412" t="s">
        <v>352</v>
      </c>
      <c r="B29" s="411">
        <v>43119000</v>
      </c>
      <c r="C29" s="413">
        <v>0.98711365577046783</v>
      </c>
      <c r="D29" s="411">
        <v>40105200</v>
      </c>
      <c r="E29" s="413">
        <v>0.98596473113204064</v>
      </c>
      <c r="F29" s="411">
        <v>3013800</v>
      </c>
      <c r="G29" s="413">
        <v>1.0026615210592853</v>
      </c>
    </row>
    <row r="30" spans="1:7" ht="21" customHeight="1">
      <c r="A30" s="410" t="s">
        <v>353</v>
      </c>
      <c r="B30" s="411">
        <v>46502600</v>
      </c>
      <c r="C30" s="413">
        <v>1.0784712075883021</v>
      </c>
      <c r="D30" s="411">
        <v>43402700</v>
      </c>
      <c r="E30" s="413">
        <v>1.0822212580912201</v>
      </c>
      <c r="F30" s="411">
        <v>3099900</v>
      </c>
      <c r="G30" s="413">
        <v>1.0285685845112482</v>
      </c>
    </row>
    <row r="31" spans="1:7" ht="21" customHeight="1">
      <c r="A31" s="406" t="s">
        <v>354</v>
      </c>
      <c r="B31" s="407">
        <v>46664800</v>
      </c>
      <c r="C31" s="409">
        <v>1.003487977016339</v>
      </c>
      <c r="D31" s="407">
        <v>43499700</v>
      </c>
      <c r="E31" s="409">
        <v>1.0022348840049122</v>
      </c>
      <c r="F31" s="407">
        <v>3165100</v>
      </c>
      <c r="G31" s="409">
        <v>1.0210329365463402</v>
      </c>
    </row>
    <row r="32" spans="1:7" ht="21" customHeight="1">
      <c r="A32" s="406" t="s">
        <v>355</v>
      </c>
      <c r="B32" s="407">
        <v>45071500</v>
      </c>
      <c r="C32" s="409">
        <v>0.96585649140251328</v>
      </c>
      <c r="D32" s="407">
        <v>42032100</v>
      </c>
      <c r="E32" s="409">
        <v>0.96626183628852613</v>
      </c>
      <c r="F32" s="407">
        <v>3039400</v>
      </c>
      <c r="G32" s="409">
        <v>0.96028561498846798</v>
      </c>
    </row>
    <row r="33" spans="1:7" ht="21" customHeight="1">
      <c r="A33" s="406" t="s">
        <v>356</v>
      </c>
      <c r="B33" s="407">
        <v>44454400</v>
      </c>
      <c r="C33" s="409">
        <v>0.98630842106430894</v>
      </c>
      <c r="D33" s="407">
        <v>41589900</v>
      </c>
      <c r="E33" s="409">
        <v>0.98947946926277774</v>
      </c>
      <c r="F33" s="407">
        <v>2864500</v>
      </c>
      <c r="G33" s="409">
        <v>0.94245574784496944</v>
      </c>
    </row>
    <row r="34" spans="1:7" ht="21" customHeight="1">
      <c r="A34" s="414" t="s">
        <v>357</v>
      </c>
      <c r="B34" s="407">
        <v>43573900</v>
      </c>
      <c r="C34" s="409">
        <v>0.98019318672617328</v>
      </c>
      <c r="D34" s="407">
        <v>40579400</v>
      </c>
      <c r="E34" s="409">
        <v>0.97570323564134565</v>
      </c>
      <c r="F34" s="407">
        <v>2994500</v>
      </c>
      <c r="G34" s="409">
        <v>1.0453831384185721</v>
      </c>
    </row>
    <row r="35" spans="1:7" ht="21" customHeight="1">
      <c r="A35" s="414" t="s">
        <v>358</v>
      </c>
      <c r="B35" s="407">
        <v>47357300</v>
      </c>
      <c r="C35" s="409">
        <v>1.0868272061945339</v>
      </c>
      <c r="D35" s="407">
        <v>44118700</v>
      </c>
      <c r="E35" s="409">
        <v>1.0872191308890717</v>
      </c>
      <c r="F35" s="407">
        <v>3238600</v>
      </c>
      <c r="G35" s="409">
        <v>1.0815161128736015</v>
      </c>
    </row>
    <row r="36" spans="1:7" ht="21" customHeight="1">
      <c r="A36" s="415" t="s">
        <v>359</v>
      </c>
      <c r="B36" s="416">
        <v>44191300</v>
      </c>
      <c r="C36" s="417">
        <v>0.93314652651228003</v>
      </c>
      <c r="D36" s="416">
        <v>41229000</v>
      </c>
      <c r="E36" s="417">
        <v>0.93450169655950877</v>
      </c>
      <c r="F36" s="416">
        <v>2962300</v>
      </c>
      <c r="G36" s="417">
        <v>0.91468535787068483</v>
      </c>
    </row>
    <row r="37" spans="1:7" ht="21" customHeight="1">
      <c r="A37" s="418" t="s">
        <v>360</v>
      </c>
      <c r="B37" s="411">
        <v>45226900</v>
      </c>
      <c r="C37" s="413">
        <v>1.0234344769219281</v>
      </c>
      <c r="D37" s="411">
        <v>42020300</v>
      </c>
      <c r="E37" s="413">
        <v>1.0191928011836329</v>
      </c>
      <c r="F37" s="411">
        <v>3206600</v>
      </c>
      <c r="G37" s="413">
        <v>1.0824697025959558</v>
      </c>
    </row>
    <row r="38" spans="1:7" ht="21" customHeight="1">
      <c r="A38" s="418" t="s">
        <v>361</v>
      </c>
      <c r="B38" s="419">
        <v>46328600</v>
      </c>
      <c r="C38" s="413">
        <v>1.0243593967307068</v>
      </c>
      <c r="D38" s="419">
        <v>43002300</v>
      </c>
      <c r="E38" s="413">
        <v>1.0233696570467132</v>
      </c>
      <c r="F38" s="411">
        <v>3326300</v>
      </c>
      <c r="G38" s="413">
        <v>1.0373292584045406</v>
      </c>
    </row>
    <row r="39" spans="1:7" ht="21" customHeight="1">
      <c r="A39" s="414" t="s">
        <v>362</v>
      </c>
      <c r="B39" s="420">
        <v>47941200</v>
      </c>
      <c r="C39" s="409">
        <v>1.0348078724589131</v>
      </c>
      <c r="D39" s="420">
        <v>44112400</v>
      </c>
      <c r="E39" s="409">
        <v>1.025814898272883</v>
      </c>
      <c r="F39" s="407">
        <v>3828800</v>
      </c>
      <c r="G39" s="409">
        <v>1.1510687550732044</v>
      </c>
    </row>
    <row r="40" spans="1:7" ht="21" customHeight="1">
      <c r="A40" s="415" t="s">
        <v>363</v>
      </c>
      <c r="B40" s="421">
        <v>50767300</v>
      </c>
      <c r="C40" s="417">
        <v>1.0589492962211999</v>
      </c>
      <c r="D40" s="421">
        <v>46990000</v>
      </c>
      <c r="E40" s="413">
        <v>1.0661423998694199</v>
      </c>
      <c r="F40" s="416">
        <v>3777300</v>
      </c>
      <c r="G40" s="417">
        <v>0.98654931048892602</v>
      </c>
    </row>
    <row r="41" spans="1:7" ht="21" customHeight="1">
      <c r="A41" s="414" t="s">
        <v>364</v>
      </c>
      <c r="B41" s="420">
        <v>52481000</v>
      </c>
      <c r="C41" s="409">
        <v>1.03375598071987</v>
      </c>
      <c r="D41" s="420">
        <v>48607400</v>
      </c>
      <c r="E41" s="409">
        <v>1.0344200893807201</v>
      </c>
      <c r="F41" s="407">
        <v>3873600</v>
      </c>
      <c r="G41" s="409">
        <v>1.0254944007624494</v>
      </c>
    </row>
    <row r="42" spans="1:7" ht="21" customHeight="1">
      <c r="A42" s="422" t="s">
        <v>365</v>
      </c>
      <c r="B42" s="423">
        <v>52536200</v>
      </c>
      <c r="C42" s="424">
        <f>B42/B41</f>
        <v>1.0010518092261962</v>
      </c>
      <c r="D42" s="423">
        <v>48544100</v>
      </c>
      <c r="E42" s="425">
        <f>D42/D41</f>
        <v>0.99869772915235133</v>
      </c>
      <c r="F42" s="426">
        <v>3992100</v>
      </c>
      <c r="G42" s="424">
        <f>F42/F41</f>
        <v>1.0305916976456011</v>
      </c>
    </row>
    <row r="43" spans="1:7">
      <c r="A43" s="17" t="s">
        <v>366</v>
      </c>
    </row>
    <row r="45" spans="1:7">
      <c r="D45" s="65"/>
    </row>
  </sheetData>
  <phoneticPr fontId="1"/>
  <pageMargins left="0.70866141732283472" right="0.70866141732283472" top="0.74803149606299213" bottom="0.35433070866141736" header="0.31496062992125984" footer="0.31496062992125984"/>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zoomScaleNormal="100" workbookViewId="0">
      <selection activeCell="B34" sqref="B34"/>
    </sheetView>
  </sheetViews>
  <sheetFormatPr defaultRowHeight="13.5"/>
  <cols>
    <col min="1" max="1" width="3" customWidth="1"/>
    <col min="2" max="2" width="21.5" customWidth="1"/>
    <col min="16" max="16" width="8.875" customWidth="1"/>
    <col min="17" max="17" width="7.125" customWidth="1"/>
    <col min="18" max="18" width="5.5" customWidth="1"/>
  </cols>
  <sheetData>
    <row r="1" spans="1:17">
      <c r="A1" s="427"/>
      <c r="B1" s="427"/>
      <c r="C1" s="427"/>
      <c r="D1" s="427"/>
      <c r="E1" s="427"/>
      <c r="F1" s="427"/>
      <c r="G1" s="427"/>
      <c r="H1" s="427"/>
      <c r="I1" s="427"/>
      <c r="J1" s="427"/>
      <c r="K1" s="427"/>
      <c r="L1" s="427"/>
      <c r="M1" s="427"/>
      <c r="N1" s="427"/>
      <c r="O1" s="427"/>
      <c r="P1" s="427"/>
      <c r="Q1" s="428"/>
    </row>
    <row r="2" spans="1:17" ht="18.75">
      <c r="A2" s="429"/>
      <c r="B2" s="430" t="s">
        <v>367</v>
      </c>
      <c r="C2" s="429"/>
      <c r="D2" s="125"/>
      <c r="E2" s="429"/>
      <c r="F2" s="429"/>
      <c r="G2" s="429"/>
      <c r="H2" s="429"/>
      <c r="I2" s="429"/>
      <c r="J2" s="429"/>
      <c r="K2" s="429"/>
      <c r="L2" s="429"/>
      <c r="M2" s="429"/>
      <c r="N2" s="429"/>
      <c r="O2" s="429"/>
      <c r="P2" s="429"/>
      <c r="Q2" s="429"/>
    </row>
    <row r="3" spans="1:17">
      <c r="A3" s="427"/>
      <c r="B3" s="427"/>
      <c r="C3" s="427"/>
      <c r="D3" s="427"/>
      <c r="E3" s="427"/>
      <c r="F3" s="427"/>
      <c r="G3" s="427"/>
      <c r="H3" s="427"/>
      <c r="I3" s="427"/>
      <c r="J3" s="427"/>
      <c r="K3" s="427"/>
      <c r="L3" s="427"/>
      <c r="M3" s="427"/>
      <c r="N3" s="427"/>
      <c r="O3" s="427"/>
      <c r="P3" s="427"/>
      <c r="Q3" s="428"/>
    </row>
    <row r="4" spans="1:17">
      <c r="A4" s="427"/>
      <c r="B4" s="431" t="s">
        <v>368</v>
      </c>
      <c r="C4" s="427"/>
      <c r="D4" s="427"/>
      <c r="E4" s="427"/>
      <c r="F4" s="427"/>
      <c r="G4" s="427"/>
      <c r="H4" s="427"/>
      <c r="I4" s="427"/>
      <c r="J4" s="427"/>
      <c r="K4" s="427"/>
      <c r="L4" s="427"/>
      <c r="M4" s="427"/>
      <c r="N4" s="427"/>
      <c r="O4" s="427"/>
      <c r="P4" s="427"/>
      <c r="Q4" s="428" t="s">
        <v>369</v>
      </c>
    </row>
    <row r="5" spans="1:17">
      <c r="A5" s="427"/>
      <c r="B5" s="432" t="s">
        <v>370</v>
      </c>
      <c r="C5" s="433" t="s">
        <v>371</v>
      </c>
      <c r="D5" s="198" t="s">
        <v>372</v>
      </c>
      <c r="E5" s="198"/>
      <c r="F5" s="198"/>
      <c r="G5" s="198"/>
      <c r="H5" s="198"/>
      <c r="I5" s="198"/>
      <c r="J5" s="198"/>
      <c r="K5" s="198"/>
      <c r="L5" s="199"/>
      <c r="M5" s="198"/>
      <c r="N5" s="198"/>
      <c r="O5" s="198"/>
      <c r="P5" s="196"/>
      <c r="Q5" s="196"/>
    </row>
    <row r="6" spans="1:17">
      <c r="A6" s="249"/>
      <c r="B6" s="434"/>
      <c r="C6" s="435"/>
      <c r="D6" s="203" t="s">
        <v>124</v>
      </c>
      <c r="E6" s="203" t="s">
        <v>126</v>
      </c>
      <c r="F6" s="203" t="s">
        <v>127</v>
      </c>
      <c r="G6" s="203" t="s">
        <v>128</v>
      </c>
      <c r="H6" s="203" t="s">
        <v>129</v>
      </c>
      <c r="I6" s="203" t="s">
        <v>131</v>
      </c>
      <c r="J6" s="203" t="s">
        <v>133</v>
      </c>
      <c r="K6" s="203" t="s">
        <v>134</v>
      </c>
      <c r="L6" s="203" t="s">
        <v>135</v>
      </c>
      <c r="M6" s="203" t="s">
        <v>183</v>
      </c>
      <c r="N6" s="203" t="s">
        <v>184</v>
      </c>
      <c r="O6" s="203" t="s">
        <v>185</v>
      </c>
      <c r="P6" s="201" t="s">
        <v>186</v>
      </c>
      <c r="Q6" s="201" t="s">
        <v>42</v>
      </c>
    </row>
    <row r="7" spans="1:17">
      <c r="A7" s="436"/>
      <c r="B7" s="437" t="s">
        <v>373</v>
      </c>
      <c r="C7" s="171">
        <f>D7+E7+F7+G7+H7+I7+J7+K7+L7+M7+N7+O7</f>
        <v>12687132</v>
      </c>
      <c r="D7" s="438">
        <v>945462</v>
      </c>
      <c r="E7" s="439">
        <v>913970</v>
      </c>
      <c r="F7" s="439">
        <v>1092031</v>
      </c>
      <c r="G7" s="439">
        <v>1065009</v>
      </c>
      <c r="H7" s="439">
        <v>1103832</v>
      </c>
      <c r="I7" s="439">
        <v>1064671</v>
      </c>
      <c r="J7" s="439">
        <v>1105810</v>
      </c>
      <c r="K7" s="439">
        <v>1161926</v>
      </c>
      <c r="L7" s="439">
        <v>1025100</v>
      </c>
      <c r="M7" s="439">
        <v>1114704</v>
      </c>
      <c r="N7" s="439">
        <v>1072628</v>
      </c>
      <c r="O7" s="440">
        <v>1021989</v>
      </c>
      <c r="P7" s="441">
        <v>12763554</v>
      </c>
      <c r="Q7" s="442">
        <f>C7/P7</f>
        <v>0.99401248273012355</v>
      </c>
    </row>
    <row r="8" spans="1:17">
      <c r="A8" s="436"/>
      <c r="B8" s="443"/>
      <c r="C8" s="444"/>
      <c r="D8" s="250"/>
      <c r="E8" s="250"/>
      <c r="F8" s="250"/>
      <c r="G8" s="250"/>
      <c r="H8" s="250"/>
      <c r="I8" s="250"/>
      <c r="J8" s="250"/>
      <c r="K8" s="250"/>
      <c r="L8" s="250"/>
      <c r="M8" s="250"/>
      <c r="N8" s="250"/>
      <c r="O8" s="250"/>
      <c r="P8" s="444"/>
      <c r="Q8" s="251"/>
    </row>
    <row r="9" spans="1:17">
      <c r="A9" s="436"/>
      <c r="B9" s="445" t="s">
        <v>374</v>
      </c>
      <c r="C9" s="446"/>
      <c r="D9" s="446"/>
      <c r="E9" s="446"/>
      <c r="F9" s="446"/>
      <c r="G9" s="446"/>
      <c r="H9" s="446"/>
      <c r="I9" s="446"/>
      <c r="J9" s="446"/>
      <c r="K9" s="446"/>
      <c r="L9" s="446"/>
      <c r="M9" s="446"/>
      <c r="N9" s="446"/>
      <c r="O9" s="446"/>
      <c r="P9" s="446"/>
      <c r="Q9" s="428" t="s">
        <v>369</v>
      </c>
    </row>
    <row r="10" spans="1:17">
      <c r="A10" s="436"/>
      <c r="B10" s="432" t="s">
        <v>375</v>
      </c>
      <c r="C10" s="433" t="s">
        <v>371</v>
      </c>
      <c r="D10" s="198" t="s">
        <v>372</v>
      </c>
      <c r="E10" s="198"/>
      <c r="F10" s="198"/>
      <c r="G10" s="198"/>
      <c r="H10" s="198"/>
      <c r="I10" s="198"/>
      <c r="J10" s="198"/>
      <c r="K10" s="198"/>
      <c r="L10" s="199"/>
      <c r="M10" s="198"/>
      <c r="N10" s="198"/>
      <c r="O10" s="198"/>
      <c r="P10" s="196"/>
      <c r="Q10" s="196"/>
    </row>
    <row r="11" spans="1:17">
      <c r="A11" s="436"/>
      <c r="B11" s="434"/>
      <c r="C11" s="435"/>
      <c r="D11" s="203" t="s">
        <v>124</v>
      </c>
      <c r="E11" s="203" t="s">
        <v>126</v>
      </c>
      <c r="F11" s="203" t="s">
        <v>127</v>
      </c>
      <c r="G11" s="203" t="s">
        <v>128</v>
      </c>
      <c r="H11" s="203" t="s">
        <v>129</v>
      </c>
      <c r="I11" s="203" t="s">
        <v>131</v>
      </c>
      <c r="J11" s="203" t="s">
        <v>133</v>
      </c>
      <c r="K11" s="203" t="s">
        <v>134</v>
      </c>
      <c r="L11" s="203" t="s">
        <v>135</v>
      </c>
      <c r="M11" s="203" t="s">
        <v>183</v>
      </c>
      <c r="N11" s="203" t="s">
        <v>184</v>
      </c>
      <c r="O11" s="203" t="s">
        <v>185</v>
      </c>
      <c r="P11" s="201" t="s">
        <v>186</v>
      </c>
      <c r="Q11" s="201" t="s">
        <v>42</v>
      </c>
    </row>
    <row r="12" spans="1:17">
      <c r="A12" s="436"/>
      <c r="B12" s="221" t="s">
        <v>376</v>
      </c>
      <c r="C12" s="171">
        <f>D12+E12+F12+G12+H12+I12+J12+K12+L12+M12+N12+O12</f>
        <v>1206561</v>
      </c>
      <c r="D12" s="173">
        <v>80693</v>
      </c>
      <c r="E12" s="173">
        <v>77446</v>
      </c>
      <c r="F12" s="173">
        <v>95272</v>
      </c>
      <c r="G12" s="173">
        <v>101144</v>
      </c>
      <c r="H12" s="173">
        <v>101315</v>
      </c>
      <c r="I12" s="173">
        <v>90507</v>
      </c>
      <c r="J12" s="173">
        <v>108736</v>
      </c>
      <c r="K12" s="173">
        <v>120276</v>
      </c>
      <c r="L12" s="173">
        <v>100697</v>
      </c>
      <c r="M12" s="173">
        <v>108684</v>
      </c>
      <c r="N12" s="173">
        <v>127160</v>
      </c>
      <c r="O12" s="174">
        <v>94631</v>
      </c>
      <c r="P12" s="447">
        <v>1208198</v>
      </c>
      <c r="Q12" s="448">
        <f>C12/P12</f>
        <v>0.99864508962934884</v>
      </c>
    </row>
    <row r="13" spans="1:17">
      <c r="A13" s="436"/>
      <c r="B13" s="205" t="s">
        <v>377</v>
      </c>
      <c r="C13" s="449">
        <f>D13+E13+F13+G13+H13+I13+J13+K13+L13+M13+N13+O13</f>
        <v>418330</v>
      </c>
      <c r="D13" s="450">
        <v>26676</v>
      </c>
      <c r="E13" s="450">
        <v>25335</v>
      </c>
      <c r="F13" s="450">
        <v>34138</v>
      </c>
      <c r="G13" s="450">
        <v>33179</v>
      </c>
      <c r="H13" s="450">
        <v>35085</v>
      </c>
      <c r="I13" s="450">
        <v>33211</v>
      </c>
      <c r="J13" s="450">
        <v>36471</v>
      </c>
      <c r="K13" s="450">
        <v>39509</v>
      </c>
      <c r="L13" s="450">
        <v>36324</v>
      </c>
      <c r="M13" s="450">
        <v>38894</v>
      </c>
      <c r="N13" s="450">
        <v>43482</v>
      </c>
      <c r="O13" s="451">
        <v>36026</v>
      </c>
      <c r="P13" s="452">
        <v>282874</v>
      </c>
      <c r="Q13" s="453" t="s">
        <v>378</v>
      </c>
    </row>
    <row r="14" spans="1:17">
      <c r="A14" s="436"/>
      <c r="B14" s="225" t="s">
        <v>379</v>
      </c>
      <c r="C14" s="175">
        <f>D14+E14+F14+G14+H14+I14+J14+K14+L14+M14+N14+O14</f>
        <v>2208629</v>
      </c>
      <c r="D14" s="177">
        <v>160469</v>
      </c>
      <c r="E14" s="177">
        <v>159340</v>
      </c>
      <c r="F14" s="177">
        <v>197390</v>
      </c>
      <c r="G14" s="177">
        <v>179916</v>
      </c>
      <c r="H14" s="177">
        <v>182917</v>
      </c>
      <c r="I14" s="177">
        <v>172344</v>
      </c>
      <c r="J14" s="177">
        <v>193178</v>
      </c>
      <c r="K14" s="177">
        <v>207802</v>
      </c>
      <c r="L14" s="177">
        <v>183287</v>
      </c>
      <c r="M14" s="177">
        <v>199743</v>
      </c>
      <c r="N14" s="177">
        <v>195533</v>
      </c>
      <c r="O14" s="178">
        <v>176710</v>
      </c>
      <c r="P14" s="454">
        <v>2196892</v>
      </c>
      <c r="Q14" s="455">
        <f>C14/P14</f>
        <v>1.0053425475626476</v>
      </c>
    </row>
    <row r="15" spans="1:17">
      <c r="A15" s="436"/>
      <c r="B15" s="225" t="s">
        <v>380</v>
      </c>
      <c r="C15" s="175">
        <f t="shared" ref="C15:C31" si="0">D15+E15+F15+G15+H15+I15+J15+K15+L15+M15+N15+O15</f>
        <v>1557236</v>
      </c>
      <c r="D15" s="177">
        <v>115582</v>
      </c>
      <c r="E15" s="177">
        <v>118851</v>
      </c>
      <c r="F15" s="177">
        <v>144537</v>
      </c>
      <c r="G15" s="177">
        <v>126246</v>
      </c>
      <c r="H15" s="177">
        <v>128244</v>
      </c>
      <c r="I15" s="177">
        <v>122221</v>
      </c>
      <c r="J15" s="177">
        <v>134172</v>
      </c>
      <c r="K15" s="177">
        <v>147298</v>
      </c>
      <c r="L15" s="177">
        <v>123234</v>
      </c>
      <c r="M15" s="177">
        <v>136197</v>
      </c>
      <c r="N15" s="177">
        <v>136381</v>
      </c>
      <c r="O15" s="178">
        <v>124273</v>
      </c>
      <c r="P15" s="454">
        <v>1493713</v>
      </c>
      <c r="Q15" s="455">
        <f t="shared" ref="Q15:Q32" si="1">C15/P15</f>
        <v>1.0425269111268363</v>
      </c>
    </row>
    <row r="16" spans="1:17">
      <c r="A16" s="436"/>
      <c r="B16" s="225" t="s">
        <v>381</v>
      </c>
      <c r="C16" s="175">
        <f t="shared" si="0"/>
        <v>4029673</v>
      </c>
      <c r="D16" s="177">
        <v>303547</v>
      </c>
      <c r="E16" s="177">
        <v>278638</v>
      </c>
      <c r="F16" s="177">
        <v>362180</v>
      </c>
      <c r="G16" s="177">
        <v>348899</v>
      </c>
      <c r="H16" s="177">
        <v>335120</v>
      </c>
      <c r="I16" s="177">
        <v>311809</v>
      </c>
      <c r="J16" s="177">
        <v>339717</v>
      </c>
      <c r="K16" s="177">
        <v>373690</v>
      </c>
      <c r="L16" s="177">
        <v>331233</v>
      </c>
      <c r="M16" s="177">
        <v>357959</v>
      </c>
      <c r="N16" s="177">
        <v>358658</v>
      </c>
      <c r="O16" s="178">
        <v>328223</v>
      </c>
      <c r="P16" s="454">
        <v>4000150</v>
      </c>
      <c r="Q16" s="455">
        <f t="shared" si="1"/>
        <v>1.0073804732322538</v>
      </c>
    </row>
    <row r="17" spans="1:17">
      <c r="A17" s="436"/>
      <c r="B17" s="225" t="s">
        <v>382</v>
      </c>
      <c r="C17" s="175">
        <f t="shared" si="0"/>
        <v>1619150</v>
      </c>
      <c r="D17" s="177">
        <v>116960</v>
      </c>
      <c r="E17" s="177">
        <v>113802</v>
      </c>
      <c r="F17" s="177">
        <v>138112</v>
      </c>
      <c r="G17" s="177">
        <v>130462</v>
      </c>
      <c r="H17" s="177">
        <v>129724</v>
      </c>
      <c r="I17" s="177">
        <v>125800</v>
      </c>
      <c r="J17" s="177">
        <v>137362</v>
      </c>
      <c r="K17" s="177">
        <v>142888</v>
      </c>
      <c r="L17" s="177">
        <v>133981</v>
      </c>
      <c r="M17" s="177">
        <v>149808</v>
      </c>
      <c r="N17" s="177">
        <v>158150</v>
      </c>
      <c r="O17" s="178">
        <v>142101</v>
      </c>
      <c r="P17" s="454">
        <v>1477403</v>
      </c>
      <c r="Q17" s="455">
        <f t="shared" si="1"/>
        <v>1.0959433546567863</v>
      </c>
    </row>
    <row r="18" spans="1:17">
      <c r="A18" s="436"/>
      <c r="B18" s="228" t="s">
        <v>383</v>
      </c>
      <c r="C18" s="175">
        <f t="shared" si="0"/>
        <v>3688309</v>
      </c>
      <c r="D18" s="182">
        <v>261445</v>
      </c>
      <c r="E18" s="182">
        <v>258922</v>
      </c>
      <c r="F18" s="182">
        <v>324221</v>
      </c>
      <c r="G18" s="182">
        <v>311094</v>
      </c>
      <c r="H18" s="182">
        <v>309095</v>
      </c>
      <c r="I18" s="182">
        <v>286676</v>
      </c>
      <c r="J18" s="182">
        <v>312235</v>
      </c>
      <c r="K18" s="182">
        <v>343231</v>
      </c>
      <c r="L18" s="182">
        <v>297217</v>
      </c>
      <c r="M18" s="182">
        <v>331032</v>
      </c>
      <c r="N18" s="182">
        <v>346722</v>
      </c>
      <c r="O18" s="183">
        <v>306419</v>
      </c>
      <c r="P18" s="456">
        <v>3673764</v>
      </c>
      <c r="Q18" s="457">
        <f t="shared" si="1"/>
        <v>1.0039591546980153</v>
      </c>
    </row>
    <row r="19" spans="1:17">
      <c r="A19" s="436"/>
      <c r="B19" s="221" t="s">
        <v>384</v>
      </c>
      <c r="C19" s="171">
        <f t="shared" si="0"/>
        <v>1575570</v>
      </c>
      <c r="D19" s="173">
        <v>112470</v>
      </c>
      <c r="E19" s="173">
        <v>112506</v>
      </c>
      <c r="F19" s="173">
        <v>137947</v>
      </c>
      <c r="G19" s="173">
        <v>135667</v>
      </c>
      <c r="H19" s="173">
        <v>130895</v>
      </c>
      <c r="I19" s="173">
        <v>126604</v>
      </c>
      <c r="J19" s="173">
        <v>131867</v>
      </c>
      <c r="K19" s="173">
        <v>138383</v>
      </c>
      <c r="L19" s="173">
        <v>127480</v>
      </c>
      <c r="M19" s="173">
        <v>143669</v>
      </c>
      <c r="N19" s="173">
        <v>144782</v>
      </c>
      <c r="O19" s="174">
        <v>133300</v>
      </c>
      <c r="P19" s="447">
        <v>1418581</v>
      </c>
      <c r="Q19" s="458">
        <f t="shared" si="1"/>
        <v>1.1106662220909487</v>
      </c>
    </row>
    <row r="20" spans="1:17">
      <c r="A20" s="436"/>
      <c r="B20" s="225" t="s">
        <v>385</v>
      </c>
      <c r="C20" s="175">
        <f t="shared" si="0"/>
        <v>5470772</v>
      </c>
      <c r="D20" s="177">
        <v>425183</v>
      </c>
      <c r="E20" s="177">
        <v>382896</v>
      </c>
      <c r="F20" s="177">
        <v>491372</v>
      </c>
      <c r="G20" s="177">
        <v>465128</v>
      </c>
      <c r="H20" s="177">
        <v>450893</v>
      </c>
      <c r="I20" s="177">
        <v>423706</v>
      </c>
      <c r="J20" s="177">
        <v>460531</v>
      </c>
      <c r="K20" s="177">
        <v>489791</v>
      </c>
      <c r="L20" s="177">
        <v>440956</v>
      </c>
      <c r="M20" s="177">
        <v>484107</v>
      </c>
      <c r="N20" s="177">
        <v>486666</v>
      </c>
      <c r="O20" s="178">
        <v>469543</v>
      </c>
      <c r="P20" s="454">
        <v>5515711</v>
      </c>
      <c r="Q20" s="455">
        <f t="shared" si="1"/>
        <v>0.99185254629910813</v>
      </c>
    </row>
    <row r="21" spans="1:17">
      <c r="A21" s="436"/>
      <c r="B21" s="225" t="s">
        <v>386</v>
      </c>
      <c r="C21" s="175">
        <f t="shared" si="0"/>
        <v>2416555</v>
      </c>
      <c r="D21" s="177">
        <v>178387</v>
      </c>
      <c r="E21" s="177">
        <v>179287</v>
      </c>
      <c r="F21" s="177">
        <v>211368</v>
      </c>
      <c r="G21" s="177">
        <v>195800</v>
      </c>
      <c r="H21" s="177">
        <v>207490</v>
      </c>
      <c r="I21" s="177">
        <v>198097</v>
      </c>
      <c r="J21" s="177">
        <v>202580</v>
      </c>
      <c r="K21" s="177">
        <v>204779</v>
      </c>
      <c r="L21" s="177">
        <v>196701</v>
      </c>
      <c r="M21" s="177">
        <v>215919</v>
      </c>
      <c r="N21" s="177">
        <v>216151</v>
      </c>
      <c r="O21" s="178">
        <v>209996</v>
      </c>
      <c r="P21" s="454">
        <v>2188201</v>
      </c>
      <c r="Q21" s="459" t="s">
        <v>387</v>
      </c>
    </row>
    <row r="22" spans="1:17">
      <c r="A22" s="436"/>
      <c r="B22" s="225" t="s">
        <v>388</v>
      </c>
      <c r="C22" s="175">
        <f t="shared" si="0"/>
        <v>8688311</v>
      </c>
      <c r="D22" s="177">
        <v>666517</v>
      </c>
      <c r="E22" s="177">
        <v>652855</v>
      </c>
      <c r="F22" s="177">
        <v>780954</v>
      </c>
      <c r="G22" s="177">
        <v>719106</v>
      </c>
      <c r="H22" s="177">
        <v>714136</v>
      </c>
      <c r="I22" s="177">
        <v>707276</v>
      </c>
      <c r="J22" s="177">
        <v>736454</v>
      </c>
      <c r="K22" s="177">
        <v>761449</v>
      </c>
      <c r="L22" s="177">
        <v>703674</v>
      </c>
      <c r="M22" s="177">
        <v>764286</v>
      </c>
      <c r="N22" s="177">
        <v>750180</v>
      </c>
      <c r="O22" s="178">
        <v>731424</v>
      </c>
      <c r="P22" s="454">
        <v>8480284</v>
      </c>
      <c r="Q22" s="455">
        <f t="shared" si="1"/>
        <v>1.0245306643032237</v>
      </c>
    </row>
    <row r="23" spans="1:17">
      <c r="A23" s="436"/>
      <c r="B23" s="225" t="s">
        <v>389</v>
      </c>
      <c r="C23" s="175">
        <f t="shared" si="0"/>
        <v>3724507</v>
      </c>
      <c r="D23" s="177">
        <v>281887</v>
      </c>
      <c r="E23" s="177">
        <v>277597</v>
      </c>
      <c r="F23" s="177">
        <v>341329</v>
      </c>
      <c r="G23" s="177">
        <v>315061</v>
      </c>
      <c r="H23" s="177">
        <v>300472</v>
      </c>
      <c r="I23" s="177">
        <v>303653</v>
      </c>
      <c r="J23" s="177">
        <v>326622</v>
      </c>
      <c r="K23" s="177">
        <v>329598</v>
      </c>
      <c r="L23" s="177">
        <v>293867</v>
      </c>
      <c r="M23" s="177">
        <v>326924</v>
      </c>
      <c r="N23" s="177">
        <v>320894</v>
      </c>
      <c r="O23" s="178">
        <v>306603</v>
      </c>
      <c r="P23" s="454">
        <v>3756829</v>
      </c>
      <c r="Q23" s="455">
        <f t="shared" si="1"/>
        <v>0.99139646760605815</v>
      </c>
    </row>
    <row r="24" spans="1:17">
      <c r="A24" s="436"/>
      <c r="B24" s="225" t="s">
        <v>390</v>
      </c>
      <c r="C24" s="175">
        <f t="shared" si="0"/>
        <v>1367915</v>
      </c>
      <c r="D24" s="177">
        <v>88258</v>
      </c>
      <c r="E24" s="177">
        <v>87451</v>
      </c>
      <c r="F24" s="177">
        <v>119394</v>
      </c>
      <c r="G24" s="177">
        <v>120151</v>
      </c>
      <c r="H24" s="177">
        <v>123841</v>
      </c>
      <c r="I24" s="177">
        <v>109289</v>
      </c>
      <c r="J24" s="177">
        <v>117510</v>
      </c>
      <c r="K24" s="177">
        <v>117467</v>
      </c>
      <c r="L24" s="177">
        <v>108511</v>
      </c>
      <c r="M24" s="177">
        <v>132709</v>
      </c>
      <c r="N24" s="177">
        <v>129968</v>
      </c>
      <c r="O24" s="178">
        <v>113366</v>
      </c>
      <c r="P24" s="454">
        <v>1379697</v>
      </c>
      <c r="Q24" s="455">
        <f t="shared" si="1"/>
        <v>0.99146044385107746</v>
      </c>
    </row>
    <row r="25" spans="1:17">
      <c r="A25" s="436"/>
      <c r="B25" s="225" t="s">
        <v>391</v>
      </c>
      <c r="C25" s="175">
        <f t="shared" si="0"/>
        <v>1488534</v>
      </c>
      <c r="D25" s="177">
        <v>112874</v>
      </c>
      <c r="E25" s="177">
        <v>107180</v>
      </c>
      <c r="F25" s="177">
        <v>136163</v>
      </c>
      <c r="G25" s="177">
        <v>127941</v>
      </c>
      <c r="H25" s="177">
        <v>118001</v>
      </c>
      <c r="I25" s="177">
        <v>118824</v>
      </c>
      <c r="J25" s="177">
        <v>122155</v>
      </c>
      <c r="K25" s="177">
        <v>128625</v>
      </c>
      <c r="L25" s="177">
        <v>118614</v>
      </c>
      <c r="M25" s="177">
        <v>136289</v>
      </c>
      <c r="N25" s="177">
        <v>135348</v>
      </c>
      <c r="O25" s="178">
        <v>126520</v>
      </c>
      <c r="P25" s="454">
        <v>1491743</v>
      </c>
      <c r="Q25" s="455">
        <f t="shared" si="1"/>
        <v>0.99784882516626527</v>
      </c>
    </row>
    <row r="26" spans="1:17">
      <c r="A26" s="436"/>
      <c r="B26" s="225" t="s">
        <v>392</v>
      </c>
      <c r="C26" s="175">
        <f t="shared" si="0"/>
        <v>1785597</v>
      </c>
      <c r="D26" s="177">
        <v>135703</v>
      </c>
      <c r="E26" s="177">
        <v>127611</v>
      </c>
      <c r="F26" s="177">
        <v>157688</v>
      </c>
      <c r="G26" s="177">
        <v>146506</v>
      </c>
      <c r="H26" s="177">
        <v>154559</v>
      </c>
      <c r="I26" s="177">
        <v>139531</v>
      </c>
      <c r="J26" s="177">
        <v>146437</v>
      </c>
      <c r="K26" s="177">
        <v>162441</v>
      </c>
      <c r="L26" s="177">
        <v>142883</v>
      </c>
      <c r="M26" s="177">
        <v>160861</v>
      </c>
      <c r="N26" s="177">
        <v>165547</v>
      </c>
      <c r="O26" s="178">
        <v>145830</v>
      </c>
      <c r="P26" s="454">
        <v>1742309</v>
      </c>
      <c r="Q26" s="455">
        <f t="shared" si="1"/>
        <v>1.0248451910654195</v>
      </c>
    </row>
    <row r="27" spans="1:17">
      <c r="A27" s="436"/>
      <c r="B27" s="225" t="s">
        <v>393</v>
      </c>
      <c r="C27" s="175">
        <f t="shared" si="0"/>
        <v>1236047</v>
      </c>
      <c r="D27" s="177">
        <v>92807</v>
      </c>
      <c r="E27" s="177">
        <v>89407</v>
      </c>
      <c r="F27" s="177">
        <v>108876</v>
      </c>
      <c r="G27" s="177">
        <v>101804</v>
      </c>
      <c r="H27" s="177">
        <v>103553</v>
      </c>
      <c r="I27" s="177">
        <v>103698</v>
      </c>
      <c r="J27" s="177">
        <v>106433</v>
      </c>
      <c r="K27" s="177">
        <v>111442</v>
      </c>
      <c r="L27" s="177">
        <v>99347</v>
      </c>
      <c r="M27" s="177">
        <v>108735</v>
      </c>
      <c r="N27" s="177">
        <v>107312</v>
      </c>
      <c r="O27" s="178">
        <v>102633</v>
      </c>
      <c r="P27" s="454">
        <v>1196202</v>
      </c>
      <c r="Q27" s="455">
        <f t="shared" si="1"/>
        <v>1.0333095915238397</v>
      </c>
    </row>
    <row r="28" spans="1:17">
      <c r="A28" s="436"/>
      <c r="B28" s="225" t="s">
        <v>394</v>
      </c>
      <c r="C28" s="175">
        <f>D28+E28+F28+G28+H28+I28+J28+K28+L28+M28+N28+O28</f>
        <v>2290848</v>
      </c>
      <c r="D28" s="177">
        <v>175719</v>
      </c>
      <c r="E28" s="177">
        <v>172752</v>
      </c>
      <c r="F28" s="177">
        <v>204293</v>
      </c>
      <c r="G28" s="177">
        <v>190570</v>
      </c>
      <c r="H28" s="177">
        <v>193595</v>
      </c>
      <c r="I28" s="177">
        <v>188620</v>
      </c>
      <c r="J28" s="177">
        <v>189838</v>
      </c>
      <c r="K28" s="177">
        <v>191215</v>
      </c>
      <c r="L28" s="177">
        <v>185246</v>
      </c>
      <c r="M28" s="177">
        <v>204332</v>
      </c>
      <c r="N28" s="177">
        <v>201934</v>
      </c>
      <c r="O28" s="178">
        <v>192734</v>
      </c>
      <c r="P28" s="454">
        <v>2312109</v>
      </c>
      <c r="Q28" s="455">
        <f t="shared" si="1"/>
        <v>0.99080449926884939</v>
      </c>
    </row>
    <row r="29" spans="1:17">
      <c r="A29" s="436"/>
      <c r="B29" s="225" t="s">
        <v>395</v>
      </c>
      <c r="C29" s="175">
        <f t="shared" si="0"/>
        <v>3729357</v>
      </c>
      <c r="D29" s="177">
        <v>282408</v>
      </c>
      <c r="E29" s="177">
        <v>277953</v>
      </c>
      <c r="F29" s="177">
        <v>337023</v>
      </c>
      <c r="G29" s="177">
        <v>315088</v>
      </c>
      <c r="H29" s="177">
        <v>306757</v>
      </c>
      <c r="I29" s="177">
        <v>304398</v>
      </c>
      <c r="J29" s="177">
        <v>316316</v>
      </c>
      <c r="K29" s="177">
        <v>331108</v>
      </c>
      <c r="L29" s="177">
        <v>297974</v>
      </c>
      <c r="M29" s="177">
        <v>328405</v>
      </c>
      <c r="N29" s="177">
        <v>326191</v>
      </c>
      <c r="O29" s="178">
        <v>305736</v>
      </c>
      <c r="P29" s="454">
        <v>3701044</v>
      </c>
      <c r="Q29" s="455">
        <f t="shared" si="1"/>
        <v>1.0076500036206</v>
      </c>
    </row>
    <row r="30" spans="1:17">
      <c r="A30" s="436"/>
      <c r="B30" s="225" t="s">
        <v>396</v>
      </c>
      <c r="C30" s="175">
        <f t="shared" si="0"/>
        <v>1911001</v>
      </c>
      <c r="D30" s="177">
        <v>146642</v>
      </c>
      <c r="E30" s="177">
        <v>134657</v>
      </c>
      <c r="F30" s="177">
        <v>167716</v>
      </c>
      <c r="G30" s="177">
        <v>162011</v>
      </c>
      <c r="H30" s="177">
        <v>168567</v>
      </c>
      <c r="I30" s="177">
        <v>162193</v>
      </c>
      <c r="J30" s="177">
        <v>162534</v>
      </c>
      <c r="K30" s="177">
        <v>172116</v>
      </c>
      <c r="L30" s="177">
        <v>155827</v>
      </c>
      <c r="M30" s="177">
        <v>162592</v>
      </c>
      <c r="N30" s="177">
        <v>157287</v>
      </c>
      <c r="O30" s="178">
        <v>158859</v>
      </c>
      <c r="P30" s="454">
        <v>1923515</v>
      </c>
      <c r="Q30" s="455">
        <f t="shared" si="1"/>
        <v>0.99349420202077965</v>
      </c>
    </row>
    <row r="31" spans="1:17">
      <c r="A31" s="436"/>
      <c r="B31" s="228" t="s">
        <v>397</v>
      </c>
      <c r="C31" s="449">
        <f t="shared" si="0"/>
        <v>437491</v>
      </c>
      <c r="D31" s="182">
        <v>32444</v>
      </c>
      <c r="E31" s="182">
        <v>31095</v>
      </c>
      <c r="F31" s="182">
        <v>38202</v>
      </c>
      <c r="G31" s="182">
        <v>36258</v>
      </c>
      <c r="H31" s="182">
        <v>37599</v>
      </c>
      <c r="I31" s="182">
        <v>34192</v>
      </c>
      <c r="J31" s="182">
        <v>35644</v>
      </c>
      <c r="K31" s="182">
        <v>42682</v>
      </c>
      <c r="L31" s="182">
        <v>35715</v>
      </c>
      <c r="M31" s="182">
        <v>38327</v>
      </c>
      <c r="N31" s="182">
        <v>38776</v>
      </c>
      <c r="O31" s="183">
        <v>36557</v>
      </c>
      <c r="P31" s="456">
        <v>422628</v>
      </c>
      <c r="Q31" s="457">
        <f t="shared" si="1"/>
        <v>1.0351680437642561</v>
      </c>
    </row>
    <row r="32" spans="1:17">
      <c r="A32" s="427"/>
      <c r="B32" s="437" t="s">
        <v>398</v>
      </c>
      <c r="C32" s="441">
        <f>D32+E32+F32+G32+H32+I32+J32+K32+L32+M32+N32+O32</f>
        <v>50850393</v>
      </c>
      <c r="D32" s="439">
        <f>SUM(D12:D31)</f>
        <v>3796671</v>
      </c>
      <c r="E32" s="439">
        <f>SUM(E12:E31)</f>
        <v>3665581</v>
      </c>
      <c r="F32" s="439">
        <f>SUM(F12:F31)</f>
        <v>4528175</v>
      </c>
      <c r="G32" s="439">
        <f t="shared" ref="G32:O32" si="2">SUM(G12:G31)</f>
        <v>4262031</v>
      </c>
      <c r="H32" s="439">
        <f t="shared" si="2"/>
        <v>4231858</v>
      </c>
      <c r="I32" s="439">
        <f t="shared" si="2"/>
        <v>4062649</v>
      </c>
      <c r="J32" s="439">
        <f t="shared" si="2"/>
        <v>4316792</v>
      </c>
      <c r="K32" s="439">
        <f t="shared" si="2"/>
        <v>4555790</v>
      </c>
      <c r="L32" s="439">
        <f t="shared" si="2"/>
        <v>4112768</v>
      </c>
      <c r="M32" s="439">
        <f t="shared" si="2"/>
        <v>4529472</v>
      </c>
      <c r="N32" s="439">
        <f t="shared" si="2"/>
        <v>4547122</v>
      </c>
      <c r="O32" s="460">
        <f t="shared" si="2"/>
        <v>4241484</v>
      </c>
      <c r="P32" s="461">
        <v>49861847</v>
      </c>
      <c r="Q32" s="462">
        <f t="shared" si="1"/>
        <v>1.0198256995975299</v>
      </c>
    </row>
    <row r="33" spans="1:17">
      <c r="A33" s="427"/>
      <c r="B33" s="249" t="s">
        <v>399</v>
      </c>
      <c r="C33" s="277"/>
      <c r="D33" s="249"/>
      <c r="E33" s="249"/>
      <c r="F33" s="249"/>
      <c r="G33" s="249"/>
      <c r="H33" s="249"/>
      <c r="I33" s="249"/>
      <c r="J33" s="277"/>
      <c r="K33" s="249"/>
      <c r="L33" s="249"/>
      <c r="M33" s="249"/>
      <c r="N33" s="277"/>
      <c r="O33" s="277"/>
      <c r="P33" s="277"/>
      <c r="Q33" s="249"/>
    </row>
    <row r="34" spans="1:17">
      <c r="A34" s="427"/>
      <c r="B34" s="249" t="s">
        <v>400</v>
      </c>
      <c r="C34" s="249"/>
      <c r="D34" s="249"/>
      <c r="E34" s="249"/>
      <c r="F34" s="249"/>
      <c r="G34" s="249"/>
      <c r="H34" s="249"/>
      <c r="I34" s="249"/>
      <c r="J34" s="249"/>
      <c r="K34" s="249"/>
      <c r="L34" s="249"/>
      <c r="M34" s="249"/>
      <c r="N34" s="249"/>
      <c r="O34" s="249"/>
      <c r="P34" s="249"/>
      <c r="Q34" s="249"/>
    </row>
    <row r="35" spans="1:17">
      <c r="A35" s="427"/>
      <c r="B35" s="463" t="s">
        <v>401</v>
      </c>
      <c r="C35" s="249"/>
      <c r="D35" s="249"/>
      <c r="E35" s="249"/>
      <c r="F35" s="249"/>
      <c r="G35" s="249"/>
      <c r="H35" s="249"/>
      <c r="I35" s="249"/>
      <c r="J35" s="464"/>
      <c r="K35" s="427"/>
      <c r="L35" s="249"/>
      <c r="M35" s="249"/>
      <c r="N35" s="249"/>
      <c r="O35" s="249"/>
      <c r="P35" s="249"/>
      <c r="Q35" s="249"/>
    </row>
    <row r="36" spans="1:17">
      <c r="A36" s="427"/>
      <c r="B36" s="463" t="s">
        <v>402</v>
      </c>
      <c r="C36" s="249"/>
      <c r="D36" s="249"/>
      <c r="E36" s="249"/>
      <c r="F36" s="249"/>
      <c r="G36" s="249"/>
      <c r="H36" s="249"/>
      <c r="I36" s="249"/>
      <c r="J36" s="464"/>
      <c r="K36" s="427"/>
      <c r="L36" s="249"/>
      <c r="M36" s="277"/>
      <c r="N36" s="249"/>
      <c r="O36" s="249"/>
      <c r="P36" s="249"/>
      <c r="Q36" s="249"/>
    </row>
    <row r="37" spans="1:17">
      <c r="A37" s="427"/>
      <c r="B37" s="249" t="s">
        <v>403</v>
      </c>
      <c r="C37" s="427"/>
      <c r="D37" s="427"/>
      <c r="E37" s="427"/>
      <c r="F37" s="249"/>
      <c r="G37" s="249"/>
      <c r="H37" s="427"/>
      <c r="I37" s="427"/>
      <c r="J37" s="427"/>
      <c r="K37" s="427"/>
      <c r="L37" s="427"/>
      <c r="M37" s="427"/>
      <c r="N37" s="249"/>
      <c r="O37" s="249"/>
      <c r="P37" s="249"/>
      <c r="Q37" s="249"/>
    </row>
    <row r="38" spans="1:17">
      <c r="A38" s="427"/>
      <c r="B38" s="427"/>
      <c r="C38" s="427"/>
      <c r="D38" s="427"/>
      <c r="E38" s="427"/>
      <c r="F38" s="249"/>
      <c r="G38" s="249"/>
      <c r="H38" s="427"/>
      <c r="I38" s="427"/>
      <c r="J38" s="249"/>
      <c r="K38" s="427"/>
      <c r="L38" s="249"/>
      <c r="M38" s="249"/>
      <c r="N38" s="249"/>
      <c r="O38" s="249"/>
      <c r="P38" s="249"/>
      <c r="Q38" s="249"/>
    </row>
    <row r="39" spans="1:17">
      <c r="A39" s="427"/>
      <c r="B39" s="427"/>
      <c r="C39" s="427"/>
      <c r="D39" s="427"/>
      <c r="E39" s="427"/>
      <c r="F39" s="249"/>
      <c r="G39" s="249"/>
      <c r="H39" s="427"/>
      <c r="I39" s="427"/>
      <c r="J39" s="427"/>
      <c r="K39" s="427"/>
      <c r="L39" s="427"/>
      <c r="M39" s="427"/>
      <c r="N39" s="249"/>
      <c r="O39" s="249"/>
      <c r="P39" s="249"/>
      <c r="Q39" s="249"/>
    </row>
    <row r="40" spans="1:17">
      <c r="B40" s="249"/>
      <c r="C40" s="249"/>
      <c r="D40" s="249"/>
      <c r="E40" s="249"/>
      <c r="F40" s="249"/>
      <c r="G40" s="249"/>
      <c r="H40" s="249"/>
      <c r="I40" s="249"/>
      <c r="J40" s="249"/>
      <c r="K40" s="249"/>
      <c r="L40" s="249"/>
      <c r="M40" s="249"/>
      <c r="N40" s="249"/>
      <c r="O40" s="249"/>
      <c r="P40" s="249"/>
      <c r="Q40" s="249"/>
    </row>
    <row r="41" spans="1:17">
      <c r="B41" s="249"/>
      <c r="C41" s="249"/>
      <c r="D41" s="249"/>
      <c r="E41" s="249"/>
      <c r="F41" s="249"/>
      <c r="G41" s="249"/>
      <c r="H41" s="249"/>
      <c r="I41" s="249"/>
      <c r="J41" s="249"/>
      <c r="K41" s="249"/>
      <c r="L41" s="249"/>
      <c r="M41" s="249"/>
      <c r="N41" s="249"/>
      <c r="O41" s="249"/>
      <c r="P41" s="249"/>
      <c r="Q41" s="249"/>
    </row>
    <row r="42" spans="1:17">
      <c r="B42" s="249"/>
      <c r="C42" s="249"/>
      <c r="D42" s="249"/>
      <c r="E42" s="249"/>
      <c r="F42" s="249"/>
      <c r="G42" s="249"/>
      <c r="H42" s="249"/>
      <c r="I42" s="249"/>
      <c r="J42" s="249"/>
      <c r="K42" s="249"/>
      <c r="L42" s="249"/>
      <c r="M42" s="249"/>
      <c r="N42" s="249"/>
      <c r="O42" s="249"/>
      <c r="P42" s="249"/>
      <c r="Q42" s="249"/>
    </row>
    <row r="43" spans="1:17">
      <c r="B43" s="249"/>
      <c r="C43" s="249"/>
      <c r="D43" s="249"/>
      <c r="E43" s="249"/>
      <c r="F43" s="249"/>
      <c r="G43" s="249"/>
      <c r="H43" s="249"/>
      <c r="I43" s="249"/>
      <c r="J43" s="249"/>
      <c r="K43" s="249"/>
      <c r="L43" s="249"/>
      <c r="M43" s="249"/>
      <c r="N43" s="249"/>
      <c r="O43" s="249"/>
      <c r="P43" s="249"/>
      <c r="Q43" s="249"/>
    </row>
  </sheetData>
  <mergeCells count="4">
    <mergeCell ref="B5:B6"/>
    <mergeCell ref="C5:C6"/>
    <mergeCell ref="B10:B11"/>
    <mergeCell ref="C10:C11"/>
  </mergeCells>
  <phoneticPr fontId="1"/>
  <pageMargins left="0.7" right="0.7" top="0.75" bottom="0.75" header="0.3" footer="0.3"/>
  <pageSetup paperSize="9" scale="8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zoomScale="106" zoomScaleNormal="106" workbookViewId="0">
      <selection activeCell="B14" sqref="B14"/>
    </sheetView>
  </sheetViews>
  <sheetFormatPr defaultRowHeight="13.5"/>
  <cols>
    <col min="1" max="1" width="18.75" style="489" customWidth="1"/>
    <col min="2" max="2" width="19" style="50" customWidth="1"/>
    <col min="3" max="3" width="11.75" style="50" customWidth="1"/>
    <col min="4" max="4" width="49" style="466" customWidth="1"/>
    <col min="5" max="5" width="25.5" style="50" bestFit="1" customWidth="1"/>
    <col min="6" max="255" width="9" style="50"/>
    <col min="256" max="256" width="14.625" style="50" customWidth="1"/>
    <col min="257" max="257" width="19" style="50" customWidth="1"/>
    <col min="258" max="258" width="12.875" style="50" customWidth="1"/>
    <col min="259" max="259" width="49" style="50" customWidth="1"/>
    <col min="260" max="260" width="9" style="50"/>
    <col min="261" max="261" width="25.5" style="50" bestFit="1" customWidth="1"/>
    <col min="262" max="511" width="9" style="50"/>
    <col min="512" max="512" width="14.625" style="50" customWidth="1"/>
    <col min="513" max="513" width="19" style="50" customWidth="1"/>
    <col min="514" max="514" width="12.875" style="50" customWidth="1"/>
    <col min="515" max="515" width="49" style="50" customWidth="1"/>
    <col min="516" max="516" width="9" style="50"/>
    <col min="517" max="517" width="25.5" style="50" bestFit="1" customWidth="1"/>
    <col min="518" max="767" width="9" style="50"/>
    <col min="768" max="768" width="14.625" style="50" customWidth="1"/>
    <col min="769" max="769" width="19" style="50" customWidth="1"/>
    <col min="770" max="770" width="12.875" style="50" customWidth="1"/>
    <col min="771" max="771" width="49" style="50" customWidth="1"/>
    <col min="772" max="772" width="9" style="50"/>
    <col min="773" max="773" width="25.5" style="50" bestFit="1" customWidth="1"/>
    <col min="774" max="1023" width="9" style="50"/>
    <col min="1024" max="1024" width="14.625" style="50" customWidth="1"/>
    <col min="1025" max="1025" width="19" style="50" customWidth="1"/>
    <col min="1026" max="1026" width="12.875" style="50" customWidth="1"/>
    <col min="1027" max="1027" width="49" style="50" customWidth="1"/>
    <col min="1028" max="1028" width="9" style="50"/>
    <col min="1029" max="1029" width="25.5" style="50" bestFit="1" customWidth="1"/>
    <col min="1030" max="1279" width="9" style="50"/>
    <col min="1280" max="1280" width="14.625" style="50" customWidth="1"/>
    <col min="1281" max="1281" width="19" style="50" customWidth="1"/>
    <col min="1282" max="1282" width="12.875" style="50" customWidth="1"/>
    <col min="1283" max="1283" width="49" style="50" customWidth="1"/>
    <col min="1284" max="1284" width="9" style="50"/>
    <col min="1285" max="1285" width="25.5" style="50" bestFit="1" customWidth="1"/>
    <col min="1286" max="1535" width="9" style="50"/>
    <col min="1536" max="1536" width="14.625" style="50" customWidth="1"/>
    <col min="1537" max="1537" width="19" style="50" customWidth="1"/>
    <col min="1538" max="1538" width="12.875" style="50" customWidth="1"/>
    <col min="1539" max="1539" width="49" style="50" customWidth="1"/>
    <col min="1540" max="1540" width="9" style="50"/>
    <col min="1541" max="1541" width="25.5" style="50" bestFit="1" customWidth="1"/>
    <col min="1542" max="1791" width="9" style="50"/>
    <col min="1792" max="1792" width="14.625" style="50" customWidth="1"/>
    <col min="1793" max="1793" width="19" style="50" customWidth="1"/>
    <col min="1794" max="1794" width="12.875" style="50" customWidth="1"/>
    <col min="1795" max="1795" width="49" style="50" customWidth="1"/>
    <col min="1796" max="1796" width="9" style="50"/>
    <col min="1797" max="1797" width="25.5" style="50" bestFit="1" customWidth="1"/>
    <col min="1798" max="2047" width="9" style="50"/>
    <col min="2048" max="2048" width="14.625" style="50" customWidth="1"/>
    <col min="2049" max="2049" width="19" style="50" customWidth="1"/>
    <col min="2050" max="2050" width="12.875" style="50" customWidth="1"/>
    <col min="2051" max="2051" width="49" style="50" customWidth="1"/>
    <col min="2052" max="2052" width="9" style="50"/>
    <col min="2053" max="2053" width="25.5" style="50" bestFit="1" customWidth="1"/>
    <col min="2054" max="2303" width="9" style="50"/>
    <col min="2304" max="2304" width="14.625" style="50" customWidth="1"/>
    <col min="2305" max="2305" width="19" style="50" customWidth="1"/>
    <col min="2306" max="2306" width="12.875" style="50" customWidth="1"/>
    <col min="2307" max="2307" width="49" style="50" customWidth="1"/>
    <col min="2308" max="2308" width="9" style="50"/>
    <col min="2309" max="2309" width="25.5" style="50" bestFit="1" customWidth="1"/>
    <col min="2310" max="2559" width="9" style="50"/>
    <col min="2560" max="2560" width="14.625" style="50" customWidth="1"/>
    <col min="2561" max="2561" width="19" style="50" customWidth="1"/>
    <col min="2562" max="2562" width="12.875" style="50" customWidth="1"/>
    <col min="2563" max="2563" width="49" style="50" customWidth="1"/>
    <col min="2564" max="2564" width="9" style="50"/>
    <col min="2565" max="2565" width="25.5" style="50" bestFit="1" customWidth="1"/>
    <col min="2566" max="2815" width="9" style="50"/>
    <col min="2816" max="2816" width="14.625" style="50" customWidth="1"/>
    <col min="2817" max="2817" width="19" style="50" customWidth="1"/>
    <col min="2818" max="2818" width="12.875" style="50" customWidth="1"/>
    <col min="2819" max="2819" width="49" style="50" customWidth="1"/>
    <col min="2820" max="2820" width="9" style="50"/>
    <col min="2821" max="2821" width="25.5" style="50" bestFit="1" customWidth="1"/>
    <col min="2822" max="3071" width="9" style="50"/>
    <col min="3072" max="3072" width="14.625" style="50" customWidth="1"/>
    <col min="3073" max="3073" width="19" style="50" customWidth="1"/>
    <col min="3074" max="3074" width="12.875" style="50" customWidth="1"/>
    <col min="3075" max="3075" width="49" style="50" customWidth="1"/>
    <col min="3076" max="3076" width="9" style="50"/>
    <col min="3077" max="3077" width="25.5" style="50" bestFit="1" customWidth="1"/>
    <col min="3078" max="3327" width="9" style="50"/>
    <col min="3328" max="3328" width="14.625" style="50" customWidth="1"/>
    <col min="3329" max="3329" width="19" style="50" customWidth="1"/>
    <col min="3330" max="3330" width="12.875" style="50" customWidth="1"/>
    <col min="3331" max="3331" width="49" style="50" customWidth="1"/>
    <col min="3332" max="3332" width="9" style="50"/>
    <col min="3333" max="3333" width="25.5" style="50" bestFit="1" customWidth="1"/>
    <col min="3334" max="3583" width="9" style="50"/>
    <col min="3584" max="3584" width="14.625" style="50" customWidth="1"/>
    <col min="3585" max="3585" width="19" style="50" customWidth="1"/>
    <col min="3586" max="3586" width="12.875" style="50" customWidth="1"/>
    <col min="3587" max="3587" width="49" style="50" customWidth="1"/>
    <col min="3588" max="3588" width="9" style="50"/>
    <col min="3589" max="3589" width="25.5" style="50" bestFit="1" customWidth="1"/>
    <col min="3590" max="3839" width="9" style="50"/>
    <col min="3840" max="3840" width="14.625" style="50" customWidth="1"/>
    <col min="3841" max="3841" width="19" style="50" customWidth="1"/>
    <col min="3842" max="3842" width="12.875" style="50" customWidth="1"/>
    <col min="3843" max="3843" width="49" style="50" customWidth="1"/>
    <col min="3844" max="3844" width="9" style="50"/>
    <col min="3845" max="3845" width="25.5" style="50" bestFit="1" customWidth="1"/>
    <col min="3846" max="4095" width="9" style="50"/>
    <col min="4096" max="4096" width="14.625" style="50" customWidth="1"/>
    <col min="4097" max="4097" width="19" style="50" customWidth="1"/>
    <col min="4098" max="4098" width="12.875" style="50" customWidth="1"/>
    <col min="4099" max="4099" width="49" style="50" customWidth="1"/>
    <col min="4100" max="4100" width="9" style="50"/>
    <col min="4101" max="4101" width="25.5" style="50" bestFit="1" customWidth="1"/>
    <col min="4102" max="4351" width="9" style="50"/>
    <col min="4352" max="4352" width="14.625" style="50" customWidth="1"/>
    <col min="4353" max="4353" width="19" style="50" customWidth="1"/>
    <col min="4354" max="4354" width="12.875" style="50" customWidth="1"/>
    <col min="4355" max="4355" width="49" style="50" customWidth="1"/>
    <col min="4356" max="4356" width="9" style="50"/>
    <col min="4357" max="4357" width="25.5" style="50" bestFit="1" customWidth="1"/>
    <col min="4358" max="4607" width="9" style="50"/>
    <col min="4608" max="4608" width="14.625" style="50" customWidth="1"/>
    <col min="4609" max="4609" width="19" style="50" customWidth="1"/>
    <col min="4610" max="4610" width="12.875" style="50" customWidth="1"/>
    <col min="4611" max="4611" width="49" style="50" customWidth="1"/>
    <col min="4612" max="4612" width="9" style="50"/>
    <col min="4613" max="4613" width="25.5" style="50" bestFit="1" customWidth="1"/>
    <col min="4614" max="4863" width="9" style="50"/>
    <col min="4864" max="4864" width="14.625" style="50" customWidth="1"/>
    <col min="4865" max="4865" width="19" style="50" customWidth="1"/>
    <col min="4866" max="4866" width="12.875" style="50" customWidth="1"/>
    <col min="4867" max="4867" width="49" style="50" customWidth="1"/>
    <col min="4868" max="4868" width="9" style="50"/>
    <col min="4869" max="4869" width="25.5" style="50" bestFit="1" customWidth="1"/>
    <col min="4870" max="5119" width="9" style="50"/>
    <col min="5120" max="5120" width="14.625" style="50" customWidth="1"/>
    <col min="5121" max="5121" width="19" style="50" customWidth="1"/>
    <col min="5122" max="5122" width="12.875" style="50" customWidth="1"/>
    <col min="5123" max="5123" width="49" style="50" customWidth="1"/>
    <col min="5124" max="5124" width="9" style="50"/>
    <col min="5125" max="5125" width="25.5" style="50" bestFit="1" customWidth="1"/>
    <col min="5126" max="5375" width="9" style="50"/>
    <col min="5376" max="5376" width="14.625" style="50" customWidth="1"/>
    <col min="5377" max="5377" width="19" style="50" customWidth="1"/>
    <col min="5378" max="5378" width="12.875" style="50" customWidth="1"/>
    <col min="5379" max="5379" width="49" style="50" customWidth="1"/>
    <col min="5380" max="5380" width="9" style="50"/>
    <col min="5381" max="5381" width="25.5" style="50" bestFit="1" customWidth="1"/>
    <col min="5382" max="5631" width="9" style="50"/>
    <col min="5632" max="5632" width="14.625" style="50" customWidth="1"/>
    <col min="5633" max="5633" width="19" style="50" customWidth="1"/>
    <col min="5634" max="5634" width="12.875" style="50" customWidth="1"/>
    <col min="5635" max="5635" width="49" style="50" customWidth="1"/>
    <col min="5636" max="5636" width="9" style="50"/>
    <col min="5637" max="5637" width="25.5" style="50" bestFit="1" customWidth="1"/>
    <col min="5638" max="5887" width="9" style="50"/>
    <col min="5888" max="5888" width="14.625" style="50" customWidth="1"/>
    <col min="5889" max="5889" width="19" style="50" customWidth="1"/>
    <col min="5890" max="5890" width="12.875" style="50" customWidth="1"/>
    <col min="5891" max="5891" width="49" style="50" customWidth="1"/>
    <col min="5892" max="5892" width="9" style="50"/>
    <col min="5893" max="5893" width="25.5" style="50" bestFit="1" customWidth="1"/>
    <col min="5894" max="6143" width="9" style="50"/>
    <col min="6144" max="6144" width="14.625" style="50" customWidth="1"/>
    <col min="6145" max="6145" width="19" style="50" customWidth="1"/>
    <col min="6146" max="6146" width="12.875" style="50" customWidth="1"/>
    <col min="6147" max="6147" width="49" style="50" customWidth="1"/>
    <col min="6148" max="6148" width="9" style="50"/>
    <col min="6149" max="6149" width="25.5" style="50" bestFit="1" customWidth="1"/>
    <col min="6150" max="6399" width="9" style="50"/>
    <col min="6400" max="6400" width="14.625" style="50" customWidth="1"/>
    <col min="6401" max="6401" width="19" style="50" customWidth="1"/>
    <col min="6402" max="6402" width="12.875" style="50" customWidth="1"/>
    <col min="6403" max="6403" width="49" style="50" customWidth="1"/>
    <col min="6404" max="6404" width="9" style="50"/>
    <col min="6405" max="6405" width="25.5" style="50" bestFit="1" customWidth="1"/>
    <col min="6406" max="6655" width="9" style="50"/>
    <col min="6656" max="6656" width="14.625" style="50" customWidth="1"/>
    <col min="6657" max="6657" width="19" style="50" customWidth="1"/>
    <col min="6658" max="6658" width="12.875" style="50" customWidth="1"/>
    <col min="6659" max="6659" width="49" style="50" customWidth="1"/>
    <col min="6660" max="6660" width="9" style="50"/>
    <col min="6661" max="6661" width="25.5" style="50" bestFit="1" customWidth="1"/>
    <col min="6662" max="6911" width="9" style="50"/>
    <col min="6912" max="6912" width="14.625" style="50" customWidth="1"/>
    <col min="6913" max="6913" width="19" style="50" customWidth="1"/>
    <col min="6914" max="6914" width="12.875" style="50" customWidth="1"/>
    <col min="6915" max="6915" width="49" style="50" customWidth="1"/>
    <col min="6916" max="6916" width="9" style="50"/>
    <col min="6917" max="6917" width="25.5" style="50" bestFit="1" customWidth="1"/>
    <col min="6918" max="7167" width="9" style="50"/>
    <col min="7168" max="7168" width="14.625" style="50" customWidth="1"/>
    <col min="7169" max="7169" width="19" style="50" customWidth="1"/>
    <col min="7170" max="7170" width="12.875" style="50" customWidth="1"/>
    <col min="7171" max="7171" width="49" style="50" customWidth="1"/>
    <col min="7172" max="7172" width="9" style="50"/>
    <col min="7173" max="7173" width="25.5" style="50" bestFit="1" customWidth="1"/>
    <col min="7174" max="7423" width="9" style="50"/>
    <col min="7424" max="7424" width="14.625" style="50" customWidth="1"/>
    <col min="7425" max="7425" width="19" style="50" customWidth="1"/>
    <col min="7426" max="7426" width="12.875" style="50" customWidth="1"/>
    <col min="7427" max="7427" width="49" style="50" customWidth="1"/>
    <col min="7428" max="7428" width="9" style="50"/>
    <col min="7429" max="7429" width="25.5" style="50" bestFit="1" customWidth="1"/>
    <col min="7430" max="7679" width="9" style="50"/>
    <col min="7680" max="7680" width="14.625" style="50" customWidth="1"/>
    <col min="7681" max="7681" width="19" style="50" customWidth="1"/>
    <col min="7682" max="7682" width="12.875" style="50" customWidth="1"/>
    <col min="7683" max="7683" width="49" style="50" customWidth="1"/>
    <col min="7684" max="7684" width="9" style="50"/>
    <col min="7685" max="7685" width="25.5" style="50" bestFit="1" customWidth="1"/>
    <col min="7686" max="7935" width="9" style="50"/>
    <col min="7936" max="7936" width="14.625" style="50" customWidth="1"/>
    <col min="7937" max="7937" width="19" style="50" customWidth="1"/>
    <col min="7938" max="7938" width="12.875" style="50" customWidth="1"/>
    <col min="7939" max="7939" width="49" style="50" customWidth="1"/>
    <col min="7940" max="7940" width="9" style="50"/>
    <col min="7941" max="7941" width="25.5" style="50" bestFit="1" customWidth="1"/>
    <col min="7942" max="8191" width="9" style="50"/>
    <col min="8192" max="8192" width="14.625" style="50" customWidth="1"/>
    <col min="8193" max="8193" width="19" style="50" customWidth="1"/>
    <col min="8194" max="8194" width="12.875" style="50" customWidth="1"/>
    <col min="8195" max="8195" width="49" style="50" customWidth="1"/>
    <col min="8196" max="8196" width="9" style="50"/>
    <col min="8197" max="8197" width="25.5" style="50" bestFit="1" customWidth="1"/>
    <col min="8198" max="8447" width="9" style="50"/>
    <col min="8448" max="8448" width="14.625" style="50" customWidth="1"/>
    <col min="8449" max="8449" width="19" style="50" customWidth="1"/>
    <col min="8450" max="8450" width="12.875" style="50" customWidth="1"/>
    <col min="8451" max="8451" width="49" style="50" customWidth="1"/>
    <col min="8452" max="8452" width="9" style="50"/>
    <col min="8453" max="8453" width="25.5" style="50" bestFit="1" customWidth="1"/>
    <col min="8454" max="8703" width="9" style="50"/>
    <col min="8704" max="8704" width="14.625" style="50" customWidth="1"/>
    <col min="8705" max="8705" width="19" style="50" customWidth="1"/>
    <col min="8706" max="8706" width="12.875" style="50" customWidth="1"/>
    <col min="8707" max="8707" width="49" style="50" customWidth="1"/>
    <col min="8708" max="8708" width="9" style="50"/>
    <col min="8709" max="8709" width="25.5" style="50" bestFit="1" customWidth="1"/>
    <col min="8710" max="8959" width="9" style="50"/>
    <col min="8960" max="8960" width="14.625" style="50" customWidth="1"/>
    <col min="8961" max="8961" width="19" style="50" customWidth="1"/>
    <col min="8962" max="8962" width="12.875" style="50" customWidth="1"/>
    <col min="8963" max="8963" width="49" style="50" customWidth="1"/>
    <col min="8964" max="8964" width="9" style="50"/>
    <col min="8965" max="8965" width="25.5" style="50" bestFit="1" customWidth="1"/>
    <col min="8966" max="9215" width="9" style="50"/>
    <col min="9216" max="9216" width="14.625" style="50" customWidth="1"/>
    <col min="9217" max="9217" width="19" style="50" customWidth="1"/>
    <col min="9218" max="9218" width="12.875" style="50" customWidth="1"/>
    <col min="9219" max="9219" width="49" style="50" customWidth="1"/>
    <col min="9220" max="9220" width="9" style="50"/>
    <col min="9221" max="9221" width="25.5" style="50" bestFit="1" customWidth="1"/>
    <col min="9222" max="9471" width="9" style="50"/>
    <col min="9472" max="9472" width="14.625" style="50" customWidth="1"/>
    <col min="9473" max="9473" width="19" style="50" customWidth="1"/>
    <col min="9474" max="9474" width="12.875" style="50" customWidth="1"/>
    <col min="9475" max="9475" width="49" style="50" customWidth="1"/>
    <col min="9476" max="9476" width="9" style="50"/>
    <col min="9477" max="9477" width="25.5" style="50" bestFit="1" customWidth="1"/>
    <col min="9478" max="9727" width="9" style="50"/>
    <col min="9728" max="9728" width="14.625" style="50" customWidth="1"/>
    <col min="9729" max="9729" width="19" style="50" customWidth="1"/>
    <col min="9730" max="9730" width="12.875" style="50" customWidth="1"/>
    <col min="9731" max="9731" width="49" style="50" customWidth="1"/>
    <col min="9732" max="9732" width="9" style="50"/>
    <col min="9733" max="9733" width="25.5" style="50" bestFit="1" customWidth="1"/>
    <col min="9734" max="9983" width="9" style="50"/>
    <col min="9984" max="9984" width="14.625" style="50" customWidth="1"/>
    <col min="9985" max="9985" width="19" style="50" customWidth="1"/>
    <col min="9986" max="9986" width="12.875" style="50" customWidth="1"/>
    <col min="9987" max="9987" width="49" style="50" customWidth="1"/>
    <col min="9988" max="9988" width="9" style="50"/>
    <col min="9989" max="9989" width="25.5" style="50" bestFit="1" customWidth="1"/>
    <col min="9990" max="10239" width="9" style="50"/>
    <col min="10240" max="10240" width="14.625" style="50" customWidth="1"/>
    <col min="10241" max="10241" width="19" style="50" customWidth="1"/>
    <col min="10242" max="10242" width="12.875" style="50" customWidth="1"/>
    <col min="10243" max="10243" width="49" style="50" customWidth="1"/>
    <col min="10244" max="10244" width="9" style="50"/>
    <col min="10245" max="10245" width="25.5" style="50" bestFit="1" customWidth="1"/>
    <col min="10246" max="10495" width="9" style="50"/>
    <col min="10496" max="10496" width="14.625" style="50" customWidth="1"/>
    <col min="10497" max="10497" width="19" style="50" customWidth="1"/>
    <col min="10498" max="10498" width="12.875" style="50" customWidth="1"/>
    <col min="10499" max="10499" width="49" style="50" customWidth="1"/>
    <col min="10500" max="10500" width="9" style="50"/>
    <col min="10501" max="10501" width="25.5" style="50" bestFit="1" customWidth="1"/>
    <col min="10502" max="10751" width="9" style="50"/>
    <col min="10752" max="10752" width="14.625" style="50" customWidth="1"/>
    <col min="10753" max="10753" width="19" style="50" customWidth="1"/>
    <col min="10754" max="10754" width="12.875" style="50" customWidth="1"/>
    <col min="10755" max="10755" width="49" style="50" customWidth="1"/>
    <col min="10756" max="10756" width="9" style="50"/>
    <col min="10757" max="10757" width="25.5" style="50" bestFit="1" customWidth="1"/>
    <col min="10758" max="11007" width="9" style="50"/>
    <col min="11008" max="11008" width="14.625" style="50" customWidth="1"/>
    <col min="11009" max="11009" width="19" style="50" customWidth="1"/>
    <col min="11010" max="11010" width="12.875" style="50" customWidth="1"/>
    <col min="11011" max="11011" width="49" style="50" customWidth="1"/>
    <col min="11012" max="11012" width="9" style="50"/>
    <col min="11013" max="11013" width="25.5" style="50" bestFit="1" customWidth="1"/>
    <col min="11014" max="11263" width="9" style="50"/>
    <col min="11264" max="11264" width="14.625" style="50" customWidth="1"/>
    <col min="11265" max="11265" width="19" style="50" customWidth="1"/>
    <col min="11266" max="11266" width="12.875" style="50" customWidth="1"/>
    <col min="11267" max="11267" width="49" style="50" customWidth="1"/>
    <col min="11268" max="11268" width="9" style="50"/>
    <col min="11269" max="11269" width="25.5" style="50" bestFit="1" customWidth="1"/>
    <col min="11270" max="11519" width="9" style="50"/>
    <col min="11520" max="11520" width="14.625" style="50" customWidth="1"/>
    <col min="11521" max="11521" width="19" style="50" customWidth="1"/>
    <col min="11522" max="11522" width="12.875" style="50" customWidth="1"/>
    <col min="11523" max="11523" width="49" style="50" customWidth="1"/>
    <col min="11524" max="11524" width="9" style="50"/>
    <col min="11525" max="11525" width="25.5" style="50" bestFit="1" customWidth="1"/>
    <col min="11526" max="11775" width="9" style="50"/>
    <col min="11776" max="11776" width="14.625" style="50" customWidth="1"/>
    <col min="11777" max="11777" width="19" style="50" customWidth="1"/>
    <col min="11778" max="11778" width="12.875" style="50" customWidth="1"/>
    <col min="11779" max="11779" width="49" style="50" customWidth="1"/>
    <col min="11780" max="11780" width="9" style="50"/>
    <col min="11781" max="11781" width="25.5" style="50" bestFit="1" customWidth="1"/>
    <col min="11782" max="12031" width="9" style="50"/>
    <col min="12032" max="12032" width="14.625" style="50" customWidth="1"/>
    <col min="12033" max="12033" width="19" style="50" customWidth="1"/>
    <col min="12034" max="12034" width="12.875" style="50" customWidth="1"/>
    <col min="12035" max="12035" width="49" style="50" customWidth="1"/>
    <col min="12036" max="12036" width="9" style="50"/>
    <col min="12037" max="12037" width="25.5" style="50" bestFit="1" customWidth="1"/>
    <col min="12038" max="12287" width="9" style="50"/>
    <col min="12288" max="12288" width="14.625" style="50" customWidth="1"/>
    <col min="12289" max="12289" width="19" style="50" customWidth="1"/>
    <col min="12290" max="12290" width="12.875" style="50" customWidth="1"/>
    <col min="12291" max="12291" width="49" style="50" customWidth="1"/>
    <col min="12292" max="12292" width="9" style="50"/>
    <col min="12293" max="12293" width="25.5" style="50" bestFit="1" customWidth="1"/>
    <col min="12294" max="12543" width="9" style="50"/>
    <col min="12544" max="12544" width="14.625" style="50" customWidth="1"/>
    <col min="12545" max="12545" width="19" style="50" customWidth="1"/>
    <col min="12546" max="12546" width="12.875" style="50" customWidth="1"/>
    <col min="12547" max="12547" width="49" style="50" customWidth="1"/>
    <col min="12548" max="12548" width="9" style="50"/>
    <col min="12549" max="12549" width="25.5" style="50" bestFit="1" customWidth="1"/>
    <col min="12550" max="12799" width="9" style="50"/>
    <col min="12800" max="12800" width="14.625" style="50" customWidth="1"/>
    <col min="12801" max="12801" width="19" style="50" customWidth="1"/>
    <col min="12802" max="12802" width="12.875" style="50" customWidth="1"/>
    <col min="12803" max="12803" width="49" style="50" customWidth="1"/>
    <col min="12804" max="12804" width="9" style="50"/>
    <col min="12805" max="12805" width="25.5" style="50" bestFit="1" customWidth="1"/>
    <col min="12806" max="13055" width="9" style="50"/>
    <col min="13056" max="13056" width="14.625" style="50" customWidth="1"/>
    <col min="13057" max="13057" width="19" style="50" customWidth="1"/>
    <col min="13058" max="13058" width="12.875" style="50" customWidth="1"/>
    <col min="13059" max="13059" width="49" style="50" customWidth="1"/>
    <col min="13060" max="13060" width="9" style="50"/>
    <col min="13061" max="13061" width="25.5" style="50" bestFit="1" customWidth="1"/>
    <col min="13062" max="13311" width="9" style="50"/>
    <col min="13312" max="13312" width="14.625" style="50" customWidth="1"/>
    <col min="13313" max="13313" width="19" style="50" customWidth="1"/>
    <col min="13314" max="13314" width="12.875" style="50" customWidth="1"/>
    <col min="13315" max="13315" width="49" style="50" customWidth="1"/>
    <col min="13316" max="13316" width="9" style="50"/>
    <col min="13317" max="13317" width="25.5" style="50" bestFit="1" customWidth="1"/>
    <col min="13318" max="13567" width="9" style="50"/>
    <col min="13568" max="13568" width="14.625" style="50" customWidth="1"/>
    <col min="13569" max="13569" width="19" style="50" customWidth="1"/>
    <col min="13570" max="13570" width="12.875" style="50" customWidth="1"/>
    <col min="13571" max="13571" width="49" style="50" customWidth="1"/>
    <col min="13572" max="13572" width="9" style="50"/>
    <col min="13573" max="13573" width="25.5" style="50" bestFit="1" customWidth="1"/>
    <col min="13574" max="13823" width="9" style="50"/>
    <col min="13824" max="13824" width="14.625" style="50" customWidth="1"/>
    <col min="13825" max="13825" width="19" style="50" customWidth="1"/>
    <col min="13826" max="13826" width="12.875" style="50" customWidth="1"/>
    <col min="13827" max="13827" width="49" style="50" customWidth="1"/>
    <col min="13828" max="13828" width="9" style="50"/>
    <col min="13829" max="13829" width="25.5" style="50" bestFit="1" customWidth="1"/>
    <col min="13830" max="14079" width="9" style="50"/>
    <col min="14080" max="14080" width="14.625" style="50" customWidth="1"/>
    <col min="14081" max="14081" width="19" style="50" customWidth="1"/>
    <col min="14082" max="14082" width="12.875" style="50" customWidth="1"/>
    <col min="14083" max="14083" width="49" style="50" customWidth="1"/>
    <col min="14084" max="14084" width="9" style="50"/>
    <col min="14085" max="14085" width="25.5" style="50" bestFit="1" customWidth="1"/>
    <col min="14086" max="14335" width="9" style="50"/>
    <col min="14336" max="14336" width="14.625" style="50" customWidth="1"/>
    <col min="14337" max="14337" width="19" style="50" customWidth="1"/>
    <col min="14338" max="14338" width="12.875" style="50" customWidth="1"/>
    <col min="14339" max="14339" width="49" style="50" customWidth="1"/>
    <col min="14340" max="14340" width="9" style="50"/>
    <col min="14341" max="14341" width="25.5" style="50" bestFit="1" customWidth="1"/>
    <col min="14342" max="14591" width="9" style="50"/>
    <col min="14592" max="14592" width="14.625" style="50" customWidth="1"/>
    <col min="14593" max="14593" width="19" style="50" customWidth="1"/>
    <col min="14594" max="14594" width="12.875" style="50" customWidth="1"/>
    <col min="14595" max="14595" width="49" style="50" customWidth="1"/>
    <col min="14596" max="14596" width="9" style="50"/>
    <col min="14597" max="14597" width="25.5" style="50" bestFit="1" customWidth="1"/>
    <col min="14598" max="14847" width="9" style="50"/>
    <col min="14848" max="14848" width="14.625" style="50" customWidth="1"/>
    <col min="14849" max="14849" width="19" style="50" customWidth="1"/>
    <col min="14850" max="14850" width="12.875" style="50" customWidth="1"/>
    <col min="14851" max="14851" width="49" style="50" customWidth="1"/>
    <col min="14852" max="14852" width="9" style="50"/>
    <col min="14853" max="14853" width="25.5" style="50" bestFit="1" customWidth="1"/>
    <col min="14854" max="15103" width="9" style="50"/>
    <col min="15104" max="15104" width="14.625" style="50" customWidth="1"/>
    <col min="15105" max="15105" width="19" style="50" customWidth="1"/>
    <col min="15106" max="15106" width="12.875" style="50" customWidth="1"/>
    <col min="15107" max="15107" width="49" style="50" customWidth="1"/>
    <col min="15108" max="15108" width="9" style="50"/>
    <col min="15109" max="15109" width="25.5" style="50" bestFit="1" customWidth="1"/>
    <col min="15110" max="15359" width="9" style="50"/>
    <col min="15360" max="15360" width="14.625" style="50" customWidth="1"/>
    <col min="15361" max="15361" width="19" style="50" customWidth="1"/>
    <col min="15362" max="15362" width="12.875" style="50" customWidth="1"/>
    <col min="15363" max="15363" width="49" style="50" customWidth="1"/>
    <col min="15364" max="15364" width="9" style="50"/>
    <col min="15365" max="15365" width="25.5" style="50" bestFit="1" customWidth="1"/>
    <col min="15366" max="15615" width="9" style="50"/>
    <col min="15616" max="15616" width="14.625" style="50" customWidth="1"/>
    <col min="15617" max="15617" width="19" style="50" customWidth="1"/>
    <col min="15618" max="15618" width="12.875" style="50" customWidth="1"/>
    <col min="15619" max="15619" width="49" style="50" customWidth="1"/>
    <col min="15620" max="15620" width="9" style="50"/>
    <col min="15621" max="15621" width="25.5" style="50" bestFit="1" customWidth="1"/>
    <col min="15622" max="15871" width="9" style="50"/>
    <col min="15872" max="15872" width="14.625" style="50" customWidth="1"/>
    <col min="15873" max="15873" width="19" style="50" customWidth="1"/>
    <col min="15874" max="15874" width="12.875" style="50" customWidth="1"/>
    <col min="15875" max="15875" width="49" style="50" customWidth="1"/>
    <col min="15876" max="15876" width="9" style="50"/>
    <col min="15877" max="15877" width="25.5" style="50" bestFit="1" customWidth="1"/>
    <col min="15878" max="16127" width="9" style="50"/>
    <col min="16128" max="16128" width="14.625" style="50" customWidth="1"/>
    <col min="16129" max="16129" width="19" style="50" customWidth="1"/>
    <col min="16130" max="16130" width="12.875" style="50" customWidth="1"/>
    <col min="16131" max="16131" width="49" style="50" customWidth="1"/>
    <col min="16132" max="16132" width="9" style="50"/>
    <col min="16133" max="16133" width="25.5" style="50" bestFit="1" customWidth="1"/>
    <col min="16134" max="16384" width="9" style="50"/>
  </cols>
  <sheetData>
    <row r="1" spans="1:8" ht="17.25">
      <c r="A1" s="465" t="s">
        <v>404</v>
      </c>
    </row>
    <row r="2" spans="1:8" ht="17.25">
      <c r="A2" s="465"/>
    </row>
    <row r="3" spans="1:8">
      <c r="A3" s="467" t="s">
        <v>405</v>
      </c>
      <c r="B3" s="467" t="s">
        <v>406</v>
      </c>
      <c r="C3" s="468" t="s">
        <v>407</v>
      </c>
      <c r="D3" s="467" t="s">
        <v>408</v>
      </c>
    </row>
    <row r="4" spans="1:8" ht="60" customHeight="1">
      <c r="A4" s="469" t="s">
        <v>409</v>
      </c>
      <c r="B4" s="470" t="s">
        <v>410</v>
      </c>
      <c r="C4" s="470" t="s">
        <v>411</v>
      </c>
      <c r="D4" s="470" t="s">
        <v>412</v>
      </c>
    </row>
    <row r="5" spans="1:8" s="474" customFormat="1" ht="60" customHeight="1">
      <c r="A5" s="471">
        <v>43535</v>
      </c>
      <c r="B5" s="470" t="s">
        <v>413</v>
      </c>
      <c r="C5" s="472" t="s">
        <v>414</v>
      </c>
      <c r="D5" s="470" t="s">
        <v>415</v>
      </c>
      <c r="E5" s="473"/>
    </row>
    <row r="6" spans="1:8" ht="60" customHeight="1">
      <c r="A6" s="475" t="s">
        <v>416</v>
      </c>
      <c r="B6" s="476" t="s">
        <v>417</v>
      </c>
      <c r="C6" s="477" t="s">
        <v>418</v>
      </c>
      <c r="D6" s="478" t="s">
        <v>419</v>
      </c>
    </row>
    <row r="7" spans="1:8" ht="60" customHeight="1">
      <c r="A7" s="475" t="s">
        <v>420</v>
      </c>
      <c r="B7" s="476" t="s">
        <v>421</v>
      </c>
      <c r="C7" s="477" t="s">
        <v>290</v>
      </c>
      <c r="D7" s="479" t="s">
        <v>422</v>
      </c>
    </row>
    <row r="8" spans="1:8" ht="60" customHeight="1">
      <c r="A8" s="471">
        <v>43609</v>
      </c>
      <c r="B8" s="470" t="s">
        <v>423</v>
      </c>
      <c r="C8" s="470" t="s">
        <v>297</v>
      </c>
      <c r="D8" s="480" t="s">
        <v>424</v>
      </c>
    </row>
    <row r="9" spans="1:8" ht="60" customHeight="1">
      <c r="A9" s="471">
        <v>43652</v>
      </c>
      <c r="B9" s="470" t="s">
        <v>425</v>
      </c>
      <c r="C9" s="470" t="s">
        <v>297</v>
      </c>
      <c r="D9" s="481" t="s">
        <v>426</v>
      </c>
    </row>
    <row r="10" spans="1:8" ht="60" customHeight="1">
      <c r="A10" s="471" t="s">
        <v>427</v>
      </c>
      <c r="B10" s="470" t="s">
        <v>428</v>
      </c>
      <c r="C10" s="470" t="s">
        <v>429</v>
      </c>
      <c r="D10" s="481" t="s">
        <v>430</v>
      </c>
    </row>
    <row r="11" spans="1:8" ht="60" customHeight="1">
      <c r="A11" s="471" t="s">
        <v>431</v>
      </c>
      <c r="B11" s="470" t="s">
        <v>432</v>
      </c>
      <c r="C11" s="470" t="s">
        <v>418</v>
      </c>
      <c r="D11" s="479" t="s">
        <v>433</v>
      </c>
    </row>
    <row r="12" spans="1:8" ht="60" customHeight="1">
      <c r="A12" s="471">
        <v>42590</v>
      </c>
      <c r="B12" s="470" t="s">
        <v>434</v>
      </c>
      <c r="C12" s="470" t="s">
        <v>435</v>
      </c>
      <c r="D12" s="482" t="s">
        <v>436</v>
      </c>
    </row>
    <row r="13" spans="1:8" ht="60" customHeight="1">
      <c r="A13" s="471" t="s">
        <v>437</v>
      </c>
      <c r="B13" s="470" t="s">
        <v>438</v>
      </c>
      <c r="C13" s="470" t="s">
        <v>439</v>
      </c>
      <c r="D13" s="482" t="s">
        <v>440</v>
      </c>
    </row>
    <row r="14" spans="1:8" ht="60" customHeight="1">
      <c r="A14" s="471" t="s">
        <v>441</v>
      </c>
      <c r="B14" s="470" t="s">
        <v>442</v>
      </c>
      <c r="C14" s="470" t="s">
        <v>443</v>
      </c>
      <c r="D14" s="483" t="s">
        <v>444</v>
      </c>
    </row>
    <row r="15" spans="1:8" ht="60" customHeight="1">
      <c r="A15" s="471" t="s">
        <v>445</v>
      </c>
      <c r="B15" s="470" t="s">
        <v>446</v>
      </c>
      <c r="C15" s="470" t="s">
        <v>447</v>
      </c>
      <c r="D15" s="482" t="s">
        <v>448</v>
      </c>
    </row>
    <row r="16" spans="1:8" ht="60" customHeight="1">
      <c r="A16" s="469" t="s">
        <v>449</v>
      </c>
      <c r="B16" s="470" t="s">
        <v>450</v>
      </c>
      <c r="C16" s="470" t="s">
        <v>451</v>
      </c>
      <c r="D16" s="470" t="s">
        <v>452</v>
      </c>
      <c r="H16" s="484"/>
    </row>
    <row r="17" spans="1:5" s="474" customFormat="1">
      <c r="E17" s="485"/>
    </row>
    <row r="18" spans="1:5" s="474" customFormat="1"/>
    <row r="19" spans="1:5" s="474" customFormat="1">
      <c r="E19" s="484"/>
    </row>
    <row r="20" spans="1:5" s="474" customFormat="1"/>
    <row r="21" spans="1:5">
      <c r="A21" s="486"/>
      <c r="B21" s="486"/>
      <c r="C21" s="486"/>
      <c r="D21" s="474"/>
    </row>
    <row r="22" spans="1:5">
      <c r="A22" s="487"/>
      <c r="B22" s="484"/>
      <c r="C22" s="484"/>
      <c r="D22" s="488"/>
    </row>
  </sheetData>
  <phoneticPr fontId="1"/>
  <pageMargins left="0.7" right="0.7" top="0.75" bottom="0.75" header="0.3" footer="0.3"/>
  <pageSetup paperSize="9" scale="9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71"/>
  <sheetViews>
    <sheetView zoomScaleNormal="100" zoomScaleSheetLayoutView="100" workbookViewId="0">
      <selection activeCell="F43" sqref="F43"/>
    </sheetView>
  </sheetViews>
  <sheetFormatPr defaultRowHeight="13.5"/>
  <cols>
    <col min="1" max="1" width="10.875" style="17" customWidth="1"/>
    <col min="2" max="2" width="16.5" style="17" customWidth="1"/>
    <col min="3" max="3" width="16.75" style="17" customWidth="1"/>
    <col min="4" max="4" width="14.875" style="17" customWidth="1"/>
    <col min="5" max="256" width="9" style="17"/>
    <col min="257" max="257" width="10.875" style="17" customWidth="1"/>
    <col min="258" max="258" width="16.5" style="17" customWidth="1"/>
    <col min="259" max="259" width="16.75" style="17" customWidth="1"/>
    <col min="260" max="260" width="14.875" style="17" customWidth="1"/>
    <col min="261" max="512" width="9" style="17"/>
    <col min="513" max="513" width="10.875" style="17" customWidth="1"/>
    <col min="514" max="514" width="16.5" style="17" customWidth="1"/>
    <col min="515" max="515" width="16.75" style="17" customWidth="1"/>
    <col min="516" max="516" width="14.875" style="17" customWidth="1"/>
    <col min="517" max="768" width="9" style="17"/>
    <col min="769" max="769" width="10.875" style="17" customWidth="1"/>
    <col min="770" max="770" width="16.5" style="17" customWidth="1"/>
    <col min="771" max="771" width="16.75" style="17" customWidth="1"/>
    <col min="772" max="772" width="14.875" style="17" customWidth="1"/>
    <col min="773" max="1024" width="9" style="17"/>
    <col min="1025" max="1025" width="10.875" style="17" customWidth="1"/>
    <col min="1026" max="1026" width="16.5" style="17" customWidth="1"/>
    <col min="1027" max="1027" width="16.75" style="17" customWidth="1"/>
    <col min="1028" max="1028" width="14.875" style="17" customWidth="1"/>
    <col min="1029" max="1280" width="9" style="17"/>
    <col min="1281" max="1281" width="10.875" style="17" customWidth="1"/>
    <col min="1282" max="1282" width="16.5" style="17" customWidth="1"/>
    <col min="1283" max="1283" width="16.75" style="17" customWidth="1"/>
    <col min="1284" max="1284" width="14.875" style="17" customWidth="1"/>
    <col min="1285" max="1536" width="9" style="17"/>
    <col min="1537" max="1537" width="10.875" style="17" customWidth="1"/>
    <col min="1538" max="1538" width="16.5" style="17" customWidth="1"/>
    <col min="1539" max="1539" width="16.75" style="17" customWidth="1"/>
    <col min="1540" max="1540" width="14.875" style="17" customWidth="1"/>
    <col min="1541" max="1792" width="9" style="17"/>
    <col min="1793" max="1793" width="10.875" style="17" customWidth="1"/>
    <col min="1794" max="1794" width="16.5" style="17" customWidth="1"/>
    <col min="1795" max="1795" width="16.75" style="17" customWidth="1"/>
    <col min="1796" max="1796" width="14.875" style="17" customWidth="1"/>
    <col min="1797" max="2048" width="9" style="17"/>
    <col min="2049" max="2049" width="10.875" style="17" customWidth="1"/>
    <col min="2050" max="2050" width="16.5" style="17" customWidth="1"/>
    <col min="2051" max="2051" width="16.75" style="17" customWidth="1"/>
    <col min="2052" max="2052" width="14.875" style="17" customWidth="1"/>
    <col min="2053" max="2304" width="9" style="17"/>
    <col min="2305" max="2305" width="10.875" style="17" customWidth="1"/>
    <col min="2306" max="2306" width="16.5" style="17" customWidth="1"/>
    <col min="2307" max="2307" width="16.75" style="17" customWidth="1"/>
    <col min="2308" max="2308" width="14.875" style="17" customWidth="1"/>
    <col min="2309" max="2560" width="9" style="17"/>
    <col min="2561" max="2561" width="10.875" style="17" customWidth="1"/>
    <col min="2562" max="2562" width="16.5" style="17" customWidth="1"/>
    <col min="2563" max="2563" width="16.75" style="17" customWidth="1"/>
    <col min="2564" max="2564" width="14.875" style="17" customWidth="1"/>
    <col min="2565" max="2816" width="9" style="17"/>
    <col min="2817" max="2817" width="10.875" style="17" customWidth="1"/>
    <col min="2818" max="2818" width="16.5" style="17" customWidth="1"/>
    <col min="2819" max="2819" width="16.75" style="17" customWidth="1"/>
    <col min="2820" max="2820" width="14.875" style="17" customWidth="1"/>
    <col min="2821" max="3072" width="9" style="17"/>
    <col min="3073" max="3073" width="10.875" style="17" customWidth="1"/>
    <col min="3074" max="3074" width="16.5" style="17" customWidth="1"/>
    <col min="3075" max="3075" width="16.75" style="17" customWidth="1"/>
    <col min="3076" max="3076" width="14.875" style="17" customWidth="1"/>
    <col min="3077" max="3328" width="9" style="17"/>
    <col min="3329" max="3329" width="10.875" style="17" customWidth="1"/>
    <col min="3330" max="3330" width="16.5" style="17" customWidth="1"/>
    <col min="3331" max="3331" width="16.75" style="17" customWidth="1"/>
    <col min="3332" max="3332" width="14.875" style="17" customWidth="1"/>
    <col min="3333" max="3584" width="9" style="17"/>
    <col min="3585" max="3585" width="10.875" style="17" customWidth="1"/>
    <col min="3586" max="3586" width="16.5" style="17" customWidth="1"/>
    <col min="3587" max="3587" width="16.75" style="17" customWidth="1"/>
    <col min="3588" max="3588" width="14.875" style="17" customWidth="1"/>
    <col min="3589" max="3840" width="9" style="17"/>
    <col min="3841" max="3841" width="10.875" style="17" customWidth="1"/>
    <col min="3842" max="3842" width="16.5" style="17" customWidth="1"/>
    <col min="3843" max="3843" width="16.75" style="17" customWidth="1"/>
    <col min="3844" max="3844" width="14.875" style="17" customWidth="1"/>
    <col min="3845" max="4096" width="9" style="17"/>
    <col min="4097" max="4097" width="10.875" style="17" customWidth="1"/>
    <col min="4098" max="4098" width="16.5" style="17" customWidth="1"/>
    <col min="4099" max="4099" width="16.75" style="17" customWidth="1"/>
    <col min="4100" max="4100" width="14.875" style="17" customWidth="1"/>
    <col min="4101" max="4352" width="9" style="17"/>
    <col min="4353" max="4353" width="10.875" style="17" customWidth="1"/>
    <col min="4354" max="4354" width="16.5" style="17" customWidth="1"/>
    <col min="4355" max="4355" width="16.75" style="17" customWidth="1"/>
    <col min="4356" max="4356" width="14.875" style="17" customWidth="1"/>
    <col min="4357" max="4608" width="9" style="17"/>
    <col min="4609" max="4609" width="10.875" style="17" customWidth="1"/>
    <col min="4610" max="4610" width="16.5" style="17" customWidth="1"/>
    <col min="4611" max="4611" width="16.75" style="17" customWidth="1"/>
    <col min="4612" max="4612" width="14.875" style="17" customWidth="1"/>
    <col min="4613" max="4864" width="9" style="17"/>
    <col min="4865" max="4865" width="10.875" style="17" customWidth="1"/>
    <col min="4866" max="4866" width="16.5" style="17" customWidth="1"/>
    <col min="4867" max="4867" width="16.75" style="17" customWidth="1"/>
    <col min="4868" max="4868" width="14.875" style="17" customWidth="1"/>
    <col min="4869" max="5120" width="9" style="17"/>
    <col min="5121" max="5121" width="10.875" style="17" customWidth="1"/>
    <col min="5122" max="5122" width="16.5" style="17" customWidth="1"/>
    <col min="5123" max="5123" width="16.75" style="17" customWidth="1"/>
    <col min="5124" max="5124" width="14.875" style="17" customWidth="1"/>
    <col min="5125" max="5376" width="9" style="17"/>
    <col min="5377" max="5377" width="10.875" style="17" customWidth="1"/>
    <col min="5378" max="5378" width="16.5" style="17" customWidth="1"/>
    <col min="5379" max="5379" width="16.75" style="17" customWidth="1"/>
    <col min="5380" max="5380" width="14.875" style="17" customWidth="1"/>
    <col min="5381" max="5632" width="9" style="17"/>
    <col min="5633" max="5633" width="10.875" style="17" customWidth="1"/>
    <col min="5634" max="5634" width="16.5" style="17" customWidth="1"/>
    <col min="5635" max="5635" width="16.75" style="17" customWidth="1"/>
    <col min="5636" max="5636" width="14.875" style="17" customWidth="1"/>
    <col min="5637" max="5888" width="9" style="17"/>
    <col min="5889" max="5889" width="10.875" style="17" customWidth="1"/>
    <col min="5890" max="5890" width="16.5" style="17" customWidth="1"/>
    <col min="5891" max="5891" width="16.75" style="17" customWidth="1"/>
    <col min="5892" max="5892" width="14.875" style="17" customWidth="1"/>
    <col min="5893" max="6144" width="9" style="17"/>
    <col min="6145" max="6145" width="10.875" style="17" customWidth="1"/>
    <col min="6146" max="6146" width="16.5" style="17" customWidth="1"/>
    <col min="6147" max="6147" width="16.75" style="17" customWidth="1"/>
    <col min="6148" max="6148" width="14.875" style="17" customWidth="1"/>
    <col min="6149" max="6400" width="9" style="17"/>
    <col min="6401" max="6401" width="10.875" style="17" customWidth="1"/>
    <col min="6402" max="6402" width="16.5" style="17" customWidth="1"/>
    <col min="6403" max="6403" width="16.75" style="17" customWidth="1"/>
    <col min="6404" max="6404" width="14.875" style="17" customWidth="1"/>
    <col min="6405" max="6656" width="9" style="17"/>
    <col min="6657" max="6657" width="10.875" style="17" customWidth="1"/>
    <col min="6658" max="6658" width="16.5" style="17" customWidth="1"/>
    <col min="6659" max="6659" width="16.75" style="17" customWidth="1"/>
    <col min="6660" max="6660" width="14.875" style="17" customWidth="1"/>
    <col min="6661" max="6912" width="9" style="17"/>
    <col min="6913" max="6913" width="10.875" style="17" customWidth="1"/>
    <col min="6914" max="6914" width="16.5" style="17" customWidth="1"/>
    <col min="6915" max="6915" width="16.75" style="17" customWidth="1"/>
    <col min="6916" max="6916" width="14.875" style="17" customWidth="1"/>
    <col min="6917" max="7168" width="9" style="17"/>
    <col min="7169" max="7169" width="10.875" style="17" customWidth="1"/>
    <col min="7170" max="7170" width="16.5" style="17" customWidth="1"/>
    <col min="7171" max="7171" width="16.75" style="17" customWidth="1"/>
    <col min="7172" max="7172" width="14.875" style="17" customWidth="1"/>
    <col min="7173" max="7424" width="9" style="17"/>
    <col min="7425" max="7425" width="10.875" style="17" customWidth="1"/>
    <col min="7426" max="7426" width="16.5" style="17" customWidth="1"/>
    <col min="7427" max="7427" width="16.75" style="17" customWidth="1"/>
    <col min="7428" max="7428" width="14.875" style="17" customWidth="1"/>
    <col min="7429" max="7680" width="9" style="17"/>
    <col min="7681" max="7681" width="10.875" style="17" customWidth="1"/>
    <col min="7682" max="7682" width="16.5" style="17" customWidth="1"/>
    <col min="7683" max="7683" width="16.75" style="17" customWidth="1"/>
    <col min="7684" max="7684" width="14.875" style="17" customWidth="1"/>
    <col min="7685" max="7936" width="9" style="17"/>
    <col min="7937" max="7937" width="10.875" style="17" customWidth="1"/>
    <col min="7938" max="7938" width="16.5" style="17" customWidth="1"/>
    <col min="7939" max="7939" width="16.75" style="17" customWidth="1"/>
    <col min="7940" max="7940" width="14.875" style="17" customWidth="1"/>
    <col min="7941" max="8192" width="9" style="17"/>
    <col min="8193" max="8193" width="10.875" style="17" customWidth="1"/>
    <col min="8194" max="8194" width="16.5" style="17" customWidth="1"/>
    <col min="8195" max="8195" width="16.75" style="17" customWidth="1"/>
    <col min="8196" max="8196" width="14.875" style="17" customWidth="1"/>
    <col min="8197" max="8448" width="9" style="17"/>
    <col min="8449" max="8449" width="10.875" style="17" customWidth="1"/>
    <col min="8450" max="8450" width="16.5" style="17" customWidth="1"/>
    <col min="8451" max="8451" width="16.75" style="17" customWidth="1"/>
    <col min="8452" max="8452" width="14.875" style="17" customWidth="1"/>
    <col min="8453" max="8704" width="9" style="17"/>
    <col min="8705" max="8705" width="10.875" style="17" customWidth="1"/>
    <col min="8706" max="8706" width="16.5" style="17" customWidth="1"/>
    <col min="8707" max="8707" width="16.75" style="17" customWidth="1"/>
    <col min="8708" max="8708" width="14.875" style="17" customWidth="1"/>
    <col min="8709" max="8960" width="9" style="17"/>
    <col min="8961" max="8961" width="10.875" style="17" customWidth="1"/>
    <col min="8962" max="8962" width="16.5" style="17" customWidth="1"/>
    <col min="8963" max="8963" width="16.75" style="17" customWidth="1"/>
    <col min="8964" max="8964" width="14.875" style="17" customWidth="1"/>
    <col min="8965" max="9216" width="9" style="17"/>
    <col min="9217" max="9217" width="10.875" style="17" customWidth="1"/>
    <col min="9218" max="9218" width="16.5" style="17" customWidth="1"/>
    <col min="9219" max="9219" width="16.75" style="17" customWidth="1"/>
    <col min="9220" max="9220" width="14.875" style="17" customWidth="1"/>
    <col min="9221" max="9472" width="9" style="17"/>
    <col min="9473" max="9473" width="10.875" style="17" customWidth="1"/>
    <col min="9474" max="9474" width="16.5" style="17" customWidth="1"/>
    <col min="9475" max="9475" width="16.75" style="17" customWidth="1"/>
    <col min="9476" max="9476" width="14.875" style="17" customWidth="1"/>
    <col min="9477" max="9728" width="9" style="17"/>
    <col min="9729" max="9729" width="10.875" style="17" customWidth="1"/>
    <col min="9730" max="9730" width="16.5" style="17" customWidth="1"/>
    <col min="9731" max="9731" width="16.75" style="17" customWidth="1"/>
    <col min="9732" max="9732" width="14.875" style="17" customWidth="1"/>
    <col min="9733" max="9984" width="9" style="17"/>
    <col min="9985" max="9985" width="10.875" style="17" customWidth="1"/>
    <col min="9986" max="9986" width="16.5" style="17" customWidth="1"/>
    <col min="9987" max="9987" width="16.75" style="17" customWidth="1"/>
    <col min="9988" max="9988" width="14.875" style="17" customWidth="1"/>
    <col min="9989" max="10240" width="9" style="17"/>
    <col min="10241" max="10241" width="10.875" style="17" customWidth="1"/>
    <col min="10242" max="10242" width="16.5" style="17" customWidth="1"/>
    <col min="10243" max="10243" width="16.75" style="17" customWidth="1"/>
    <col min="10244" max="10244" width="14.875" style="17" customWidth="1"/>
    <col min="10245" max="10496" width="9" style="17"/>
    <col min="10497" max="10497" width="10.875" style="17" customWidth="1"/>
    <col min="10498" max="10498" width="16.5" style="17" customWidth="1"/>
    <col min="10499" max="10499" width="16.75" style="17" customWidth="1"/>
    <col min="10500" max="10500" width="14.875" style="17" customWidth="1"/>
    <col min="10501" max="10752" width="9" style="17"/>
    <col min="10753" max="10753" width="10.875" style="17" customWidth="1"/>
    <col min="10754" max="10754" width="16.5" style="17" customWidth="1"/>
    <col min="10755" max="10755" width="16.75" style="17" customWidth="1"/>
    <col min="10756" max="10756" width="14.875" style="17" customWidth="1"/>
    <col min="10757" max="11008" width="9" style="17"/>
    <col min="11009" max="11009" width="10.875" style="17" customWidth="1"/>
    <col min="11010" max="11010" width="16.5" style="17" customWidth="1"/>
    <col min="11011" max="11011" width="16.75" style="17" customWidth="1"/>
    <col min="11012" max="11012" width="14.875" style="17" customWidth="1"/>
    <col min="11013" max="11264" width="9" style="17"/>
    <col min="11265" max="11265" width="10.875" style="17" customWidth="1"/>
    <col min="11266" max="11266" width="16.5" style="17" customWidth="1"/>
    <col min="11267" max="11267" width="16.75" style="17" customWidth="1"/>
    <col min="11268" max="11268" width="14.875" style="17" customWidth="1"/>
    <col min="11269" max="11520" width="9" style="17"/>
    <col min="11521" max="11521" width="10.875" style="17" customWidth="1"/>
    <col min="11522" max="11522" width="16.5" style="17" customWidth="1"/>
    <col min="11523" max="11523" width="16.75" style="17" customWidth="1"/>
    <col min="11524" max="11524" width="14.875" style="17" customWidth="1"/>
    <col min="11525" max="11776" width="9" style="17"/>
    <col min="11777" max="11777" width="10.875" style="17" customWidth="1"/>
    <col min="11778" max="11778" width="16.5" style="17" customWidth="1"/>
    <col min="11779" max="11779" width="16.75" style="17" customWidth="1"/>
    <col min="11780" max="11780" width="14.875" style="17" customWidth="1"/>
    <col min="11781" max="12032" width="9" style="17"/>
    <col min="12033" max="12033" width="10.875" style="17" customWidth="1"/>
    <col min="12034" max="12034" width="16.5" style="17" customWidth="1"/>
    <col min="12035" max="12035" width="16.75" style="17" customWidth="1"/>
    <col min="12036" max="12036" width="14.875" style="17" customWidth="1"/>
    <col min="12037" max="12288" width="9" style="17"/>
    <col min="12289" max="12289" width="10.875" style="17" customWidth="1"/>
    <col min="12290" max="12290" width="16.5" style="17" customWidth="1"/>
    <col min="12291" max="12291" width="16.75" style="17" customWidth="1"/>
    <col min="12292" max="12292" width="14.875" style="17" customWidth="1"/>
    <col min="12293" max="12544" width="9" style="17"/>
    <col min="12545" max="12545" width="10.875" style="17" customWidth="1"/>
    <col min="12546" max="12546" width="16.5" style="17" customWidth="1"/>
    <col min="12547" max="12547" width="16.75" style="17" customWidth="1"/>
    <col min="12548" max="12548" width="14.875" style="17" customWidth="1"/>
    <col min="12549" max="12800" width="9" style="17"/>
    <col min="12801" max="12801" width="10.875" style="17" customWidth="1"/>
    <col min="12802" max="12802" width="16.5" style="17" customWidth="1"/>
    <col min="12803" max="12803" width="16.75" style="17" customWidth="1"/>
    <col min="12804" max="12804" width="14.875" style="17" customWidth="1"/>
    <col min="12805" max="13056" width="9" style="17"/>
    <col min="13057" max="13057" width="10.875" style="17" customWidth="1"/>
    <col min="13058" max="13058" width="16.5" style="17" customWidth="1"/>
    <col min="13059" max="13059" width="16.75" style="17" customWidth="1"/>
    <col min="13060" max="13060" width="14.875" style="17" customWidth="1"/>
    <col min="13061" max="13312" width="9" style="17"/>
    <col min="13313" max="13313" width="10.875" style="17" customWidth="1"/>
    <col min="13314" max="13314" width="16.5" style="17" customWidth="1"/>
    <col min="13315" max="13315" width="16.75" style="17" customWidth="1"/>
    <col min="13316" max="13316" width="14.875" style="17" customWidth="1"/>
    <col min="13317" max="13568" width="9" style="17"/>
    <col min="13569" max="13569" width="10.875" style="17" customWidth="1"/>
    <col min="13570" max="13570" width="16.5" style="17" customWidth="1"/>
    <col min="13571" max="13571" width="16.75" style="17" customWidth="1"/>
    <col min="13572" max="13572" width="14.875" style="17" customWidth="1"/>
    <col min="13573" max="13824" width="9" style="17"/>
    <col min="13825" max="13825" width="10.875" style="17" customWidth="1"/>
    <col min="13826" max="13826" width="16.5" style="17" customWidth="1"/>
    <col min="13827" max="13827" width="16.75" style="17" customWidth="1"/>
    <col min="13828" max="13828" width="14.875" style="17" customWidth="1"/>
    <col min="13829" max="14080" width="9" style="17"/>
    <col min="14081" max="14081" width="10.875" style="17" customWidth="1"/>
    <col min="14082" max="14082" width="16.5" style="17" customWidth="1"/>
    <col min="14083" max="14083" width="16.75" style="17" customWidth="1"/>
    <col min="14084" max="14084" width="14.875" style="17" customWidth="1"/>
    <col min="14085" max="14336" width="9" style="17"/>
    <col min="14337" max="14337" width="10.875" style="17" customWidth="1"/>
    <col min="14338" max="14338" width="16.5" style="17" customWidth="1"/>
    <col min="14339" max="14339" width="16.75" style="17" customWidth="1"/>
    <col min="14340" max="14340" width="14.875" style="17" customWidth="1"/>
    <col min="14341" max="14592" width="9" style="17"/>
    <col min="14593" max="14593" width="10.875" style="17" customWidth="1"/>
    <col min="14594" max="14594" width="16.5" style="17" customWidth="1"/>
    <col min="14595" max="14595" width="16.75" style="17" customWidth="1"/>
    <col min="14596" max="14596" width="14.875" style="17" customWidth="1"/>
    <col min="14597" max="14848" width="9" style="17"/>
    <col min="14849" max="14849" width="10.875" style="17" customWidth="1"/>
    <col min="14850" max="14850" width="16.5" style="17" customWidth="1"/>
    <col min="14851" max="14851" width="16.75" style="17" customWidth="1"/>
    <col min="14852" max="14852" width="14.875" style="17" customWidth="1"/>
    <col min="14853" max="15104" width="9" style="17"/>
    <col min="15105" max="15105" width="10.875" style="17" customWidth="1"/>
    <col min="15106" max="15106" width="16.5" style="17" customWidth="1"/>
    <col min="15107" max="15107" width="16.75" style="17" customWidth="1"/>
    <col min="15108" max="15108" width="14.875" style="17" customWidth="1"/>
    <col min="15109" max="15360" width="9" style="17"/>
    <col min="15361" max="15361" width="10.875" style="17" customWidth="1"/>
    <col min="15362" max="15362" width="16.5" style="17" customWidth="1"/>
    <col min="15363" max="15363" width="16.75" style="17" customWidth="1"/>
    <col min="15364" max="15364" width="14.875" style="17" customWidth="1"/>
    <col min="15365" max="15616" width="9" style="17"/>
    <col min="15617" max="15617" width="10.875" style="17" customWidth="1"/>
    <col min="15618" max="15618" width="16.5" style="17" customWidth="1"/>
    <col min="15619" max="15619" width="16.75" style="17" customWidth="1"/>
    <col min="15620" max="15620" width="14.875" style="17" customWidth="1"/>
    <col min="15621" max="15872" width="9" style="17"/>
    <col min="15873" max="15873" width="10.875" style="17" customWidth="1"/>
    <col min="15874" max="15874" width="16.5" style="17" customWidth="1"/>
    <col min="15875" max="15875" width="16.75" style="17" customWidth="1"/>
    <col min="15876" max="15876" width="14.875" style="17" customWidth="1"/>
    <col min="15877" max="16128" width="9" style="17"/>
    <col min="16129" max="16129" width="10.875" style="17" customWidth="1"/>
    <col min="16130" max="16130" width="16.5" style="17" customWidth="1"/>
    <col min="16131" max="16131" width="16.75" style="17" customWidth="1"/>
    <col min="16132" max="16132" width="14.875" style="17" customWidth="1"/>
    <col min="16133" max="16384" width="9" style="17"/>
  </cols>
  <sheetData>
    <row r="3" spans="1:13" ht="30.75" customHeight="1">
      <c r="A3" s="490"/>
      <c r="B3" s="490"/>
      <c r="C3" s="490"/>
      <c r="D3" s="490"/>
      <c r="E3" s="490"/>
      <c r="F3" s="490"/>
      <c r="G3" s="490"/>
      <c r="H3" s="490"/>
      <c r="I3" s="490"/>
      <c r="J3" s="490"/>
      <c r="K3" s="490"/>
      <c r="L3" s="490"/>
      <c r="M3" s="490"/>
    </row>
    <row r="4" spans="1:13">
      <c r="C4" s="65"/>
    </row>
    <row r="38" spans="1:4" s="14" customFormat="1" ht="17.25" customHeight="1">
      <c r="A38" s="14" t="s">
        <v>320</v>
      </c>
    </row>
    <row r="39" spans="1:4" s="14" customFormat="1" ht="17.25" customHeight="1"/>
    <row r="40" spans="1:4" ht="27.95" customHeight="1">
      <c r="A40" s="402" t="s">
        <v>321</v>
      </c>
      <c r="B40" s="405" t="s">
        <v>453</v>
      </c>
      <c r="C40" s="405" t="s">
        <v>454</v>
      </c>
      <c r="D40" s="402" t="s">
        <v>455</v>
      </c>
    </row>
    <row r="41" spans="1:4" ht="21" customHeight="1">
      <c r="A41" s="491" t="s">
        <v>456</v>
      </c>
      <c r="B41" s="407">
        <v>33973300</v>
      </c>
      <c r="C41" s="407">
        <v>30997200</v>
      </c>
      <c r="D41" s="492">
        <v>2976100</v>
      </c>
    </row>
    <row r="42" spans="1:4" ht="21" customHeight="1">
      <c r="A42" s="406" t="s">
        <v>457</v>
      </c>
      <c r="B42" s="407">
        <v>36354400</v>
      </c>
      <c r="C42" s="407">
        <v>32971300</v>
      </c>
      <c r="D42" s="492">
        <v>3383100</v>
      </c>
    </row>
    <row r="43" spans="1:4" ht="21" customHeight="1">
      <c r="A43" s="406" t="s">
        <v>458</v>
      </c>
      <c r="B43" s="407">
        <v>38026700</v>
      </c>
      <c r="C43" s="407">
        <v>34513900</v>
      </c>
      <c r="D43" s="492">
        <v>3512800</v>
      </c>
    </row>
    <row r="44" spans="1:4" ht="21" customHeight="1">
      <c r="A44" s="406" t="s">
        <v>459</v>
      </c>
      <c r="B44" s="407">
        <v>37674900</v>
      </c>
      <c r="C44" s="407">
        <v>34315500</v>
      </c>
      <c r="D44" s="492">
        <v>3359400</v>
      </c>
    </row>
    <row r="45" spans="1:4" ht="21" customHeight="1">
      <c r="A45" s="406" t="s">
        <v>460</v>
      </c>
      <c r="B45" s="407">
        <v>37506500</v>
      </c>
      <c r="C45" s="407">
        <v>34410300</v>
      </c>
      <c r="D45" s="492">
        <v>3096200</v>
      </c>
    </row>
    <row r="46" spans="1:4" ht="21" customHeight="1">
      <c r="A46" s="406" t="s">
        <v>461</v>
      </c>
      <c r="B46" s="407">
        <v>38056800</v>
      </c>
      <c r="C46" s="407">
        <v>34817700</v>
      </c>
      <c r="D46" s="492">
        <v>3239100</v>
      </c>
    </row>
    <row r="47" spans="1:4" ht="21" customHeight="1">
      <c r="A47" s="406" t="s">
        <v>462</v>
      </c>
      <c r="B47" s="407">
        <v>35828900</v>
      </c>
      <c r="C47" s="407">
        <v>32681900</v>
      </c>
      <c r="D47" s="492">
        <v>3147000</v>
      </c>
    </row>
    <row r="48" spans="1:4" ht="21" customHeight="1">
      <c r="A48" s="406" t="s">
        <v>463</v>
      </c>
      <c r="B48" s="407">
        <v>41914900</v>
      </c>
      <c r="C48" s="407">
        <v>38481300</v>
      </c>
      <c r="D48" s="492">
        <v>3433600</v>
      </c>
    </row>
    <row r="49" spans="1:4" ht="21" customHeight="1">
      <c r="A49" s="406" t="s">
        <v>464</v>
      </c>
      <c r="B49" s="407">
        <v>42640400</v>
      </c>
      <c r="C49" s="407">
        <v>39295500</v>
      </c>
      <c r="D49" s="492">
        <v>3344900</v>
      </c>
    </row>
    <row r="50" spans="1:4" ht="21" customHeight="1">
      <c r="A50" s="406" t="s">
        <v>465</v>
      </c>
      <c r="B50" s="407">
        <v>42706900</v>
      </c>
      <c r="C50" s="407">
        <v>39467900</v>
      </c>
      <c r="D50" s="492">
        <v>3239000</v>
      </c>
    </row>
    <row r="51" spans="1:4" ht="21" customHeight="1">
      <c r="A51" s="406" t="s">
        <v>466</v>
      </c>
      <c r="B51" s="411">
        <f>C51+D51</f>
        <v>42794200</v>
      </c>
      <c r="C51" s="411">
        <v>39719800</v>
      </c>
      <c r="D51" s="493">
        <v>3074400</v>
      </c>
    </row>
    <row r="52" spans="1:4" ht="21" customHeight="1">
      <c r="A52" s="406" t="s">
        <v>467</v>
      </c>
      <c r="B52" s="407">
        <f>C52+D52</f>
        <v>42712200</v>
      </c>
      <c r="C52" s="407">
        <v>39440400</v>
      </c>
      <c r="D52" s="492">
        <v>3271800</v>
      </c>
    </row>
    <row r="53" spans="1:4" ht="21" customHeight="1">
      <c r="A53" s="406" t="s">
        <v>468</v>
      </c>
      <c r="B53" s="407">
        <f>C53+D53</f>
        <v>43994800</v>
      </c>
      <c r="C53" s="407">
        <v>40797500</v>
      </c>
      <c r="D53" s="492">
        <v>3197300</v>
      </c>
    </row>
    <row r="54" spans="1:4" ht="21" customHeight="1">
      <c r="A54" s="406" t="s">
        <v>469</v>
      </c>
      <c r="B54" s="407">
        <f>C54+D54</f>
        <v>43993000</v>
      </c>
      <c r="C54" s="407">
        <v>40824900</v>
      </c>
      <c r="D54" s="492">
        <v>3168100</v>
      </c>
    </row>
    <row r="55" spans="1:4" ht="21" customHeight="1">
      <c r="A55" s="406" t="s">
        <v>470</v>
      </c>
      <c r="B55" s="407">
        <f>C55+D55</f>
        <v>42292000</v>
      </c>
      <c r="C55" s="407">
        <v>39310200</v>
      </c>
      <c r="D55" s="492">
        <v>2981800</v>
      </c>
    </row>
    <row r="56" spans="1:4" ht="21" customHeight="1">
      <c r="A56" s="406" t="s">
        <v>471</v>
      </c>
      <c r="B56" s="407">
        <v>43681900</v>
      </c>
      <c r="C56" s="407">
        <v>40676100</v>
      </c>
      <c r="D56" s="492">
        <v>3005800</v>
      </c>
    </row>
    <row r="57" spans="1:4" ht="21" customHeight="1">
      <c r="A57" s="406" t="s">
        <v>472</v>
      </c>
      <c r="B57" s="411">
        <f t="shared" ref="B57:B65" si="0">C57+D57</f>
        <v>43119000</v>
      </c>
      <c r="C57" s="411">
        <v>40105200</v>
      </c>
      <c r="D57" s="493">
        <v>3013800</v>
      </c>
    </row>
    <row r="58" spans="1:4" ht="21" customHeight="1">
      <c r="A58" s="406" t="s">
        <v>473</v>
      </c>
      <c r="B58" s="411">
        <f t="shared" si="0"/>
        <v>46502600</v>
      </c>
      <c r="C58" s="411">
        <v>43402700</v>
      </c>
      <c r="D58" s="493">
        <v>3099900</v>
      </c>
    </row>
    <row r="59" spans="1:4" ht="21" customHeight="1">
      <c r="A59" s="406" t="s">
        <v>474</v>
      </c>
      <c r="B59" s="407">
        <f t="shared" si="0"/>
        <v>46664800</v>
      </c>
      <c r="C59" s="407">
        <v>43499700</v>
      </c>
      <c r="D59" s="492">
        <v>3165100</v>
      </c>
    </row>
    <row r="60" spans="1:4" ht="21" customHeight="1">
      <c r="A60" s="406" t="s">
        <v>475</v>
      </c>
      <c r="B60" s="407">
        <f t="shared" si="0"/>
        <v>45071500</v>
      </c>
      <c r="C60" s="407">
        <v>42032100</v>
      </c>
      <c r="D60" s="492">
        <v>3039400</v>
      </c>
    </row>
    <row r="61" spans="1:4" ht="21" customHeight="1">
      <c r="A61" s="406" t="s">
        <v>476</v>
      </c>
      <c r="B61" s="407">
        <f t="shared" si="0"/>
        <v>44454400</v>
      </c>
      <c r="C61" s="407">
        <v>41589900</v>
      </c>
      <c r="D61" s="492">
        <v>2864500</v>
      </c>
    </row>
    <row r="62" spans="1:4" ht="21" customHeight="1">
      <c r="A62" s="406" t="s">
        <v>477</v>
      </c>
      <c r="B62" s="407">
        <f t="shared" si="0"/>
        <v>43573900</v>
      </c>
      <c r="C62" s="407">
        <v>40579400</v>
      </c>
      <c r="D62" s="492">
        <v>2994500</v>
      </c>
    </row>
    <row r="63" spans="1:4" ht="21" customHeight="1">
      <c r="A63" s="406" t="s">
        <v>478</v>
      </c>
      <c r="B63" s="407">
        <f t="shared" si="0"/>
        <v>47357300</v>
      </c>
      <c r="C63" s="407">
        <v>44118700</v>
      </c>
      <c r="D63" s="492">
        <v>3238600</v>
      </c>
    </row>
    <row r="64" spans="1:4" ht="21" customHeight="1">
      <c r="A64" s="406" t="s">
        <v>479</v>
      </c>
      <c r="B64" s="416">
        <f t="shared" si="0"/>
        <v>44191300</v>
      </c>
      <c r="C64" s="416">
        <f>'[7]２頁'!C16</f>
        <v>41229000</v>
      </c>
      <c r="D64" s="494">
        <f>'[7]２頁'!C17</f>
        <v>2962300</v>
      </c>
    </row>
    <row r="65" spans="1:7" ht="21" customHeight="1">
      <c r="A65" s="406" t="s">
        <v>480</v>
      </c>
      <c r="B65" s="411">
        <f t="shared" si="0"/>
        <v>45226900</v>
      </c>
      <c r="C65" s="411">
        <v>42020300</v>
      </c>
      <c r="D65" s="493">
        <v>3206600</v>
      </c>
    </row>
    <row r="66" spans="1:7" ht="21" customHeight="1">
      <c r="A66" s="418" t="s">
        <v>481</v>
      </c>
      <c r="B66" s="419">
        <v>46328600</v>
      </c>
      <c r="C66" s="419">
        <v>43002300</v>
      </c>
      <c r="D66" s="493">
        <v>3326300</v>
      </c>
      <c r="E66" s="495"/>
      <c r="F66" s="496"/>
      <c r="G66" s="495"/>
    </row>
    <row r="67" spans="1:7" ht="21" customHeight="1">
      <c r="A67" s="406" t="s">
        <v>482</v>
      </c>
      <c r="B67" s="492">
        <v>47941200</v>
      </c>
      <c r="C67" s="492">
        <v>44112400</v>
      </c>
      <c r="D67" s="492">
        <v>3828800</v>
      </c>
      <c r="E67" s="495"/>
      <c r="F67" s="496"/>
      <c r="G67" s="495"/>
    </row>
    <row r="68" spans="1:7" ht="21" customHeight="1">
      <c r="A68" s="497" t="s">
        <v>483</v>
      </c>
      <c r="B68" s="492">
        <v>50767300</v>
      </c>
      <c r="C68" s="492">
        <v>46990000</v>
      </c>
      <c r="D68" s="498">
        <v>3777300</v>
      </c>
      <c r="E68" s="495"/>
      <c r="F68" s="496"/>
      <c r="G68" s="495"/>
    </row>
    <row r="69" spans="1:7" ht="21" customHeight="1">
      <c r="A69" s="497" t="s">
        <v>484</v>
      </c>
      <c r="B69" s="494">
        <v>52481000</v>
      </c>
      <c r="C69" s="494">
        <v>48607400</v>
      </c>
      <c r="D69" s="499">
        <v>3873600</v>
      </c>
      <c r="E69" s="495"/>
      <c r="F69" s="496"/>
      <c r="G69" s="495"/>
    </row>
    <row r="70" spans="1:7" ht="21" customHeight="1">
      <c r="A70" s="497" t="s">
        <v>485</v>
      </c>
      <c r="B70" s="494">
        <v>52536200</v>
      </c>
      <c r="C70" s="500">
        <v>48544100</v>
      </c>
      <c r="D70" s="499">
        <v>3992100</v>
      </c>
      <c r="E70" s="495"/>
      <c r="F70" s="496"/>
      <c r="G70" s="495"/>
    </row>
    <row r="71" spans="1:7">
      <c r="A71" s="17" t="s">
        <v>366</v>
      </c>
    </row>
  </sheetData>
  <mergeCells count="1">
    <mergeCell ref="A3:M3"/>
  </mergeCells>
  <phoneticPr fontId="1"/>
  <pageMargins left="0.70866141732283472" right="0.70866141732283472" top="0.74803149606299213" bottom="0.74803149606299213" header="0.31496062992125984" footer="0.31496062992125984"/>
  <pageSetup paperSize="9"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7"/>
  <sheetViews>
    <sheetView workbookViewId="0">
      <selection activeCell="B12" sqref="B12"/>
    </sheetView>
  </sheetViews>
  <sheetFormatPr defaultRowHeight="13.5"/>
  <sheetData>
    <row r="1" spans="2:7" s="7" customFormat="1" ht="63.75" customHeight="1">
      <c r="B1" s="9" t="s">
        <v>3</v>
      </c>
      <c r="C1" s="10"/>
      <c r="D1" s="10"/>
      <c r="E1" s="10"/>
      <c r="F1" s="10"/>
      <c r="G1" s="10"/>
    </row>
    <row r="2" spans="2:7" s="11" customFormat="1" ht="43.5" customHeight="1">
      <c r="B2" s="11" t="s">
        <v>4</v>
      </c>
    </row>
    <row r="3" spans="2:7" s="11" customFormat="1" ht="34.5" customHeight="1">
      <c r="B3" s="11" t="s">
        <v>5</v>
      </c>
    </row>
    <row r="4" spans="2:7" s="11" customFormat="1" ht="22.5" customHeight="1">
      <c r="B4" s="11" t="s">
        <v>6</v>
      </c>
    </row>
    <row r="5" spans="2:7" s="11" customFormat="1" ht="22.5" customHeight="1">
      <c r="B5" s="11" t="s">
        <v>7</v>
      </c>
    </row>
    <row r="6" spans="2:7" s="11" customFormat="1" ht="22.5" customHeight="1">
      <c r="B6" s="11" t="s">
        <v>8</v>
      </c>
    </row>
    <row r="7" spans="2:7" s="11" customFormat="1" ht="22.5" customHeight="1">
      <c r="B7" s="11" t="s">
        <v>9</v>
      </c>
    </row>
    <row r="8" spans="2:7" s="11" customFormat="1" ht="22.5" customHeight="1">
      <c r="B8" s="11" t="s">
        <v>10</v>
      </c>
    </row>
    <row r="9" spans="2:7" s="11" customFormat="1" ht="34.5" customHeight="1">
      <c r="B9" s="11" t="s">
        <v>11</v>
      </c>
    </row>
    <row r="10" spans="2:7" s="11" customFormat="1" ht="34.5" customHeight="1">
      <c r="B10" s="11" t="s">
        <v>12</v>
      </c>
    </row>
    <row r="11" spans="2:7" s="11" customFormat="1" ht="34.5" customHeight="1">
      <c r="B11" s="11" t="s">
        <v>13</v>
      </c>
    </row>
    <row r="12" spans="2:7" s="11" customFormat="1" ht="34.5" customHeight="1">
      <c r="B12" s="11" t="s">
        <v>14</v>
      </c>
    </row>
    <row r="13" spans="2:7" s="11" customFormat="1" ht="34.5" customHeight="1">
      <c r="B13" s="11" t="s">
        <v>15</v>
      </c>
    </row>
    <row r="14" spans="2:7" s="11" customFormat="1" ht="34.5" customHeight="1">
      <c r="B14" s="11" t="s">
        <v>16</v>
      </c>
    </row>
    <row r="15" spans="2:7" s="11" customFormat="1" ht="34.5" customHeight="1">
      <c r="B15" s="11" t="s">
        <v>17</v>
      </c>
    </row>
    <row r="16" spans="2:7" s="11" customFormat="1" ht="34.5" customHeight="1">
      <c r="B16" s="11" t="s">
        <v>18</v>
      </c>
    </row>
    <row r="17" s="11" customFormat="1" ht="34.5" customHeight="1"/>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zoomScaleNormal="100" workbookViewId="0">
      <selection activeCell="A2" sqref="A2"/>
    </sheetView>
  </sheetViews>
  <sheetFormatPr defaultRowHeight="13.5"/>
  <cols>
    <col min="9" max="9" width="12.125" customWidth="1"/>
    <col min="10" max="10" width="5.875" customWidth="1"/>
  </cols>
  <sheetData>
    <row r="1" spans="1:4" s="14" customFormat="1" ht="17.25">
      <c r="A1" s="12" t="s">
        <v>19</v>
      </c>
      <c r="B1" s="13"/>
    </row>
    <row r="2" spans="1:4" s="14" customFormat="1" ht="17.25">
      <c r="A2" s="12"/>
      <c r="B2" s="13"/>
    </row>
    <row r="3" spans="1:4" s="14" customFormat="1" ht="17.25">
      <c r="A3" s="12"/>
      <c r="B3" s="13"/>
    </row>
    <row r="4" spans="1:4" s="17" customFormat="1" ht="30" customHeight="1">
      <c r="A4" s="15" t="s">
        <v>20</v>
      </c>
      <c r="B4" s="16"/>
    </row>
    <row r="5" spans="1:4" s="17" customFormat="1" ht="30" customHeight="1">
      <c r="A5" s="15" t="s">
        <v>21</v>
      </c>
      <c r="B5" s="16"/>
      <c r="D5" s="18"/>
    </row>
    <row r="6" spans="1:4" s="17" customFormat="1" ht="24" customHeight="1">
      <c r="A6" s="19" t="s">
        <v>22</v>
      </c>
      <c r="B6" s="16"/>
    </row>
    <row r="7" spans="1:4" s="17" customFormat="1" ht="60" customHeight="1">
      <c r="A7" s="15" t="s">
        <v>23</v>
      </c>
      <c r="B7" s="16"/>
    </row>
    <row r="8" spans="1:4" s="17" customFormat="1" ht="30" customHeight="1">
      <c r="A8" s="19" t="s">
        <v>24</v>
      </c>
      <c r="B8" s="16"/>
    </row>
    <row r="9" spans="1:4" s="22" customFormat="1" ht="24" customHeight="1">
      <c r="A9" s="20" t="s">
        <v>25</v>
      </c>
      <c r="B9" s="21"/>
    </row>
    <row r="10" spans="1:4" s="17" customFormat="1" ht="60" customHeight="1">
      <c r="A10" s="15" t="s">
        <v>26</v>
      </c>
      <c r="B10" s="16"/>
    </row>
    <row r="11" spans="1:4" s="17" customFormat="1" ht="30" customHeight="1">
      <c r="A11" s="15" t="s">
        <v>27</v>
      </c>
      <c r="B11" s="16"/>
    </row>
    <row r="12" spans="1:4" s="17" customFormat="1" ht="60" customHeight="1">
      <c r="A12" s="15" t="s">
        <v>28</v>
      </c>
      <c r="B12" s="16"/>
    </row>
    <row r="13" spans="1:4" s="17" customFormat="1" ht="30" customHeight="1">
      <c r="A13" s="19" t="s">
        <v>29</v>
      </c>
      <c r="B13" s="16"/>
    </row>
    <row r="14" spans="1:4" s="17" customFormat="1" ht="24" customHeight="1">
      <c r="A14" s="19" t="s">
        <v>30</v>
      </c>
      <c r="B14" s="16"/>
    </row>
    <row r="15" spans="1:4" s="17" customFormat="1" ht="24" customHeight="1">
      <c r="A15" s="15" t="s">
        <v>31</v>
      </c>
      <c r="B15" s="16"/>
    </row>
    <row r="16" spans="1:4" s="17" customFormat="1" ht="24" customHeight="1">
      <c r="A16" s="19" t="s">
        <v>32</v>
      </c>
      <c r="B16" s="16"/>
    </row>
    <row r="17" spans="1:7" s="17" customFormat="1" ht="30" customHeight="1">
      <c r="A17" s="19" t="s">
        <v>33</v>
      </c>
      <c r="B17" s="16"/>
    </row>
    <row r="18" spans="1:7" s="17" customFormat="1" ht="24" customHeight="1">
      <c r="A18" s="19" t="s">
        <v>34</v>
      </c>
      <c r="B18" s="16"/>
    </row>
    <row r="19" spans="1:7" s="17" customFormat="1" ht="30" customHeight="1">
      <c r="A19" s="23"/>
      <c r="B19" s="16"/>
    </row>
    <row r="20" spans="1:7" s="17" customFormat="1">
      <c r="A20" s="23"/>
      <c r="B20" s="16"/>
    </row>
    <row r="21" spans="1:7" s="17" customFormat="1">
      <c r="A21" s="23"/>
      <c r="B21" s="21"/>
      <c r="C21" s="22"/>
      <c r="D21" s="22"/>
      <c r="E21" s="22"/>
      <c r="F21" s="22"/>
      <c r="G21" s="24"/>
    </row>
    <row r="22" spans="1:7" s="17" customFormat="1">
      <c r="A22" s="16"/>
      <c r="B22" s="21"/>
      <c r="C22" s="22"/>
      <c r="D22" s="22"/>
      <c r="E22" s="22"/>
      <c r="F22" s="22"/>
      <c r="G22" s="24"/>
    </row>
  </sheetData>
  <phoneticPr fontId="1"/>
  <pageMargins left="0.70866141732283472" right="0.70866141732283472" top="0.74803149606299213" bottom="0.74803149606299213" header="0.31496062992125984" footer="0.31496062992125984"/>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118" zoomScaleNormal="118" workbookViewId="0">
      <selection activeCell="I15" sqref="I15"/>
    </sheetView>
  </sheetViews>
  <sheetFormatPr defaultRowHeight="13.5"/>
  <cols>
    <col min="1" max="1" width="2.5" style="17" customWidth="1"/>
    <col min="2" max="2" width="14.25" style="17" customWidth="1"/>
    <col min="3" max="3" width="17.5" style="17" bestFit="1" customWidth="1"/>
    <col min="4" max="4" width="17.5" style="17" customWidth="1"/>
    <col min="5" max="5" width="25.125" style="17" customWidth="1"/>
    <col min="6" max="6" width="11" style="17" customWidth="1"/>
    <col min="7" max="256" width="9" style="17"/>
    <col min="257" max="257" width="2.5" style="17" customWidth="1"/>
    <col min="258" max="258" width="14.25" style="17" customWidth="1"/>
    <col min="259" max="259" width="17.5" style="17" bestFit="1" customWidth="1"/>
    <col min="260" max="260" width="17.5" style="17" customWidth="1"/>
    <col min="261" max="261" width="25.125" style="17" customWidth="1"/>
    <col min="262" max="262" width="11" style="17" customWidth="1"/>
    <col min="263" max="512" width="9" style="17"/>
    <col min="513" max="513" width="2.5" style="17" customWidth="1"/>
    <col min="514" max="514" width="14.25" style="17" customWidth="1"/>
    <col min="515" max="515" width="17.5" style="17" bestFit="1" customWidth="1"/>
    <col min="516" max="516" width="17.5" style="17" customWidth="1"/>
    <col min="517" max="517" width="25.125" style="17" customWidth="1"/>
    <col min="518" max="518" width="11" style="17" customWidth="1"/>
    <col min="519" max="768" width="9" style="17"/>
    <col min="769" max="769" width="2.5" style="17" customWidth="1"/>
    <col min="770" max="770" width="14.25" style="17" customWidth="1"/>
    <col min="771" max="771" width="17.5" style="17" bestFit="1" customWidth="1"/>
    <col min="772" max="772" width="17.5" style="17" customWidth="1"/>
    <col min="773" max="773" width="25.125" style="17" customWidth="1"/>
    <col min="774" max="774" width="11" style="17" customWidth="1"/>
    <col min="775" max="1024" width="9" style="17"/>
    <col min="1025" max="1025" width="2.5" style="17" customWidth="1"/>
    <col min="1026" max="1026" width="14.25" style="17" customWidth="1"/>
    <col min="1027" max="1027" width="17.5" style="17" bestFit="1" customWidth="1"/>
    <col min="1028" max="1028" width="17.5" style="17" customWidth="1"/>
    <col min="1029" max="1029" width="25.125" style="17" customWidth="1"/>
    <col min="1030" max="1030" width="11" style="17" customWidth="1"/>
    <col min="1031" max="1280" width="9" style="17"/>
    <col min="1281" max="1281" width="2.5" style="17" customWidth="1"/>
    <col min="1282" max="1282" width="14.25" style="17" customWidth="1"/>
    <col min="1283" max="1283" width="17.5" style="17" bestFit="1" customWidth="1"/>
    <col min="1284" max="1284" width="17.5" style="17" customWidth="1"/>
    <col min="1285" max="1285" width="25.125" style="17" customWidth="1"/>
    <col min="1286" max="1286" width="11" style="17" customWidth="1"/>
    <col min="1287" max="1536" width="9" style="17"/>
    <col min="1537" max="1537" width="2.5" style="17" customWidth="1"/>
    <col min="1538" max="1538" width="14.25" style="17" customWidth="1"/>
    <col min="1539" max="1539" width="17.5" style="17" bestFit="1" customWidth="1"/>
    <col min="1540" max="1540" width="17.5" style="17" customWidth="1"/>
    <col min="1541" max="1541" width="25.125" style="17" customWidth="1"/>
    <col min="1542" max="1542" width="11" style="17" customWidth="1"/>
    <col min="1543" max="1792" width="9" style="17"/>
    <col min="1793" max="1793" width="2.5" style="17" customWidth="1"/>
    <col min="1794" max="1794" width="14.25" style="17" customWidth="1"/>
    <col min="1795" max="1795" width="17.5" style="17" bestFit="1" customWidth="1"/>
    <col min="1796" max="1796" width="17.5" style="17" customWidth="1"/>
    <col min="1797" max="1797" width="25.125" style="17" customWidth="1"/>
    <col min="1798" max="1798" width="11" style="17" customWidth="1"/>
    <col min="1799" max="2048" width="9" style="17"/>
    <col min="2049" max="2049" width="2.5" style="17" customWidth="1"/>
    <col min="2050" max="2050" width="14.25" style="17" customWidth="1"/>
    <col min="2051" max="2051" width="17.5" style="17" bestFit="1" customWidth="1"/>
    <col min="2052" max="2052" width="17.5" style="17" customWidth="1"/>
    <col min="2053" max="2053" width="25.125" style="17" customWidth="1"/>
    <col min="2054" max="2054" width="11" style="17" customWidth="1"/>
    <col min="2055" max="2304" width="9" style="17"/>
    <col min="2305" max="2305" width="2.5" style="17" customWidth="1"/>
    <col min="2306" max="2306" width="14.25" style="17" customWidth="1"/>
    <col min="2307" max="2307" width="17.5" style="17" bestFit="1" customWidth="1"/>
    <col min="2308" max="2308" width="17.5" style="17" customWidth="1"/>
    <col min="2309" max="2309" width="25.125" style="17" customWidth="1"/>
    <col min="2310" max="2310" width="11" style="17" customWidth="1"/>
    <col min="2311" max="2560" width="9" style="17"/>
    <col min="2561" max="2561" width="2.5" style="17" customWidth="1"/>
    <col min="2562" max="2562" width="14.25" style="17" customWidth="1"/>
    <col min="2563" max="2563" width="17.5" style="17" bestFit="1" customWidth="1"/>
    <col min="2564" max="2564" width="17.5" style="17" customWidth="1"/>
    <col min="2565" max="2565" width="25.125" style="17" customWidth="1"/>
    <col min="2566" max="2566" width="11" style="17" customWidth="1"/>
    <col min="2567" max="2816" width="9" style="17"/>
    <col min="2817" max="2817" width="2.5" style="17" customWidth="1"/>
    <col min="2818" max="2818" width="14.25" style="17" customWidth="1"/>
    <col min="2819" max="2819" width="17.5" style="17" bestFit="1" customWidth="1"/>
    <col min="2820" max="2820" width="17.5" style="17" customWidth="1"/>
    <col min="2821" max="2821" width="25.125" style="17" customWidth="1"/>
    <col min="2822" max="2822" width="11" style="17" customWidth="1"/>
    <col min="2823" max="3072" width="9" style="17"/>
    <col min="3073" max="3073" width="2.5" style="17" customWidth="1"/>
    <col min="3074" max="3074" width="14.25" style="17" customWidth="1"/>
    <col min="3075" max="3075" width="17.5" style="17" bestFit="1" customWidth="1"/>
    <col min="3076" max="3076" width="17.5" style="17" customWidth="1"/>
    <col min="3077" max="3077" width="25.125" style="17" customWidth="1"/>
    <col min="3078" max="3078" width="11" style="17" customWidth="1"/>
    <col min="3079" max="3328" width="9" style="17"/>
    <col min="3329" max="3329" width="2.5" style="17" customWidth="1"/>
    <col min="3330" max="3330" width="14.25" style="17" customWidth="1"/>
    <col min="3331" max="3331" width="17.5" style="17" bestFit="1" customWidth="1"/>
    <col min="3332" max="3332" width="17.5" style="17" customWidth="1"/>
    <col min="3333" max="3333" width="25.125" style="17" customWidth="1"/>
    <col min="3334" max="3334" width="11" style="17" customWidth="1"/>
    <col min="3335" max="3584" width="9" style="17"/>
    <col min="3585" max="3585" width="2.5" style="17" customWidth="1"/>
    <col min="3586" max="3586" width="14.25" style="17" customWidth="1"/>
    <col min="3587" max="3587" width="17.5" style="17" bestFit="1" customWidth="1"/>
    <col min="3588" max="3588" width="17.5" style="17" customWidth="1"/>
    <col min="3589" max="3589" width="25.125" style="17" customWidth="1"/>
    <col min="3590" max="3590" width="11" style="17" customWidth="1"/>
    <col min="3591" max="3840" width="9" style="17"/>
    <col min="3841" max="3841" width="2.5" style="17" customWidth="1"/>
    <col min="3842" max="3842" width="14.25" style="17" customWidth="1"/>
    <col min="3843" max="3843" width="17.5" style="17" bestFit="1" customWidth="1"/>
    <col min="3844" max="3844" width="17.5" style="17" customWidth="1"/>
    <col min="3845" max="3845" width="25.125" style="17" customWidth="1"/>
    <col min="3846" max="3846" width="11" style="17" customWidth="1"/>
    <col min="3847" max="4096" width="9" style="17"/>
    <col min="4097" max="4097" width="2.5" style="17" customWidth="1"/>
    <col min="4098" max="4098" width="14.25" style="17" customWidth="1"/>
    <col min="4099" max="4099" width="17.5" style="17" bestFit="1" customWidth="1"/>
    <col min="4100" max="4100" width="17.5" style="17" customWidth="1"/>
    <col min="4101" max="4101" width="25.125" style="17" customWidth="1"/>
    <col min="4102" max="4102" width="11" style="17" customWidth="1"/>
    <col min="4103" max="4352" width="9" style="17"/>
    <col min="4353" max="4353" width="2.5" style="17" customWidth="1"/>
    <col min="4354" max="4354" width="14.25" style="17" customWidth="1"/>
    <col min="4355" max="4355" width="17.5" style="17" bestFit="1" customWidth="1"/>
    <col min="4356" max="4356" width="17.5" style="17" customWidth="1"/>
    <col min="4357" max="4357" width="25.125" style="17" customWidth="1"/>
    <col min="4358" max="4358" width="11" style="17" customWidth="1"/>
    <col min="4359" max="4608" width="9" style="17"/>
    <col min="4609" max="4609" width="2.5" style="17" customWidth="1"/>
    <col min="4610" max="4610" width="14.25" style="17" customWidth="1"/>
    <col min="4611" max="4611" width="17.5" style="17" bestFit="1" customWidth="1"/>
    <col min="4612" max="4612" width="17.5" style="17" customWidth="1"/>
    <col min="4613" max="4613" width="25.125" style="17" customWidth="1"/>
    <col min="4614" max="4614" width="11" style="17" customWidth="1"/>
    <col min="4615" max="4864" width="9" style="17"/>
    <col min="4865" max="4865" width="2.5" style="17" customWidth="1"/>
    <col min="4866" max="4866" width="14.25" style="17" customWidth="1"/>
    <col min="4867" max="4867" width="17.5" style="17" bestFit="1" customWidth="1"/>
    <col min="4868" max="4868" width="17.5" style="17" customWidth="1"/>
    <col min="4869" max="4869" width="25.125" style="17" customWidth="1"/>
    <col min="4870" max="4870" width="11" style="17" customWidth="1"/>
    <col min="4871" max="5120" width="9" style="17"/>
    <col min="5121" max="5121" width="2.5" style="17" customWidth="1"/>
    <col min="5122" max="5122" width="14.25" style="17" customWidth="1"/>
    <col min="5123" max="5123" width="17.5" style="17" bestFit="1" customWidth="1"/>
    <col min="5124" max="5124" width="17.5" style="17" customWidth="1"/>
    <col min="5125" max="5125" width="25.125" style="17" customWidth="1"/>
    <col min="5126" max="5126" width="11" style="17" customWidth="1"/>
    <col min="5127" max="5376" width="9" style="17"/>
    <col min="5377" max="5377" width="2.5" style="17" customWidth="1"/>
    <col min="5378" max="5378" width="14.25" style="17" customWidth="1"/>
    <col min="5379" max="5379" width="17.5" style="17" bestFit="1" customWidth="1"/>
    <col min="5380" max="5380" width="17.5" style="17" customWidth="1"/>
    <col min="5381" max="5381" width="25.125" style="17" customWidth="1"/>
    <col min="5382" max="5382" width="11" style="17" customWidth="1"/>
    <col min="5383" max="5632" width="9" style="17"/>
    <col min="5633" max="5633" width="2.5" style="17" customWidth="1"/>
    <col min="5634" max="5634" width="14.25" style="17" customWidth="1"/>
    <col min="5635" max="5635" width="17.5" style="17" bestFit="1" customWidth="1"/>
    <col min="5636" max="5636" width="17.5" style="17" customWidth="1"/>
    <col min="5637" max="5637" width="25.125" style="17" customWidth="1"/>
    <col min="5638" max="5638" width="11" style="17" customWidth="1"/>
    <col min="5639" max="5888" width="9" style="17"/>
    <col min="5889" max="5889" width="2.5" style="17" customWidth="1"/>
    <col min="5890" max="5890" width="14.25" style="17" customWidth="1"/>
    <col min="5891" max="5891" width="17.5" style="17" bestFit="1" customWidth="1"/>
    <col min="5892" max="5892" width="17.5" style="17" customWidth="1"/>
    <col min="5893" max="5893" width="25.125" style="17" customWidth="1"/>
    <col min="5894" max="5894" width="11" style="17" customWidth="1"/>
    <col min="5895" max="6144" width="9" style="17"/>
    <col min="6145" max="6145" width="2.5" style="17" customWidth="1"/>
    <col min="6146" max="6146" width="14.25" style="17" customWidth="1"/>
    <col min="6147" max="6147" width="17.5" style="17" bestFit="1" customWidth="1"/>
    <col min="6148" max="6148" width="17.5" style="17" customWidth="1"/>
    <col min="6149" max="6149" width="25.125" style="17" customWidth="1"/>
    <col min="6150" max="6150" width="11" style="17" customWidth="1"/>
    <col min="6151" max="6400" width="9" style="17"/>
    <col min="6401" max="6401" width="2.5" style="17" customWidth="1"/>
    <col min="6402" max="6402" width="14.25" style="17" customWidth="1"/>
    <col min="6403" max="6403" width="17.5" style="17" bestFit="1" customWidth="1"/>
    <col min="6404" max="6404" width="17.5" style="17" customWidth="1"/>
    <col min="6405" max="6405" width="25.125" style="17" customWidth="1"/>
    <col min="6406" max="6406" width="11" style="17" customWidth="1"/>
    <col min="6407" max="6656" width="9" style="17"/>
    <col min="6657" max="6657" width="2.5" style="17" customWidth="1"/>
    <col min="6658" max="6658" width="14.25" style="17" customWidth="1"/>
    <col min="6659" max="6659" width="17.5" style="17" bestFit="1" customWidth="1"/>
    <col min="6660" max="6660" width="17.5" style="17" customWidth="1"/>
    <col min="6661" max="6661" width="25.125" style="17" customWidth="1"/>
    <col min="6662" max="6662" width="11" style="17" customWidth="1"/>
    <col min="6663" max="6912" width="9" style="17"/>
    <col min="6913" max="6913" width="2.5" style="17" customWidth="1"/>
    <col min="6914" max="6914" width="14.25" style="17" customWidth="1"/>
    <col min="6915" max="6915" width="17.5" style="17" bestFit="1" customWidth="1"/>
    <col min="6916" max="6916" width="17.5" style="17" customWidth="1"/>
    <col min="6917" max="6917" width="25.125" style="17" customWidth="1"/>
    <col min="6918" max="6918" width="11" style="17" customWidth="1"/>
    <col min="6919" max="7168" width="9" style="17"/>
    <col min="7169" max="7169" width="2.5" style="17" customWidth="1"/>
    <col min="7170" max="7170" width="14.25" style="17" customWidth="1"/>
    <col min="7171" max="7171" width="17.5" style="17" bestFit="1" customWidth="1"/>
    <col min="7172" max="7172" width="17.5" style="17" customWidth="1"/>
    <col min="7173" max="7173" width="25.125" style="17" customWidth="1"/>
    <col min="7174" max="7174" width="11" style="17" customWidth="1"/>
    <col min="7175" max="7424" width="9" style="17"/>
    <col min="7425" max="7425" width="2.5" style="17" customWidth="1"/>
    <col min="7426" max="7426" width="14.25" style="17" customWidth="1"/>
    <col min="7427" max="7427" width="17.5" style="17" bestFit="1" customWidth="1"/>
    <col min="7428" max="7428" width="17.5" style="17" customWidth="1"/>
    <col min="7429" max="7429" width="25.125" style="17" customWidth="1"/>
    <col min="7430" max="7430" width="11" style="17" customWidth="1"/>
    <col min="7431" max="7680" width="9" style="17"/>
    <col min="7681" max="7681" width="2.5" style="17" customWidth="1"/>
    <col min="7682" max="7682" width="14.25" style="17" customWidth="1"/>
    <col min="7683" max="7683" width="17.5" style="17" bestFit="1" customWidth="1"/>
    <col min="7684" max="7684" width="17.5" style="17" customWidth="1"/>
    <col min="7685" max="7685" width="25.125" style="17" customWidth="1"/>
    <col min="7686" max="7686" width="11" style="17" customWidth="1"/>
    <col min="7687" max="7936" width="9" style="17"/>
    <col min="7937" max="7937" width="2.5" style="17" customWidth="1"/>
    <col min="7938" max="7938" width="14.25" style="17" customWidth="1"/>
    <col min="7939" max="7939" width="17.5" style="17" bestFit="1" customWidth="1"/>
    <col min="7940" max="7940" width="17.5" style="17" customWidth="1"/>
    <col min="7941" max="7941" width="25.125" style="17" customWidth="1"/>
    <col min="7942" max="7942" width="11" style="17" customWidth="1"/>
    <col min="7943" max="8192" width="9" style="17"/>
    <col min="8193" max="8193" width="2.5" style="17" customWidth="1"/>
    <col min="8194" max="8194" width="14.25" style="17" customWidth="1"/>
    <col min="8195" max="8195" width="17.5" style="17" bestFit="1" customWidth="1"/>
    <col min="8196" max="8196" width="17.5" style="17" customWidth="1"/>
    <col min="8197" max="8197" width="25.125" style="17" customWidth="1"/>
    <col min="8198" max="8198" width="11" style="17" customWidth="1"/>
    <col min="8199" max="8448" width="9" style="17"/>
    <col min="8449" max="8449" width="2.5" style="17" customWidth="1"/>
    <col min="8450" max="8450" width="14.25" style="17" customWidth="1"/>
    <col min="8451" max="8451" width="17.5" style="17" bestFit="1" customWidth="1"/>
    <col min="8452" max="8452" width="17.5" style="17" customWidth="1"/>
    <col min="8453" max="8453" width="25.125" style="17" customWidth="1"/>
    <col min="8454" max="8454" width="11" style="17" customWidth="1"/>
    <col min="8455" max="8704" width="9" style="17"/>
    <col min="8705" max="8705" width="2.5" style="17" customWidth="1"/>
    <col min="8706" max="8706" width="14.25" style="17" customWidth="1"/>
    <col min="8707" max="8707" width="17.5" style="17" bestFit="1" customWidth="1"/>
    <col min="8708" max="8708" width="17.5" style="17" customWidth="1"/>
    <col min="8709" max="8709" width="25.125" style="17" customWidth="1"/>
    <col min="8710" max="8710" width="11" style="17" customWidth="1"/>
    <col min="8711" max="8960" width="9" style="17"/>
    <col min="8961" max="8961" width="2.5" style="17" customWidth="1"/>
    <col min="8962" max="8962" width="14.25" style="17" customWidth="1"/>
    <col min="8963" max="8963" width="17.5" style="17" bestFit="1" customWidth="1"/>
    <col min="8964" max="8964" width="17.5" style="17" customWidth="1"/>
    <col min="8965" max="8965" width="25.125" style="17" customWidth="1"/>
    <col min="8966" max="8966" width="11" style="17" customWidth="1"/>
    <col min="8967" max="9216" width="9" style="17"/>
    <col min="9217" max="9217" width="2.5" style="17" customWidth="1"/>
    <col min="9218" max="9218" width="14.25" style="17" customWidth="1"/>
    <col min="9219" max="9219" width="17.5" style="17" bestFit="1" customWidth="1"/>
    <col min="9220" max="9220" width="17.5" style="17" customWidth="1"/>
    <col min="9221" max="9221" width="25.125" style="17" customWidth="1"/>
    <col min="9222" max="9222" width="11" style="17" customWidth="1"/>
    <col min="9223" max="9472" width="9" style="17"/>
    <col min="9473" max="9473" width="2.5" style="17" customWidth="1"/>
    <col min="9474" max="9474" width="14.25" style="17" customWidth="1"/>
    <col min="9475" max="9475" width="17.5" style="17" bestFit="1" customWidth="1"/>
    <col min="9476" max="9476" width="17.5" style="17" customWidth="1"/>
    <col min="9477" max="9477" width="25.125" style="17" customWidth="1"/>
    <col min="9478" max="9478" width="11" style="17" customWidth="1"/>
    <col min="9479" max="9728" width="9" style="17"/>
    <col min="9729" max="9729" width="2.5" style="17" customWidth="1"/>
    <col min="9730" max="9730" width="14.25" style="17" customWidth="1"/>
    <col min="9731" max="9731" width="17.5" style="17" bestFit="1" customWidth="1"/>
    <col min="9732" max="9732" width="17.5" style="17" customWidth="1"/>
    <col min="9733" max="9733" width="25.125" style="17" customWidth="1"/>
    <col min="9734" max="9734" width="11" style="17" customWidth="1"/>
    <col min="9735" max="9984" width="9" style="17"/>
    <col min="9985" max="9985" width="2.5" style="17" customWidth="1"/>
    <col min="9986" max="9986" width="14.25" style="17" customWidth="1"/>
    <col min="9987" max="9987" width="17.5" style="17" bestFit="1" customWidth="1"/>
    <col min="9988" max="9988" width="17.5" style="17" customWidth="1"/>
    <col min="9989" max="9989" width="25.125" style="17" customWidth="1"/>
    <col min="9990" max="9990" width="11" style="17" customWidth="1"/>
    <col min="9991" max="10240" width="9" style="17"/>
    <col min="10241" max="10241" width="2.5" style="17" customWidth="1"/>
    <col min="10242" max="10242" width="14.25" style="17" customWidth="1"/>
    <col min="10243" max="10243" width="17.5" style="17" bestFit="1" customWidth="1"/>
    <col min="10244" max="10244" width="17.5" style="17" customWidth="1"/>
    <col min="10245" max="10245" width="25.125" style="17" customWidth="1"/>
    <col min="10246" max="10246" width="11" style="17" customWidth="1"/>
    <col min="10247" max="10496" width="9" style="17"/>
    <col min="10497" max="10497" width="2.5" style="17" customWidth="1"/>
    <col min="10498" max="10498" width="14.25" style="17" customWidth="1"/>
    <col min="10499" max="10499" width="17.5" style="17" bestFit="1" customWidth="1"/>
    <col min="10500" max="10500" width="17.5" style="17" customWidth="1"/>
    <col min="10501" max="10501" width="25.125" style="17" customWidth="1"/>
    <col min="10502" max="10502" width="11" style="17" customWidth="1"/>
    <col min="10503" max="10752" width="9" style="17"/>
    <col min="10753" max="10753" width="2.5" style="17" customWidth="1"/>
    <col min="10754" max="10754" width="14.25" style="17" customWidth="1"/>
    <col min="10755" max="10755" width="17.5" style="17" bestFit="1" customWidth="1"/>
    <col min="10756" max="10756" width="17.5" style="17" customWidth="1"/>
    <col min="10757" max="10757" width="25.125" style="17" customWidth="1"/>
    <col min="10758" max="10758" width="11" style="17" customWidth="1"/>
    <col min="10759" max="11008" width="9" style="17"/>
    <col min="11009" max="11009" width="2.5" style="17" customWidth="1"/>
    <col min="11010" max="11010" width="14.25" style="17" customWidth="1"/>
    <col min="11011" max="11011" width="17.5" style="17" bestFit="1" customWidth="1"/>
    <col min="11012" max="11012" width="17.5" style="17" customWidth="1"/>
    <col min="11013" max="11013" width="25.125" style="17" customWidth="1"/>
    <col min="11014" max="11014" width="11" style="17" customWidth="1"/>
    <col min="11015" max="11264" width="9" style="17"/>
    <col min="11265" max="11265" width="2.5" style="17" customWidth="1"/>
    <col min="11266" max="11266" width="14.25" style="17" customWidth="1"/>
    <col min="11267" max="11267" width="17.5" style="17" bestFit="1" customWidth="1"/>
    <col min="11268" max="11268" width="17.5" style="17" customWidth="1"/>
    <col min="11269" max="11269" width="25.125" style="17" customWidth="1"/>
    <col min="11270" max="11270" width="11" style="17" customWidth="1"/>
    <col min="11271" max="11520" width="9" style="17"/>
    <col min="11521" max="11521" width="2.5" style="17" customWidth="1"/>
    <col min="11522" max="11522" width="14.25" style="17" customWidth="1"/>
    <col min="11523" max="11523" width="17.5" style="17" bestFit="1" customWidth="1"/>
    <col min="11524" max="11524" width="17.5" style="17" customWidth="1"/>
    <col min="11525" max="11525" width="25.125" style="17" customWidth="1"/>
    <col min="11526" max="11526" width="11" style="17" customWidth="1"/>
    <col min="11527" max="11776" width="9" style="17"/>
    <col min="11777" max="11777" width="2.5" style="17" customWidth="1"/>
    <col min="11778" max="11778" width="14.25" style="17" customWidth="1"/>
    <col min="11779" max="11779" width="17.5" style="17" bestFit="1" customWidth="1"/>
    <col min="11780" max="11780" width="17.5" style="17" customWidth="1"/>
    <col min="11781" max="11781" width="25.125" style="17" customWidth="1"/>
    <col min="11782" max="11782" width="11" style="17" customWidth="1"/>
    <col min="11783" max="12032" width="9" style="17"/>
    <col min="12033" max="12033" width="2.5" style="17" customWidth="1"/>
    <col min="12034" max="12034" width="14.25" style="17" customWidth="1"/>
    <col min="12035" max="12035" width="17.5" style="17" bestFit="1" customWidth="1"/>
    <col min="12036" max="12036" width="17.5" style="17" customWidth="1"/>
    <col min="12037" max="12037" width="25.125" style="17" customWidth="1"/>
    <col min="12038" max="12038" width="11" style="17" customWidth="1"/>
    <col min="12039" max="12288" width="9" style="17"/>
    <col min="12289" max="12289" width="2.5" style="17" customWidth="1"/>
    <col min="12290" max="12290" width="14.25" style="17" customWidth="1"/>
    <col min="12291" max="12291" width="17.5" style="17" bestFit="1" customWidth="1"/>
    <col min="12292" max="12292" width="17.5" style="17" customWidth="1"/>
    <col min="12293" max="12293" width="25.125" style="17" customWidth="1"/>
    <col min="12294" max="12294" width="11" style="17" customWidth="1"/>
    <col min="12295" max="12544" width="9" style="17"/>
    <col min="12545" max="12545" width="2.5" style="17" customWidth="1"/>
    <col min="12546" max="12546" width="14.25" style="17" customWidth="1"/>
    <col min="12547" max="12547" width="17.5" style="17" bestFit="1" customWidth="1"/>
    <col min="12548" max="12548" width="17.5" style="17" customWidth="1"/>
    <col min="12549" max="12549" width="25.125" style="17" customWidth="1"/>
    <col min="12550" max="12550" width="11" style="17" customWidth="1"/>
    <col min="12551" max="12800" width="9" style="17"/>
    <col min="12801" max="12801" width="2.5" style="17" customWidth="1"/>
    <col min="12802" max="12802" width="14.25" style="17" customWidth="1"/>
    <col min="12803" max="12803" width="17.5" style="17" bestFit="1" customWidth="1"/>
    <col min="12804" max="12804" width="17.5" style="17" customWidth="1"/>
    <col min="12805" max="12805" width="25.125" style="17" customWidth="1"/>
    <col min="12806" max="12806" width="11" style="17" customWidth="1"/>
    <col min="12807" max="13056" width="9" style="17"/>
    <col min="13057" max="13057" width="2.5" style="17" customWidth="1"/>
    <col min="13058" max="13058" width="14.25" style="17" customWidth="1"/>
    <col min="13059" max="13059" width="17.5" style="17" bestFit="1" customWidth="1"/>
    <col min="13060" max="13060" width="17.5" style="17" customWidth="1"/>
    <col min="13061" max="13061" width="25.125" style="17" customWidth="1"/>
    <col min="13062" max="13062" width="11" style="17" customWidth="1"/>
    <col min="13063" max="13312" width="9" style="17"/>
    <col min="13313" max="13313" width="2.5" style="17" customWidth="1"/>
    <col min="13314" max="13314" width="14.25" style="17" customWidth="1"/>
    <col min="13315" max="13315" width="17.5" style="17" bestFit="1" customWidth="1"/>
    <col min="13316" max="13316" width="17.5" style="17" customWidth="1"/>
    <col min="13317" max="13317" width="25.125" style="17" customWidth="1"/>
    <col min="13318" max="13318" width="11" style="17" customWidth="1"/>
    <col min="13319" max="13568" width="9" style="17"/>
    <col min="13569" max="13569" width="2.5" style="17" customWidth="1"/>
    <col min="13570" max="13570" width="14.25" style="17" customWidth="1"/>
    <col min="13571" max="13571" width="17.5" style="17" bestFit="1" customWidth="1"/>
    <col min="13572" max="13572" width="17.5" style="17" customWidth="1"/>
    <col min="13573" max="13573" width="25.125" style="17" customWidth="1"/>
    <col min="13574" max="13574" width="11" style="17" customWidth="1"/>
    <col min="13575" max="13824" width="9" style="17"/>
    <col min="13825" max="13825" width="2.5" style="17" customWidth="1"/>
    <col min="13826" max="13826" width="14.25" style="17" customWidth="1"/>
    <col min="13827" max="13827" width="17.5" style="17" bestFit="1" customWidth="1"/>
    <col min="13828" max="13828" width="17.5" style="17" customWidth="1"/>
    <col min="13829" max="13829" width="25.125" style="17" customWidth="1"/>
    <col min="13830" max="13830" width="11" style="17" customWidth="1"/>
    <col min="13831" max="14080" width="9" style="17"/>
    <col min="14081" max="14081" width="2.5" style="17" customWidth="1"/>
    <col min="14082" max="14082" width="14.25" style="17" customWidth="1"/>
    <col min="14083" max="14083" width="17.5" style="17" bestFit="1" customWidth="1"/>
    <col min="14084" max="14084" width="17.5" style="17" customWidth="1"/>
    <col min="14085" max="14085" width="25.125" style="17" customWidth="1"/>
    <col min="14086" max="14086" width="11" style="17" customWidth="1"/>
    <col min="14087" max="14336" width="9" style="17"/>
    <col min="14337" max="14337" width="2.5" style="17" customWidth="1"/>
    <col min="14338" max="14338" width="14.25" style="17" customWidth="1"/>
    <col min="14339" max="14339" width="17.5" style="17" bestFit="1" customWidth="1"/>
    <col min="14340" max="14340" width="17.5" style="17" customWidth="1"/>
    <col min="14341" max="14341" width="25.125" style="17" customWidth="1"/>
    <col min="14342" max="14342" width="11" style="17" customWidth="1"/>
    <col min="14343" max="14592" width="9" style="17"/>
    <col min="14593" max="14593" width="2.5" style="17" customWidth="1"/>
    <col min="14594" max="14594" width="14.25" style="17" customWidth="1"/>
    <col min="14595" max="14595" width="17.5" style="17" bestFit="1" customWidth="1"/>
    <col min="14596" max="14596" width="17.5" style="17" customWidth="1"/>
    <col min="14597" max="14597" width="25.125" style="17" customWidth="1"/>
    <col min="14598" max="14598" width="11" style="17" customWidth="1"/>
    <col min="14599" max="14848" width="9" style="17"/>
    <col min="14849" max="14849" width="2.5" style="17" customWidth="1"/>
    <col min="14850" max="14850" width="14.25" style="17" customWidth="1"/>
    <col min="14851" max="14851" width="17.5" style="17" bestFit="1" customWidth="1"/>
    <col min="14852" max="14852" width="17.5" style="17" customWidth="1"/>
    <col min="14853" max="14853" width="25.125" style="17" customWidth="1"/>
    <col min="14854" max="14854" width="11" style="17" customWidth="1"/>
    <col min="14855" max="15104" width="9" style="17"/>
    <col min="15105" max="15105" width="2.5" style="17" customWidth="1"/>
    <col min="15106" max="15106" width="14.25" style="17" customWidth="1"/>
    <col min="15107" max="15107" width="17.5" style="17" bestFit="1" customWidth="1"/>
    <col min="15108" max="15108" width="17.5" style="17" customWidth="1"/>
    <col min="15109" max="15109" width="25.125" style="17" customWidth="1"/>
    <col min="15110" max="15110" width="11" style="17" customWidth="1"/>
    <col min="15111" max="15360" width="9" style="17"/>
    <col min="15361" max="15361" width="2.5" style="17" customWidth="1"/>
    <col min="15362" max="15362" width="14.25" style="17" customWidth="1"/>
    <col min="15363" max="15363" width="17.5" style="17" bestFit="1" customWidth="1"/>
    <col min="15364" max="15364" width="17.5" style="17" customWidth="1"/>
    <col min="15365" max="15365" width="25.125" style="17" customWidth="1"/>
    <col min="15366" max="15366" width="11" style="17" customWidth="1"/>
    <col min="15367" max="15616" width="9" style="17"/>
    <col min="15617" max="15617" width="2.5" style="17" customWidth="1"/>
    <col min="15618" max="15618" width="14.25" style="17" customWidth="1"/>
    <col min="15619" max="15619" width="17.5" style="17" bestFit="1" customWidth="1"/>
    <col min="15620" max="15620" width="17.5" style="17" customWidth="1"/>
    <col min="15621" max="15621" width="25.125" style="17" customWidth="1"/>
    <col min="15622" max="15622" width="11" style="17" customWidth="1"/>
    <col min="15623" max="15872" width="9" style="17"/>
    <col min="15873" max="15873" width="2.5" style="17" customWidth="1"/>
    <col min="15874" max="15874" width="14.25" style="17" customWidth="1"/>
    <col min="15875" max="15875" width="17.5" style="17" bestFit="1" customWidth="1"/>
    <col min="15876" max="15876" width="17.5" style="17" customWidth="1"/>
    <col min="15877" max="15877" width="25.125" style="17" customWidth="1"/>
    <col min="15878" max="15878" width="11" style="17" customWidth="1"/>
    <col min="15879" max="16128" width="9" style="17"/>
    <col min="16129" max="16129" width="2.5" style="17" customWidth="1"/>
    <col min="16130" max="16130" width="14.25" style="17" customWidth="1"/>
    <col min="16131" max="16131" width="17.5" style="17" bestFit="1" customWidth="1"/>
    <col min="16132" max="16132" width="17.5" style="17" customWidth="1"/>
    <col min="16133" max="16133" width="25.125" style="17" customWidth="1"/>
    <col min="16134" max="16134" width="11" style="17" customWidth="1"/>
    <col min="16135" max="16384" width="9" style="17"/>
  </cols>
  <sheetData>
    <row r="1" spans="1:17" ht="17.25">
      <c r="A1" s="14" t="s">
        <v>35</v>
      </c>
    </row>
    <row r="2" spans="1:17">
      <c r="A2" s="15" t="s">
        <v>36</v>
      </c>
    </row>
    <row r="4" spans="1:17" ht="13.5" customHeight="1">
      <c r="A4" s="25" t="s">
        <v>37</v>
      </c>
      <c r="B4" s="25"/>
      <c r="C4" s="25"/>
      <c r="D4" s="25"/>
      <c r="E4" s="25"/>
      <c r="F4" s="25"/>
      <c r="G4" s="26"/>
      <c r="H4" s="26"/>
      <c r="I4" s="26"/>
      <c r="J4" s="26"/>
      <c r="K4" s="26"/>
      <c r="L4" s="26"/>
      <c r="M4" s="26"/>
      <c r="N4" s="26"/>
      <c r="O4" s="26"/>
      <c r="P4" s="26"/>
      <c r="Q4" s="26"/>
    </row>
    <row r="5" spans="1:17" s="22" customFormat="1">
      <c r="A5" s="25"/>
      <c r="B5" s="25"/>
      <c r="C5" s="25"/>
      <c r="D5" s="25"/>
      <c r="E5" s="25"/>
      <c r="F5" s="25"/>
      <c r="G5" s="26"/>
      <c r="H5" s="26"/>
      <c r="I5" s="26"/>
      <c r="J5" s="26"/>
      <c r="K5" s="26"/>
      <c r="L5" s="26"/>
      <c r="M5" s="26"/>
      <c r="N5" s="26"/>
      <c r="O5" s="26"/>
      <c r="P5" s="26"/>
      <c r="Q5" s="26"/>
    </row>
    <row r="6" spans="1:17" s="22" customFormat="1">
      <c r="A6" s="25"/>
      <c r="B6" s="25"/>
      <c r="C6" s="25"/>
      <c r="D6" s="25"/>
      <c r="E6" s="25"/>
      <c r="F6" s="25"/>
      <c r="G6" s="26"/>
      <c r="H6" s="26"/>
      <c r="I6" s="26"/>
      <c r="J6" s="26"/>
      <c r="K6" s="26"/>
      <c r="L6" s="26"/>
      <c r="M6" s="26"/>
      <c r="N6" s="26"/>
      <c r="O6" s="26"/>
      <c r="P6" s="26"/>
      <c r="Q6" s="26"/>
    </row>
    <row r="7" spans="1:17" s="22" customFormat="1">
      <c r="A7" s="25"/>
      <c r="B7" s="25"/>
      <c r="C7" s="25"/>
      <c r="D7" s="25"/>
      <c r="E7" s="25"/>
      <c r="F7" s="25"/>
      <c r="G7" s="26"/>
      <c r="H7" s="26"/>
      <c r="I7" s="26"/>
      <c r="J7" s="26"/>
      <c r="K7" s="26"/>
      <c r="L7" s="26"/>
      <c r="M7" s="26"/>
      <c r="N7" s="26"/>
      <c r="O7" s="26"/>
      <c r="P7" s="26"/>
      <c r="Q7" s="26"/>
    </row>
    <row r="8" spans="1:17" s="22" customFormat="1">
      <c r="A8" s="25"/>
      <c r="B8" s="25"/>
      <c r="C8" s="25"/>
      <c r="D8" s="25"/>
      <c r="E8" s="25"/>
      <c r="F8" s="25"/>
      <c r="G8" s="26"/>
      <c r="H8" s="26"/>
      <c r="I8" s="26"/>
      <c r="J8" s="26"/>
      <c r="K8" s="26"/>
      <c r="L8" s="26"/>
      <c r="M8" s="26"/>
      <c r="N8" s="26"/>
      <c r="O8" s="26"/>
      <c r="P8" s="26"/>
      <c r="Q8" s="26"/>
    </row>
    <row r="9" spans="1:17" s="22" customFormat="1">
      <c r="A9" s="25"/>
      <c r="B9" s="25"/>
      <c r="C9" s="25"/>
      <c r="D9" s="25"/>
      <c r="E9" s="25"/>
      <c r="F9" s="25"/>
      <c r="G9" s="26"/>
      <c r="H9" s="26"/>
      <c r="I9" s="26"/>
      <c r="J9" s="26"/>
      <c r="K9" s="26"/>
      <c r="L9" s="26"/>
      <c r="M9" s="26"/>
      <c r="N9" s="26"/>
      <c r="O9" s="26"/>
      <c r="P9" s="26"/>
      <c r="Q9" s="26"/>
    </row>
    <row r="10" spans="1:17" s="22" customFormat="1">
      <c r="A10" s="25"/>
      <c r="B10" s="25"/>
      <c r="C10" s="25"/>
      <c r="D10" s="25"/>
      <c r="E10" s="25"/>
      <c r="F10" s="25"/>
      <c r="G10" s="26"/>
      <c r="H10" s="26"/>
      <c r="I10" s="26"/>
      <c r="J10" s="26"/>
      <c r="K10" s="26"/>
      <c r="L10" s="26"/>
      <c r="M10" s="26"/>
      <c r="N10" s="26"/>
      <c r="O10" s="26"/>
      <c r="P10" s="26"/>
      <c r="Q10" s="26"/>
    </row>
    <row r="11" spans="1:17" s="22" customFormat="1" ht="108.75" customHeight="1">
      <c r="A11" s="25"/>
      <c r="B11" s="25"/>
      <c r="C11" s="25"/>
      <c r="D11" s="25"/>
      <c r="E11" s="25"/>
      <c r="F11" s="25"/>
      <c r="G11" s="26"/>
      <c r="H11" s="26"/>
      <c r="I11" s="26"/>
      <c r="J11" s="26"/>
      <c r="K11" s="26"/>
      <c r="L11" s="26"/>
      <c r="M11" s="26"/>
      <c r="N11" s="26"/>
      <c r="O11" s="26"/>
      <c r="P11" s="26"/>
      <c r="Q11" s="26"/>
    </row>
    <row r="12" spans="1:17">
      <c r="A12" s="17" t="s">
        <v>38</v>
      </c>
    </row>
    <row r="13" spans="1:17" ht="22.5" customHeight="1">
      <c r="B13" s="27"/>
      <c r="C13" s="28" t="s">
        <v>39</v>
      </c>
      <c r="D13" s="28" t="s">
        <v>40</v>
      </c>
      <c r="E13" s="28" t="s">
        <v>41</v>
      </c>
      <c r="F13" s="29" t="s">
        <v>42</v>
      </c>
    </row>
    <row r="14" spans="1:17" s="22" customFormat="1" ht="22.5" customHeight="1">
      <c r="B14" s="30" t="s">
        <v>43</v>
      </c>
      <c r="C14" s="31">
        <v>48544100</v>
      </c>
      <c r="D14" s="31">
        <v>48607400</v>
      </c>
      <c r="E14" s="32">
        <f>C14-D14</f>
        <v>-63300</v>
      </c>
      <c r="F14" s="33">
        <f>(C14/D14)-1</f>
        <v>-1.3022708476486677E-3</v>
      </c>
    </row>
    <row r="15" spans="1:17" s="22" customFormat="1" ht="22.5" customHeight="1">
      <c r="B15" s="30" t="s">
        <v>44</v>
      </c>
      <c r="C15" s="31">
        <v>3992100</v>
      </c>
      <c r="D15" s="31">
        <v>3873600</v>
      </c>
      <c r="E15" s="32">
        <f t="shared" ref="E15:E16" si="0">C15-D15</f>
        <v>118500</v>
      </c>
      <c r="F15" s="34">
        <f t="shared" ref="F15:F16" si="1">(C15/D15)-1</f>
        <v>3.0591697645601101E-2</v>
      </c>
    </row>
    <row r="16" spans="1:17" s="22" customFormat="1" ht="22.5" customHeight="1">
      <c r="B16" s="35" t="s">
        <v>45</v>
      </c>
      <c r="C16" s="36">
        <f>SUM(C14:C15)</f>
        <v>52536200</v>
      </c>
      <c r="D16" s="36">
        <v>52481000</v>
      </c>
      <c r="E16" s="37">
        <f t="shared" si="0"/>
        <v>55200</v>
      </c>
      <c r="F16" s="38">
        <f t="shared" si="1"/>
        <v>1.0518092261961876E-3</v>
      </c>
    </row>
    <row r="17" spans="1:6">
      <c r="C17" s="22"/>
      <c r="D17" s="22"/>
      <c r="E17" s="22"/>
      <c r="F17" s="22"/>
    </row>
    <row r="18" spans="1:6">
      <c r="A18" s="17" t="s">
        <v>46</v>
      </c>
      <c r="C18" s="22"/>
      <c r="D18" s="22"/>
      <c r="E18" s="22"/>
      <c r="F18" s="22"/>
    </row>
    <row r="19" spans="1:6" ht="22.5" customHeight="1">
      <c r="B19" s="27"/>
      <c r="C19" s="39" t="s">
        <v>47</v>
      </c>
      <c r="D19" s="39" t="s">
        <v>48</v>
      </c>
      <c r="E19" s="39" t="s">
        <v>41</v>
      </c>
      <c r="F19" s="40" t="s">
        <v>42</v>
      </c>
    </row>
    <row r="20" spans="1:6" ht="22.5" customHeight="1">
      <c r="B20" s="30" t="s">
        <v>43</v>
      </c>
      <c r="C20" s="41">
        <v>250630</v>
      </c>
      <c r="D20" s="31">
        <v>192190</v>
      </c>
      <c r="E20" s="32">
        <f>C20-D20</f>
        <v>58440</v>
      </c>
      <c r="F20" s="42">
        <f>(C20/D20)-1</f>
        <v>0.30407409334512714</v>
      </c>
    </row>
    <row r="21" spans="1:6" ht="22.5" customHeight="1">
      <c r="B21" s="30" t="s">
        <v>44</v>
      </c>
      <c r="C21" s="41">
        <v>350346</v>
      </c>
      <c r="D21" s="31">
        <v>344882</v>
      </c>
      <c r="E21" s="32">
        <f t="shared" ref="E21:E22" si="2">C21-D21</f>
        <v>5464</v>
      </c>
      <c r="F21" s="43">
        <f t="shared" ref="F21:F22" si="3">(C21/D21)-1</f>
        <v>1.5843099958826601E-2</v>
      </c>
    </row>
    <row r="22" spans="1:6" ht="22.5" customHeight="1">
      <c r="B22" s="35" t="s">
        <v>45</v>
      </c>
      <c r="C22" s="44">
        <f>SUM(C20:C21)</f>
        <v>600976</v>
      </c>
      <c r="D22" s="36">
        <v>537072</v>
      </c>
      <c r="E22" s="37">
        <f t="shared" si="2"/>
        <v>63904</v>
      </c>
      <c r="F22" s="45">
        <f t="shared" si="3"/>
        <v>0.11898590877945603</v>
      </c>
    </row>
    <row r="23" spans="1:6" ht="20.25" customHeight="1">
      <c r="B23" s="17" t="s">
        <v>49</v>
      </c>
      <c r="C23" s="46"/>
      <c r="D23" s="47"/>
      <c r="E23" s="48"/>
      <c r="F23" s="49"/>
    </row>
    <row r="25" spans="1:6">
      <c r="B25" s="17" t="s">
        <v>50</v>
      </c>
    </row>
    <row r="35" spans="2:2" ht="8.25" customHeight="1"/>
    <row r="36" spans="2:2">
      <c r="B36" s="17" t="s">
        <v>51</v>
      </c>
    </row>
  </sheetData>
  <mergeCells count="2">
    <mergeCell ref="A4:F11"/>
    <mergeCell ref="G4:Q11"/>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Normal="100" workbookViewId="0">
      <selection activeCell="J26" sqref="J26"/>
    </sheetView>
  </sheetViews>
  <sheetFormatPr defaultRowHeight="13.5"/>
  <cols>
    <col min="1" max="1" width="6.25" style="17" customWidth="1"/>
    <col min="2" max="2" width="4.5" style="17" customWidth="1"/>
    <col min="3" max="4" width="17.5" style="17" customWidth="1"/>
    <col min="5" max="5" width="9.75" style="17" bestFit="1" customWidth="1"/>
    <col min="6" max="6" width="10.75" style="17" bestFit="1" customWidth="1"/>
    <col min="7" max="7" width="17.5" style="17" customWidth="1"/>
    <col min="8" max="8" width="3.875" style="17" customWidth="1"/>
    <col min="9" max="249" width="9" style="17"/>
    <col min="250" max="250" width="6.25" style="17" customWidth="1"/>
    <col min="251" max="251" width="4.5" style="17" customWidth="1"/>
    <col min="252" max="253" width="17.5" style="17" customWidth="1"/>
    <col min="254" max="254" width="9.75" style="17" bestFit="1" customWidth="1"/>
    <col min="255" max="255" width="10.75" style="17" bestFit="1" customWidth="1"/>
    <col min="256" max="256" width="17.5" style="17" customWidth="1"/>
    <col min="257" max="257" width="3.875" style="17" customWidth="1"/>
    <col min="258" max="259" width="2.5" style="17" customWidth="1"/>
    <col min="260" max="260" width="3.5" style="17" customWidth="1"/>
    <col min="261" max="261" width="21.75" style="17" customWidth="1"/>
    <col min="262" max="262" width="20.25" style="17" customWidth="1"/>
    <col min="263" max="263" width="2.25" style="17" customWidth="1"/>
    <col min="264" max="264" width="15" style="17" customWidth="1"/>
    <col min="265" max="505" width="9" style="17"/>
    <col min="506" max="506" width="6.25" style="17" customWidth="1"/>
    <col min="507" max="507" width="4.5" style="17" customWidth="1"/>
    <col min="508" max="509" width="17.5" style="17" customWidth="1"/>
    <col min="510" max="510" width="9.75" style="17" bestFit="1" customWidth="1"/>
    <col min="511" max="511" width="10.75" style="17" bestFit="1" customWidth="1"/>
    <col min="512" max="512" width="17.5" style="17" customWidth="1"/>
    <col min="513" max="513" width="3.875" style="17" customWidth="1"/>
    <col min="514" max="515" width="2.5" style="17" customWidth="1"/>
    <col min="516" max="516" width="3.5" style="17" customWidth="1"/>
    <col min="517" max="517" width="21.75" style="17" customWidth="1"/>
    <col min="518" max="518" width="20.25" style="17" customWidth="1"/>
    <col min="519" max="519" width="2.25" style="17" customWidth="1"/>
    <col min="520" max="520" width="15" style="17" customWidth="1"/>
    <col min="521" max="761" width="9" style="17"/>
    <col min="762" max="762" width="6.25" style="17" customWidth="1"/>
    <col min="763" max="763" width="4.5" style="17" customWidth="1"/>
    <col min="764" max="765" width="17.5" style="17" customWidth="1"/>
    <col min="766" max="766" width="9.75" style="17" bestFit="1" customWidth="1"/>
    <col min="767" max="767" width="10.75" style="17" bestFit="1" customWidth="1"/>
    <col min="768" max="768" width="17.5" style="17" customWidth="1"/>
    <col min="769" max="769" width="3.875" style="17" customWidth="1"/>
    <col min="770" max="771" width="2.5" style="17" customWidth="1"/>
    <col min="772" max="772" width="3.5" style="17" customWidth="1"/>
    <col min="773" max="773" width="21.75" style="17" customWidth="1"/>
    <col min="774" max="774" width="20.25" style="17" customWidth="1"/>
    <col min="775" max="775" width="2.25" style="17" customWidth="1"/>
    <col min="776" max="776" width="15" style="17" customWidth="1"/>
    <col min="777" max="1017" width="9" style="17"/>
    <col min="1018" max="1018" width="6.25" style="17" customWidth="1"/>
    <col min="1019" max="1019" width="4.5" style="17" customWidth="1"/>
    <col min="1020" max="1021" width="17.5" style="17" customWidth="1"/>
    <col min="1022" max="1022" width="9.75" style="17" bestFit="1" customWidth="1"/>
    <col min="1023" max="1023" width="10.75" style="17" bestFit="1" customWidth="1"/>
    <col min="1024" max="1024" width="17.5" style="17" customWidth="1"/>
    <col min="1025" max="1025" width="3.875" style="17" customWidth="1"/>
    <col min="1026" max="1027" width="2.5" style="17" customWidth="1"/>
    <col min="1028" max="1028" width="3.5" style="17" customWidth="1"/>
    <col min="1029" max="1029" width="21.75" style="17" customWidth="1"/>
    <col min="1030" max="1030" width="20.25" style="17" customWidth="1"/>
    <col min="1031" max="1031" width="2.25" style="17" customWidth="1"/>
    <col min="1032" max="1032" width="15" style="17" customWidth="1"/>
    <col min="1033" max="1273" width="9" style="17"/>
    <col min="1274" max="1274" width="6.25" style="17" customWidth="1"/>
    <col min="1275" max="1275" width="4.5" style="17" customWidth="1"/>
    <col min="1276" max="1277" width="17.5" style="17" customWidth="1"/>
    <col min="1278" max="1278" width="9.75" style="17" bestFit="1" customWidth="1"/>
    <col min="1279" max="1279" width="10.75" style="17" bestFit="1" customWidth="1"/>
    <col min="1280" max="1280" width="17.5" style="17" customWidth="1"/>
    <col min="1281" max="1281" width="3.875" style="17" customWidth="1"/>
    <col min="1282" max="1283" width="2.5" style="17" customWidth="1"/>
    <col min="1284" max="1284" width="3.5" style="17" customWidth="1"/>
    <col min="1285" max="1285" width="21.75" style="17" customWidth="1"/>
    <col min="1286" max="1286" width="20.25" style="17" customWidth="1"/>
    <col min="1287" max="1287" width="2.25" style="17" customWidth="1"/>
    <col min="1288" max="1288" width="15" style="17" customWidth="1"/>
    <col min="1289" max="1529" width="9" style="17"/>
    <col min="1530" max="1530" width="6.25" style="17" customWidth="1"/>
    <col min="1531" max="1531" width="4.5" style="17" customWidth="1"/>
    <col min="1532" max="1533" width="17.5" style="17" customWidth="1"/>
    <col min="1534" max="1534" width="9.75" style="17" bestFit="1" customWidth="1"/>
    <col min="1535" max="1535" width="10.75" style="17" bestFit="1" customWidth="1"/>
    <col min="1536" max="1536" width="17.5" style="17" customWidth="1"/>
    <col min="1537" max="1537" width="3.875" style="17" customWidth="1"/>
    <col min="1538" max="1539" width="2.5" style="17" customWidth="1"/>
    <col min="1540" max="1540" width="3.5" style="17" customWidth="1"/>
    <col min="1541" max="1541" width="21.75" style="17" customWidth="1"/>
    <col min="1542" max="1542" width="20.25" style="17" customWidth="1"/>
    <col min="1543" max="1543" width="2.25" style="17" customWidth="1"/>
    <col min="1544" max="1544" width="15" style="17" customWidth="1"/>
    <col min="1545" max="1785" width="9" style="17"/>
    <col min="1786" max="1786" width="6.25" style="17" customWidth="1"/>
    <col min="1787" max="1787" width="4.5" style="17" customWidth="1"/>
    <col min="1788" max="1789" width="17.5" style="17" customWidth="1"/>
    <col min="1790" max="1790" width="9.75" style="17" bestFit="1" customWidth="1"/>
    <col min="1791" max="1791" width="10.75" style="17" bestFit="1" customWidth="1"/>
    <col min="1792" max="1792" width="17.5" style="17" customWidth="1"/>
    <col min="1793" max="1793" width="3.875" style="17" customWidth="1"/>
    <col min="1794" max="1795" width="2.5" style="17" customWidth="1"/>
    <col min="1796" max="1796" width="3.5" style="17" customWidth="1"/>
    <col min="1797" max="1797" width="21.75" style="17" customWidth="1"/>
    <col min="1798" max="1798" width="20.25" style="17" customWidth="1"/>
    <col min="1799" max="1799" width="2.25" style="17" customWidth="1"/>
    <col min="1800" max="1800" width="15" style="17" customWidth="1"/>
    <col min="1801" max="2041" width="9" style="17"/>
    <col min="2042" max="2042" width="6.25" style="17" customWidth="1"/>
    <col min="2043" max="2043" width="4.5" style="17" customWidth="1"/>
    <col min="2044" max="2045" width="17.5" style="17" customWidth="1"/>
    <col min="2046" max="2046" width="9.75" style="17" bestFit="1" customWidth="1"/>
    <col min="2047" max="2047" width="10.75" style="17" bestFit="1" customWidth="1"/>
    <col min="2048" max="2048" width="17.5" style="17" customWidth="1"/>
    <col min="2049" max="2049" width="3.875" style="17" customWidth="1"/>
    <col min="2050" max="2051" width="2.5" style="17" customWidth="1"/>
    <col min="2052" max="2052" width="3.5" style="17" customWidth="1"/>
    <col min="2053" max="2053" width="21.75" style="17" customWidth="1"/>
    <col min="2054" max="2054" width="20.25" style="17" customWidth="1"/>
    <col min="2055" max="2055" width="2.25" style="17" customWidth="1"/>
    <col min="2056" max="2056" width="15" style="17" customWidth="1"/>
    <col min="2057" max="2297" width="9" style="17"/>
    <col min="2298" max="2298" width="6.25" style="17" customWidth="1"/>
    <col min="2299" max="2299" width="4.5" style="17" customWidth="1"/>
    <col min="2300" max="2301" width="17.5" style="17" customWidth="1"/>
    <col min="2302" max="2302" width="9.75" style="17" bestFit="1" customWidth="1"/>
    <col min="2303" max="2303" width="10.75" style="17" bestFit="1" customWidth="1"/>
    <col min="2304" max="2304" width="17.5" style="17" customWidth="1"/>
    <col min="2305" max="2305" width="3.875" style="17" customWidth="1"/>
    <col min="2306" max="2307" width="2.5" style="17" customWidth="1"/>
    <col min="2308" max="2308" width="3.5" style="17" customWidth="1"/>
    <col min="2309" max="2309" width="21.75" style="17" customWidth="1"/>
    <col min="2310" max="2310" width="20.25" style="17" customWidth="1"/>
    <col min="2311" max="2311" width="2.25" style="17" customWidth="1"/>
    <col min="2312" max="2312" width="15" style="17" customWidth="1"/>
    <col min="2313" max="2553" width="9" style="17"/>
    <col min="2554" max="2554" width="6.25" style="17" customWidth="1"/>
    <col min="2555" max="2555" width="4.5" style="17" customWidth="1"/>
    <col min="2556" max="2557" width="17.5" style="17" customWidth="1"/>
    <col min="2558" max="2558" width="9.75" style="17" bestFit="1" customWidth="1"/>
    <col min="2559" max="2559" width="10.75" style="17" bestFit="1" customWidth="1"/>
    <col min="2560" max="2560" width="17.5" style="17" customWidth="1"/>
    <col min="2561" max="2561" width="3.875" style="17" customWidth="1"/>
    <col min="2562" max="2563" width="2.5" style="17" customWidth="1"/>
    <col min="2564" max="2564" width="3.5" style="17" customWidth="1"/>
    <col min="2565" max="2565" width="21.75" style="17" customWidth="1"/>
    <col min="2566" max="2566" width="20.25" style="17" customWidth="1"/>
    <col min="2567" max="2567" width="2.25" style="17" customWidth="1"/>
    <col min="2568" max="2568" width="15" style="17" customWidth="1"/>
    <col min="2569" max="2809" width="9" style="17"/>
    <col min="2810" max="2810" width="6.25" style="17" customWidth="1"/>
    <col min="2811" max="2811" width="4.5" style="17" customWidth="1"/>
    <col min="2812" max="2813" width="17.5" style="17" customWidth="1"/>
    <col min="2814" max="2814" width="9.75" style="17" bestFit="1" customWidth="1"/>
    <col min="2815" max="2815" width="10.75" style="17" bestFit="1" customWidth="1"/>
    <col min="2816" max="2816" width="17.5" style="17" customWidth="1"/>
    <col min="2817" max="2817" width="3.875" style="17" customWidth="1"/>
    <col min="2818" max="2819" width="2.5" style="17" customWidth="1"/>
    <col min="2820" max="2820" width="3.5" style="17" customWidth="1"/>
    <col min="2821" max="2821" width="21.75" style="17" customWidth="1"/>
    <col min="2822" max="2822" width="20.25" style="17" customWidth="1"/>
    <col min="2823" max="2823" width="2.25" style="17" customWidth="1"/>
    <col min="2824" max="2824" width="15" style="17" customWidth="1"/>
    <col min="2825" max="3065" width="9" style="17"/>
    <col min="3066" max="3066" width="6.25" style="17" customWidth="1"/>
    <col min="3067" max="3067" width="4.5" style="17" customWidth="1"/>
    <col min="3068" max="3069" width="17.5" style="17" customWidth="1"/>
    <col min="3070" max="3070" width="9.75" style="17" bestFit="1" customWidth="1"/>
    <col min="3071" max="3071" width="10.75" style="17" bestFit="1" customWidth="1"/>
    <col min="3072" max="3072" width="17.5" style="17" customWidth="1"/>
    <col min="3073" max="3073" width="3.875" style="17" customWidth="1"/>
    <col min="3074" max="3075" width="2.5" style="17" customWidth="1"/>
    <col min="3076" max="3076" width="3.5" style="17" customWidth="1"/>
    <col min="3077" max="3077" width="21.75" style="17" customWidth="1"/>
    <col min="3078" max="3078" width="20.25" style="17" customWidth="1"/>
    <col min="3079" max="3079" width="2.25" style="17" customWidth="1"/>
    <col min="3080" max="3080" width="15" style="17" customWidth="1"/>
    <col min="3081" max="3321" width="9" style="17"/>
    <col min="3322" max="3322" width="6.25" style="17" customWidth="1"/>
    <col min="3323" max="3323" width="4.5" style="17" customWidth="1"/>
    <col min="3324" max="3325" width="17.5" style="17" customWidth="1"/>
    <col min="3326" max="3326" width="9.75" style="17" bestFit="1" customWidth="1"/>
    <col min="3327" max="3327" width="10.75" style="17" bestFit="1" customWidth="1"/>
    <col min="3328" max="3328" width="17.5" style="17" customWidth="1"/>
    <col min="3329" max="3329" width="3.875" style="17" customWidth="1"/>
    <col min="3330" max="3331" width="2.5" style="17" customWidth="1"/>
    <col min="3332" max="3332" width="3.5" style="17" customWidth="1"/>
    <col min="3333" max="3333" width="21.75" style="17" customWidth="1"/>
    <col min="3334" max="3334" width="20.25" style="17" customWidth="1"/>
    <col min="3335" max="3335" width="2.25" style="17" customWidth="1"/>
    <col min="3336" max="3336" width="15" style="17" customWidth="1"/>
    <col min="3337" max="3577" width="9" style="17"/>
    <col min="3578" max="3578" width="6.25" style="17" customWidth="1"/>
    <col min="3579" max="3579" width="4.5" style="17" customWidth="1"/>
    <col min="3580" max="3581" width="17.5" style="17" customWidth="1"/>
    <col min="3582" max="3582" width="9.75" style="17" bestFit="1" customWidth="1"/>
    <col min="3583" max="3583" width="10.75" style="17" bestFit="1" customWidth="1"/>
    <col min="3584" max="3584" width="17.5" style="17" customWidth="1"/>
    <col min="3585" max="3585" width="3.875" style="17" customWidth="1"/>
    <col min="3586" max="3587" width="2.5" style="17" customWidth="1"/>
    <col min="3588" max="3588" width="3.5" style="17" customWidth="1"/>
    <col min="3589" max="3589" width="21.75" style="17" customWidth="1"/>
    <col min="3590" max="3590" width="20.25" style="17" customWidth="1"/>
    <col min="3591" max="3591" width="2.25" style="17" customWidth="1"/>
    <col min="3592" max="3592" width="15" style="17" customWidth="1"/>
    <col min="3593" max="3833" width="9" style="17"/>
    <col min="3834" max="3834" width="6.25" style="17" customWidth="1"/>
    <col min="3835" max="3835" width="4.5" style="17" customWidth="1"/>
    <col min="3836" max="3837" width="17.5" style="17" customWidth="1"/>
    <col min="3838" max="3838" width="9.75" style="17" bestFit="1" customWidth="1"/>
    <col min="3839" max="3839" width="10.75" style="17" bestFit="1" customWidth="1"/>
    <col min="3840" max="3840" width="17.5" style="17" customWidth="1"/>
    <col min="3841" max="3841" width="3.875" style="17" customWidth="1"/>
    <col min="3842" max="3843" width="2.5" style="17" customWidth="1"/>
    <col min="3844" max="3844" width="3.5" style="17" customWidth="1"/>
    <col min="3845" max="3845" width="21.75" style="17" customWidth="1"/>
    <col min="3846" max="3846" width="20.25" style="17" customWidth="1"/>
    <col min="3847" max="3847" width="2.25" style="17" customWidth="1"/>
    <col min="3848" max="3848" width="15" style="17" customWidth="1"/>
    <col min="3849" max="4089" width="9" style="17"/>
    <col min="4090" max="4090" width="6.25" style="17" customWidth="1"/>
    <col min="4091" max="4091" width="4.5" style="17" customWidth="1"/>
    <col min="4092" max="4093" width="17.5" style="17" customWidth="1"/>
    <col min="4094" max="4094" width="9.75" style="17" bestFit="1" customWidth="1"/>
    <col min="4095" max="4095" width="10.75" style="17" bestFit="1" customWidth="1"/>
    <col min="4096" max="4096" width="17.5" style="17" customWidth="1"/>
    <col min="4097" max="4097" width="3.875" style="17" customWidth="1"/>
    <col min="4098" max="4099" width="2.5" style="17" customWidth="1"/>
    <col min="4100" max="4100" width="3.5" style="17" customWidth="1"/>
    <col min="4101" max="4101" width="21.75" style="17" customWidth="1"/>
    <col min="4102" max="4102" width="20.25" style="17" customWidth="1"/>
    <col min="4103" max="4103" width="2.25" style="17" customWidth="1"/>
    <col min="4104" max="4104" width="15" style="17" customWidth="1"/>
    <col min="4105" max="4345" width="9" style="17"/>
    <col min="4346" max="4346" width="6.25" style="17" customWidth="1"/>
    <col min="4347" max="4347" width="4.5" style="17" customWidth="1"/>
    <col min="4348" max="4349" width="17.5" style="17" customWidth="1"/>
    <col min="4350" max="4350" width="9.75" style="17" bestFit="1" customWidth="1"/>
    <col min="4351" max="4351" width="10.75" style="17" bestFit="1" customWidth="1"/>
    <col min="4352" max="4352" width="17.5" style="17" customWidth="1"/>
    <col min="4353" max="4353" width="3.875" style="17" customWidth="1"/>
    <col min="4354" max="4355" width="2.5" style="17" customWidth="1"/>
    <col min="4356" max="4356" width="3.5" style="17" customWidth="1"/>
    <col min="4357" max="4357" width="21.75" style="17" customWidth="1"/>
    <col min="4358" max="4358" width="20.25" style="17" customWidth="1"/>
    <col min="4359" max="4359" width="2.25" style="17" customWidth="1"/>
    <col min="4360" max="4360" width="15" style="17" customWidth="1"/>
    <col min="4361" max="4601" width="9" style="17"/>
    <col min="4602" max="4602" width="6.25" style="17" customWidth="1"/>
    <col min="4603" max="4603" width="4.5" style="17" customWidth="1"/>
    <col min="4604" max="4605" width="17.5" style="17" customWidth="1"/>
    <col min="4606" max="4606" width="9.75" style="17" bestFit="1" customWidth="1"/>
    <col min="4607" max="4607" width="10.75" style="17" bestFit="1" customWidth="1"/>
    <col min="4608" max="4608" width="17.5" style="17" customWidth="1"/>
    <col min="4609" max="4609" width="3.875" style="17" customWidth="1"/>
    <col min="4610" max="4611" width="2.5" style="17" customWidth="1"/>
    <col min="4612" max="4612" width="3.5" style="17" customWidth="1"/>
    <col min="4613" max="4613" width="21.75" style="17" customWidth="1"/>
    <col min="4614" max="4614" width="20.25" style="17" customWidth="1"/>
    <col min="4615" max="4615" width="2.25" style="17" customWidth="1"/>
    <col min="4616" max="4616" width="15" style="17" customWidth="1"/>
    <col min="4617" max="4857" width="9" style="17"/>
    <col min="4858" max="4858" width="6.25" style="17" customWidth="1"/>
    <col min="4859" max="4859" width="4.5" style="17" customWidth="1"/>
    <col min="4860" max="4861" width="17.5" style="17" customWidth="1"/>
    <col min="4862" max="4862" width="9.75" style="17" bestFit="1" customWidth="1"/>
    <col min="4863" max="4863" width="10.75" style="17" bestFit="1" customWidth="1"/>
    <col min="4864" max="4864" width="17.5" style="17" customWidth="1"/>
    <col min="4865" max="4865" width="3.875" style="17" customWidth="1"/>
    <col min="4866" max="4867" width="2.5" style="17" customWidth="1"/>
    <col min="4868" max="4868" width="3.5" style="17" customWidth="1"/>
    <col min="4869" max="4869" width="21.75" style="17" customWidth="1"/>
    <col min="4870" max="4870" width="20.25" style="17" customWidth="1"/>
    <col min="4871" max="4871" width="2.25" style="17" customWidth="1"/>
    <col min="4872" max="4872" width="15" style="17" customWidth="1"/>
    <col min="4873" max="5113" width="9" style="17"/>
    <col min="5114" max="5114" width="6.25" style="17" customWidth="1"/>
    <col min="5115" max="5115" width="4.5" style="17" customWidth="1"/>
    <col min="5116" max="5117" width="17.5" style="17" customWidth="1"/>
    <col min="5118" max="5118" width="9.75" style="17" bestFit="1" customWidth="1"/>
    <col min="5119" max="5119" width="10.75" style="17" bestFit="1" customWidth="1"/>
    <col min="5120" max="5120" width="17.5" style="17" customWidth="1"/>
    <col min="5121" max="5121" width="3.875" style="17" customWidth="1"/>
    <col min="5122" max="5123" width="2.5" style="17" customWidth="1"/>
    <col min="5124" max="5124" width="3.5" style="17" customWidth="1"/>
    <col min="5125" max="5125" width="21.75" style="17" customWidth="1"/>
    <col min="5126" max="5126" width="20.25" style="17" customWidth="1"/>
    <col min="5127" max="5127" width="2.25" style="17" customWidth="1"/>
    <col min="5128" max="5128" width="15" style="17" customWidth="1"/>
    <col min="5129" max="5369" width="9" style="17"/>
    <col min="5370" max="5370" width="6.25" style="17" customWidth="1"/>
    <col min="5371" max="5371" width="4.5" style="17" customWidth="1"/>
    <col min="5372" max="5373" width="17.5" style="17" customWidth="1"/>
    <col min="5374" max="5374" width="9.75" style="17" bestFit="1" customWidth="1"/>
    <col min="5375" max="5375" width="10.75" style="17" bestFit="1" customWidth="1"/>
    <col min="5376" max="5376" width="17.5" style="17" customWidth="1"/>
    <col min="5377" max="5377" width="3.875" style="17" customWidth="1"/>
    <col min="5378" max="5379" width="2.5" style="17" customWidth="1"/>
    <col min="5380" max="5380" width="3.5" style="17" customWidth="1"/>
    <col min="5381" max="5381" width="21.75" style="17" customWidth="1"/>
    <col min="5382" max="5382" width="20.25" style="17" customWidth="1"/>
    <col min="5383" max="5383" width="2.25" style="17" customWidth="1"/>
    <col min="5384" max="5384" width="15" style="17" customWidth="1"/>
    <col min="5385" max="5625" width="9" style="17"/>
    <col min="5626" max="5626" width="6.25" style="17" customWidth="1"/>
    <col min="5627" max="5627" width="4.5" style="17" customWidth="1"/>
    <col min="5628" max="5629" width="17.5" style="17" customWidth="1"/>
    <col min="5630" max="5630" width="9.75" style="17" bestFit="1" customWidth="1"/>
    <col min="5631" max="5631" width="10.75" style="17" bestFit="1" customWidth="1"/>
    <col min="5632" max="5632" width="17.5" style="17" customWidth="1"/>
    <col min="5633" max="5633" width="3.875" style="17" customWidth="1"/>
    <col min="5634" max="5635" width="2.5" style="17" customWidth="1"/>
    <col min="5636" max="5636" width="3.5" style="17" customWidth="1"/>
    <col min="5637" max="5637" width="21.75" style="17" customWidth="1"/>
    <col min="5638" max="5638" width="20.25" style="17" customWidth="1"/>
    <col min="5639" max="5639" width="2.25" style="17" customWidth="1"/>
    <col min="5640" max="5640" width="15" style="17" customWidth="1"/>
    <col min="5641" max="5881" width="9" style="17"/>
    <col min="5882" max="5882" width="6.25" style="17" customWidth="1"/>
    <col min="5883" max="5883" width="4.5" style="17" customWidth="1"/>
    <col min="5884" max="5885" width="17.5" style="17" customWidth="1"/>
    <col min="5886" max="5886" width="9.75" style="17" bestFit="1" customWidth="1"/>
    <col min="5887" max="5887" width="10.75" style="17" bestFit="1" customWidth="1"/>
    <col min="5888" max="5888" width="17.5" style="17" customWidth="1"/>
    <col min="5889" max="5889" width="3.875" style="17" customWidth="1"/>
    <col min="5890" max="5891" width="2.5" style="17" customWidth="1"/>
    <col min="5892" max="5892" width="3.5" style="17" customWidth="1"/>
    <col min="5893" max="5893" width="21.75" style="17" customWidth="1"/>
    <col min="5894" max="5894" width="20.25" style="17" customWidth="1"/>
    <col min="5895" max="5895" width="2.25" style="17" customWidth="1"/>
    <col min="5896" max="5896" width="15" style="17" customWidth="1"/>
    <col min="5897" max="6137" width="9" style="17"/>
    <col min="6138" max="6138" width="6.25" style="17" customWidth="1"/>
    <col min="6139" max="6139" width="4.5" style="17" customWidth="1"/>
    <col min="6140" max="6141" width="17.5" style="17" customWidth="1"/>
    <col min="6142" max="6142" width="9.75" style="17" bestFit="1" customWidth="1"/>
    <col min="6143" max="6143" width="10.75" style="17" bestFit="1" customWidth="1"/>
    <col min="6144" max="6144" width="17.5" style="17" customWidth="1"/>
    <col min="6145" max="6145" width="3.875" style="17" customWidth="1"/>
    <col min="6146" max="6147" width="2.5" style="17" customWidth="1"/>
    <col min="6148" max="6148" width="3.5" style="17" customWidth="1"/>
    <col min="6149" max="6149" width="21.75" style="17" customWidth="1"/>
    <col min="6150" max="6150" width="20.25" style="17" customWidth="1"/>
    <col min="6151" max="6151" width="2.25" style="17" customWidth="1"/>
    <col min="6152" max="6152" width="15" style="17" customWidth="1"/>
    <col min="6153" max="6393" width="9" style="17"/>
    <col min="6394" max="6394" width="6.25" style="17" customWidth="1"/>
    <col min="6395" max="6395" width="4.5" style="17" customWidth="1"/>
    <col min="6396" max="6397" width="17.5" style="17" customWidth="1"/>
    <col min="6398" max="6398" width="9.75" style="17" bestFit="1" customWidth="1"/>
    <col min="6399" max="6399" width="10.75" style="17" bestFit="1" customWidth="1"/>
    <col min="6400" max="6400" width="17.5" style="17" customWidth="1"/>
    <col min="6401" max="6401" width="3.875" style="17" customWidth="1"/>
    <col min="6402" max="6403" width="2.5" style="17" customWidth="1"/>
    <col min="6404" max="6404" width="3.5" style="17" customWidth="1"/>
    <col min="6405" max="6405" width="21.75" style="17" customWidth="1"/>
    <col min="6406" max="6406" width="20.25" style="17" customWidth="1"/>
    <col min="6407" max="6407" width="2.25" style="17" customWidth="1"/>
    <col min="6408" max="6408" width="15" style="17" customWidth="1"/>
    <col min="6409" max="6649" width="9" style="17"/>
    <col min="6650" max="6650" width="6.25" style="17" customWidth="1"/>
    <col min="6651" max="6651" width="4.5" style="17" customWidth="1"/>
    <col min="6652" max="6653" width="17.5" style="17" customWidth="1"/>
    <col min="6654" max="6654" width="9.75" style="17" bestFit="1" customWidth="1"/>
    <col min="6655" max="6655" width="10.75" style="17" bestFit="1" customWidth="1"/>
    <col min="6656" max="6656" width="17.5" style="17" customWidth="1"/>
    <col min="6657" max="6657" width="3.875" style="17" customWidth="1"/>
    <col min="6658" max="6659" width="2.5" style="17" customWidth="1"/>
    <col min="6660" max="6660" width="3.5" style="17" customWidth="1"/>
    <col min="6661" max="6661" width="21.75" style="17" customWidth="1"/>
    <col min="6662" max="6662" width="20.25" style="17" customWidth="1"/>
    <col min="6663" max="6663" width="2.25" style="17" customWidth="1"/>
    <col min="6664" max="6664" width="15" style="17" customWidth="1"/>
    <col min="6665" max="6905" width="9" style="17"/>
    <col min="6906" max="6906" width="6.25" style="17" customWidth="1"/>
    <col min="6907" max="6907" width="4.5" style="17" customWidth="1"/>
    <col min="6908" max="6909" width="17.5" style="17" customWidth="1"/>
    <col min="6910" max="6910" width="9.75" style="17" bestFit="1" customWidth="1"/>
    <col min="6911" max="6911" width="10.75" style="17" bestFit="1" customWidth="1"/>
    <col min="6912" max="6912" width="17.5" style="17" customWidth="1"/>
    <col min="6913" max="6913" width="3.875" style="17" customWidth="1"/>
    <col min="6914" max="6915" width="2.5" style="17" customWidth="1"/>
    <col min="6916" max="6916" width="3.5" style="17" customWidth="1"/>
    <col min="6917" max="6917" width="21.75" style="17" customWidth="1"/>
    <col min="6918" max="6918" width="20.25" style="17" customWidth="1"/>
    <col min="6919" max="6919" width="2.25" style="17" customWidth="1"/>
    <col min="6920" max="6920" width="15" style="17" customWidth="1"/>
    <col min="6921" max="7161" width="9" style="17"/>
    <col min="7162" max="7162" width="6.25" style="17" customWidth="1"/>
    <col min="7163" max="7163" width="4.5" style="17" customWidth="1"/>
    <col min="7164" max="7165" width="17.5" style="17" customWidth="1"/>
    <col min="7166" max="7166" width="9.75" style="17" bestFit="1" customWidth="1"/>
    <col min="7167" max="7167" width="10.75" style="17" bestFit="1" customWidth="1"/>
    <col min="7168" max="7168" width="17.5" style="17" customWidth="1"/>
    <col min="7169" max="7169" width="3.875" style="17" customWidth="1"/>
    <col min="7170" max="7171" width="2.5" style="17" customWidth="1"/>
    <col min="7172" max="7172" width="3.5" style="17" customWidth="1"/>
    <col min="7173" max="7173" width="21.75" style="17" customWidth="1"/>
    <col min="7174" max="7174" width="20.25" style="17" customWidth="1"/>
    <col min="7175" max="7175" width="2.25" style="17" customWidth="1"/>
    <col min="7176" max="7176" width="15" style="17" customWidth="1"/>
    <col min="7177" max="7417" width="9" style="17"/>
    <col min="7418" max="7418" width="6.25" style="17" customWidth="1"/>
    <col min="7419" max="7419" width="4.5" style="17" customWidth="1"/>
    <col min="7420" max="7421" width="17.5" style="17" customWidth="1"/>
    <col min="7422" max="7422" width="9.75" style="17" bestFit="1" customWidth="1"/>
    <col min="7423" max="7423" width="10.75" style="17" bestFit="1" customWidth="1"/>
    <col min="7424" max="7424" width="17.5" style="17" customWidth="1"/>
    <col min="7425" max="7425" width="3.875" style="17" customWidth="1"/>
    <col min="7426" max="7427" width="2.5" style="17" customWidth="1"/>
    <col min="7428" max="7428" width="3.5" style="17" customWidth="1"/>
    <col min="7429" max="7429" width="21.75" style="17" customWidth="1"/>
    <col min="7430" max="7430" width="20.25" style="17" customWidth="1"/>
    <col min="7431" max="7431" width="2.25" style="17" customWidth="1"/>
    <col min="7432" max="7432" width="15" style="17" customWidth="1"/>
    <col min="7433" max="7673" width="9" style="17"/>
    <col min="7674" max="7674" width="6.25" style="17" customWidth="1"/>
    <col min="7675" max="7675" width="4.5" style="17" customWidth="1"/>
    <col min="7676" max="7677" width="17.5" style="17" customWidth="1"/>
    <col min="7678" max="7678" width="9.75" style="17" bestFit="1" customWidth="1"/>
    <col min="7679" max="7679" width="10.75" style="17" bestFit="1" customWidth="1"/>
    <col min="7680" max="7680" width="17.5" style="17" customWidth="1"/>
    <col min="7681" max="7681" width="3.875" style="17" customWidth="1"/>
    <col min="7682" max="7683" width="2.5" style="17" customWidth="1"/>
    <col min="7684" max="7684" width="3.5" style="17" customWidth="1"/>
    <col min="7685" max="7685" width="21.75" style="17" customWidth="1"/>
    <col min="7686" max="7686" width="20.25" style="17" customWidth="1"/>
    <col min="7687" max="7687" width="2.25" style="17" customWidth="1"/>
    <col min="7688" max="7688" width="15" style="17" customWidth="1"/>
    <col min="7689" max="7929" width="9" style="17"/>
    <col min="7930" max="7930" width="6.25" style="17" customWidth="1"/>
    <col min="7931" max="7931" width="4.5" style="17" customWidth="1"/>
    <col min="7932" max="7933" width="17.5" style="17" customWidth="1"/>
    <col min="7934" max="7934" width="9.75" style="17" bestFit="1" customWidth="1"/>
    <col min="7935" max="7935" width="10.75" style="17" bestFit="1" customWidth="1"/>
    <col min="7936" max="7936" width="17.5" style="17" customWidth="1"/>
    <col min="7937" max="7937" width="3.875" style="17" customWidth="1"/>
    <col min="7938" max="7939" width="2.5" style="17" customWidth="1"/>
    <col min="7940" max="7940" width="3.5" style="17" customWidth="1"/>
    <col min="7941" max="7941" width="21.75" style="17" customWidth="1"/>
    <col min="7942" max="7942" width="20.25" style="17" customWidth="1"/>
    <col min="7943" max="7943" width="2.25" style="17" customWidth="1"/>
    <col min="7944" max="7944" width="15" style="17" customWidth="1"/>
    <col min="7945" max="8185" width="9" style="17"/>
    <col min="8186" max="8186" width="6.25" style="17" customWidth="1"/>
    <col min="8187" max="8187" width="4.5" style="17" customWidth="1"/>
    <col min="8188" max="8189" width="17.5" style="17" customWidth="1"/>
    <col min="8190" max="8190" width="9.75" style="17" bestFit="1" customWidth="1"/>
    <col min="8191" max="8191" width="10.75" style="17" bestFit="1" customWidth="1"/>
    <col min="8192" max="8192" width="17.5" style="17" customWidth="1"/>
    <col min="8193" max="8193" width="3.875" style="17" customWidth="1"/>
    <col min="8194" max="8195" width="2.5" style="17" customWidth="1"/>
    <col min="8196" max="8196" width="3.5" style="17" customWidth="1"/>
    <col min="8197" max="8197" width="21.75" style="17" customWidth="1"/>
    <col min="8198" max="8198" width="20.25" style="17" customWidth="1"/>
    <col min="8199" max="8199" width="2.25" style="17" customWidth="1"/>
    <col min="8200" max="8200" width="15" style="17" customWidth="1"/>
    <col min="8201" max="8441" width="9" style="17"/>
    <col min="8442" max="8442" width="6.25" style="17" customWidth="1"/>
    <col min="8443" max="8443" width="4.5" style="17" customWidth="1"/>
    <col min="8444" max="8445" width="17.5" style="17" customWidth="1"/>
    <col min="8446" max="8446" width="9.75" style="17" bestFit="1" customWidth="1"/>
    <col min="8447" max="8447" width="10.75" style="17" bestFit="1" customWidth="1"/>
    <col min="8448" max="8448" width="17.5" style="17" customWidth="1"/>
    <col min="8449" max="8449" width="3.875" style="17" customWidth="1"/>
    <col min="8450" max="8451" width="2.5" style="17" customWidth="1"/>
    <col min="8452" max="8452" width="3.5" style="17" customWidth="1"/>
    <col min="8453" max="8453" width="21.75" style="17" customWidth="1"/>
    <col min="8454" max="8454" width="20.25" style="17" customWidth="1"/>
    <col min="8455" max="8455" width="2.25" style="17" customWidth="1"/>
    <col min="8456" max="8456" width="15" style="17" customWidth="1"/>
    <col min="8457" max="8697" width="9" style="17"/>
    <col min="8698" max="8698" width="6.25" style="17" customWidth="1"/>
    <col min="8699" max="8699" width="4.5" style="17" customWidth="1"/>
    <col min="8700" max="8701" width="17.5" style="17" customWidth="1"/>
    <col min="8702" max="8702" width="9.75" style="17" bestFit="1" customWidth="1"/>
    <col min="8703" max="8703" width="10.75" style="17" bestFit="1" customWidth="1"/>
    <col min="8704" max="8704" width="17.5" style="17" customWidth="1"/>
    <col min="8705" max="8705" width="3.875" style="17" customWidth="1"/>
    <col min="8706" max="8707" width="2.5" style="17" customWidth="1"/>
    <col min="8708" max="8708" width="3.5" style="17" customWidth="1"/>
    <col min="8709" max="8709" width="21.75" style="17" customWidth="1"/>
    <col min="8710" max="8710" width="20.25" style="17" customWidth="1"/>
    <col min="8711" max="8711" width="2.25" style="17" customWidth="1"/>
    <col min="8712" max="8712" width="15" style="17" customWidth="1"/>
    <col min="8713" max="8953" width="9" style="17"/>
    <col min="8954" max="8954" width="6.25" style="17" customWidth="1"/>
    <col min="8955" max="8955" width="4.5" style="17" customWidth="1"/>
    <col min="8956" max="8957" width="17.5" style="17" customWidth="1"/>
    <col min="8958" max="8958" width="9.75" style="17" bestFit="1" customWidth="1"/>
    <col min="8959" max="8959" width="10.75" style="17" bestFit="1" customWidth="1"/>
    <col min="8960" max="8960" width="17.5" style="17" customWidth="1"/>
    <col min="8961" max="8961" width="3.875" style="17" customWidth="1"/>
    <col min="8962" max="8963" width="2.5" style="17" customWidth="1"/>
    <col min="8964" max="8964" width="3.5" style="17" customWidth="1"/>
    <col min="8965" max="8965" width="21.75" style="17" customWidth="1"/>
    <col min="8966" max="8966" width="20.25" style="17" customWidth="1"/>
    <col min="8967" max="8967" width="2.25" style="17" customWidth="1"/>
    <col min="8968" max="8968" width="15" style="17" customWidth="1"/>
    <col min="8969" max="9209" width="9" style="17"/>
    <col min="9210" max="9210" width="6.25" style="17" customWidth="1"/>
    <col min="9211" max="9211" width="4.5" style="17" customWidth="1"/>
    <col min="9212" max="9213" width="17.5" style="17" customWidth="1"/>
    <col min="9214" max="9214" width="9.75" style="17" bestFit="1" customWidth="1"/>
    <col min="9215" max="9215" width="10.75" style="17" bestFit="1" customWidth="1"/>
    <col min="9216" max="9216" width="17.5" style="17" customWidth="1"/>
    <col min="9217" max="9217" width="3.875" style="17" customWidth="1"/>
    <col min="9218" max="9219" width="2.5" style="17" customWidth="1"/>
    <col min="9220" max="9220" width="3.5" style="17" customWidth="1"/>
    <col min="9221" max="9221" width="21.75" style="17" customWidth="1"/>
    <col min="9222" max="9222" width="20.25" style="17" customWidth="1"/>
    <col min="9223" max="9223" width="2.25" style="17" customWidth="1"/>
    <col min="9224" max="9224" width="15" style="17" customWidth="1"/>
    <col min="9225" max="9465" width="9" style="17"/>
    <col min="9466" max="9466" width="6.25" style="17" customWidth="1"/>
    <col min="9467" max="9467" width="4.5" style="17" customWidth="1"/>
    <col min="9468" max="9469" width="17.5" style="17" customWidth="1"/>
    <col min="9470" max="9470" width="9.75" style="17" bestFit="1" customWidth="1"/>
    <col min="9471" max="9471" width="10.75" style="17" bestFit="1" customWidth="1"/>
    <col min="9472" max="9472" width="17.5" style="17" customWidth="1"/>
    <col min="9473" max="9473" width="3.875" style="17" customWidth="1"/>
    <col min="9474" max="9475" width="2.5" style="17" customWidth="1"/>
    <col min="9476" max="9476" width="3.5" style="17" customWidth="1"/>
    <col min="9477" max="9477" width="21.75" style="17" customWidth="1"/>
    <col min="9478" max="9478" width="20.25" style="17" customWidth="1"/>
    <col min="9479" max="9479" width="2.25" style="17" customWidth="1"/>
    <col min="9480" max="9480" width="15" style="17" customWidth="1"/>
    <col min="9481" max="9721" width="9" style="17"/>
    <col min="9722" max="9722" width="6.25" style="17" customWidth="1"/>
    <col min="9723" max="9723" width="4.5" style="17" customWidth="1"/>
    <col min="9724" max="9725" width="17.5" style="17" customWidth="1"/>
    <col min="9726" max="9726" width="9.75" style="17" bestFit="1" customWidth="1"/>
    <col min="9727" max="9727" width="10.75" style="17" bestFit="1" customWidth="1"/>
    <col min="9728" max="9728" width="17.5" style="17" customWidth="1"/>
    <col min="9729" max="9729" width="3.875" style="17" customWidth="1"/>
    <col min="9730" max="9731" width="2.5" style="17" customWidth="1"/>
    <col min="9732" max="9732" width="3.5" style="17" customWidth="1"/>
    <col min="9733" max="9733" width="21.75" style="17" customWidth="1"/>
    <col min="9734" max="9734" width="20.25" style="17" customWidth="1"/>
    <col min="9735" max="9735" width="2.25" style="17" customWidth="1"/>
    <col min="9736" max="9736" width="15" style="17" customWidth="1"/>
    <col min="9737" max="9977" width="9" style="17"/>
    <col min="9978" max="9978" width="6.25" style="17" customWidth="1"/>
    <col min="9979" max="9979" width="4.5" style="17" customWidth="1"/>
    <col min="9980" max="9981" width="17.5" style="17" customWidth="1"/>
    <col min="9982" max="9982" width="9.75" style="17" bestFit="1" customWidth="1"/>
    <col min="9983" max="9983" width="10.75" style="17" bestFit="1" customWidth="1"/>
    <col min="9984" max="9984" width="17.5" style="17" customWidth="1"/>
    <col min="9985" max="9985" width="3.875" style="17" customWidth="1"/>
    <col min="9986" max="9987" width="2.5" style="17" customWidth="1"/>
    <col min="9988" max="9988" width="3.5" style="17" customWidth="1"/>
    <col min="9989" max="9989" width="21.75" style="17" customWidth="1"/>
    <col min="9990" max="9990" width="20.25" style="17" customWidth="1"/>
    <col min="9991" max="9991" width="2.25" style="17" customWidth="1"/>
    <col min="9992" max="9992" width="15" style="17" customWidth="1"/>
    <col min="9993" max="10233" width="9" style="17"/>
    <col min="10234" max="10234" width="6.25" style="17" customWidth="1"/>
    <col min="10235" max="10235" width="4.5" style="17" customWidth="1"/>
    <col min="10236" max="10237" width="17.5" style="17" customWidth="1"/>
    <col min="10238" max="10238" width="9.75" style="17" bestFit="1" customWidth="1"/>
    <col min="10239" max="10239" width="10.75" style="17" bestFit="1" customWidth="1"/>
    <col min="10240" max="10240" width="17.5" style="17" customWidth="1"/>
    <col min="10241" max="10241" width="3.875" style="17" customWidth="1"/>
    <col min="10242" max="10243" width="2.5" style="17" customWidth="1"/>
    <col min="10244" max="10244" width="3.5" style="17" customWidth="1"/>
    <col min="10245" max="10245" width="21.75" style="17" customWidth="1"/>
    <col min="10246" max="10246" width="20.25" style="17" customWidth="1"/>
    <col min="10247" max="10247" width="2.25" style="17" customWidth="1"/>
    <col min="10248" max="10248" width="15" style="17" customWidth="1"/>
    <col min="10249" max="10489" width="9" style="17"/>
    <col min="10490" max="10490" width="6.25" style="17" customWidth="1"/>
    <col min="10491" max="10491" width="4.5" style="17" customWidth="1"/>
    <col min="10492" max="10493" width="17.5" style="17" customWidth="1"/>
    <col min="10494" max="10494" width="9.75" style="17" bestFit="1" customWidth="1"/>
    <col min="10495" max="10495" width="10.75" style="17" bestFit="1" customWidth="1"/>
    <col min="10496" max="10496" width="17.5" style="17" customWidth="1"/>
    <col min="10497" max="10497" width="3.875" style="17" customWidth="1"/>
    <col min="10498" max="10499" width="2.5" style="17" customWidth="1"/>
    <col min="10500" max="10500" width="3.5" style="17" customWidth="1"/>
    <col min="10501" max="10501" width="21.75" style="17" customWidth="1"/>
    <col min="10502" max="10502" width="20.25" style="17" customWidth="1"/>
    <col min="10503" max="10503" width="2.25" style="17" customWidth="1"/>
    <col min="10504" max="10504" width="15" style="17" customWidth="1"/>
    <col min="10505" max="10745" width="9" style="17"/>
    <col min="10746" max="10746" width="6.25" style="17" customWidth="1"/>
    <col min="10747" max="10747" width="4.5" style="17" customWidth="1"/>
    <col min="10748" max="10749" width="17.5" style="17" customWidth="1"/>
    <col min="10750" max="10750" width="9.75" style="17" bestFit="1" customWidth="1"/>
    <col min="10751" max="10751" width="10.75" style="17" bestFit="1" customWidth="1"/>
    <col min="10752" max="10752" width="17.5" style="17" customWidth="1"/>
    <col min="10753" max="10753" width="3.875" style="17" customWidth="1"/>
    <col min="10754" max="10755" width="2.5" style="17" customWidth="1"/>
    <col min="10756" max="10756" width="3.5" style="17" customWidth="1"/>
    <col min="10757" max="10757" width="21.75" style="17" customWidth="1"/>
    <col min="10758" max="10758" width="20.25" style="17" customWidth="1"/>
    <col min="10759" max="10759" width="2.25" style="17" customWidth="1"/>
    <col min="10760" max="10760" width="15" style="17" customWidth="1"/>
    <col min="10761" max="11001" width="9" style="17"/>
    <col min="11002" max="11002" width="6.25" style="17" customWidth="1"/>
    <col min="11003" max="11003" width="4.5" style="17" customWidth="1"/>
    <col min="11004" max="11005" width="17.5" style="17" customWidth="1"/>
    <col min="11006" max="11006" width="9.75" style="17" bestFit="1" customWidth="1"/>
    <col min="11007" max="11007" width="10.75" style="17" bestFit="1" customWidth="1"/>
    <col min="11008" max="11008" width="17.5" style="17" customWidth="1"/>
    <col min="11009" max="11009" width="3.875" style="17" customWidth="1"/>
    <col min="11010" max="11011" width="2.5" style="17" customWidth="1"/>
    <col min="11012" max="11012" width="3.5" style="17" customWidth="1"/>
    <col min="11013" max="11013" width="21.75" style="17" customWidth="1"/>
    <col min="11014" max="11014" width="20.25" style="17" customWidth="1"/>
    <col min="11015" max="11015" width="2.25" style="17" customWidth="1"/>
    <col min="11016" max="11016" width="15" style="17" customWidth="1"/>
    <col min="11017" max="11257" width="9" style="17"/>
    <col min="11258" max="11258" width="6.25" style="17" customWidth="1"/>
    <col min="11259" max="11259" width="4.5" style="17" customWidth="1"/>
    <col min="11260" max="11261" width="17.5" style="17" customWidth="1"/>
    <col min="11262" max="11262" width="9.75" style="17" bestFit="1" customWidth="1"/>
    <col min="11263" max="11263" width="10.75" style="17" bestFit="1" customWidth="1"/>
    <col min="11264" max="11264" width="17.5" style="17" customWidth="1"/>
    <col min="11265" max="11265" width="3.875" style="17" customWidth="1"/>
    <col min="11266" max="11267" width="2.5" style="17" customWidth="1"/>
    <col min="11268" max="11268" width="3.5" style="17" customWidth="1"/>
    <col min="11269" max="11269" width="21.75" style="17" customWidth="1"/>
    <col min="11270" max="11270" width="20.25" style="17" customWidth="1"/>
    <col min="11271" max="11271" width="2.25" style="17" customWidth="1"/>
    <col min="11272" max="11272" width="15" style="17" customWidth="1"/>
    <col min="11273" max="11513" width="9" style="17"/>
    <col min="11514" max="11514" width="6.25" style="17" customWidth="1"/>
    <col min="11515" max="11515" width="4.5" style="17" customWidth="1"/>
    <col min="11516" max="11517" width="17.5" style="17" customWidth="1"/>
    <col min="11518" max="11518" width="9.75" style="17" bestFit="1" customWidth="1"/>
    <col min="11519" max="11519" width="10.75" style="17" bestFit="1" customWidth="1"/>
    <col min="11520" max="11520" width="17.5" style="17" customWidth="1"/>
    <col min="11521" max="11521" width="3.875" style="17" customWidth="1"/>
    <col min="11522" max="11523" width="2.5" style="17" customWidth="1"/>
    <col min="11524" max="11524" width="3.5" style="17" customWidth="1"/>
    <col min="11525" max="11525" width="21.75" style="17" customWidth="1"/>
    <col min="11526" max="11526" width="20.25" style="17" customWidth="1"/>
    <col min="11527" max="11527" width="2.25" style="17" customWidth="1"/>
    <col min="11528" max="11528" width="15" style="17" customWidth="1"/>
    <col min="11529" max="11769" width="9" style="17"/>
    <col min="11770" max="11770" width="6.25" style="17" customWidth="1"/>
    <col min="11771" max="11771" width="4.5" style="17" customWidth="1"/>
    <col min="11772" max="11773" width="17.5" style="17" customWidth="1"/>
    <col min="11774" max="11774" width="9.75" style="17" bestFit="1" customWidth="1"/>
    <col min="11775" max="11775" width="10.75" style="17" bestFit="1" customWidth="1"/>
    <col min="11776" max="11776" width="17.5" style="17" customWidth="1"/>
    <col min="11777" max="11777" width="3.875" style="17" customWidth="1"/>
    <col min="11778" max="11779" width="2.5" style="17" customWidth="1"/>
    <col min="11780" max="11780" width="3.5" style="17" customWidth="1"/>
    <col min="11781" max="11781" width="21.75" style="17" customWidth="1"/>
    <col min="11782" max="11782" width="20.25" style="17" customWidth="1"/>
    <col min="11783" max="11783" width="2.25" style="17" customWidth="1"/>
    <col min="11784" max="11784" width="15" style="17" customWidth="1"/>
    <col min="11785" max="12025" width="9" style="17"/>
    <col min="12026" max="12026" width="6.25" style="17" customWidth="1"/>
    <col min="12027" max="12027" width="4.5" style="17" customWidth="1"/>
    <col min="12028" max="12029" width="17.5" style="17" customWidth="1"/>
    <col min="12030" max="12030" width="9.75" style="17" bestFit="1" customWidth="1"/>
    <col min="12031" max="12031" width="10.75" style="17" bestFit="1" customWidth="1"/>
    <col min="12032" max="12032" width="17.5" style="17" customWidth="1"/>
    <col min="12033" max="12033" width="3.875" style="17" customWidth="1"/>
    <col min="12034" max="12035" width="2.5" style="17" customWidth="1"/>
    <col min="12036" max="12036" width="3.5" style="17" customWidth="1"/>
    <col min="12037" max="12037" width="21.75" style="17" customWidth="1"/>
    <col min="12038" max="12038" width="20.25" style="17" customWidth="1"/>
    <col min="12039" max="12039" width="2.25" style="17" customWidth="1"/>
    <col min="12040" max="12040" width="15" style="17" customWidth="1"/>
    <col min="12041" max="12281" width="9" style="17"/>
    <col min="12282" max="12282" width="6.25" style="17" customWidth="1"/>
    <col min="12283" max="12283" width="4.5" style="17" customWidth="1"/>
    <col min="12284" max="12285" width="17.5" style="17" customWidth="1"/>
    <col min="12286" max="12286" width="9.75" style="17" bestFit="1" customWidth="1"/>
    <col min="12287" max="12287" width="10.75" style="17" bestFit="1" customWidth="1"/>
    <col min="12288" max="12288" width="17.5" style="17" customWidth="1"/>
    <col min="12289" max="12289" width="3.875" style="17" customWidth="1"/>
    <col min="12290" max="12291" width="2.5" style="17" customWidth="1"/>
    <col min="12292" max="12292" width="3.5" style="17" customWidth="1"/>
    <col min="12293" max="12293" width="21.75" style="17" customWidth="1"/>
    <col min="12294" max="12294" width="20.25" style="17" customWidth="1"/>
    <col min="12295" max="12295" width="2.25" style="17" customWidth="1"/>
    <col min="12296" max="12296" width="15" style="17" customWidth="1"/>
    <col min="12297" max="12537" width="9" style="17"/>
    <col min="12538" max="12538" width="6.25" style="17" customWidth="1"/>
    <col min="12539" max="12539" width="4.5" style="17" customWidth="1"/>
    <col min="12540" max="12541" width="17.5" style="17" customWidth="1"/>
    <col min="12542" max="12542" width="9.75" style="17" bestFit="1" customWidth="1"/>
    <col min="12543" max="12543" width="10.75" style="17" bestFit="1" customWidth="1"/>
    <col min="12544" max="12544" width="17.5" style="17" customWidth="1"/>
    <col min="12545" max="12545" width="3.875" style="17" customWidth="1"/>
    <col min="12546" max="12547" width="2.5" style="17" customWidth="1"/>
    <col min="12548" max="12548" width="3.5" style="17" customWidth="1"/>
    <col min="12549" max="12549" width="21.75" style="17" customWidth="1"/>
    <col min="12550" max="12550" width="20.25" style="17" customWidth="1"/>
    <col min="12551" max="12551" width="2.25" style="17" customWidth="1"/>
    <col min="12552" max="12552" width="15" style="17" customWidth="1"/>
    <col min="12553" max="12793" width="9" style="17"/>
    <col min="12794" max="12794" width="6.25" style="17" customWidth="1"/>
    <col min="12795" max="12795" width="4.5" style="17" customWidth="1"/>
    <col min="12796" max="12797" width="17.5" style="17" customWidth="1"/>
    <col min="12798" max="12798" width="9.75" style="17" bestFit="1" customWidth="1"/>
    <col min="12799" max="12799" width="10.75" style="17" bestFit="1" customWidth="1"/>
    <col min="12800" max="12800" width="17.5" style="17" customWidth="1"/>
    <col min="12801" max="12801" width="3.875" style="17" customWidth="1"/>
    <col min="12802" max="12803" width="2.5" style="17" customWidth="1"/>
    <col min="12804" max="12804" width="3.5" style="17" customWidth="1"/>
    <col min="12805" max="12805" width="21.75" style="17" customWidth="1"/>
    <col min="12806" max="12806" width="20.25" style="17" customWidth="1"/>
    <col min="12807" max="12807" width="2.25" style="17" customWidth="1"/>
    <col min="12808" max="12808" width="15" style="17" customWidth="1"/>
    <col min="12809" max="13049" width="9" style="17"/>
    <col min="13050" max="13050" width="6.25" style="17" customWidth="1"/>
    <col min="13051" max="13051" width="4.5" style="17" customWidth="1"/>
    <col min="13052" max="13053" width="17.5" style="17" customWidth="1"/>
    <col min="13054" max="13054" width="9.75" style="17" bestFit="1" customWidth="1"/>
    <col min="13055" max="13055" width="10.75" style="17" bestFit="1" customWidth="1"/>
    <col min="13056" max="13056" width="17.5" style="17" customWidth="1"/>
    <col min="13057" max="13057" width="3.875" style="17" customWidth="1"/>
    <col min="13058" max="13059" width="2.5" style="17" customWidth="1"/>
    <col min="13060" max="13060" width="3.5" style="17" customWidth="1"/>
    <col min="13061" max="13061" width="21.75" style="17" customWidth="1"/>
    <col min="13062" max="13062" width="20.25" style="17" customWidth="1"/>
    <col min="13063" max="13063" width="2.25" style="17" customWidth="1"/>
    <col min="13064" max="13064" width="15" style="17" customWidth="1"/>
    <col min="13065" max="13305" width="9" style="17"/>
    <col min="13306" max="13306" width="6.25" style="17" customWidth="1"/>
    <col min="13307" max="13307" width="4.5" style="17" customWidth="1"/>
    <col min="13308" max="13309" width="17.5" style="17" customWidth="1"/>
    <col min="13310" max="13310" width="9.75" style="17" bestFit="1" customWidth="1"/>
    <col min="13311" max="13311" width="10.75" style="17" bestFit="1" customWidth="1"/>
    <col min="13312" max="13312" width="17.5" style="17" customWidth="1"/>
    <col min="13313" max="13313" width="3.875" style="17" customWidth="1"/>
    <col min="13314" max="13315" width="2.5" style="17" customWidth="1"/>
    <col min="13316" max="13316" width="3.5" style="17" customWidth="1"/>
    <col min="13317" max="13317" width="21.75" style="17" customWidth="1"/>
    <col min="13318" max="13318" width="20.25" style="17" customWidth="1"/>
    <col min="13319" max="13319" width="2.25" style="17" customWidth="1"/>
    <col min="13320" max="13320" width="15" style="17" customWidth="1"/>
    <col min="13321" max="13561" width="9" style="17"/>
    <col min="13562" max="13562" width="6.25" style="17" customWidth="1"/>
    <col min="13563" max="13563" width="4.5" style="17" customWidth="1"/>
    <col min="13564" max="13565" width="17.5" style="17" customWidth="1"/>
    <col min="13566" max="13566" width="9.75" style="17" bestFit="1" customWidth="1"/>
    <col min="13567" max="13567" width="10.75" style="17" bestFit="1" customWidth="1"/>
    <col min="13568" max="13568" width="17.5" style="17" customWidth="1"/>
    <col min="13569" max="13569" width="3.875" style="17" customWidth="1"/>
    <col min="13570" max="13571" width="2.5" style="17" customWidth="1"/>
    <col min="13572" max="13572" width="3.5" style="17" customWidth="1"/>
    <col min="13573" max="13573" width="21.75" style="17" customWidth="1"/>
    <col min="13574" max="13574" width="20.25" style="17" customWidth="1"/>
    <col min="13575" max="13575" width="2.25" style="17" customWidth="1"/>
    <col min="13576" max="13576" width="15" style="17" customWidth="1"/>
    <col min="13577" max="13817" width="9" style="17"/>
    <col min="13818" max="13818" width="6.25" style="17" customWidth="1"/>
    <col min="13819" max="13819" width="4.5" style="17" customWidth="1"/>
    <col min="13820" max="13821" width="17.5" style="17" customWidth="1"/>
    <col min="13822" max="13822" width="9.75" style="17" bestFit="1" customWidth="1"/>
    <col min="13823" max="13823" width="10.75" style="17" bestFit="1" customWidth="1"/>
    <col min="13824" max="13824" width="17.5" style="17" customWidth="1"/>
    <col min="13825" max="13825" width="3.875" style="17" customWidth="1"/>
    <col min="13826" max="13827" width="2.5" style="17" customWidth="1"/>
    <col min="13828" max="13828" width="3.5" style="17" customWidth="1"/>
    <col min="13829" max="13829" width="21.75" style="17" customWidth="1"/>
    <col min="13830" max="13830" width="20.25" style="17" customWidth="1"/>
    <col min="13831" max="13831" width="2.25" style="17" customWidth="1"/>
    <col min="13832" max="13832" width="15" style="17" customWidth="1"/>
    <col min="13833" max="14073" width="9" style="17"/>
    <col min="14074" max="14074" width="6.25" style="17" customWidth="1"/>
    <col min="14075" max="14075" width="4.5" style="17" customWidth="1"/>
    <col min="14076" max="14077" width="17.5" style="17" customWidth="1"/>
    <col min="14078" max="14078" width="9.75" style="17" bestFit="1" customWidth="1"/>
    <col min="14079" max="14079" width="10.75" style="17" bestFit="1" customWidth="1"/>
    <col min="14080" max="14080" width="17.5" style="17" customWidth="1"/>
    <col min="14081" max="14081" width="3.875" style="17" customWidth="1"/>
    <col min="14082" max="14083" width="2.5" style="17" customWidth="1"/>
    <col min="14084" max="14084" width="3.5" style="17" customWidth="1"/>
    <col min="14085" max="14085" width="21.75" style="17" customWidth="1"/>
    <col min="14086" max="14086" width="20.25" style="17" customWidth="1"/>
    <col min="14087" max="14087" width="2.25" style="17" customWidth="1"/>
    <col min="14088" max="14088" width="15" style="17" customWidth="1"/>
    <col min="14089" max="14329" width="9" style="17"/>
    <col min="14330" max="14330" width="6.25" style="17" customWidth="1"/>
    <col min="14331" max="14331" width="4.5" style="17" customWidth="1"/>
    <col min="14332" max="14333" width="17.5" style="17" customWidth="1"/>
    <col min="14334" max="14334" width="9.75" style="17" bestFit="1" customWidth="1"/>
    <col min="14335" max="14335" width="10.75" style="17" bestFit="1" customWidth="1"/>
    <col min="14336" max="14336" width="17.5" style="17" customWidth="1"/>
    <col min="14337" max="14337" width="3.875" style="17" customWidth="1"/>
    <col min="14338" max="14339" width="2.5" style="17" customWidth="1"/>
    <col min="14340" max="14340" width="3.5" style="17" customWidth="1"/>
    <col min="14341" max="14341" width="21.75" style="17" customWidth="1"/>
    <col min="14342" max="14342" width="20.25" style="17" customWidth="1"/>
    <col min="14343" max="14343" width="2.25" style="17" customWidth="1"/>
    <col min="14344" max="14344" width="15" style="17" customWidth="1"/>
    <col min="14345" max="14585" width="9" style="17"/>
    <col min="14586" max="14586" width="6.25" style="17" customWidth="1"/>
    <col min="14587" max="14587" width="4.5" style="17" customWidth="1"/>
    <col min="14588" max="14589" width="17.5" style="17" customWidth="1"/>
    <col min="14590" max="14590" width="9.75" style="17" bestFit="1" customWidth="1"/>
    <col min="14591" max="14591" width="10.75" style="17" bestFit="1" customWidth="1"/>
    <col min="14592" max="14592" width="17.5" style="17" customWidth="1"/>
    <col min="14593" max="14593" width="3.875" style="17" customWidth="1"/>
    <col min="14594" max="14595" width="2.5" style="17" customWidth="1"/>
    <col min="14596" max="14596" width="3.5" style="17" customWidth="1"/>
    <col min="14597" max="14597" width="21.75" style="17" customWidth="1"/>
    <col min="14598" max="14598" width="20.25" style="17" customWidth="1"/>
    <col min="14599" max="14599" width="2.25" style="17" customWidth="1"/>
    <col min="14600" max="14600" width="15" style="17" customWidth="1"/>
    <col min="14601" max="14841" width="9" style="17"/>
    <col min="14842" max="14842" width="6.25" style="17" customWidth="1"/>
    <col min="14843" max="14843" width="4.5" style="17" customWidth="1"/>
    <col min="14844" max="14845" width="17.5" style="17" customWidth="1"/>
    <col min="14846" max="14846" width="9.75" style="17" bestFit="1" customWidth="1"/>
    <col min="14847" max="14847" width="10.75" style="17" bestFit="1" customWidth="1"/>
    <col min="14848" max="14848" width="17.5" style="17" customWidth="1"/>
    <col min="14849" max="14849" width="3.875" style="17" customWidth="1"/>
    <col min="14850" max="14851" width="2.5" style="17" customWidth="1"/>
    <col min="14852" max="14852" width="3.5" style="17" customWidth="1"/>
    <col min="14853" max="14853" width="21.75" style="17" customWidth="1"/>
    <col min="14854" max="14854" width="20.25" style="17" customWidth="1"/>
    <col min="14855" max="14855" width="2.25" style="17" customWidth="1"/>
    <col min="14856" max="14856" width="15" style="17" customWidth="1"/>
    <col min="14857" max="15097" width="9" style="17"/>
    <col min="15098" max="15098" width="6.25" style="17" customWidth="1"/>
    <col min="15099" max="15099" width="4.5" style="17" customWidth="1"/>
    <col min="15100" max="15101" width="17.5" style="17" customWidth="1"/>
    <col min="15102" max="15102" width="9.75" style="17" bestFit="1" customWidth="1"/>
    <col min="15103" max="15103" width="10.75" style="17" bestFit="1" customWidth="1"/>
    <col min="15104" max="15104" width="17.5" style="17" customWidth="1"/>
    <col min="15105" max="15105" width="3.875" style="17" customWidth="1"/>
    <col min="15106" max="15107" width="2.5" style="17" customWidth="1"/>
    <col min="15108" max="15108" width="3.5" style="17" customWidth="1"/>
    <col min="15109" max="15109" width="21.75" style="17" customWidth="1"/>
    <col min="15110" max="15110" width="20.25" style="17" customWidth="1"/>
    <col min="15111" max="15111" width="2.25" style="17" customWidth="1"/>
    <col min="15112" max="15112" width="15" style="17" customWidth="1"/>
    <col min="15113" max="15353" width="9" style="17"/>
    <col min="15354" max="15354" width="6.25" style="17" customWidth="1"/>
    <col min="15355" max="15355" width="4.5" style="17" customWidth="1"/>
    <col min="15356" max="15357" width="17.5" style="17" customWidth="1"/>
    <col min="15358" max="15358" width="9.75" style="17" bestFit="1" customWidth="1"/>
    <col min="15359" max="15359" width="10.75" style="17" bestFit="1" customWidth="1"/>
    <col min="15360" max="15360" width="17.5" style="17" customWidth="1"/>
    <col min="15361" max="15361" width="3.875" style="17" customWidth="1"/>
    <col min="15362" max="15363" width="2.5" style="17" customWidth="1"/>
    <col min="15364" max="15364" width="3.5" style="17" customWidth="1"/>
    <col min="15365" max="15365" width="21.75" style="17" customWidth="1"/>
    <col min="15366" max="15366" width="20.25" style="17" customWidth="1"/>
    <col min="15367" max="15367" width="2.25" style="17" customWidth="1"/>
    <col min="15368" max="15368" width="15" style="17" customWidth="1"/>
    <col min="15369" max="15609" width="9" style="17"/>
    <col min="15610" max="15610" width="6.25" style="17" customWidth="1"/>
    <col min="15611" max="15611" width="4.5" style="17" customWidth="1"/>
    <col min="15612" max="15613" width="17.5" style="17" customWidth="1"/>
    <col min="15614" max="15614" width="9.75" style="17" bestFit="1" customWidth="1"/>
    <col min="15615" max="15615" width="10.75" style="17" bestFit="1" customWidth="1"/>
    <col min="15616" max="15616" width="17.5" style="17" customWidth="1"/>
    <col min="15617" max="15617" width="3.875" style="17" customWidth="1"/>
    <col min="15618" max="15619" width="2.5" style="17" customWidth="1"/>
    <col min="15620" max="15620" width="3.5" style="17" customWidth="1"/>
    <col min="15621" max="15621" width="21.75" style="17" customWidth="1"/>
    <col min="15622" max="15622" width="20.25" style="17" customWidth="1"/>
    <col min="15623" max="15623" width="2.25" style="17" customWidth="1"/>
    <col min="15624" max="15624" width="15" style="17" customWidth="1"/>
    <col min="15625" max="15865" width="9" style="17"/>
    <col min="15866" max="15866" width="6.25" style="17" customWidth="1"/>
    <col min="15867" max="15867" width="4.5" style="17" customWidth="1"/>
    <col min="15868" max="15869" width="17.5" style="17" customWidth="1"/>
    <col min="15870" max="15870" width="9.75" style="17" bestFit="1" customWidth="1"/>
    <col min="15871" max="15871" width="10.75" style="17" bestFit="1" customWidth="1"/>
    <col min="15872" max="15872" width="17.5" style="17" customWidth="1"/>
    <col min="15873" max="15873" width="3.875" style="17" customWidth="1"/>
    <col min="15874" max="15875" width="2.5" style="17" customWidth="1"/>
    <col min="15876" max="15876" width="3.5" style="17" customWidth="1"/>
    <col min="15877" max="15877" width="21.75" style="17" customWidth="1"/>
    <col min="15878" max="15878" width="20.25" style="17" customWidth="1"/>
    <col min="15879" max="15879" width="2.25" style="17" customWidth="1"/>
    <col min="15880" max="15880" width="15" style="17" customWidth="1"/>
    <col min="15881" max="16121" width="9" style="17"/>
    <col min="16122" max="16122" width="6.25" style="17" customWidth="1"/>
    <col min="16123" max="16123" width="4.5" style="17" customWidth="1"/>
    <col min="16124" max="16125" width="17.5" style="17" customWidth="1"/>
    <col min="16126" max="16126" width="9.75" style="17" bestFit="1" customWidth="1"/>
    <col min="16127" max="16127" width="10.75" style="17" bestFit="1" customWidth="1"/>
    <col min="16128" max="16128" width="17.5" style="17" customWidth="1"/>
    <col min="16129" max="16129" width="3.875" style="17" customWidth="1"/>
    <col min="16130" max="16131" width="2.5" style="17" customWidth="1"/>
    <col min="16132" max="16132" width="3.5" style="17" customWidth="1"/>
    <col min="16133" max="16133" width="21.75" style="17" customWidth="1"/>
    <col min="16134" max="16134" width="20.25" style="17" customWidth="1"/>
    <col min="16135" max="16135" width="2.25" style="17" customWidth="1"/>
    <col min="16136" max="16136" width="15" style="17" customWidth="1"/>
    <col min="16137" max="16384" width="9" style="17"/>
  </cols>
  <sheetData>
    <row r="1" spans="1:8">
      <c r="A1" s="18" t="s">
        <v>52</v>
      </c>
      <c r="B1" s="18"/>
    </row>
    <row r="2" spans="1:8" s="22" customFormat="1">
      <c r="A2" s="20"/>
      <c r="B2" s="20"/>
      <c r="C2" s="50"/>
      <c r="D2" s="50"/>
      <c r="E2" s="50"/>
      <c r="F2" s="50"/>
      <c r="G2" s="50"/>
    </row>
    <row r="3" spans="1:8">
      <c r="A3" s="18"/>
      <c r="B3" s="51" t="s">
        <v>53</v>
      </c>
      <c r="C3" s="18" t="s">
        <v>54</v>
      </c>
    </row>
    <row r="4" spans="1:8">
      <c r="A4" s="18"/>
      <c r="C4" s="52"/>
    </row>
    <row r="5" spans="1:8" s="22" customFormat="1">
      <c r="B5" s="51" t="s">
        <v>55</v>
      </c>
      <c r="C5" s="22" t="s">
        <v>56</v>
      </c>
    </row>
    <row r="6" spans="1:8" s="22" customFormat="1">
      <c r="C6" s="22" t="s">
        <v>57</v>
      </c>
    </row>
    <row r="7" spans="1:8" s="22" customFormat="1">
      <c r="B7" s="53"/>
    </row>
    <row r="8" spans="1:8" s="22" customFormat="1"/>
    <row r="9" spans="1:8">
      <c r="A9" s="17" t="s">
        <v>58</v>
      </c>
    </row>
    <row r="10" spans="1:8">
      <c r="D10" s="54"/>
      <c r="E10" s="55"/>
      <c r="F10" s="55"/>
      <c r="G10" s="55"/>
    </row>
    <row r="11" spans="1:8" ht="30" customHeight="1">
      <c r="B11" s="56" t="s">
        <v>59</v>
      </c>
      <c r="C11" s="56"/>
      <c r="D11" s="57" t="s">
        <v>60</v>
      </c>
      <c r="E11" s="28" t="s">
        <v>61</v>
      </c>
      <c r="F11" s="28" t="s">
        <v>62</v>
      </c>
      <c r="G11" s="57" t="s">
        <v>63</v>
      </c>
    </row>
    <row r="12" spans="1:8" ht="22.5" customHeight="1">
      <c r="B12" s="58"/>
      <c r="C12" s="59" t="s">
        <v>64</v>
      </c>
      <c r="D12" s="60">
        <v>986</v>
      </c>
      <c r="E12" s="61">
        <v>1.8768082838434598E-2</v>
      </c>
      <c r="F12" s="62">
        <v>-1.2024048096192397E-2</v>
      </c>
      <c r="G12" s="60">
        <v>998</v>
      </c>
    </row>
    <row r="13" spans="1:8" ht="22.5" customHeight="1">
      <c r="B13" s="63" t="s">
        <v>65</v>
      </c>
      <c r="C13" s="59" t="s">
        <v>66</v>
      </c>
      <c r="D13" s="60">
        <v>11577</v>
      </c>
      <c r="E13" s="61">
        <v>0.22036317953403381</v>
      </c>
      <c r="F13" s="62">
        <v>-3.4284284284284317E-2</v>
      </c>
      <c r="G13" s="64">
        <v>11988</v>
      </c>
      <c r="H13" s="65"/>
    </row>
    <row r="14" spans="1:8" ht="22.5" customHeight="1">
      <c r="B14" s="63" t="s">
        <v>67</v>
      </c>
      <c r="C14" s="59" t="s">
        <v>68</v>
      </c>
      <c r="D14" s="60">
        <v>2356</v>
      </c>
      <c r="E14" s="61">
        <v>4.4845439317801127E-2</v>
      </c>
      <c r="F14" s="62">
        <v>8.4215370455591243E-2</v>
      </c>
      <c r="G14" s="64">
        <v>2173</v>
      </c>
      <c r="H14" s="65"/>
    </row>
    <row r="15" spans="1:8" ht="22.5" customHeight="1">
      <c r="B15" s="63" t="s">
        <v>69</v>
      </c>
      <c r="C15" s="66" t="s">
        <v>70</v>
      </c>
      <c r="D15" s="60">
        <v>10913</v>
      </c>
      <c r="E15" s="61">
        <v>0.20772422719658901</v>
      </c>
      <c r="F15" s="62">
        <v>3.863490019317517E-3</v>
      </c>
      <c r="G15" s="64">
        <v>10871</v>
      </c>
      <c r="H15" s="65"/>
    </row>
    <row r="16" spans="1:8" ht="22.5" customHeight="1">
      <c r="B16" s="63" t="s">
        <v>71</v>
      </c>
      <c r="C16" s="66" t="s">
        <v>72</v>
      </c>
      <c r="D16" s="60">
        <v>8162</v>
      </c>
      <c r="E16" s="61">
        <v>0.15536013400335008</v>
      </c>
      <c r="F16" s="62">
        <v>-2.9604089882297013E-2</v>
      </c>
      <c r="G16" s="64">
        <v>8411</v>
      </c>
      <c r="H16" s="65"/>
    </row>
    <row r="17" spans="1:8" ht="22.5" customHeight="1">
      <c r="B17" s="67"/>
      <c r="C17" s="59" t="s">
        <v>73</v>
      </c>
      <c r="D17" s="60">
        <v>14588</v>
      </c>
      <c r="E17" s="61">
        <v>0.27767626008832041</v>
      </c>
      <c r="F17" s="62">
        <v>4.6935553322807522E-2</v>
      </c>
      <c r="G17" s="64">
        <v>13934</v>
      </c>
      <c r="H17" s="65"/>
    </row>
    <row r="18" spans="1:8" ht="22.5" customHeight="1">
      <c r="B18" s="68"/>
      <c r="C18" s="69" t="s">
        <v>74</v>
      </c>
      <c r="D18" s="70">
        <v>3954</v>
      </c>
      <c r="E18" s="61">
        <v>7.5262677021470992E-2</v>
      </c>
      <c r="F18" s="62">
        <v>-3.7018996590355568E-2</v>
      </c>
      <c r="G18" s="71">
        <v>4106</v>
      </c>
      <c r="H18" s="65"/>
    </row>
    <row r="19" spans="1:8" ht="22.5" customHeight="1">
      <c r="B19" s="72" t="s">
        <v>75</v>
      </c>
      <c r="C19" s="73"/>
      <c r="D19" s="74">
        <v>52536</v>
      </c>
      <c r="E19" s="75">
        <v>1</v>
      </c>
      <c r="F19" s="76">
        <v>1.0479983232027923E-3</v>
      </c>
      <c r="G19" s="77">
        <v>52481</v>
      </c>
      <c r="H19" s="65"/>
    </row>
    <row r="20" spans="1:8">
      <c r="A20" s="78" t="s">
        <v>76</v>
      </c>
      <c r="B20" s="78"/>
      <c r="C20" s="78"/>
      <c r="D20" s="78"/>
      <c r="E20" s="78"/>
      <c r="F20" s="78"/>
      <c r="G20" s="78"/>
    </row>
    <row r="21" spans="1:8">
      <c r="A21" s="17" t="s">
        <v>77</v>
      </c>
    </row>
  </sheetData>
  <mergeCells count="4">
    <mergeCell ref="D10:G10"/>
    <mergeCell ref="B11:C11"/>
    <mergeCell ref="B19:C19"/>
    <mergeCell ref="A20:G20"/>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opLeftCell="A22" zoomScale="90" zoomScaleNormal="90" workbookViewId="0">
      <selection activeCell="F7" sqref="F7"/>
    </sheetView>
  </sheetViews>
  <sheetFormatPr defaultRowHeight="13.5"/>
  <cols>
    <col min="1" max="1" width="11" style="17" customWidth="1"/>
    <col min="2" max="2" width="11.25" style="17" customWidth="1"/>
    <col min="3" max="3" width="7.625" style="17" customWidth="1"/>
    <col min="4" max="4" width="8.625" style="17" customWidth="1"/>
    <col min="5" max="5" width="11.375" style="17" customWidth="1"/>
    <col min="6" max="6" width="10.5" style="17" customWidth="1"/>
    <col min="7" max="7" width="7.375" style="17" customWidth="1"/>
    <col min="8" max="8" width="9.125" style="17" customWidth="1"/>
    <col min="9" max="9" width="11.125" style="17" customWidth="1"/>
    <col min="10" max="10" width="4.25" style="17" customWidth="1"/>
    <col min="11" max="236" width="9" style="17"/>
    <col min="237" max="237" width="10.625" style="17" customWidth="1"/>
    <col min="238" max="238" width="11.25" style="17" customWidth="1"/>
    <col min="239" max="239" width="7.625" style="17" customWidth="1"/>
    <col min="240" max="240" width="8.625" style="17" customWidth="1"/>
    <col min="241" max="241" width="11.375" style="17" customWidth="1"/>
    <col min="242" max="242" width="10.5" style="17" customWidth="1"/>
    <col min="243" max="243" width="7.375" style="17" customWidth="1"/>
    <col min="244" max="244" width="9.125" style="17" customWidth="1"/>
    <col min="245" max="245" width="11.125" style="17" customWidth="1"/>
    <col min="246" max="246" width="4.25" style="17" customWidth="1"/>
    <col min="247" max="247" width="3.125" style="17" customWidth="1"/>
    <col min="248" max="248" width="5" style="17" customWidth="1"/>
    <col min="249" max="250" width="12.5" style="17" customWidth="1"/>
    <col min="251" max="251" width="10.875" style="17" bestFit="1" customWidth="1"/>
    <col min="252" max="492" width="9" style="17"/>
    <col min="493" max="493" width="10.625" style="17" customWidth="1"/>
    <col min="494" max="494" width="11.25" style="17" customWidth="1"/>
    <col min="495" max="495" width="7.625" style="17" customWidth="1"/>
    <col min="496" max="496" width="8.625" style="17" customWidth="1"/>
    <col min="497" max="497" width="11.375" style="17" customWidth="1"/>
    <col min="498" max="498" width="10.5" style="17" customWidth="1"/>
    <col min="499" max="499" width="7.375" style="17" customWidth="1"/>
    <col min="500" max="500" width="9.125" style="17" customWidth="1"/>
    <col min="501" max="501" width="11.125" style="17" customWidth="1"/>
    <col min="502" max="502" width="4.25" style="17" customWidth="1"/>
    <col min="503" max="503" width="3.125" style="17" customWidth="1"/>
    <col min="504" max="504" width="5" style="17" customWidth="1"/>
    <col min="505" max="506" width="12.5" style="17" customWidth="1"/>
    <col min="507" max="507" width="10.875" style="17" bestFit="1" customWidth="1"/>
    <col min="508" max="748" width="9" style="17"/>
    <col min="749" max="749" width="10.625" style="17" customWidth="1"/>
    <col min="750" max="750" width="11.25" style="17" customWidth="1"/>
    <col min="751" max="751" width="7.625" style="17" customWidth="1"/>
    <col min="752" max="752" width="8.625" style="17" customWidth="1"/>
    <col min="753" max="753" width="11.375" style="17" customWidth="1"/>
    <col min="754" max="754" width="10.5" style="17" customWidth="1"/>
    <col min="755" max="755" width="7.375" style="17" customWidth="1"/>
    <col min="756" max="756" width="9.125" style="17" customWidth="1"/>
    <col min="757" max="757" width="11.125" style="17" customWidth="1"/>
    <col min="758" max="758" width="4.25" style="17" customWidth="1"/>
    <col min="759" max="759" width="3.125" style="17" customWidth="1"/>
    <col min="760" max="760" width="5" style="17" customWidth="1"/>
    <col min="761" max="762" width="12.5" style="17" customWidth="1"/>
    <col min="763" max="763" width="10.875" style="17" bestFit="1" customWidth="1"/>
    <col min="764" max="1004" width="9" style="17"/>
    <col min="1005" max="1005" width="10.625" style="17" customWidth="1"/>
    <col min="1006" max="1006" width="11.25" style="17" customWidth="1"/>
    <col min="1007" max="1007" width="7.625" style="17" customWidth="1"/>
    <col min="1008" max="1008" width="8.625" style="17" customWidth="1"/>
    <col min="1009" max="1009" width="11.375" style="17" customWidth="1"/>
    <col min="1010" max="1010" width="10.5" style="17" customWidth="1"/>
    <col min="1011" max="1011" width="7.375" style="17" customWidth="1"/>
    <col min="1012" max="1012" width="9.125" style="17" customWidth="1"/>
    <col min="1013" max="1013" width="11.125" style="17" customWidth="1"/>
    <col min="1014" max="1014" width="4.25" style="17" customWidth="1"/>
    <col min="1015" max="1015" width="3.125" style="17" customWidth="1"/>
    <col min="1016" max="1016" width="5" style="17" customWidth="1"/>
    <col min="1017" max="1018" width="12.5" style="17" customWidth="1"/>
    <col min="1019" max="1019" width="10.875" style="17" bestFit="1" customWidth="1"/>
    <col min="1020" max="1260" width="9" style="17"/>
    <col min="1261" max="1261" width="10.625" style="17" customWidth="1"/>
    <col min="1262" max="1262" width="11.25" style="17" customWidth="1"/>
    <col min="1263" max="1263" width="7.625" style="17" customWidth="1"/>
    <col min="1264" max="1264" width="8.625" style="17" customWidth="1"/>
    <col min="1265" max="1265" width="11.375" style="17" customWidth="1"/>
    <col min="1266" max="1266" width="10.5" style="17" customWidth="1"/>
    <col min="1267" max="1267" width="7.375" style="17" customWidth="1"/>
    <col min="1268" max="1268" width="9.125" style="17" customWidth="1"/>
    <col min="1269" max="1269" width="11.125" style="17" customWidth="1"/>
    <col min="1270" max="1270" width="4.25" style="17" customWidth="1"/>
    <col min="1271" max="1271" width="3.125" style="17" customWidth="1"/>
    <col min="1272" max="1272" width="5" style="17" customWidth="1"/>
    <col min="1273" max="1274" width="12.5" style="17" customWidth="1"/>
    <col min="1275" max="1275" width="10.875" style="17" bestFit="1" customWidth="1"/>
    <col min="1276" max="1516" width="9" style="17"/>
    <col min="1517" max="1517" width="10.625" style="17" customWidth="1"/>
    <col min="1518" max="1518" width="11.25" style="17" customWidth="1"/>
    <col min="1519" max="1519" width="7.625" style="17" customWidth="1"/>
    <col min="1520" max="1520" width="8.625" style="17" customWidth="1"/>
    <col min="1521" max="1521" width="11.375" style="17" customWidth="1"/>
    <col min="1522" max="1522" width="10.5" style="17" customWidth="1"/>
    <col min="1523" max="1523" width="7.375" style="17" customWidth="1"/>
    <col min="1524" max="1524" width="9.125" style="17" customWidth="1"/>
    <col min="1525" max="1525" width="11.125" style="17" customWidth="1"/>
    <col min="1526" max="1526" width="4.25" style="17" customWidth="1"/>
    <col min="1527" max="1527" width="3.125" style="17" customWidth="1"/>
    <col min="1528" max="1528" width="5" style="17" customWidth="1"/>
    <col min="1529" max="1530" width="12.5" style="17" customWidth="1"/>
    <col min="1531" max="1531" width="10.875" style="17" bestFit="1" customWidth="1"/>
    <col min="1532" max="1772" width="9" style="17"/>
    <col min="1773" max="1773" width="10.625" style="17" customWidth="1"/>
    <col min="1774" max="1774" width="11.25" style="17" customWidth="1"/>
    <col min="1775" max="1775" width="7.625" style="17" customWidth="1"/>
    <col min="1776" max="1776" width="8.625" style="17" customWidth="1"/>
    <col min="1777" max="1777" width="11.375" style="17" customWidth="1"/>
    <col min="1778" max="1778" width="10.5" style="17" customWidth="1"/>
    <col min="1779" max="1779" width="7.375" style="17" customWidth="1"/>
    <col min="1780" max="1780" width="9.125" style="17" customWidth="1"/>
    <col min="1781" max="1781" width="11.125" style="17" customWidth="1"/>
    <col min="1782" max="1782" width="4.25" style="17" customWidth="1"/>
    <col min="1783" max="1783" width="3.125" style="17" customWidth="1"/>
    <col min="1784" max="1784" width="5" style="17" customWidth="1"/>
    <col min="1785" max="1786" width="12.5" style="17" customWidth="1"/>
    <col min="1787" max="1787" width="10.875" style="17" bestFit="1" customWidth="1"/>
    <col min="1788" max="2028" width="9" style="17"/>
    <col min="2029" max="2029" width="10.625" style="17" customWidth="1"/>
    <col min="2030" max="2030" width="11.25" style="17" customWidth="1"/>
    <col min="2031" max="2031" width="7.625" style="17" customWidth="1"/>
    <col min="2032" max="2032" width="8.625" style="17" customWidth="1"/>
    <col min="2033" max="2033" width="11.375" style="17" customWidth="1"/>
    <col min="2034" max="2034" width="10.5" style="17" customWidth="1"/>
    <col min="2035" max="2035" width="7.375" style="17" customWidth="1"/>
    <col min="2036" max="2036" width="9.125" style="17" customWidth="1"/>
    <col min="2037" max="2037" width="11.125" style="17" customWidth="1"/>
    <col min="2038" max="2038" width="4.25" style="17" customWidth="1"/>
    <col min="2039" max="2039" width="3.125" style="17" customWidth="1"/>
    <col min="2040" max="2040" width="5" style="17" customWidth="1"/>
    <col min="2041" max="2042" width="12.5" style="17" customWidth="1"/>
    <col min="2043" max="2043" width="10.875" style="17" bestFit="1" customWidth="1"/>
    <col min="2044" max="2284" width="9" style="17"/>
    <col min="2285" max="2285" width="10.625" style="17" customWidth="1"/>
    <col min="2286" max="2286" width="11.25" style="17" customWidth="1"/>
    <col min="2287" max="2287" width="7.625" style="17" customWidth="1"/>
    <col min="2288" max="2288" width="8.625" style="17" customWidth="1"/>
    <col min="2289" max="2289" width="11.375" style="17" customWidth="1"/>
    <col min="2290" max="2290" width="10.5" style="17" customWidth="1"/>
    <col min="2291" max="2291" width="7.375" style="17" customWidth="1"/>
    <col min="2292" max="2292" width="9.125" style="17" customWidth="1"/>
    <col min="2293" max="2293" width="11.125" style="17" customWidth="1"/>
    <col min="2294" max="2294" width="4.25" style="17" customWidth="1"/>
    <col min="2295" max="2295" width="3.125" style="17" customWidth="1"/>
    <col min="2296" max="2296" width="5" style="17" customWidth="1"/>
    <col min="2297" max="2298" width="12.5" style="17" customWidth="1"/>
    <col min="2299" max="2299" width="10.875" style="17" bestFit="1" customWidth="1"/>
    <col min="2300" max="2540" width="9" style="17"/>
    <col min="2541" max="2541" width="10.625" style="17" customWidth="1"/>
    <col min="2542" max="2542" width="11.25" style="17" customWidth="1"/>
    <col min="2543" max="2543" width="7.625" style="17" customWidth="1"/>
    <col min="2544" max="2544" width="8.625" style="17" customWidth="1"/>
    <col min="2545" max="2545" width="11.375" style="17" customWidth="1"/>
    <col min="2546" max="2546" width="10.5" style="17" customWidth="1"/>
    <col min="2547" max="2547" width="7.375" style="17" customWidth="1"/>
    <col min="2548" max="2548" width="9.125" style="17" customWidth="1"/>
    <col min="2549" max="2549" width="11.125" style="17" customWidth="1"/>
    <col min="2550" max="2550" width="4.25" style="17" customWidth="1"/>
    <col min="2551" max="2551" width="3.125" style="17" customWidth="1"/>
    <col min="2552" max="2552" width="5" style="17" customWidth="1"/>
    <col min="2553" max="2554" width="12.5" style="17" customWidth="1"/>
    <col min="2555" max="2555" width="10.875" style="17" bestFit="1" customWidth="1"/>
    <col min="2556" max="2796" width="9" style="17"/>
    <col min="2797" max="2797" width="10.625" style="17" customWidth="1"/>
    <col min="2798" max="2798" width="11.25" style="17" customWidth="1"/>
    <col min="2799" max="2799" width="7.625" style="17" customWidth="1"/>
    <col min="2800" max="2800" width="8.625" style="17" customWidth="1"/>
    <col min="2801" max="2801" width="11.375" style="17" customWidth="1"/>
    <col min="2802" max="2802" width="10.5" style="17" customWidth="1"/>
    <col min="2803" max="2803" width="7.375" style="17" customWidth="1"/>
    <col min="2804" max="2804" width="9.125" style="17" customWidth="1"/>
    <col min="2805" max="2805" width="11.125" style="17" customWidth="1"/>
    <col min="2806" max="2806" width="4.25" style="17" customWidth="1"/>
    <col min="2807" max="2807" width="3.125" style="17" customWidth="1"/>
    <col min="2808" max="2808" width="5" style="17" customWidth="1"/>
    <col min="2809" max="2810" width="12.5" style="17" customWidth="1"/>
    <col min="2811" max="2811" width="10.875" style="17" bestFit="1" customWidth="1"/>
    <col min="2812" max="3052" width="9" style="17"/>
    <col min="3053" max="3053" width="10.625" style="17" customWidth="1"/>
    <col min="3054" max="3054" width="11.25" style="17" customWidth="1"/>
    <col min="3055" max="3055" width="7.625" style="17" customWidth="1"/>
    <col min="3056" max="3056" width="8.625" style="17" customWidth="1"/>
    <col min="3057" max="3057" width="11.375" style="17" customWidth="1"/>
    <col min="3058" max="3058" width="10.5" style="17" customWidth="1"/>
    <col min="3059" max="3059" width="7.375" style="17" customWidth="1"/>
    <col min="3060" max="3060" width="9.125" style="17" customWidth="1"/>
    <col min="3061" max="3061" width="11.125" style="17" customWidth="1"/>
    <col min="3062" max="3062" width="4.25" style="17" customWidth="1"/>
    <col min="3063" max="3063" width="3.125" style="17" customWidth="1"/>
    <col min="3064" max="3064" width="5" style="17" customWidth="1"/>
    <col min="3065" max="3066" width="12.5" style="17" customWidth="1"/>
    <col min="3067" max="3067" width="10.875" style="17" bestFit="1" customWidth="1"/>
    <col min="3068" max="3308" width="9" style="17"/>
    <col min="3309" max="3309" width="10.625" style="17" customWidth="1"/>
    <col min="3310" max="3310" width="11.25" style="17" customWidth="1"/>
    <col min="3311" max="3311" width="7.625" style="17" customWidth="1"/>
    <col min="3312" max="3312" width="8.625" style="17" customWidth="1"/>
    <col min="3313" max="3313" width="11.375" style="17" customWidth="1"/>
    <col min="3314" max="3314" width="10.5" style="17" customWidth="1"/>
    <col min="3315" max="3315" width="7.375" style="17" customWidth="1"/>
    <col min="3316" max="3316" width="9.125" style="17" customWidth="1"/>
    <col min="3317" max="3317" width="11.125" style="17" customWidth="1"/>
    <col min="3318" max="3318" width="4.25" style="17" customWidth="1"/>
    <col min="3319" max="3319" width="3.125" style="17" customWidth="1"/>
    <col min="3320" max="3320" width="5" style="17" customWidth="1"/>
    <col min="3321" max="3322" width="12.5" style="17" customWidth="1"/>
    <col min="3323" max="3323" width="10.875" style="17" bestFit="1" customWidth="1"/>
    <col min="3324" max="3564" width="9" style="17"/>
    <col min="3565" max="3565" width="10.625" style="17" customWidth="1"/>
    <col min="3566" max="3566" width="11.25" style="17" customWidth="1"/>
    <col min="3567" max="3567" width="7.625" style="17" customWidth="1"/>
    <col min="3568" max="3568" width="8.625" style="17" customWidth="1"/>
    <col min="3569" max="3569" width="11.375" style="17" customWidth="1"/>
    <col min="3570" max="3570" width="10.5" style="17" customWidth="1"/>
    <col min="3571" max="3571" width="7.375" style="17" customWidth="1"/>
    <col min="3572" max="3572" width="9.125" style="17" customWidth="1"/>
    <col min="3573" max="3573" width="11.125" style="17" customWidth="1"/>
    <col min="3574" max="3574" width="4.25" style="17" customWidth="1"/>
    <col min="3575" max="3575" width="3.125" style="17" customWidth="1"/>
    <col min="3576" max="3576" width="5" style="17" customWidth="1"/>
    <col min="3577" max="3578" width="12.5" style="17" customWidth="1"/>
    <col min="3579" max="3579" width="10.875" style="17" bestFit="1" customWidth="1"/>
    <col min="3580" max="3820" width="9" style="17"/>
    <col min="3821" max="3821" width="10.625" style="17" customWidth="1"/>
    <col min="3822" max="3822" width="11.25" style="17" customWidth="1"/>
    <col min="3823" max="3823" width="7.625" style="17" customWidth="1"/>
    <col min="3824" max="3824" width="8.625" style="17" customWidth="1"/>
    <col min="3825" max="3825" width="11.375" style="17" customWidth="1"/>
    <col min="3826" max="3826" width="10.5" style="17" customWidth="1"/>
    <col min="3827" max="3827" width="7.375" style="17" customWidth="1"/>
    <col min="3828" max="3828" width="9.125" style="17" customWidth="1"/>
    <col min="3829" max="3829" width="11.125" style="17" customWidth="1"/>
    <col min="3830" max="3830" width="4.25" style="17" customWidth="1"/>
    <col min="3831" max="3831" width="3.125" style="17" customWidth="1"/>
    <col min="3832" max="3832" width="5" style="17" customWidth="1"/>
    <col min="3833" max="3834" width="12.5" style="17" customWidth="1"/>
    <col min="3835" max="3835" width="10.875" style="17" bestFit="1" customWidth="1"/>
    <col min="3836" max="4076" width="9" style="17"/>
    <col min="4077" max="4077" width="10.625" style="17" customWidth="1"/>
    <col min="4078" max="4078" width="11.25" style="17" customWidth="1"/>
    <col min="4079" max="4079" width="7.625" style="17" customWidth="1"/>
    <col min="4080" max="4080" width="8.625" style="17" customWidth="1"/>
    <col min="4081" max="4081" width="11.375" style="17" customWidth="1"/>
    <col min="4082" max="4082" width="10.5" style="17" customWidth="1"/>
    <col min="4083" max="4083" width="7.375" style="17" customWidth="1"/>
    <col min="4084" max="4084" width="9.125" style="17" customWidth="1"/>
    <col min="4085" max="4085" width="11.125" style="17" customWidth="1"/>
    <col min="4086" max="4086" width="4.25" style="17" customWidth="1"/>
    <col min="4087" max="4087" width="3.125" style="17" customWidth="1"/>
    <col min="4088" max="4088" width="5" style="17" customWidth="1"/>
    <col min="4089" max="4090" width="12.5" style="17" customWidth="1"/>
    <col min="4091" max="4091" width="10.875" style="17" bestFit="1" customWidth="1"/>
    <col min="4092" max="4332" width="9" style="17"/>
    <col min="4333" max="4333" width="10.625" style="17" customWidth="1"/>
    <col min="4334" max="4334" width="11.25" style="17" customWidth="1"/>
    <col min="4335" max="4335" width="7.625" style="17" customWidth="1"/>
    <col min="4336" max="4336" width="8.625" style="17" customWidth="1"/>
    <col min="4337" max="4337" width="11.375" style="17" customWidth="1"/>
    <col min="4338" max="4338" width="10.5" style="17" customWidth="1"/>
    <col min="4339" max="4339" width="7.375" style="17" customWidth="1"/>
    <col min="4340" max="4340" width="9.125" style="17" customWidth="1"/>
    <col min="4341" max="4341" width="11.125" style="17" customWidth="1"/>
    <col min="4342" max="4342" width="4.25" style="17" customWidth="1"/>
    <col min="4343" max="4343" width="3.125" style="17" customWidth="1"/>
    <col min="4344" max="4344" width="5" style="17" customWidth="1"/>
    <col min="4345" max="4346" width="12.5" style="17" customWidth="1"/>
    <col min="4347" max="4347" width="10.875" style="17" bestFit="1" customWidth="1"/>
    <col min="4348" max="4588" width="9" style="17"/>
    <col min="4589" max="4589" width="10.625" style="17" customWidth="1"/>
    <col min="4590" max="4590" width="11.25" style="17" customWidth="1"/>
    <col min="4591" max="4591" width="7.625" style="17" customWidth="1"/>
    <col min="4592" max="4592" width="8.625" style="17" customWidth="1"/>
    <col min="4593" max="4593" width="11.375" style="17" customWidth="1"/>
    <col min="4594" max="4594" width="10.5" style="17" customWidth="1"/>
    <col min="4595" max="4595" width="7.375" style="17" customWidth="1"/>
    <col min="4596" max="4596" width="9.125" style="17" customWidth="1"/>
    <col min="4597" max="4597" width="11.125" style="17" customWidth="1"/>
    <col min="4598" max="4598" width="4.25" style="17" customWidth="1"/>
    <col min="4599" max="4599" width="3.125" style="17" customWidth="1"/>
    <col min="4600" max="4600" width="5" style="17" customWidth="1"/>
    <col min="4601" max="4602" width="12.5" style="17" customWidth="1"/>
    <col min="4603" max="4603" width="10.875" style="17" bestFit="1" customWidth="1"/>
    <col min="4604" max="4844" width="9" style="17"/>
    <col min="4845" max="4845" width="10.625" style="17" customWidth="1"/>
    <col min="4846" max="4846" width="11.25" style="17" customWidth="1"/>
    <col min="4847" max="4847" width="7.625" style="17" customWidth="1"/>
    <col min="4848" max="4848" width="8.625" style="17" customWidth="1"/>
    <col min="4849" max="4849" width="11.375" style="17" customWidth="1"/>
    <col min="4850" max="4850" width="10.5" style="17" customWidth="1"/>
    <col min="4851" max="4851" width="7.375" style="17" customWidth="1"/>
    <col min="4852" max="4852" width="9.125" style="17" customWidth="1"/>
    <col min="4853" max="4853" width="11.125" style="17" customWidth="1"/>
    <col min="4854" max="4854" width="4.25" style="17" customWidth="1"/>
    <col min="4855" max="4855" width="3.125" style="17" customWidth="1"/>
    <col min="4856" max="4856" width="5" style="17" customWidth="1"/>
    <col min="4857" max="4858" width="12.5" style="17" customWidth="1"/>
    <col min="4859" max="4859" width="10.875" style="17" bestFit="1" customWidth="1"/>
    <col min="4860" max="5100" width="9" style="17"/>
    <col min="5101" max="5101" width="10.625" style="17" customWidth="1"/>
    <col min="5102" max="5102" width="11.25" style="17" customWidth="1"/>
    <col min="5103" max="5103" width="7.625" style="17" customWidth="1"/>
    <col min="5104" max="5104" width="8.625" style="17" customWidth="1"/>
    <col min="5105" max="5105" width="11.375" style="17" customWidth="1"/>
    <col min="5106" max="5106" width="10.5" style="17" customWidth="1"/>
    <col min="5107" max="5107" width="7.375" style="17" customWidth="1"/>
    <col min="5108" max="5108" width="9.125" style="17" customWidth="1"/>
    <col min="5109" max="5109" width="11.125" style="17" customWidth="1"/>
    <col min="5110" max="5110" width="4.25" style="17" customWidth="1"/>
    <col min="5111" max="5111" width="3.125" style="17" customWidth="1"/>
    <col min="5112" max="5112" width="5" style="17" customWidth="1"/>
    <col min="5113" max="5114" width="12.5" style="17" customWidth="1"/>
    <col min="5115" max="5115" width="10.875" style="17" bestFit="1" customWidth="1"/>
    <col min="5116" max="5356" width="9" style="17"/>
    <col min="5357" max="5357" width="10.625" style="17" customWidth="1"/>
    <col min="5358" max="5358" width="11.25" style="17" customWidth="1"/>
    <col min="5359" max="5359" width="7.625" style="17" customWidth="1"/>
    <col min="5360" max="5360" width="8.625" style="17" customWidth="1"/>
    <col min="5361" max="5361" width="11.375" style="17" customWidth="1"/>
    <col min="5362" max="5362" width="10.5" style="17" customWidth="1"/>
    <col min="5363" max="5363" width="7.375" style="17" customWidth="1"/>
    <col min="5364" max="5364" width="9.125" style="17" customWidth="1"/>
    <col min="5365" max="5365" width="11.125" style="17" customWidth="1"/>
    <col min="5366" max="5366" width="4.25" style="17" customWidth="1"/>
    <col min="5367" max="5367" width="3.125" style="17" customWidth="1"/>
    <col min="5368" max="5368" width="5" style="17" customWidth="1"/>
    <col min="5369" max="5370" width="12.5" style="17" customWidth="1"/>
    <col min="5371" max="5371" width="10.875" style="17" bestFit="1" customWidth="1"/>
    <col min="5372" max="5612" width="9" style="17"/>
    <col min="5613" max="5613" width="10.625" style="17" customWidth="1"/>
    <col min="5614" max="5614" width="11.25" style="17" customWidth="1"/>
    <col min="5615" max="5615" width="7.625" style="17" customWidth="1"/>
    <col min="5616" max="5616" width="8.625" style="17" customWidth="1"/>
    <col min="5617" max="5617" width="11.375" style="17" customWidth="1"/>
    <col min="5618" max="5618" width="10.5" style="17" customWidth="1"/>
    <col min="5619" max="5619" width="7.375" style="17" customWidth="1"/>
    <col min="5620" max="5620" width="9.125" style="17" customWidth="1"/>
    <col min="5621" max="5621" width="11.125" style="17" customWidth="1"/>
    <col min="5622" max="5622" width="4.25" style="17" customWidth="1"/>
    <col min="5623" max="5623" width="3.125" style="17" customWidth="1"/>
    <col min="5624" max="5624" width="5" style="17" customWidth="1"/>
    <col min="5625" max="5626" width="12.5" style="17" customWidth="1"/>
    <col min="5627" max="5627" width="10.875" style="17" bestFit="1" customWidth="1"/>
    <col min="5628" max="5868" width="9" style="17"/>
    <col min="5869" max="5869" width="10.625" style="17" customWidth="1"/>
    <col min="5870" max="5870" width="11.25" style="17" customWidth="1"/>
    <col min="5871" max="5871" width="7.625" style="17" customWidth="1"/>
    <col min="5872" max="5872" width="8.625" style="17" customWidth="1"/>
    <col min="5873" max="5873" width="11.375" style="17" customWidth="1"/>
    <col min="5874" max="5874" width="10.5" style="17" customWidth="1"/>
    <col min="5875" max="5875" width="7.375" style="17" customWidth="1"/>
    <col min="5876" max="5876" width="9.125" style="17" customWidth="1"/>
    <col min="5877" max="5877" width="11.125" style="17" customWidth="1"/>
    <col min="5878" max="5878" width="4.25" style="17" customWidth="1"/>
    <col min="5879" max="5879" width="3.125" style="17" customWidth="1"/>
    <col min="5880" max="5880" width="5" style="17" customWidth="1"/>
    <col min="5881" max="5882" width="12.5" style="17" customWidth="1"/>
    <col min="5883" max="5883" width="10.875" style="17" bestFit="1" customWidth="1"/>
    <col min="5884" max="6124" width="9" style="17"/>
    <col min="6125" max="6125" width="10.625" style="17" customWidth="1"/>
    <col min="6126" max="6126" width="11.25" style="17" customWidth="1"/>
    <col min="6127" max="6127" width="7.625" style="17" customWidth="1"/>
    <col min="6128" max="6128" width="8.625" style="17" customWidth="1"/>
    <col min="6129" max="6129" width="11.375" style="17" customWidth="1"/>
    <col min="6130" max="6130" width="10.5" style="17" customWidth="1"/>
    <col min="6131" max="6131" width="7.375" style="17" customWidth="1"/>
    <col min="6132" max="6132" width="9.125" style="17" customWidth="1"/>
    <col min="6133" max="6133" width="11.125" style="17" customWidth="1"/>
    <col min="6134" max="6134" width="4.25" style="17" customWidth="1"/>
    <col min="6135" max="6135" width="3.125" style="17" customWidth="1"/>
    <col min="6136" max="6136" width="5" style="17" customWidth="1"/>
    <col min="6137" max="6138" width="12.5" style="17" customWidth="1"/>
    <col min="6139" max="6139" width="10.875" style="17" bestFit="1" customWidth="1"/>
    <col min="6140" max="6380" width="9" style="17"/>
    <col min="6381" max="6381" width="10.625" style="17" customWidth="1"/>
    <col min="6382" max="6382" width="11.25" style="17" customWidth="1"/>
    <col min="6383" max="6383" width="7.625" style="17" customWidth="1"/>
    <col min="6384" max="6384" width="8.625" style="17" customWidth="1"/>
    <col min="6385" max="6385" width="11.375" style="17" customWidth="1"/>
    <col min="6386" max="6386" width="10.5" style="17" customWidth="1"/>
    <col min="6387" max="6387" width="7.375" style="17" customWidth="1"/>
    <col min="6388" max="6388" width="9.125" style="17" customWidth="1"/>
    <col min="6389" max="6389" width="11.125" style="17" customWidth="1"/>
    <col min="6390" max="6390" width="4.25" style="17" customWidth="1"/>
    <col min="6391" max="6391" width="3.125" style="17" customWidth="1"/>
    <col min="6392" max="6392" width="5" style="17" customWidth="1"/>
    <col min="6393" max="6394" width="12.5" style="17" customWidth="1"/>
    <col min="6395" max="6395" width="10.875" style="17" bestFit="1" customWidth="1"/>
    <col min="6396" max="6636" width="9" style="17"/>
    <col min="6637" max="6637" width="10.625" style="17" customWidth="1"/>
    <col min="6638" max="6638" width="11.25" style="17" customWidth="1"/>
    <col min="6639" max="6639" width="7.625" style="17" customWidth="1"/>
    <col min="6640" max="6640" width="8.625" style="17" customWidth="1"/>
    <col min="6641" max="6641" width="11.375" style="17" customWidth="1"/>
    <col min="6642" max="6642" width="10.5" style="17" customWidth="1"/>
    <col min="6643" max="6643" width="7.375" style="17" customWidth="1"/>
    <col min="6644" max="6644" width="9.125" style="17" customWidth="1"/>
    <col min="6645" max="6645" width="11.125" style="17" customWidth="1"/>
    <col min="6646" max="6646" width="4.25" style="17" customWidth="1"/>
    <col min="6647" max="6647" width="3.125" style="17" customWidth="1"/>
    <col min="6648" max="6648" width="5" style="17" customWidth="1"/>
    <col min="6649" max="6650" width="12.5" style="17" customWidth="1"/>
    <col min="6651" max="6651" width="10.875" style="17" bestFit="1" customWidth="1"/>
    <col min="6652" max="6892" width="9" style="17"/>
    <col min="6893" max="6893" width="10.625" style="17" customWidth="1"/>
    <col min="6894" max="6894" width="11.25" style="17" customWidth="1"/>
    <col min="6895" max="6895" width="7.625" style="17" customWidth="1"/>
    <col min="6896" max="6896" width="8.625" style="17" customWidth="1"/>
    <col min="6897" max="6897" width="11.375" style="17" customWidth="1"/>
    <col min="6898" max="6898" width="10.5" style="17" customWidth="1"/>
    <col min="6899" max="6899" width="7.375" style="17" customWidth="1"/>
    <col min="6900" max="6900" width="9.125" style="17" customWidth="1"/>
    <col min="6901" max="6901" width="11.125" style="17" customWidth="1"/>
    <col min="6902" max="6902" width="4.25" style="17" customWidth="1"/>
    <col min="6903" max="6903" width="3.125" style="17" customWidth="1"/>
    <col min="6904" max="6904" width="5" style="17" customWidth="1"/>
    <col min="6905" max="6906" width="12.5" style="17" customWidth="1"/>
    <col min="6907" max="6907" width="10.875" style="17" bestFit="1" customWidth="1"/>
    <col min="6908" max="7148" width="9" style="17"/>
    <col min="7149" max="7149" width="10.625" style="17" customWidth="1"/>
    <col min="7150" max="7150" width="11.25" style="17" customWidth="1"/>
    <col min="7151" max="7151" width="7.625" style="17" customWidth="1"/>
    <col min="7152" max="7152" width="8.625" style="17" customWidth="1"/>
    <col min="7153" max="7153" width="11.375" style="17" customWidth="1"/>
    <col min="7154" max="7154" width="10.5" style="17" customWidth="1"/>
    <col min="7155" max="7155" width="7.375" style="17" customWidth="1"/>
    <col min="7156" max="7156" width="9.125" style="17" customWidth="1"/>
    <col min="7157" max="7157" width="11.125" style="17" customWidth="1"/>
    <col min="7158" max="7158" width="4.25" style="17" customWidth="1"/>
    <col min="7159" max="7159" width="3.125" style="17" customWidth="1"/>
    <col min="7160" max="7160" width="5" style="17" customWidth="1"/>
    <col min="7161" max="7162" width="12.5" style="17" customWidth="1"/>
    <col min="7163" max="7163" width="10.875" style="17" bestFit="1" customWidth="1"/>
    <col min="7164" max="7404" width="9" style="17"/>
    <col min="7405" max="7405" width="10.625" style="17" customWidth="1"/>
    <col min="7406" max="7406" width="11.25" style="17" customWidth="1"/>
    <col min="7407" max="7407" width="7.625" style="17" customWidth="1"/>
    <col min="7408" max="7408" width="8.625" style="17" customWidth="1"/>
    <col min="7409" max="7409" width="11.375" style="17" customWidth="1"/>
    <col min="7410" max="7410" width="10.5" style="17" customWidth="1"/>
    <col min="7411" max="7411" width="7.375" style="17" customWidth="1"/>
    <col min="7412" max="7412" width="9.125" style="17" customWidth="1"/>
    <col min="7413" max="7413" width="11.125" style="17" customWidth="1"/>
    <col min="7414" max="7414" width="4.25" style="17" customWidth="1"/>
    <col min="7415" max="7415" width="3.125" style="17" customWidth="1"/>
    <col min="7416" max="7416" width="5" style="17" customWidth="1"/>
    <col min="7417" max="7418" width="12.5" style="17" customWidth="1"/>
    <col min="7419" max="7419" width="10.875" style="17" bestFit="1" customWidth="1"/>
    <col min="7420" max="7660" width="9" style="17"/>
    <col min="7661" max="7661" width="10.625" style="17" customWidth="1"/>
    <col min="7662" max="7662" width="11.25" style="17" customWidth="1"/>
    <col min="7663" max="7663" width="7.625" style="17" customWidth="1"/>
    <col min="7664" max="7664" width="8.625" style="17" customWidth="1"/>
    <col min="7665" max="7665" width="11.375" style="17" customWidth="1"/>
    <col min="7666" max="7666" width="10.5" style="17" customWidth="1"/>
    <col min="7667" max="7667" width="7.375" style="17" customWidth="1"/>
    <col min="7668" max="7668" width="9.125" style="17" customWidth="1"/>
    <col min="7669" max="7669" width="11.125" style="17" customWidth="1"/>
    <col min="7670" max="7670" width="4.25" style="17" customWidth="1"/>
    <col min="7671" max="7671" width="3.125" style="17" customWidth="1"/>
    <col min="7672" max="7672" width="5" style="17" customWidth="1"/>
    <col min="7673" max="7674" width="12.5" style="17" customWidth="1"/>
    <col min="7675" max="7675" width="10.875" style="17" bestFit="1" customWidth="1"/>
    <col min="7676" max="7916" width="9" style="17"/>
    <col min="7917" max="7917" width="10.625" style="17" customWidth="1"/>
    <col min="7918" max="7918" width="11.25" style="17" customWidth="1"/>
    <col min="7919" max="7919" width="7.625" style="17" customWidth="1"/>
    <col min="7920" max="7920" width="8.625" style="17" customWidth="1"/>
    <col min="7921" max="7921" width="11.375" style="17" customWidth="1"/>
    <col min="7922" max="7922" width="10.5" style="17" customWidth="1"/>
    <col min="7923" max="7923" width="7.375" style="17" customWidth="1"/>
    <col min="7924" max="7924" width="9.125" style="17" customWidth="1"/>
    <col min="7925" max="7925" width="11.125" style="17" customWidth="1"/>
    <col min="7926" max="7926" width="4.25" style="17" customWidth="1"/>
    <col min="7927" max="7927" width="3.125" style="17" customWidth="1"/>
    <col min="7928" max="7928" width="5" style="17" customWidth="1"/>
    <col min="7929" max="7930" width="12.5" style="17" customWidth="1"/>
    <col min="7931" max="7931" width="10.875" style="17" bestFit="1" customWidth="1"/>
    <col min="7932" max="8172" width="9" style="17"/>
    <col min="8173" max="8173" width="10.625" style="17" customWidth="1"/>
    <col min="8174" max="8174" width="11.25" style="17" customWidth="1"/>
    <col min="8175" max="8175" width="7.625" style="17" customWidth="1"/>
    <col min="8176" max="8176" width="8.625" style="17" customWidth="1"/>
    <col min="8177" max="8177" width="11.375" style="17" customWidth="1"/>
    <col min="8178" max="8178" width="10.5" style="17" customWidth="1"/>
    <col min="8179" max="8179" width="7.375" style="17" customWidth="1"/>
    <col min="8180" max="8180" width="9.125" style="17" customWidth="1"/>
    <col min="8181" max="8181" width="11.125" style="17" customWidth="1"/>
    <col min="8182" max="8182" width="4.25" style="17" customWidth="1"/>
    <col min="8183" max="8183" width="3.125" style="17" customWidth="1"/>
    <col min="8184" max="8184" width="5" style="17" customWidth="1"/>
    <col min="8185" max="8186" width="12.5" style="17" customWidth="1"/>
    <col min="8187" max="8187" width="10.875" style="17" bestFit="1" customWidth="1"/>
    <col min="8188" max="8428" width="9" style="17"/>
    <col min="8429" max="8429" width="10.625" style="17" customWidth="1"/>
    <col min="8430" max="8430" width="11.25" style="17" customWidth="1"/>
    <col min="8431" max="8431" width="7.625" style="17" customWidth="1"/>
    <col min="8432" max="8432" width="8.625" style="17" customWidth="1"/>
    <col min="8433" max="8433" width="11.375" style="17" customWidth="1"/>
    <col min="8434" max="8434" width="10.5" style="17" customWidth="1"/>
    <col min="8435" max="8435" width="7.375" style="17" customWidth="1"/>
    <col min="8436" max="8436" width="9.125" style="17" customWidth="1"/>
    <col min="8437" max="8437" width="11.125" style="17" customWidth="1"/>
    <col min="8438" max="8438" width="4.25" style="17" customWidth="1"/>
    <col min="8439" max="8439" width="3.125" style="17" customWidth="1"/>
    <col min="8440" max="8440" width="5" style="17" customWidth="1"/>
    <col min="8441" max="8442" width="12.5" style="17" customWidth="1"/>
    <col min="8443" max="8443" width="10.875" style="17" bestFit="1" customWidth="1"/>
    <col min="8444" max="8684" width="9" style="17"/>
    <col min="8685" max="8685" width="10.625" style="17" customWidth="1"/>
    <col min="8686" max="8686" width="11.25" style="17" customWidth="1"/>
    <col min="8687" max="8687" width="7.625" style="17" customWidth="1"/>
    <col min="8688" max="8688" width="8.625" style="17" customWidth="1"/>
    <col min="8689" max="8689" width="11.375" style="17" customWidth="1"/>
    <col min="8690" max="8690" width="10.5" style="17" customWidth="1"/>
    <col min="8691" max="8691" width="7.375" style="17" customWidth="1"/>
    <col min="8692" max="8692" width="9.125" style="17" customWidth="1"/>
    <col min="8693" max="8693" width="11.125" style="17" customWidth="1"/>
    <col min="8694" max="8694" width="4.25" style="17" customWidth="1"/>
    <col min="8695" max="8695" width="3.125" style="17" customWidth="1"/>
    <col min="8696" max="8696" width="5" style="17" customWidth="1"/>
    <col min="8697" max="8698" width="12.5" style="17" customWidth="1"/>
    <col min="8699" max="8699" width="10.875" style="17" bestFit="1" customWidth="1"/>
    <col min="8700" max="8940" width="9" style="17"/>
    <col min="8941" max="8941" width="10.625" style="17" customWidth="1"/>
    <col min="8942" max="8942" width="11.25" style="17" customWidth="1"/>
    <col min="8943" max="8943" width="7.625" style="17" customWidth="1"/>
    <col min="8944" max="8944" width="8.625" style="17" customWidth="1"/>
    <col min="8945" max="8945" width="11.375" style="17" customWidth="1"/>
    <col min="8946" max="8946" width="10.5" style="17" customWidth="1"/>
    <col min="8947" max="8947" width="7.375" style="17" customWidth="1"/>
    <col min="8948" max="8948" width="9.125" style="17" customWidth="1"/>
    <col min="8949" max="8949" width="11.125" style="17" customWidth="1"/>
    <col min="8950" max="8950" width="4.25" style="17" customWidth="1"/>
    <col min="8951" max="8951" width="3.125" style="17" customWidth="1"/>
    <col min="8952" max="8952" width="5" style="17" customWidth="1"/>
    <col min="8953" max="8954" width="12.5" style="17" customWidth="1"/>
    <col min="8955" max="8955" width="10.875" style="17" bestFit="1" customWidth="1"/>
    <col min="8956" max="9196" width="9" style="17"/>
    <col min="9197" max="9197" width="10.625" style="17" customWidth="1"/>
    <col min="9198" max="9198" width="11.25" style="17" customWidth="1"/>
    <col min="9199" max="9199" width="7.625" style="17" customWidth="1"/>
    <col min="9200" max="9200" width="8.625" style="17" customWidth="1"/>
    <col min="9201" max="9201" width="11.375" style="17" customWidth="1"/>
    <col min="9202" max="9202" width="10.5" style="17" customWidth="1"/>
    <col min="9203" max="9203" width="7.375" style="17" customWidth="1"/>
    <col min="9204" max="9204" width="9.125" style="17" customWidth="1"/>
    <col min="9205" max="9205" width="11.125" style="17" customWidth="1"/>
    <col min="9206" max="9206" width="4.25" style="17" customWidth="1"/>
    <col min="9207" max="9207" width="3.125" style="17" customWidth="1"/>
    <col min="9208" max="9208" width="5" style="17" customWidth="1"/>
    <col min="9209" max="9210" width="12.5" style="17" customWidth="1"/>
    <col min="9211" max="9211" width="10.875" style="17" bestFit="1" customWidth="1"/>
    <col min="9212" max="9452" width="9" style="17"/>
    <col min="9453" max="9453" width="10.625" style="17" customWidth="1"/>
    <col min="9454" max="9454" width="11.25" style="17" customWidth="1"/>
    <col min="9455" max="9455" width="7.625" style="17" customWidth="1"/>
    <col min="9456" max="9456" width="8.625" style="17" customWidth="1"/>
    <col min="9457" max="9457" width="11.375" style="17" customWidth="1"/>
    <col min="9458" max="9458" width="10.5" style="17" customWidth="1"/>
    <col min="9459" max="9459" width="7.375" style="17" customWidth="1"/>
    <col min="9460" max="9460" width="9.125" style="17" customWidth="1"/>
    <col min="9461" max="9461" width="11.125" style="17" customWidth="1"/>
    <col min="9462" max="9462" width="4.25" style="17" customWidth="1"/>
    <col min="9463" max="9463" width="3.125" style="17" customWidth="1"/>
    <col min="9464" max="9464" width="5" style="17" customWidth="1"/>
    <col min="9465" max="9466" width="12.5" style="17" customWidth="1"/>
    <col min="9467" max="9467" width="10.875" style="17" bestFit="1" customWidth="1"/>
    <col min="9468" max="9708" width="9" style="17"/>
    <col min="9709" max="9709" width="10.625" style="17" customWidth="1"/>
    <col min="9710" max="9710" width="11.25" style="17" customWidth="1"/>
    <col min="9711" max="9711" width="7.625" style="17" customWidth="1"/>
    <col min="9712" max="9712" width="8.625" style="17" customWidth="1"/>
    <col min="9713" max="9713" width="11.375" style="17" customWidth="1"/>
    <col min="9714" max="9714" width="10.5" style="17" customWidth="1"/>
    <col min="9715" max="9715" width="7.375" style="17" customWidth="1"/>
    <col min="9716" max="9716" width="9.125" style="17" customWidth="1"/>
    <col min="9717" max="9717" width="11.125" style="17" customWidth="1"/>
    <col min="9718" max="9718" width="4.25" style="17" customWidth="1"/>
    <col min="9719" max="9719" width="3.125" style="17" customWidth="1"/>
    <col min="9720" max="9720" width="5" style="17" customWidth="1"/>
    <col min="9721" max="9722" width="12.5" style="17" customWidth="1"/>
    <col min="9723" max="9723" width="10.875" style="17" bestFit="1" customWidth="1"/>
    <col min="9724" max="9964" width="9" style="17"/>
    <col min="9965" max="9965" width="10.625" style="17" customWidth="1"/>
    <col min="9966" max="9966" width="11.25" style="17" customWidth="1"/>
    <col min="9967" max="9967" width="7.625" style="17" customWidth="1"/>
    <col min="9968" max="9968" width="8.625" style="17" customWidth="1"/>
    <col min="9969" max="9969" width="11.375" style="17" customWidth="1"/>
    <col min="9970" max="9970" width="10.5" style="17" customWidth="1"/>
    <col min="9971" max="9971" width="7.375" style="17" customWidth="1"/>
    <col min="9972" max="9972" width="9.125" style="17" customWidth="1"/>
    <col min="9973" max="9973" width="11.125" style="17" customWidth="1"/>
    <col min="9974" max="9974" width="4.25" style="17" customWidth="1"/>
    <col min="9975" max="9975" width="3.125" style="17" customWidth="1"/>
    <col min="9976" max="9976" width="5" style="17" customWidth="1"/>
    <col min="9977" max="9978" width="12.5" style="17" customWidth="1"/>
    <col min="9979" max="9979" width="10.875" style="17" bestFit="1" customWidth="1"/>
    <col min="9980" max="10220" width="9" style="17"/>
    <col min="10221" max="10221" width="10.625" style="17" customWidth="1"/>
    <col min="10222" max="10222" width="11.25" style="17" customWidth="1"/>
    <col min="10223" max="10223" width="7.625" style="17" customWidth="1"/>
    <col min="10224" max="10224" width="8.625" style="17" customWidth="1"/>
    <col min="10225" max="10225" width="11.375" style="17" customWidth="1"/>
    <col min="10226" max="10226" width="10.5" style="17" customWidth="1"/>
    <col min="10227" max="10227" width="7.375" style="17" customWidth="1"/>
    <col min="10228" max="10228" width="9.125" style="17" customWidth="1"/>
    <col min="10229" max="10229" width="11.125" style="17" customWidth="1"/>
    <col min="10230" max="10230" width="4.25" style="17" customWidth="1"/>
    <col min="10231" max="10231" width="3.125" style="17" customWidth="1"/>
    <col min="10232" max="10232" width="5" style="17" customWidth="1"/>
    <col min="10233" max="10234" width="12.5" style="17" customWidth="1"/>
    <col min="10235" max="10235" width="10.875" style="17" bestFit="1" customWidth="1"/>
    <col min="10236" max="10476" width="9" style="17"/>
    <col min="10477" max="10477" width="10.625" style="17" customWidth="1"/>
    <col min="10478" max="10478" width="11.25" style="17" customWidth="1"/>
    <col min="10479" max="10479" width="7.625" style="17" customWidth="1"/>
    <col min="10480" max="10480" width="8.625" style="17" customWidth="1"/>
    <col min="10481" max="10481" width="11.375" style="17" customWidth="1"/>
    <col min="10482" max="10482" width="10.5" style="17" customWidth="1"/>
    <col min="10483" max="10483" width="7.375" style="17" customWidth="1"/>
    <col min="10484" max="10484" width="9.125" style="17" customWidth="1"/>
    <col min="10485" max="10485" width="11.125" style="17" customWidth="1"/>
    <col min="10486" max="10486" width="4.25" style="17" customWidth="1"/>
    <col min="10487" max="10487" width="3.125" style="17" customWidth="1"/>
    <col min="10488" max="10488" width="5" style="17" customWidth="1"/>
    <col min="10489" max="10490" width="12.5" style="17" customWidth="1"/>
    <col min="10491" max="10491" width="10.875" style="17" bestFit="1" customWidth="1"/>
    <col min="10492" max="10732" width="9" style="17"/>
    <col min="10733" max="10733" width="10.625" style="17" customWidth="1"/>
    <col min="10734" max="10734" width="11.25" style="17" customWidth="1"/>
    <col min="10735" max="10735" width="7.625" style="17" customWidth="1"/>
    <col min="10736" max="10736" width="8.625" style="17" customWidth="1"/>
    <col min="10737" max="10737" width="11.375" style="17" customWidth="1"/>
    <col min="10738" max="10738" width="10.5" style="17" customWidth="1"/>
    <col min="10739" max="10739" width="7.375" style="17" customWidth="1"/>
    <col min="10740" max="10740" width="9.125" style="17" customWidth="1"/>
    <col min="10741" max="10741" width="11.125" style="17" customWidth="1"/>
    <col min="10742" max="10742" width="4.25" style="17" customWidth="1"/>
    <col min="10743" max="10743" width="3.125" style="17" customWidth="1"/>
    <col min="10744" max="10744" width="5" style="17" customWidth="1"/>
    <col min="10745" max="10746" width="12.5" style="17" customWidth="1"/>
    <col min="10747" max="10747" width="10.875" style="17" bestFit="1" customWidth="1"/>
    <col min="10748" max="10988" width="9" style="17"/>
    <col min="10989" max="10989" width="10.625" style="17" customWidth="1"/>
    <col min="10990" max="10990" width="11.25" style="17" customWidth="1"/>
    <col min="10991" max="10991" width="7.625" style="17" customWidth="1"/>
    <col min="10992" max="10992" width="8.625" style="17" customWidth="1"/>
    <col min="10993" max="10993" width="11.375" style="17" customWidth="1"/>
    <col min="10994" max="10994" width="10.5" style="17" customWidth="1"/>
    <col min="10995" max="10995" width="7.375" style="17" customWidth="1"/>
    <col min="10996" max="10996" width="9.125" style="17" customWidth="1"/>
    <col min="10997" max="10997" width="11.125" style="17" customWidth="1"/>
    <col min="10998" max="10998" width="4.25" style="17" customWidth="1"/>
    <col min="10999" max="10999" width="3.125" style="17" customWidth="1"/>
    <col min="11000" max="11000" width="5" style="17" customWidth="1"/>
    <col min="11001" max="11002" width="12.5" style="17" customWidth="1"/>
    <col min="11003" max="11003" width="10.875" style="17" bestFit="1" customWidth="1"/>
    <col min="11004" max="11244" width="9" style="17"/>
    <col min="11245" max="11245" width="10.625" style="17" customWidth="1"/>
    <col min="11246" max="11246" width="11.25" style="17" customWidth="1"/>
    <col min="11247" max="11247" width="7.625" style="17" customWidth="1"/>
    <col min="11248" max="11248" width="8.625" style="17" customWidth="1"/>
    <col min="11249" max="11249" width="11.375" style="17" customWidth="1"/>
    <col min="11250" max="11250" width="10.5" style="17" customWidth="1"/>
    <col min="11251" max="11251" width="7.375" style="17" customWidth="1"/>
    <col min="11252" max="11252" width="9.125" style="17" customWidth="1"/>
    <col min="11253" max="11253" width="11.125" style="17" customWidth="1"/>
    <col min="11254" max="11254" width="4.25" style="17" customWidth="1"/>
    <col min="11255" max="11255" width="3.125" style="17" customWidth="1"/>
    <col min="11256" max="11256" width="5" style="17" customWidth="1"/>
    <col min="11257" max="11258" width="12.5" style="17" customWidth="1"/>
    <col min="11259" max="11259" width="10.875" style="17" bestFit="1" customWidth="1"/>
    <col min="11260" max="11500" width="9" style="17"/>
    <col min="11501" max="11501" width="10.625" style="17" customWidth="1"/>
    <col min="11502" max="11502" width="11.25" style="17" customWidth="1"/>
    <col min="11503" max="11503" width="7.625" style="17" customWidth="1"/>
    <col min="11504" max="11504" width="8.625" style="17" customWidth="1"/>
    <col min="11505" max="11505" width="11.375" style="17" customWidth="1"/>
    <col min="11506" max="11506" width="10.5" style="17" customWidth="1"/>
    <col min="11507" max="11507" width="7.375" style="17" customWidth="1"/>
    <col min="11508" max="11508" width="9.125" style="17" customWidth="1"/>
    <col min="11509" max="11509" width="11.125" style="17" customWidth="1"/>
    <col min="11510" max="11510" width="4.25" style="17" customWidth="1"/>
    <col min="11511" max="11511" width="3.125" style="17" customWidth="1"/>
    <col min="11512" max="11512" width="5" style="17" customWidth="1"/>
    <col min="11513" max="11514" width="12.5" style="17" customWidth="1"/>
    <col min="11515" max="11515" width="10.875" style="17" bestFit="1" customWidth="1"/>
    <col min="11516" max="11756" width="9" style="17"/>
    <col min="11757" max="11757" width="10.625" style="17" customWidth="1"/>
    <col min="11758" max="11758" width="11.25" style="17" customWidth="1"/>
    <col min="11759" max="11759" width="7.625" style="17" customWidth="1"/>
    <col min="11760" max="11760" width="8.625" style="17" customWidth="1"/>
    <col min="11761" max="11761" width="11.375" style="17" customWidth="1"/>
    <col min="11762" max="11762" width="10.5" style="17" customWidth="1"/>
    <col min="11763" max="11763" width="7.375" style="17" customWidth="1"/>
    <col min="11764" max="11764" width="9.125" style="17" customWidth="1"/>
    <col min="11765" max="11765" width="11.125" style="17" customWidth="1"/>
    <col min="11766" max="11766" width="4.25" style="17" customWidth="1"/>
    <col min="11767" max="11767" width="3.125" style="17" customWidth="1"/>
    <col min="11768" max="11768" width="5" style="17" customWidth="1"/>
    <col min="11769" max="11770" width="12.5" style="17" customWidth="1"/>
    <col min="11771" max="11771" width="10.875" style="17" bestFit="1" customWidth="1"/>
    <col min="11772" max="12012" width="9" style="17"/>
    <col min="12013" max="12013" width="10.625" style="17" customWidth="1"/>
    <col min="12014" max="12014" width="11.25" style="17" customWidth="1"/>
    <col min="12015" max="12015" width="7.625" style="17" customWidth="1"/>
    <col min="12016" max="12016" width="8.625" style="17" customWidth="1"/>
    <col min="12017" max="12017" width="11.375" style="17" customWidth="1"/>
    <col min="12018" max="12018" width="10.5" style="17" customWidth="1"/>
    <col min="12019" max="12019" width="7.375" style="17" customWidth="1"/>
    <col min="12020" max="12020" width="9.125" style="17" customWidth="1"/>
    <col min="12021" max="12021" width="11.125" style="17" customWidth="1"/>
    <col min="12022" max="12022" width="4.25" style="17" customWidth="1"/>
    <col min="12023" max="12023" width="3.125" style="17" customWidth="1"/>
    <col min="12024" max="12024" width="5" style="17" customWidth="1"/>
    <col min="12025" max="12026" width="12.5" style="17" customWidth="1"/>
    <col min="12027" max="12027" width="10.875" style="17" bestFit="1" customWidth="1"/>
    <col min="12028" max="12268" width="9" style="17"/>
    <col min="12269" max="12269" width="10.625" style="17" customWidth="1"/>
    <col min="12270" max="12270" width="11.25" style="17" customWidth="1"/>
    <col min="12271" max="12271" width="7.625" style="17" customWidth="1"/>
    <col min="12272" max="12272" width="8.625" style="17" customWidth="1"/>
    <col min="12273" max="12273" width="11.375" style="17" customWidth="1"/>
    <col min="12274" max="12274" width="10.5" style="17" customWidth="1"/>
    <col min="12275" max="12275" width="7.375" style="17" customWidth="1"/>
    <col min="12276" max="12276" width="9.125" style="17" customWidth="1"/>
    <col min="12277" max="12277" width="11.125" style="17" customWidth="1"/>
    <col min="12278" max="12278" width="4.25" style="17" customWidth="1"/>
    <col min="12279" max="12279" width="3.125" style="17" customWidth="1"/>
    <col min="12280" max="12280" width="5" style="17" customWidth="1"/>
    <col min="12281" max="12282" width="12.5" style="17" customWidth="1"/>
    <col min="12283" max="12283" width="10.875" style="17" bestFit="1" customWidth="1"/>
    <col min="12284" max="12524" width="9" style="17"/>
    <col min="12525" max="12525" width="10.625" style="17" customWidth="1"/>
    <col min="12526" max="12526" width="11.25" style="17" customWidth="1"/>
    <col min="12527" max="12527" width="7.625" style="17" customWidth="1"/>
    <col min="12528" max="12528" width="8.625" style="17" customWidth="1"/>
    <col min="12529" max="12529" width="11.375" style="17" customWidth="1"/>
    <col min="12530" max="12530" width="10.5" style="17" customWidth="1"/>
    <col min="12531" max="12531" width="7.375" style="17" customWidth="1"/>
    <col min="12532" max="12532" width="9.125" style="17" customWidth="1"/>
    <col min="12533" max="12533" width="11.125" style="17" customWidth="1"/>
    <col min="12534" max="12534" width="4.25" style="17" customWidth="1"/>
    <col min="12535" max="12535" width="3.125" style="17" customWidth="1"/>
    <col min="12536" max="12536" width="5" style="17" customWidth="1"/>
    <col min="12537" max="12538" width="12.5" style="17" customWidth="1"/>
    <col min="12539" max="12539" width="10.875" style="17" bestFit="1" customWidth="1"/>
    <col min="12540" max="12780" width="9" style="17"/>
    <col min="12781" max="12781" width="10.625" style="17" customWidth="1"/>
    <col min="12782" max="12782" width="11.25" style="17" customWidth="1"/>
    <col min="12783" max="12783" width="7.625" style="17" customWidth="1"/>
    <col min="12784" max="12784" width="8.625" style="17" customWidth="1"/>
    <col min="12785" max="12785" width="11.375" style="17" customWidth="1"/>
    <col min="12786" max="12786" width="10.5" style="17" customWidth="1"/>
    <col min="12787" max="12787" width="7.375" style="17" customWidth="1"/>
    <col min="12788" max="12788" width="9.125" style="17" customWidth="1"/>
    <col min="12789" max="12789" width="11.125" style="17" customWidth="1"/>
    <col min="12790" max="12790" width="4.25" style="17" customWidth="1"/>
    <col min="12791" max="12791" width="3.125" style="17" customWidth="1"/>
    <col min="12792" max="12792" width="5" style="17" customWidth="1"/>
    <col min="12793" max="12794" width="12.5" style="17" customWidth="1"/>
    <col min="12795" max="12795" width="10.875" style="17" bestFit="1" customWidth="1"/>
    <col min="12796" max="13036" width="9" style="17"/>
    <col min="13037" max="13037" width="10.625" style="17" customWidth="1"/>
    <col min="13038" max="13038" width="11.25" style="17" customWidth="1"/>
    <col min="13039" max="13039" width="7.625" style="17" customWidth="1"/>
    <col min="13040" max="13040" width="8.625" style="17" customWidth="1"/>
    <col min="13041" max="13041" width="11.375" style="17" customWidth="1"/>
    <col min="13042" max="13042" width="10.5" style="17" customWidth="1"/>
    <col min="13043" max="13043" width="7.375" style="17" customWidth="1"/>
    <col min="13044" max="13044" width="9.125" style="17" customWidth="1"/>
    <col min="13045" max="13045" width="11.125" style="17" customWidth="1"/>
    <col min="13046" max="13046" width="4.25" style="17" customWidth="1"/>
    <col min="13047" max="13047" width="3.125" style="17" customWidth="1"/>
    <col min="13048" max="13048" width="5" style="17" customWidth="1"/>
    <col min="13049" max="13050" width="12.5" style="17" customWidth="1"/>
    <col min="13051" max="13051" width="10.875" style="17" bestFit="1" customWidth="1"/>
    <col min="13052" max="13292" width="9" style="17"/>
    <col min="13293" max="13293" width="10.625" style="17" customWidth="1"/>
    <col min="13294" max="13294" width="11.25" style="17" customWidth="1"/>
    <col min="13295" max="13295" width="7.625" style="17" customWidth="1"/>
    <col min="13296" max="13296" width="8.625" style="17" customWidth="1"/>
    <col min="13297" max="13297" width="11.375" style="17" customWidth="1"/>
    <col min="13298" max="13298" width="10.5" style="17" customWidth="1"/>
    <col min="13299" max="13299" width="7.375" style="17" customWidth="1"/>
    <col min="13300" max="13300" width="9.125" style="17" customWidth="1"/>
    <col min="13301" max="13301" width="11.125" style="17" customWidth="1"/>
    <col min="13302" max="13302" width="4.25" style="17" customWidth="1"/>
    <col min="13303" max="13303" width="3.125" style="17" customWidth="1"/>
    <col min="13304" max="13304" width="5" style="17" customWidth="1"/>
    <col min="13305" max="13306" width="12.5" style="17" customWidth="1"/>
    <col min="13307" max="13307" width="10.875" style="17" bestFit="1" customWidth="1"/>
    <col min="13308" max="13548" width="9" style="17"/>
    <col min="13549" max="13549" width="10.625" style="17" customWidth="1"/>
    <col min="13550" max="13550" width="11.25" style="17" customWidth="1"/>
    <col min="13551" max="13551" width="7.625" style="17" customWidth="1"/>
    <col min="13552" max="13552" width="8.625" style="17" customWidth="1"/>
    <col min="13553" max="13553" width="11.375" style="17" customWidth="1"/>
    <col min="13554" max="13554" width="10.5" style="17" customWidth="1"/>
    <col min="13555" max="13555" width="7.375" style="17" customWidth="1"/>
    <col min="13556" max="13556" width="9.125" style="17" customWidth="1"/>
    <col min="13557" max="13557" width="11.125" style="17" customWidth="1"/>
    <col min="13558" max="13558" width="4.25" style="17" customWidth="1"/>
    <col min="13559" max="13559" width="3.125" style="17" customWidth="1"/>
    <col min="13560" max="13560" width="5" style="17" customWidth="1"/>
    <col min="13561" max="13562" width="12.5" style="17" customWidth="1"/>
    <col min="13563" max="13563" width="10.875" style="17" bestFit="1" customWidth="1"/>
    <col min="13564" max="13804" width="9" style="17"/>
    <col min="13805" max="13805" width="10.625" style="17" customWidth="1"/>
    <col min="13806" max="13806" width="11.25" style="17" customWidth="1"/>
    <col min="13807" max="13807" width="7.625" style="17" customWidth="1"/>
    <col min="13808" max="13808" width="8.625" style="17" customWidth="1"/>
    <col min="13809" max="13809" width="11.375" style="17" customWidth="1"/>
    <col min="13810" max="13810" width="10.5" style="17" customWidth="1"/>
    <col min="13811" max="13811" width="7.375" style="17" customWidth="1"/>
    <col min="13812" max="13812" width="9.125" style="17" customWidth="1"/>
    <col min="13813" max="13813" width="11.125" style="17" customWidth="1"/>
    <col min="13814" max="13814" width="4.25" style="17" customWidth="1"/>
    <col min="13815" max="13815" width="3.125" style="17" customWidth="1"/>
    <col min="13816" max="13816" width="5" style="17" customWidth="1"/>
    <col min="13817" max="13818" width="12.5" style="17" customWidth="1"/>
    <col min="13819" max="13819" width="10.875" style="17" bestFit="1" customWidth="1"/>
    <col min="13820" max="14060" width="9" style="17"/>
    <col min="14061" max="14061" width="10.625" style="17" customWidth="1"/>
    <col min="14062" max="14062" width="11.25" style="17" customWidth="1"/>
    <col min="14063" max="14063" width="7.625" style="17" customWidth="1"/>
    <col min="14064" max="14064" width="8.625" style="17" customWidth="1"/>
    <col min="14065" max="14065" width="11.375" style="17" customWidth="1"/>
    <col min="14066" max="14066" width="10.5" style="17" customWidth="1"/>
    <col min="14067" max="14067" width="7.375" style="17" customWidth="1"/>
    <col min="14068" max="14068" width="9.125" style="17" customWidth="1"/>
    <col min="14069" max="14069" width="11.125" style="17" customWidth="1"/>
    <col min="14070" max="14070" width="4.25" style="17" customWidth="1"/>
    <col min="14071" max="14071" width="3.125" style="17" customWidth="1"/>
    <col min="14072" max="14072" width="5" style="17" customWidth="1"/>
    <col min="14073" max="14074" width="12.5" style="17" customWidth="1"/>
    <col min="14075" max="14075" width="10.875" style="17" bestFit="1" customWidth="1"/>
    <col min="14076" max="14316" width="9" style="17"/>
    <col min="14317" max="14317" width="10.625" style="17" customWidth="1"/>
    <col min="14318" max="14318" width="11.25" style="17" customWidth="1"/>
    <col min="14319" max="14319" width="7.625" style="17" customWidth="1"/>
    <col min="14320" max="14320" width="8.625" style="17" customWidth="1"/>
    <col min="14321" max="14321" width="11.375" style="17" customWidth="1"/>
    <col min="14322" max="14322" width="10.5" style="17" customWidth="1"/>
    <col min="14323" max="14323" width="7.375" style="17" customWidth="1"/>
    <col min="14324" max="14324" width="9.125" style="17" customWidth="1"/>
    <col min="14325" max="14325" width="11.125" style="17" customWidth="1"/>
    <col min="14326" max="14326" width="4.25" style="17" customWidth="1"/>
    <col min="14327" max="14327" width="3.125" style="17" customWidth="1"/>
    <col min="14328" max="14328" width="5" style="17" customWidth="1"/>
    <col min="14329" max="14330" width="12.5" style="17" customWidth="1"/>
    <col min="14331" max="14331" width="10.875" style="17" bestFit="1" customWidth="1"/>
    <col min="14332" max="14572" width="9" style="17"/>
    <col min="14573" max="14573" width="10.625" style="17" customWidth="1"/>
    <col min="14574" max="14574" width="11.25" style="17" customWidth="1"/>
    <col min="14575" max="14575" width="7.625" style="17" customWidth="1"/>
    <col min="14576" max="14576" width="8.625" style="17" customWidth="1"/>
    <col min="14577" max="14577" width="11.375" style="17" customWidth="1"/>
    <col min="14578" max="14578" width="10.5" style="17" customWidth="1"/>
    <col min="14579" max="14579" width="7.375" style="17" customWidth="1"/>
    <col min="14580" max="14580" width="9.125" style="17" customWidth="1"/>
    <col min="14581" max="14581" width="11.125" style="17" customWidth="1"/>
    <col min="14582" max="14582" width="4.25" style="17" customWidth="1"/>
    <col min="14583" max="14583" width="3.125" style="17" customWidth="1"/>
    <col min="14584" max="14584" width="5" style="17" customWidth="1"/>
    <col min="14585" max="14586" width="12.5" style="17" customWidth="1"/>
    <col min="14587" max="14587" width="10.875" style="17" bestFit="1" customWidth="1"/>
    <col min="14588" max="14828" width="9" style="17"/>
    <col min="14829" max="14829" width="10.625" style="17" customWidth="1"/>
    <col min="14830" max="14830" width="11.25" style="17" customWidth="1"/>
    <col min="14831" max="14831" width="7.625" style="17" customWidth="1"/>
    <col min="14832" max="14832" width="8.625" style="17" customWidth="1"/>
    <col min="14833" max="14833" width="11.375" style="17" customWidth="1"/>
    <col min="14834" max="14834" width="10.5" style="17" customWidth="1"/>
    <col min="14835" max="14835" width="7.375" style="17" customWidth="1"/>
    <col min="14836" max="14836" width="9.125" style="17" customWidth="1"/>
    <col min="14837" max="14837" width="11.125" style="17" customWidth="1"/>
    <col min="14838" max="14838" width="4.25" style="17" customWidth="1"/>
    <col min="14839" max="14839" width="3.125" style="17" customWidth="1"/>
    <col min="14840" max="14840" width="5" style="17" customWidth="1"/>
    <col min="14841" max="14842" width="12.5" style="17" customWidth="1"/>
    <col min="14843" max="14843" width="10.875" style="17" bestFit="1" customWidth="1"/>
    <col min="14844" max="15084" width="9" style="17"/>
    <col min="15085" max="15085" width="10.625" style="17" customWidth="1"/>
    <col min="15086" max="15086" width="11.25" style="17" customWidth="1"/>
    <col min="15087" max="15087" width="7.625" style="17" customWidth="1"/>
    <col min="15088" max="15088" width="8.625" style="17" customWidth="1"/>
    <col min="15089" max="15089" width="11.375" style="17" customWidth="1"/>
    <col min="15090" max="15090" width="10.5" style="17" customWidth="1"/>
    <col min="15091" max="15091" width="7.375" style="17" customWidth="1"/>
    <col min="15092" max="15092" width="9.125" style="17" customWidth="1"/>
    <col min="15093" max="15093" width="11.125" style="17" customWidth="1"/>
    <col min="15094" max="15094" width="4.25" style="17" customWidth="1"/>
    <col min="15095" max="15095" width="3.125" style="17" customWidth="1"/>
    <col min="15096" max="15096" width="5" style="17" customWidth="1"/>
    <col min="15097" max="15098" width="12.5" style="17" customWidth="1"/>
    <col min="15099" max="15099" width="10.875" style="17" bestFit="1" customWidth="1"/>
    <col min="15100" max="15340" width="9" style="17"/>
    <col min="15341" max="15341" width="10.625" style="17" customWidth="1"/>
    <col min="15342" max="15342" width="11.25" style="17" customWidth="1"/>
    <col min="15343" max="15343" width="7.625" style="17" customWidth="1"/>
    <col min="15344" max="15344" width="8.625" style="17" customWidth="1"/>
    <col min="15345" max="15345" width="11.375" style="17" customWidth="1"/>
    <col min="15346" max="15346" width="10.5" style="17" customWidth="1"/>
    <col min="15347" max="15347" width="7.375" style="17" customWidth="1"/>
    <col min="15348" max="15348" width="9.125" style="17" customWidth="1"/>
    <col min="15349" max="15349" width="11.125" style="17" customWidth="1"/>
    <col min="15350" max="15350" width="4.25" style="17" customWidth="1"/>
    <col min="15351" max="15351" width="3.125" style="17" customWidth="1"/>
    <col min="15352" max="15352" width="5" style="17" customWidth="1"/>
    <col min="15353" max="15354" width="12.5" style="17" customWidth="1"/>
    <col min="15355" max="15355" width="10.875" style="17" bestFit="1" customWidth="1"/>
    <col min="15356" max="15596" width="9" style="17"/>
    <col min="15597" max="15597" width="10.625" style="17" customWidth="1"/>
    <col min="15598" max="15598" width="11.25" style="17" customWidth="1"/>
    <col min="15599" max="15599" width="7.625" style="17" customWidth="1"/>
    <col min="15600" max="15600" width="8.625" style="17" customWidth="1"/>
    <col min="15601" max="15601" width="11.375" style="17" customWidth="1"/>
    <col min="15602" max="15602" width="10.5" style="17" customWidth="1"/>
    <col min="15603" max="15603" width="7.375" style="17" customWidth="1"/>
    <col min="15604" max="15604" width="9.125" style="17" customWidth="1"/>
    <col min="15605" max="15605" width="11.125" style="17" customWidth="1"/>
    <col min="15606" max="15606" width="4.25" style="17" customWidth="1"/>
    <col min="15607" max="15607" width="3.125" style="17" customWidth="1"/>
    <col min="15608" max="15608" width="5" style="17" customWidth="1"/>
    <col min="15609" max="15610" width="12.5" style="17" customWidth="1"/>
    <col min="15611" max="15611" width="10.875" style="17" bestFit="1" customWidth="1"/>
    <col min="15612" max="15852" width="9" style="17"/>
    <col min="15853" max="15853" width="10.625" style="17" customWidth="1"/>
    <col min="15854" max="15854" width="11.25" style="17" customWidth="1"/>
    <col min="15855" max="15855" width="7.625" style="17" customWidth="1"/>
    <col min="15856" max="15856" width="8.625" style="17" customWidth="1"/>
    <col min="15857" max="15857" width="11.375" style="17" customWidth="1"/>
    <col min="15858" max="15858" width="10.5" style="17" customWidth="1"/>
    <col min="15859" max="15859" width="7.375" style="17" customWidth="1"/>
    <col min="15860" max="15860" width="9.125" style="17" customWidth="1"/>
    <col min="15861" max="15861" width="11.125" style="17" customWidth="1"/>
    <col min="15862" max="15862" width="4.25" style="17" customWidth="1"/>
    <col min="15863" max="15863" width="3.125" style="17" customWidth="1"/>
    <col min="15864" max="15864" width="5" style="17" customWidth="1"/>
    <col min="15865" max="15866" width="12.5" style="17" customWidth="1"/>
    <col min="15867" max="15867" width="10.875" style="17" bestFit="1" customWidth="1"/>
    <col min="15868" max="16108" width="9" style="17"/>
    <col min="16109" max="16109" width="10.625" style="17" customWidth="1"/>
    <col min="16110" max="16110" width="11.25" style="17" customWidth="1"/>
    <col min="16111" max="16111" width="7.625" style="17" customWidth="1"/>
    <col min="16112" max="16112" width="8.625" style="17" customWidth="1"/>
    <col min="16113" max="16113" width="11.375" style="17" customWidth="1"/>
    <col min="16114" max="16114" width="10.5" style="17" customWidth="1"/>
    <col min="16115" max="16115" width="7.375" style="17" customWidth="1"/>
    <col min="16116" max="16116" width="9.125" style="17" customWidth="1"/>
    <col min="16117" max="16117" width="11.125" style="17" customWidth="1"/>
    <col min="16118" max="16118" width="4.25" style="17" customWidth="1"/>
    <col min="16119" max="16119" width="3.125" style="17" customWidth="1"/>
    <col min="16120" max="16120" width="5" style="17" customWidth="1"/>
    <col min="16121" max="16122" width="12.5" style="17" customWidth="1"/>
    <col min="16123" max="16123" width="10.875" style="17" bestFit="1" customWidth="1"/>
    <col min="16124" max="16384" width="9" style="17"/>
  </cols>
  <sheetData>
    <row r="1" spans="1:4">
      <c r="A1" s="18" t="s">
        <v>78</v>
      </c>
    </row>
    <row r="2" spans="1:4" s="22" customFormat="1"/>
    <row r="3" spans="1:4">
      <c r="A3" s="51" t="s">
        <v>53</v>
      </c>
      <c r="B3" s="18" t="s">
        <v>79</v>
      </c>
    </row>
    <row r="4" spans="1:4">
      <c r="A4" s="51"/>
      <c r="B4" s="18" t="s">
        <v>80</v>
      </c>
    </row>
    <row r="5" spans="1:4">
      <c r="A5" s="79"/>
      <c r="B5" s="18"/>
      <c r="D5" s="18"/>
    </row>
    <row r="6" spans="1:4">
      <c r="A6" s="51" t="s">
        <v>53</v>
      </c>
      <c r="B6" s="18" t="s">
        <v>81</v>
      </c>
    </row>
    <row r="7" spans="1:4">
      <c r="A7" s="51"/>
      <c r="B7" s="18" t="s">
        <v>82</v>
      </c>
    </row>
    <row r="8" spans="1:4">
      <c r="A8" s="51"/>
      <c r="B8" s="18" t="s">
        <v>83</v>
      </c>
    </row>
    <row r="10" spans="1:4">
      <c r="A10" s="51" t="s">
        <v>53</v>
      </c>
      <c r="B10" s="18" t="s">
        <v>84</v>
      </c>
    </row>
    <row r="11" spans="1:4">
      <c r="A11" s="51"/>
      <c r="B11" s="18" t="s">
        <v>85</v>
      </c>
    </row>
    <row r="12" spans="1:4">
      <c r="A12" s="51"/>
      <c r="B12" s="18"/>
    </row>
    <row r="13" spans="1:4">
      <c r="A13" s="51" t="s">
        <v>53</v>
      </c>
      <c r="B13" s="18" t="s">
        <v>86</v>
      </c>
    </row>
    <row r="14" spans="1:4">
      <c r="A14" s="18"/>
      <c r="B14" s="17" t="s">
        <v>87</v>
      </c>
    </row>
    <row r="15" spans="1:4">
      <c r="A15" s="18"/>
      <c r="B15" s="17" t="s">
        <v>88</v>
      </c>
    </row>
    <row r="16" spans="1:4">
      <c r="A16" s="18"/>
    </row>
    <row r="17" spans="1:10">
      <c r="A17" s="17" t="s">
        <v>89</v>
      </c>
    </row>
    <row r="18" spans="1:10" ht="36">
      <c r="A18" s="80" t="s">
        <v>90</v>
      </c>
      <c r="B18" s="81" t="s">
        <v>91</v>
      </c>
      <c r="C18" s="82" t="s">
        <v>92</v>
      </c>
      <c r="D18" s="82" t="s">
        <v>93</v>
      </c>
      <c r="E18" s="83" t="s">
        <v>94</v>
      </c>
      <c r="F18" s="81" t="s">
        <v>95</v>
      </c>
      <c r="G18" s="82" t="s">
        <v>92</v>
      </c>
      <c r="H18" s="82" t="s">
        <v>93</v>
      </c>
      <c r="I18" s="84" t="s">
        <v>96</v>
      </c>
    </row>
    <row r="19" spans="1:10" ht="40.5" customHeight="1">
      <c r="A19" s="85" t="s">
        <v>97</v>
      </c>
      <c r="B19" s="86">
        <v>14471</v>
      </c>
      <c r="C19" s="42">
        <v>0.27544921577584897</v>
      </c>
      <c r="D19" s="87">
        <v>1.2099594348859988E-2</v>
      </c>
      <c r="E19" s="88">
        <v>14298</v>
      </c>
      <c r="F19" s="89">
        <v>1036</v>
      </c>
      <c r="G19" s="42">
        <v>0.25951903807615229</v>
      </c>
      <c r="H19" s="90">
        <v>1.4691478942213454E-2</v>
      </c>
      <c r="I19" s="91">
        <v>1021</v>
      </c>
    </row>
    <row r="20" spans="1:10" ht="40.5" customHeight="1">
      <c r="A20" s="85" t="s">
        <v>98</v>
      </c>
      <c r="B20" s="86">
        <v>13758</v>
      </c>
      <c r="C20" s="42">
        <v>0.26187756966651438</v>
      </c>
      <c r="D20" s="87">
        <v>-4.1254355400696885E-2</v>
      </c>
      <c r="E20" s="88">
        <v>14350</v>
      </c>
      <c r="F20" s="89">
        <v>1196</v>
      </c>
      <c r="G20" s="42">
        <v>0.29959919839679361</v>
      </c>
      <c r="H20" s="90">
        <v>2.0477815699658786E-2</v>
      </c>
      <c r="I20" s="91">
        <v>1172</v>
      </c>
    </row>
    <row r="21" spans="1:10" ht="40.5" customHeight="1">
      <c r="A21" s="85" t="s">
        <v>99</v>
      </c>
      <c r="B21" s="86">
        <v>14099</v>
      </c>
      <c r="C21" s="42">
        <v>0.26836835693619615</v>
      </c>
      <c r="D21" s="87">
        <v>2.4115638846517129E-2</v>
      </c>
      <c r="E21" s="88">
        <v>13767</v>
      </c>
      <c r="F21" s="89">
        <v>1034</v>
      </c>
      <c r="G21" s="42">
        <v>0.2590180360721443</v>
      </c>
      <c r="H21" s="90">
        <v>6.5979381443298957E-2</v>
      </c>
      <c r="I21" s="91">
        <v>970</v>
      </c>
    </row>
    <row r="22" spans="1:10" ht="40.5" customHeight="1">
      <c r="A22" s="85" t="s">
        <v>100</v>
      </c>
      <c r="B22" s="86">
        <v>10209</v>
      </c>
      <c r="C22" s="42">
        <v>0.1943238921882138</v>
      </c>
      <c r="D22" s="87">
        <v>1.4206238823763151E-2</v>
      </c>
      <c r="E22" s="88">
        <v>10066</v>
      </c>
      <c r="F22" s="89">
        <v>726</v>
      </c>
      <c r="G22" s="42">
        <v>0.18186372745490981</v>
      </c>
      <c r="H22" s="90">
        <v>2.2535211267605604E-2</v>
      </c>
      <c r="I22" s="91">
        <v>710</v>
      </c>
    </row>
    <row r="23" spans="1:10" ht="21.75" customHeight="1">
      <c r="A23" s="92" t="s">
        <v>101</v>
      </c>
      <c r="B23" s="93">
        <v>52536</v>
      </c>
      <c r="C23" s="42">
        <v>1</v>
      </c>
      <c r="D23" s="87">
        <v>1.0479983232027923E-3</v>
      </c>
      <c r="E23" s="94">
        <v>52481</v>
      </c>
      <c r="F23" s="95">
        <v>3992</v>
      </c>
      <c r="G23" s="42">
        <v>1</v>
      </c>
      <c r="H23" s="90">
        <v>3.1E-2</v>
      </c>
      <c r="I23" s="96">
        <v>3874</v>
      </c>
    </row>
    <row r="24" spans="1:10">
      <c r="A24" s="97" t="s">
        <v>102</v>
      </c>
      <c r="B24" s="98"/>
      <c r="C24" s="98"/>
      <c r="D24" s="98"/>
      <c r="E24" s="98"/>
      <c r="F24" s="98"/>
      <c r="G24" s="98"/>
      <c r="H24" s="98"/>
      <c r="I24" s="98"/>
      <c r="J24" s="99"/>
    </row>
    <row r="25" spans="1:10">
      <c r="A25" s="17" t="s">
        <v>103</v>
      </c>
      <c r="H25" s="16"/>
    </row>
    <row r="26" spans="1:10">
      <c r="A26" s="100" t="s">
        <v>104</v>
      </c>
      <c r="B26" s="100"/>
      <c r="C26" s="100"/>
      <c r="D26" s="100"/>
      <c r="E26" s="100"/>
      <c r="F26" s="100" t="s">
        <v>105</v>
      </c>
      <c r="G26" s="100"/>
      <c r="H26" s="100"/>
      <c r="I26" s="100"/>
    </row>
    <row r="27" spans="1:10" ht="27" customHeight="1"/>
    <row r="28" spans="1:10" ht="27" customHeight="1"/>
    <row r="29" spans="1:10" ht="27" customHeight="1"/>
    <row r="30" spans="1:10" ht="27" customHeight="1"/>
    <row r="33" spans="1:10">
      <c r="A33" s="100" t="s">
        <v>106</v>
      </c>
      <c r="B33" s="101"/>
      <c r="C33" s="101"/>
      <c r="D33" s="101"/>
      <c r="E33" s="100" t="s">
        <v>107</v>
      </c>
      <c r="F33" s="101"/>
      <c r="G33" s="101"/>
      <c r="H33" s="101"/>
      <c r="I33" s="101"/>
    </row>
    <row r="34" spans="1:10">
      <c r="J34" s="16"/>
    </row>
    <row r="39" spans="1:10" ht="27" customHeight="1"/>
    <row r="40" spans="1:10" ht="27" customHeight="1"/>
    <row r="41" spans="1:10" ht="27" customHeight="1"/>
    <row r="42" spans="1:10" ht="27" customHeight="1"/>
  </sheetData>
  <mergeCells count="5">
    <mergeCell ref="A24:I24"/>
    <mergeCell ref="A26:E26"/>
    <mergeCell ref="F26:I26"/>
    <mergeCell ref="A33:D33"/>
    <mergeCell ref="E33:I33"/>
  </mergeCells>
  <phoneticPr fontId="1"/>
  <pageMargins left="0.7" right="0.7" top="0.75" bottom="0.75" header="0.3" footer="0.3"/>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zoomScale="110" zoomScaleNormal="110" workbookViewId="0">
      <selection activeCell="F9" sqref="F9"/>
    </sheetView>
  </sheetViews>
  <sheetFormatPr defaultRowHeight="13.5"/>
  <cols>
    <col min="1" max="1" width="2.125" style="17" customWidth="1"/>
    <col min="2" max="2" width="5.75" style="17" customWidth="1"/>
    <col min="3" max="3" width="12.5" style="17" customWidth="1"/>
    <col min="4" max="4" width="8.625" style="17" customWidth="1"/>
    <col min="5" max="5" width="10.125" style="17" customWidth="1"/>
    <col min="6" max="6" width="11" style="17" customWidth="1"/>
    <col min="7" max="7" width="9.5" style="17" customWidth="1"/>
    <col min="8" max="8" width="8.625" style="17" customWidth="1"/>
    <col min="9" max="9" width="10.125" style="17" customWidth="1"/>
    <col min="10" max="10" width="10.625" style="17" customWidth="1"/>
    <col min="11" max="11" width="2.125" style="17" customWidth="1"/>
    <col min="12" max="236" width="9" style="17"/>
    <col min="237" max="237" width="2.125" style="17" customWidth="1"/>
    <col min="238" max="238" width="5.75" style="17" customWidth="1"/>
    <col min="239" max="239" width="12.5" style="17" customWidth="1"/>
    <col min="240" max="240" width="8.625" style="17" customWidth="1"/>
    <col min="241" max="241" width="10.125" style="17" customWidth="1"/>
    <col min="242" max="242" width="12" style="17" customWidth="1"/>
    <col min="243" max="243" width="10.875" style="17" customWidth="1"/>
    <col min="244" max="244" width="8.625" style="17" customWidth="1"/>
    <col min="245" max="245" width="10.125" style="17" customWidth="1"/>
    <col min="246" max="246" width="11.25" style="17" customWidth="1"/>
    <col min="247" max="247" width="2.125" style="17" customWidth="1"/>
    <col min="248" max="248" width="11.625" style="17" bestFit="1" customWidth="1"/>
    <col min="249" max="492" width="9" style="17"/>
    <col min="493" max="493" width="2.125" style="17" customWidth="1"/>
    <col min="494" max="494" width="5.75" style="17" customWidth="1"/>
    <col min="495" max="495" width="12.5" style="17" customWidth="1"/>
    <col min="496" max="496" width="8.625" style="17" customWidth="1"/>
    <col min="497" max="497" width="10.125" style="17" customWidth="1"/>
    <col min="498" max="498" width="12" style="17" customWidth="1"/>
    <col min="499" max="499" width="10.875" style="17" customWidth="1"/>
    <col min="500" max="500" width="8.625" style="17" customWidth="1"/>
    <col min="501" max="501" width="10.125" style="17" customWidth="1"/>
    <col min="502" max="502" width="11.25" style="17" customWidth="1"/>
    <col min="503" max="503" width="2.125" style="17" customWidth="1"/>
    <col min="504" max="504" width="11.625" style="17" bestFit="1" customWidth="1"/>
    <col min="505" max="748" width="9" style="17"/>
    <col min="749" max="749" width="2.125" style="17" customWidth="1"/>
    <col min="750" max="750" width="5.75" style="17" customWidth="1"/>
    <col min="751" max="751" width="12.5" style="17" customWidth="1"/>
    <col min="752" max="752" width="8.625" style="17" customWidth="1"/>
    <col min="753" max="753" width="10.125" style="17" customWidth="1"/>
    <col min="754" max="754" width="12" style="17" customWidth="1"/>
    <col min="755" max="755" width="10.875" style="17" customWidth="1"/>
    <col min="756" max="756" width="8.625" style="17" customWidth="1"/>
    <col min="757" max="757" width="10.125" style="17" customWidth="1"/>
    <col min="758" max="758" width="11.25" style="17" customWidth="1"/>
    <col min="759" max="759" width="2.125" style="17" customWidth="1"/>
    <col min="760" max="760" width="11.625" style="17" bestFit="1" customWidth="1"/>
    <col min="761" max="1004" width="9" style="17"/>
    <col min="1005" max="1005" width="2.125" style="17" customWidth="1"/>
    <col min="1006" max="1006" width="5.75" style="17" customWidth="1"/>
    <col min="1007" max="1007" width="12.5" style="17" customWidth="1"/>
    <col min="1008" max="1008" width="8.625" style="17" customWidth="1"/>
    <col min="1009" max="1009" width="10.125" style="17" customWidth="1"/>
    <col min="1010" max="1010" width="12" style="17" customWidth="1"/>
    <col min="1011" max="1011" width="10.875" style="17" customWidth="1"/>
    <col min="1012" max="1012" width="8.625" style="17" customWidth="1"/>
    <col min="1013" max="1013" width="10.125" style="17" customWidth="1"/>
    <col min="1014" max="1014" width="11.25" style="17" customWidth="1"/>
    <col min="1015" max="1015" width="2.125" style="17" customWidth="1"/>
    <col min="1016" max="1016" width="11.625" style="17" bestFit="1" customWidth="1"/>
    <col min="1017" max="1260" width="9" style="17"/>
    <col min="1261" max="1261" width="2.125" style="17" customWidth="1"/>
    <col min="1262" max="1262" width="5.75" style="17" customWidth="1"/>
    <col min="1263" max="1263" width="12.5" style="17" customWidth="1"/>
    <col min="1264" max="1264" width="8.625" style="17" customWidth="1"/>
    <col min="1265" max="1265" width="10.125" style="17" customWidth="1"/>
    <col min="1266" max="1266" width="12" style="17" customWidth="1"/>
    <col min="1267" max="1267" width="10.875" style="17" customWidth="1"/>
    <col min="1268" max="1268" width="8.625" style="17" customWidth="1"/>
    <col min="1269" max="1269" width="10.125" style="17" customWidth="1"/>
    <col min="1270" max="1270" width="11.25" style="17" customWidth="1"/>
    <col min="1271" max="1271" width="2.125" style="17" customWidth="1"/>
    <col min="1272" max="1272" width="11.625" style="17" bestFit="1" customWidth="1"/>
    <col min="1273" max="1516" width="9" style="17"/>
    <col min="1517" max="1517" width="2.125" style="17" customWidth="1"/>
    <col min="1518" max="1518" width="5.75" style="17" customWidth="1"/>
    <col min="1519" max="1519" width="12.5" style="17" customWidth="1"/>
    <col min="1520" max="1520" width="8.625" style="17" customWidth="1"/>
    <col min="1521" max="1521" width="10.125" style="17" customWidth="1"/>
    <col min="1522" max="1522" width="12" style="17" customWidth="1"/>
    <col min="1523" max="1523" width="10.875" style="17" customWidth="1"/>
    <col min="1524" max="1524" width="8.625" style="17" customWidth="1"/>
    <col min="1525" max="1525" width="10.125" style="17" customWidth="1"/>
    <col min="1526" max="1526" width="11.25" style="17" customWidth="1"/>
    <col min="1527" max="1527" width="2.125" style="17" customWidth="1"/>
    <col min="1528" max="1528" width="11.625" style="17" bestFit="1" customWidth="1"/>
    <col min="1529" max="1772" width="9" style="17"/>
    <col min="1773" max="1773" width="2.125" style="17" customWidth="1"/>
    <col min="1774" max="1774" width="5.75" style="17" customWidth="1"/>
    <col min="1775" max="1775" width="12.5" style="17" customWidth="1"/>
    <col min="1776" max="1776" width="8.625" style="17" customWidth="1"/>
    <col min="1777" max="1777" width="10.125" style="17" customWidth="1"/>
    <col min="1778" max="1778" width="12" style="17" customWidth="1"/>
    <col min="1779" max="1779" width="10.875" style="17" customWidth="1"/>
    <col min="1780" max="1780" width="8.625" style="17" customWidth="1"/>
    <col min="1781" max="1781" width="10.125" style="17" customWidth="1"/>
    <col min="1782" max="1782" width="11.25" style="17" customWidth="1"/>
    <col min="1783" max="1783" width="2.125" style="17" customWidth="1"/>
    <col min="1784" max="1784" width="11.625" style="17" bestFit="1" customWidth="1"/>
    <col min="1785" max="2028" width="9" style="17"/>
    <col min="2029" max="2029" width="2.125" style="17" customWidth="1"/>
    <col min="2030" max="2030" width="5.75" style="17" customWidth="1"/>
    <col min="2031" max="2031" width="12.5" style="17" customWidth="1"/>
    <col min="2032" max="2032" width="8.625" style="17" customWidth="1"/>
    <col min="2033" max="2033" width="10.125" style="17" customWidth="1"/>
    <col min="2034" max="2034" width="12" style="17" customWidth="1"/>
    <col min="2035" max="2035" width="10.875" style="17" customWidth="1"/>
    <col min="2036" max="2036" width="8.625" style="17" customWidth="1"/>
    <col min="2037" max="2037" width="10.125" style="17" customWidth="1"/>
    <col min="2038" max="2038" width="11.25" style="17" customWidth="1"/>
    <col min="2039" max="2039" width="2.125" style="17" customWidth="1"/>
    <col min="2040" max="2040" width="11.625" style="17" bestFit="1" customWidth="1"/>
    <col min="2041" max="2284" width="9" style="17"/>
    <col min="2285" max="2285" width="2.125" style="17" customWidth="1"/>
    <col min="2286" max="2286" width="5.75" style="17" customWidth="1"/>
    <col min="2287" max="2287" width="12.5" style="17" customWidth="1"/>
    <col min="2288" max="2288" width="8.625" style="17" customWidth="1"/>
    <col min="2289" max="2289" width="10.125" style="17" customWidth="1"/>
    <col min="2290" max="2290" width="12" style="17" customWidth="1"/>
    <col min="2291" max="2291" width="10.875" style="17" customWidth="1"/>
    <col min="2292" max="2292" width="8.625" style="17" customWidth="1"/>
    <col min="2293" max="2293" width="10.125" style="17" customWidth="1"/>
    <col min="2294" max="2294" width="11.25" style="17" customWidth="1"/>
    <col min="2295" max="2295" width="2.125" style="17" customWidth="1"/>
    <col min="2296" max="2296" width="11.625" style="17" bestFit="1" customWidth="1"/>
    <col min="2297" max="2540" width="9" style="17"/>
    <col min="2541" max="2541" width="2.125" style="17" customWidth="1"/>
    <col min="2542" max="2542" width="5.75" style="17" customWidth="1"/>
    <col min="2543" max="2543" width="12.5" style="17" customWidth="1"/>
    <col min="2544" max="2544" width="8.625" style="17" customWidth="1"/>
    <col min="2545" max="2545" width="10.125" style="17" customWidth="1"/>
    <col min="2546" max="2546" width="12" style="17" customWidth="1"/>
    <col min="2547" max="2547" width="10.875" style="17" customWidth="1"/>
    <col min="2548" max="2548" width="8.625" style="17" customWidth="1"/>
    <col min="2549" max="2549" width="10.125" style="17" customWidth="1"/>
    <col min="2550" max="2550" width="11.25" style="17" customWidth="1"/>
    <col min="2551" max="2551" width="2.125" style="17" customWidth="1"/>
    <col min="2552" max="2552" width="11.625" style="17" bestFit="1" customWidth="1"/>
    <col min="2553" max="2796" width="9" style="17"/>
    <col min="2797" max="2797" width="2.125" style="17" customWidth="1"/>
    <col min="2798" max="2798" width="5.75" style="17" customWidth="1"/>
    <col min="2799" max="2799" width="12.5" style="17" customWidth="1"/>
    <col min="2800" max="2800" width="8.625" style="17" customWidth="1"/>
    <col min="2801" max="2801" width="10.125" style="17" customWidth="1"/>
    <col min="2802" max="2802" width="12" style="17" customWidth="1"/>
    <col min="2803" max="2803" width="10.875" style="17" customWidth="1"/>
    <col min="2804" max="2804" width="8.625" style="17" customWidth="1"/>
    <col min="2805" max="2805" width="10.125" style="17" customWidth="1"/>
    <col min="2806" max="2806" width="11.25" style="17" customWidth="1"/>
    <col min="2807" max="2807" width="2.125" style="17" customWidth="1"/>
    <col min="2808" max="2808" width="11.625" style="17" bestFit="1" customWidth="1"/>
    <col min="2809" max="3052" width="9" style="17"/>
    <col min="3053" max="3053" width="2.125" style="17" customWidth="1"/>
    <col min="3054" max="3054" width="5.75" style="17" customWidth="1"/>
    <col min="3055" max="3055" width="12.5" style="17" customWidth="1"/>
    <col min="3056" max="3056" width="8.625" style="17" customWidth="1"/>
    <col min="3057" max="3057" width="10.125" style="17" customWidth="1"/>
    <col min="3058" max="3058" width="12" style="17" customWidth="1"/>
    <col min="3059" max="3059" width="10.875" style="17" customWidth="1"/>
    <col min="3060" max="3060" width="8.625" style="17" customWidth="1"/>
    <col min="3061" max="3061" width="10.125" style="17" customWidth="1"/>
    <col min="3062" max="3062" width="11.25" style="17" customWidth="1"/>
    <col min="3063" max="3063" width="2.125" style="17" customWidth="1"/>
    <col min="3064" max="3064" width="11.625" style="17" bestFit="1" customWidth="1"/>
    <col min="3065" max="3308" width="9" style="17"/>
    <col min="3309" max="3309" width="2.125" style="17" customWidth="1"/>
    <col min="3310" max="3310" width="5.75" style="17" customWidth="1"/>
    <col min="3311" max="3311" width="12.5" style="17" customWidth="1"/>
    <col min="3312" max="3312" width="8.625" style="17" customWidth="1"/>
    <col min="3313" max="3313" width="10.125" style="17" customWidth="1"/>
    <col min="3314" max="3314" width="12" style="17" customWidth="1"/>
    <col min="3315" max="3315" width="10.875" style="17" customWidth="1"/>
    <col min="3316" max="3316" width="8.625" style="17" customWidth="1"/>
    <col min="3317" max="3317" width="10.125" style="17" customWidth="1"/>
    <col min="3318" max="3318" width="11.25" style="17" customWidth="1"/>
    <col min="3319" max="3319" width="2.125" style="17" customWidth="1"/>
    <col min="3320" max="3320" width="11.625" style="17" bestFit="1" customWidth="1"/>
    <col min="3321" max="3564" width="9" style="17"/>
    <col min="3565" max="3565" width="2.125" style="17" customWidth="1"/>
    <col min="3566" max="3566" width="5.75" style="17" customWidth="1"/>
    <col min="3567" max="3567" width="12.5" style="17" customWidth="1"/>
    <col min="3568" max="3568" width="8.625" style="17" customWidth="1"/>
    <col min="3569" max="3569" width="10.125" style="17" customWidth="1"/>
    <col min="3570" max="3570" width="12" style="17" customWidth="1"/>
    <col min="3571" max="3571" width="10.875" style="17" customWidth="1"/>
    <col min="3572" max="3572" width="8.625" style="17" customWidth="1"/>
    <col min="3573" max="3573" width="10.125" style="17" customWidth="1"/>
    <col min="3574" max="3574" width="11.25" style="17" customWidth="1"/>
    <col min="3575" max="3575" width="2.125" style="17" customWidth="1"/>
    <col min="3576" max="3576" width="11.625" style="17" bestFit="1" customWidth="1"/>
    <col min="3577" max="3820" width="9" style="17"/>
    <col min="3821" max="3821" width="2.125" style="17" customWidth="1"/>
    <col min="3822" max="3822" width="5.75" style="17" customWidth="1"/>
    <col min="3823" max="3823" width="12.5" style="17" customWidth="1"/>
    <col min="3824" max="3824" width="8.625" style="17" customWidth="1"/>
    <col min="3825" max="3825" width="10.125" style="17" customWidth="1"/>
    <col min="3826" max="3826" width="12" style="17" customWidth="1"/>
    <col min="3827" max="3827" width="10.875" style="17" customWidth="1"/>
    <col min="3828" max="3828" width="8.625" style="17" customWidth="1"/>
    <col min="3829" max="3829" width="10.125" style="17" customWidth="1"/>
    <col min="3830" max="3830" width="11.25" style="17" customWidth="1"/>
    <col min="3831" max="3831" width="2.125" style="17" customWidth="1"/>
    <col min="3832" max="3832" width="11.625" style="17" bestFit="1" customWidth="1"/>
    <col min="3833" max="4076" width="9" style="17"/>
    <col min="4077" max="4077" width="2.125" style="17" customWidth="1"/>
    <col min="4078" max="4078" width="5.75" style="17" customWidth="1"/>
    <col min="4079" max="4079" width="12.5" style="17" customWidth="1"/>
    <col min="4080" max="4080" width="8.625" style="17" customWidth="1"/>
    <col min="4081" max="4081" width="10.125" style="17" customWidth="1"/>
    <col min="4082" max="4082" width="12" style="17" customWidth="1"/>
    <col min="4083" max="4083" width="10.875" style="17" customWidth="1"/>
    <col min="4084" max="4084" width="8.625" style="17" customWidth="1"/>
    <col min="4085" max="4085" width="10.125" style="17" customWidth="1"/>
    <col min="4086" max="4086" width="11.25" style="17" customWidth="1"/>
    <col min="4087" max="4087" width="2.125" style="17" customWidth="1"/>
    <col min="4088" max="4088" width="11.625" style="17" bestFit="1" customWidth="1"/>
    <col min="4089" max="4332" width="9" style="17"/>
    <col min="4333" max="4333" width="2.125" style="17" customWidth="1"/>
    <col min="4334" max="4334" width="5.75" style="17" customWidth="1"/>
    <col min="4335" max="4335" width="12.5" style="17" customWidth="1"/>
    <col min="4336" max="4336" width="8.625" style="17" customWidth="1"/>
    <col min="4337" max="4337" width="10.125" style="17" customWidth="1"/>
    <col min="4338" max="4338" width="12" style="17" customWidth="1"/>
    <col min="4339" max="4339" width="10.875" style="17" customWidth="1"/>
    <col min="4340" max="4340" width="8.625" style="17" customWidth="1"/>
    <col min="4341" max="4341" width="10.125" style="17" customWidth="1"/>
    <col min="4342" max="4342" width="11.25" style="17" customWidth="1"/>
    <col min="4343" max="4343" width="2.125" style="17" customWidth="1"/>
    <col min="4344" max="4344" width="11.625" style="17" bestFit="1" customWidth="1"/>
    <col min="4345" max="4588" width="9" style="17"/>
    <col min="4589" max="4589" width="2.125" style="17" customWidth="1"/>
    <col min="4590" max="4590" width="5.75" style="17" customWidth="1"/>
    <col min="4591" max="4591" width="12.5" style="17" customWidth="1"/>
    <col min="4592" max="4592" width="8.625" style="17" customWidth="1"/>
    <col min="4593" max="4593" width="10.125" style="17" customWidth="1"/>
    <col min="4594" max="4594" width="12" style="17" customWidth="1"/>
    <col min="4595" max="4595" width="10.875" style="17" customWidth="1"/>
    <col min="4596" max="4596" width="8.625" style="17" customWidth="1"/>
    <col min="4597" max="4597" width="10.125" style="17" customWidth="1"/>
    <col min="4598" max="4598" width="11.25" style="17" customWidth="1"/>
    <col min="4599" max="4599" width="2.125" style="17" customWidth="1"/>
    <col min="4600" max="4600" width="11.625" style="17" bestFit="1" customWidth="1"/>
    <col min="4601" max="4844" width="9" style="17"/>
    <col min="4845" max="4845" width="2.125" style="17" customWidth="1"/>
    <col min="4846" max="4846" width="5.75" style="17" customWidth="1"/>
    <col min="4847" max="4847" width="12.5" style="17" customWidth="1"/>
    <col min="4848" max="4848" width="8.625" style="17" customWidth="1"/>
    <col min="4849" max="4849" width="10.125" style="17" customWidth="1"/>
    <col min="4850" max="4850" width="12" style="17" customWidth="1"/>
    <col min="4851" max="4851" width="10.875" style="17" customWidth="1"/>
    <col min="4852" max="4852" width="8.625" style="17" customWidth="1"/>
    <col min="4853" max="4853" width="10.125" style="17" customWidth="1"/>
    <col min="4854" max="4854" width="11.25" style="17" customWidth="1"/>
    <col min="4855" max="4855" width="2.125" style="17" customWidth="1"/>
    <col min="4856" max="4856" width="11.625" style="17" bestFit="1" customWidth="1"/>
    <col min="4857" max="5100" width="9" style="17"/>
    <col min="5101" max="5101" width="2.125" style="17" customWidth="1"/>
    <col min="5102" max="5102" width="5.75" style="17" customWidth="1"/>
    <col min="5103" max="5103" width="12.5" style="17" customWidth="1"/>
    <col min="5104" max="5104" width="8.625" style="17" customWidth="1"/>
    <col min="5105" max="5105" width="10.125" style="17" customWidth="1"/>
    <col min="5106" max="5106" width="12" style="17" customWidth="1"/>
    <col min="5107" max="5107" width="10.875" style="17" customWidth="1"/>
    <col min="5108" max="5108" width="8.625" style="17" customWidth="1"/>
    <col min="5109" max="5109" width="10.125" style="17" customWidth="1"/>
    <col min="5110" max="5110" width="11.25" style="17" customWidth="1"/>
    <col min="5111" max="5111" width="2.125" style="17" customWidth="1"/>
    <col min="5112" max="5112" width="11.625" style="17" bestFit="1" customWidth="1"/>
    <col min="5113" max="5356" width="9" style="17"/>
    <col min="5357" max="5357" width="2.125" style="17" customWidth="1"/>
    <col min="5358" max="5358" width="5.75" style="17" customWidth="1"/>
    <col min="5359" max="5359" width="12.5" style="17" customWidth="1"/>
    <col min="5360" max="5360" width="8.625" style="17" customWidth="1"/>
    <col min="5361" max="5361" width="10.125" style="17" customWidth="1"/>
    <col min="5362" max="5362" width="12" style="17" customWidth="1"/>
    <col min="5363" max="5363" width="10.875" style="17" customWidth="1"/>
    <col min="5364" max="5364" width="8.625" style="17" customWidth="1"/>
    <col min="5365" max="5365" width="10.125" style="17" customWidth="1"/>
    <col min="5366" max="5366" width="11.25" style="17" customWidth="1"/>
    <col min="5367" max="5367" width="2.125" style="17" customWidth="1"/>
    <col min="5368" max="5368" width="11.625" style="17" bestFit="1" customWidth="1"/>
    <col min="5369" max="5612" width="9" style="17"/>
    <col min="5613" max="5613" width="2.125" style="17" customWidth="1"/>
    <col min="5614" max="5614" width="5.75" style="17" customWidth="1"/>
    <col min="5615" max="5615" width="12.5" style="17" customWidth="1"/>
    <col min="5616" max="5616" width="8.625" style="17" customWidth="1"/>
    <col min="5617" max="5617" width="10.125" style="17" customWidth="1"/>
    <col min="5618" max="5618" width="12" style="17" customWidth="1"/>
    <col min="5619" max="5619" width="10.875" style="17" customWidth="1"/>
    <col min="5620" max="5620" width="8.625" style="17" customWidth="1"/>
    <col min="5621" max="5621" width="10.125" style="17" customWidth="1"/>
    <col min="5622" max="5622" width="11.25" style="17" customWidth="1"/>
    <col min="5623" max="5623" width="2.125" style="17" customWidth="1"/>
    <col min="5624" max="5624" width="11.625" style="17" bestFit="1" customWidth="1"/>
    <col min="5625" max="5868" width="9" style="17"/>
    <col min="5869" max="5869" width="2.125" style="17" customWidth="1"/>
    <col min="5870" max="5870" width="5.75" style="17" customWidth="1"/>
    <col min="5871" max="5871" width="12.5" style="17" customWidth="1"/>
    <col min="5872" max="5872" width="8.625" style="17" customWidth="1"/>
    <col min="5873" max="5873" width="10.125" style="17" customWidth="1"/>
    <col min="5874" max="5874" width="12" style="17" customWidth="1"/>
    <col min="5875" max="5875" width="10.875" style="17" customWidth="1"/>
    <col min="5876" max="5876" width="8.625" style="17" customWidth="1"/>
    <col min="5877" max="5877" width="10.125" style="17" customWidth="1"/>
    <col min="5878" max="5878" width="11.25" style="17" customWidth="1"/>
    <col min="5879" max="5879" width="2.125" style="17" customWidth="1"/>
    <col min="5880" max="5880" width="11.625" style="17" bestFit="1" customWidth="1"/>
    <col min="5881" max="6124" width="9" style="17"/>
    <col min="6125" max="6125" width="2.125" style="17" customWidth="1"/>
    <col min="6126" max="6126" width="5.75" style="17" customWidth="1"/>
    <col min="6127" max="6127" width="12.5" style="17" customWidth="1"/>
    <col min="6128" max="6128" width="8.625" style="17" customWidth="1"/>
    <col min="6129" max="6129" width="10.125" style="17" customWidth="1"/>
    <col min="6130" max="6130" width="12" style="17" customWidth="1"/>
    <col min="6131" max="6131" width="10.875" style="17" customWidth="1"/>
    <col min="6132" max="6132" width="8.625" style="17" customWidth="1"/>
    <col min="6133" max="6133" width="10.125" style="17" customWidth="1"/>
    <col min="6134" max="6134" width="11.25" style="17" customWidth="1"/>
    <col min="6135" max="6135" width="2.125" style="17" customWidth="1"/>
    <col min="6136" max="6136" width="11.625" style="17" bestFit="1" customWidth="1"/>
    <col min="6137" max="6380" width="9" style="17"/>
    <col min="6381" max="6381" width="2.125" style="17" customWidth="1"/>
    <col min="6382" max="6382" width="5.75" style="17" customWidth="1"/>
    <col min="6383" max="6383" width="12.5" style="17" customWidth="1"/>
    <col min="6384" max="6384" width="8.625" style="17" customWidth="1"/>
    <col min="6385" max="6385" width="10.125" style="17" customWidth="1"/>
    <col min="6386" max="6386" width="12" style="17" customWidth="1"/>
    <col min="6387" max="6387" width="10.875" style="17" customWidth="1"/>
    <col min="6388" max="6388" width="8.625" style="17" customWidth="1"/>
    <col min="6389" max="6389" width="10.125" style="17" customWidth="1"/>
    <col min="6390" max="6390" width="11.25" style="17" customWidth="1"/>
    <col min="6391" max="6391" width="2.125" style="17" customWidth="1"/>
    <col min="6392" max="6392" width="11.625" style="17" bestFit="1" customWidth="1"/>
    <col min="6393" max="6636" width="9" style="17"/>
    <col min="6637" max="6637" width="2.125" style="17" customWidth="1"/>
    <col min="6638" max="6638" width="5.75" style="17" customWidth="1"/>
    <col min="6639" max="6639" width="12.5" style="17" customWidth="1"/>
    <col min="6640" max="6640" width="8.625" style="17" customWidth="1"/>
    <col min="6641" max="6641" width="10.125" style="17" customWidth="1"/>
    <col min="6642" max="6642" width="12" style="17" customWidth="1"/>
    <col min="6643" max="6643" width="10.875" style="17" customWidth="1"/>
    <col min="6644" max="6644" width="8.625" style="17" customWidth="1"/>
    <col min="6645" max="6645" width="10.125" style="17" customWidth="1"/>
    <col min="6646" max="6646" width="11.25" style="17" customWidth="1"/>
    <col min="6647" max="6647" width="2.125" style="17" customWidth="1"/>
    <col min="6648" max="6648" width="11.625" style="17" bestFit="1" customWidth="1"/>
    <col min="6649" max="6892" width="9" style="17"/>
    <col min="6893" max="6893" width="2.125" style="17" customWidth="1"/>
    <col min="6894" max="6894" width="5.75" style="17" customWidth="1"/>
    <col min="6895" max="6895" width="12.5" style="17" customWidth="1"/>
    <col min="6896" max="6896" width="8.625" style="17" customWidth="1"/>
    <col min="6897" max="6897" width="10.125" style="17" customWidth="1"/>
    <col min="6898" max="6898" width="12" style="17" customWidth="1"/>
    <col min="6899" max="6899" width="10.875" style="17" customWidth="1"/>
    <col min="6900" max="6900" width="8.625" style="17" customWidth="1"/>
    <col min="6901" max="6901" width="10.125" style="17" customWidth="1"/>
    <col min="6902" max="6902" width="11.25" style="17" customWidth="1"/>
    <col min="6903" max="6903" width="2.125" style="17" customWidth="1"/>
    <col min="6904" max="6904" width="11.625" style="17" bestFit="1" customWidth="1"/>
    <col min="6905" max="7148" width="9" style="17"/>
    <col min="7149" max="7149" width="2.125" style="17" customWidth="1"/>
    <col min="7150" max="7150" width="5.75" style="17" customWidth="1"/>
    <col min="7151" max="7151" width="12.5" style="17" customWidth="1"/>
    <col min="7152" max="7152" width="8.625" style="17" customWidth="1"/>
    <col min="7153" max="7153" width="10.125" style="17" customWidth="1"/>
    <col min="7154" max="7154" width="12" style="17" customWidth="1"/>
    <col min="7155" max="7155" width="10.875" style="17" customWidth="1"/>
    <col min="7156" max="7156" width="8.625" style="17" customWidth="1"/>
    <col min="7157" max="7157" width="10.125" style="17" customWidth="1"/>
    <col min="7158" max="7158" width="11.25" style="17" customWidth="1"/>
    <col min="7159" max="7159" width="2.125" style="17" customWidth="1"/>
    <col min="7160" max="7160" width="11.625" style="17" bestFit="1" customWidth="1"/>
    <col min="7161" max="7404" width="9" style="17"/>
    <col min="7405" max="7405" width="2.125" style="17" customWidth="1"/>
    <col min="7406" max="7406" width="5.75" style="17" customWidth="1"/>
    <col min="7407" max="7407" width="12.5" style="17" customWidth="1"/>
    <col min="7408" max="7408" width="8.625" style="17" customWidth="1"/>
    <col min="7409" max="7409" width="10.125" style="17" customWidth="1"/>
    <col min="7410" max="7410" width="12" style="17" customWidth="1"/>
    <col min="7411" max="7411" width="10.875" style="17" customWidth="1"/>
    <col min="7412" max="7412" width="8.625" style="17" customWidth="1"/>
    <col min="7413" max="7413" width="10.125" style="17" customWidth="1"/>
    <col min="7414" max="7414" width="11.25" style="17" customWidth="1"/>
    <col min="7415" max="7415" width="2.125" style="17" customWidth="1"/>
    <col min="7416" max="7416" width="11.625" style="17" bestFit="1" customWidth="1"/>
    <col min="7417" max="7660" width="9" style="17"/>
    <col min="7661" max="7661" width="2.125" style="17" customWidth="1"/>
    <col min="7662" max="7662" width="5.75" style="17" customWidth="1"/>
    <col min="7663" max="7663" width="12.5" style="17" customWidth="1"/>
    <col min="7664" max="7664" width="8.625" style="17" customWidth="1"/>
    <col min="7665" max="7665" width="10.125" style="17" customWidth="1"/>
    <col min="7666" max="7666" width="12" style="17" customWidth="1"/>
    <col min="7667" max="7667" width="10.875" style="17" customWidth="1"/>
    <col min="7668" max="7668" width="8.625" style="17" customWidth="1"/>
    <col min="7669" max="7669" width="10.125" style="17" customWidth="1"/>
    <col min="7670" max="7670" width="11.25" style="17" customWidth="1"/>
    <col min="7671" max="7671" width="2.125" style="17" customWidth="1"/>
    <col min="7672" max="7672" width="11.625" style="17" bestFit="1" customWidth="1"/>
    <col min="7673" max="7916" width="9" style="17"/>
    <col min="7917" max="7917" width="2.125" style="17" customWidth="1"/>
    <col min="7918" max="7918" width="5.75" style="17" customWidth="1"/>
    <col min="7919" max="7919" width="12.5" style="17" customWidth="1"/>
    <col min="7920" max="7920" width="8.625" style="17" customWidth="1"/>
    <col min="7921" max="7921" width="10.125" style="17" customWidth="1"/>
    <col min="7922" max="7922" width="12" style="17" customWidth="1"/>
    <col min="7923" max="7923" width="10.875" style="17" customWidth="1"/>
    <col min="7924" max="7924" width="8.625" style="17" customWidth="1"/>
    <col min="7925" max="7925" width="10.125" style="17" customWidth="1"/>
    <col min="7926" max="7926" width="11.25" style="17" customWidth="1"/>
    <col min="7927" max="7927" width="2.125" style="17" customWidth="1"/>
    <col min="7928" max="7928" width="11.625" style="17" bestFit="1" customWidth="1"/>
    <col min="7929" max="8172" width="9" style="17"/>
    <col min="8173" max="8173" width="2.125" style="17" customWidth="1"/>
    <col min="8174" max="8174" width="5.75" style="17" customWidth="1"/>
    <col min="8175" max="8175" width="12.5" style="17" customWidth="1"/>
    <col min="8176" max="8176" width="8.625" style="17" customWidth="1"/>
    <col min="8177" max="8177" width="10.125" style="17" customWidth="1"/>
    <col min="8178" max="8178" width="12" style="17" customWidth="1"/>
    <col min="8179" max="8179" width="10.875" style="17" customWidth="1"/>
    <col min="8180" max="8180" width="8.625" style="17" customWidth="1"/>
    <col min="8181" max="8181" width="10.125" style="17" customWidth="1"/>
    <col min="8182" max="8182" width="11.25" style="17" customWidth="1"/>
    <col min="8183" max="8183" width="2.125" style="17" customWidth="1"/>
    <col min="8184" max="8184" width="11.625" style="17" bestFit="1" customWidth="1"/>
    <col min="8185" max="8428" width="9" style="17"/>
    <col min="8429" max="8429" width="2.125" style="17" customWidth="1"/>
    <col min="8430" max="8430" width="5.75" style="17" customWidth="1"/>
    <col min="8431" max="8431" width="12.5" style="17" customWidth="1"/>
    <col min="8432" max="8432" width="8.625" style="17" customWidth="1"/>
    <col min="8433" max="8433" width="10.125" style="17" customWidth="1"/>
    <col min="8434" max="8434" width="12" style="17" customWidth="1"/>
    <col min="8435" max="8435" width="10.875" style="17" customWidth="1"/>
    <col min="8436" max="8436" width="8.625" style="17" customWidth="1"/>
    <col min="8437" max="8437" width="10.125" style="17" customWidth="1"/>
    <col min="8438" max="8438" width="11.25" style="17" customWidth="1"/>
    <col min="8439" max="8439" width="2.125" style="17" customWidth="1"/>
    <col min="8440" max="8440" width="11.625" style="17" bestFit="1" customWidth="1"/>
    <col min="8441" max="8684" width="9" style="17"/>
    <col min="8685" max="8685" width="2.125" style="17" customWidth="1"/>
    <col min="8686" max="8686" width="5.75" style="17" customWidth="1"/>
    <col min="8687" max="8687" width="12.5" style="17" customWidth="1"/>
    <col min="8688" max="8688" width="8.625" style="17" customWidth="1"/>
    <col min="8689" max="8689" width="10.125" style="17" customWidth="1"/>
    <col min="8690" max="8690" width="12" style="17" customWidth="1"/>
    <col min="8691" max="8691" width="10.875" style="17" customWidth="1"/>
    <col min="8692" max="8692" width="8.625" style="17" customWidth="1"/>
    <col min="8693" max="8693" width="10.125" style="17" customWidth="1"/>
    <col min="8694" max="8694" width="11.25" style="17" customWidth="1"/>
    <col min="8695" max="8695" width="2.125" style="17" customWidth="1"/>
    <col min="8696" max="8696" width="11.625" style="17" bestFit="1" customWidth="1"/>
    <col min="8697" max="8940" width="9" style="17"/>
    <col min="8941" max="8941" width="2.125" style="17" customWidth="1"/>
    <col min="8942" max="8942" width="5.75" style="17" customWidth="1"/>
    <col min="8943" max="8943" width="12.5" style="17" customWidth="1"/>
    <col min="8944" max="8944" width="8.625" style="17" customWidth="1"/>
    <col min="8945" max="8945" width="10.125" style="17" customWidth="1"/>
    <col min="8946" max="8946" width="12" style="17" customWidth="1"/>
    <col min="8947" max="8947" width="10.875" style="17" customWidth="1"/>
    <col min="8948" max="8948" width="8.625" style="17" customWidth="1"/>
    <col min="8949" max="8949" width="10.125" style="17" customWidth="1"/>
    <col min="8950" max="8950" width="11.25" style="17" customWidth="1"/>
    <col min="8951" max="8951" width="2.125" style="17" customWidth="1"/>
    <col min="8952" max="8952" width="11.625" style="17" bestFit="1" customWidth="1"/>
    <col min="8953" max="9196" width="9" style="17"/>
    <col min="9197" max="9197" width="2.125" style="17" customWidth="1"/>
    <col min="9198" max="9198" width="5.75" style="17" customWidth="1"/>
    <col min="9199" max="9199" width="12.5" style="17" customWidth="1"/>
    <col min="9200" max="9200" width="8.625" style="17" customWidth="1"/>
    <col min="9201" max="9201" width="10.125" style="17" customWidth="1"/>
    <col min="9202" max="9202" width="12" style="17" customWidth="1"/>
    <col min="9203" max="9203" width="10.875" style="17" customWidth="1"/>
    <col min="9204" max="9204" width="8.625" style="17" customWidth="1"/>
    <col min="9205" max="9205" width="10.125" style="17" customWidth="1"/>
    <col min="9206" max="9206" width="11.25" style="17" customWidth="1"/>
    <col min="9207" max="9207" width="2.125" style="17" customWidth="1"/>
    <col min="9208" max="9208" width="11.625" style="17" bestFit="1" customWidth="1"/>
    <col min="9209" max="9452" width="9" style="17"/>
    <col min="9453" max="9453" width="2.125" style="17" customWidth="1"/>
    <col min="9454" max="9454" width="5.75" style="17" customWidth="1"/>
    <col min="9455" max="9455" width="12.5" style="17" customWidth="1"/>
    <col min="9456" max="9456" width="8.625" style="17" customWidth="1"/>
    <col min="9457" max="9457" width="10.125" style="17" customWidth="1"/>
    <col min="9458" max="9458" width="12" style="17" customWidth="1"/>
    <col min="9459" max="9459" width="10.875" style="17" customWidth="1"/>
    <col min="9460" max="9460" width="8.625" style="17" customWidth="1"/>
    <col min="9461" max="9461" width="10.125" style="17" customWidth="1"/>
    <col min="9462" max="9462" width="11.25" style="17" customWidth="1"/>
    <col min="9463" max="9463" width="2.125" style="17" customWidth="1"/>
    <col min="9464" max="9464" width="11.625" style="17" bestFit="1" customWidth="1"/>
    <col min="9465" max="9708" width="9" style="17"/>
    <col min="9709" max="9709" width="2.125" style="17" customWidth="1"/>
    <col min="9710" max="9710" width="5.75" style="17" customWidth="1"/>
    <col min="9711" max="9711" width="12.5" style="17" customWidth="1"/>
    <col min="9712" max="9712" width="8.625" style="17" customWidth="1"/>
    <col min="9713" max="9713" width="10.125" style="17" customWidth="1"/>
    <col min="9714" max="9714" width="12" style="17" customWidth="1"/>
    <col min="9715" max="9715" width="10.875" style="17" customWidth="1"/>
    <col min="9716" max="9716" width="8.625" style="17" customWidth="1"/>
    <col min="9717" max="9717" width="10.125" style="17" customWidth="1"/>
    <col min="9718" max="9718" width="11.25" style="17" customWidth="1"/>
    <col min="9719" max="9719" width="2.125" style="17" customWidth="1"/>
    <col min="9720" max="9720" width="11.625" style="17" bestFit="1" customWidth="1"/>
    <col min="9721" max="9964" width="9" style="17"/>
    <col min="9965" max="9965" width="2.125" style="17" customWidth="1"/>
    <col min="9966" max="9966" width="5.75" style="17" customWidth="1"/>
    <col min="9967" max="9967" width="12.5" style="17" customWidth="1"/>
    <col min="9968" max="9968" width="8.625" style="17" customWidth="1"/>
    <col min="9969" max="9969" width="10.125" style="17" customWidth="1"/>
    <col min="9970" max="9970" width="12" style="17" customWidth="1"/>
    <col min="9971" max="9971" width="10.875" style="17" customWidth="1"/>
    <col min="9972" max="9972" width="8.625" style="17" customWidth="1"/>
    <col min="9973" max="9973" width="10.125" style="17" customWidth="1"/>
    <col min="9974" max="9974" width="11.25" style="17" customWidth="1"/>
    <col min="9975" max="9975" width="2.125" style="17" customWidth="1"/>
    <col min="9976" max="9976" width="11.625" style="17" bestFit="1" customWidth="1"/>
    <col min="9977" max="10220" width="9" style="17"/>
    <col min="10221" max="10221" width="2.125" style="17" customWidth="1"/>
    <col min="10222" max="10222" width="5.75" style="17" customWidth="1"/>
    <col min="10223" max="10223" width="12.5" style="17" customWidth="1"/>
    <col min="10224" max="10224" width="8.625" style="17" customWidth="1"/>
    <col min="10225" max="10225" width="10.125" style="17" customWidth="1"/>
    <col min="10226" max="10226" width="12" style="17" customWidth="1"/>
    <col min="10227" max="10227" width="10.875" style="17" customWidth="1"/>
    <col min="10228" max="10228" width="8.625" style="17" customWidth="1"/>
    <col min="10229" max="10229" width="10.125" style="17" customWidth="1"/>
    <col min="10230" max="10230" width="11.25" style="17" customWidth="1"/>
    <col min="10231" max="10231" width="2.125" style="17" customWidth="1"/>
    <col min="10232" max="10232" width="11.625" style="17" bestFit="1" customWidth="1"/>
    <col min="10233" max="10476" width="9" style="17"/>
    <col min="10477" max="10477" width="2.125" style="17" customWidth="1"/>
    <col min="10478" max="10478" width="5.75" style="17" customWidth="1"/>
    <col min="10479" max="10479" width="12.5" style="17" customWidth="1"/>
    <col min="10480" max="10480" width="8.625" style="17" customWidth="1"/>
    <col min="10481" max="10481" width="10.125" style="17" customWidth="1"/>
    <col min="10482" max="10482" width="12" style="17" customWidth="1"/>
    <col min="10483" max="10483" width="10.875" style="17" customWidth="1"/>
    <col min="10484" max="10484" width="8.625" style="17" customWidth="1"/>
    <col min="10485" max="10485" width="10.125" style="17" customWidth="1"/>
    <col min="10486" max="10486" width="11.25" style="17" customWidth="1"/>
    <col min="10487" max="10487" width="2.125" style="17" customWidth="1"/>
    <col min="10488" max="10488" width="11.625" style="17" bestFit="1" customWidth="1"/>
    <col min="10489" max="10732" width="9" style="17"/>
    <col min="10733" max="10733" width="2.125" style="17" customWidth="1"/>
    <col min="10734" max="10734" width="5.75" style="17" customWidth="1"/>
    <col min="10735" max="10735" width="12.5" style="17" customWidth="1"/>
    <col min="10736" max="10736" width="8.625" style="17" customWidth="1"/>
    <col min="10737" max="10737" width="10.125" style="17" customWidth="1"/>
    <col min="10738" max="10738" width="12" style="17" customWidth="1"/>
    <col min="10739" max="10739" width="10.875" style="17" customWidth="1"/>
    <col min="10740" max="10740" width="8.625" style="17" customWidth="1"/>
    <col min="10741" max="10741" width="10.125" style="17" customWidth="1"/>
    <col min="10742" max="10742" width="11.25" style="17" customWidth="1"/>
    <col min="10743" max="10743" width="2.125" style="17" customWidth="1"/>
    <col min="10744" max="10744" width="11.625" style="17" bestFit="1" customWidth="1"/>
    <col min="10745" max="10988" width="9" style="17"/>
    <col min="10989" max="10989" width="2.125" style="17" customWidth="1"/>
    <col min="10990" max="10990" width="5.75" style="17" customWidth="1"/>
    <col min="10991" max="10991" width="12.5" style="17" customWidth="1"/>
    <col min="10992" max="10992" width="8.625" style="17" customWidth="1"/>
    <col min="10993" max="10993" width="10.125" style="17" customWidth="1"/>
    <col min="10994" max="10994" width="12" style="17" customWidth="1"/>
    <col min="10995" max="10995" width="10.875" style="17" customWidth="1"/>
    <col min="10996" max="10996" width="8.625" style="17" customWidth="1"/>
    <col min="10997" max="10997" width="10.125" style="17" customWidth="1"/>
    <col min="10998" max="10998" width="11.25" style="17" customWidth="1"/>
    <col min="10999" max="10999" width="2.125" style="17" customWidth="1"/>
    <col min="11000" max="11000" width="11.625" style="17" bestFit="1" customWidth="1"/>
    <col min="11001" max="11244" width="9" style="17"/>
    <col min="11245" max="11245" width="2.125" style="17" customWidth="1"/>
    <col min="11246" max="11246" width="5.75" style="17" customWidth="1"/>
    <col min="11247" max="11247" width="12.5" style="17" customWidth="1"/>
    <col min="11248" max="11248" width="8.625" style="17" customWidth="1"/>
    <col min="11249" max="11249" width="10.125" style="17" customWidth="1"/>
    <col min="11250" max="11250" width="12" style="17" customWidth="1"/>
    <col min="11251" max="11251" width="10.875" style="17" customWidth="1"/>
    <col min="11252" max="11252" width="8.625" style="17" customWidth="1"/>
    <col min="11253" max="11253" width="10.125" style="17" customWidth="1"/>
    <col min="11254" max="11254" width="11.25" style="17" customWidth="1"/>
    <col min="11255" max="11255" width="2.125" style="17" customWidth="1"/>
    <col min="11256" max="11256" width="11.625" style="17" bestFit="1" customWidth="1"/>
    <col min="11257" max="11500" width="9" style="17"/>
    <col min="11501" max="11501" width="2.125" style="17" customWidth="1"/>
    <col min="11502" max="11502" width="5.75" style="17" customWidth="1"/>
    <col min="11503" max="11503" width="12.5" style="17" customWidth="1"/>
    <col min="11504" max="11504" width="8.625" style="17" customWidth="1"/>
    <col min="11505" max="11505" width="10.125" style="17" customWidth="1"/>
    <col min="11506" max="11506" width="12" style="17" customWidth="1"/>
    <col min="11507" max="11507" width="10.875" style="17" customWidth="1"/>
    <col min="11508" max="11508" width="8.625" style="17" customWidth="1"/>
    <col min="11509" max="11509" width="10.125" style="17" customWidth="1"/>
    <col min="11510" max="11510" width="11.25" style="17" customWidth="1"/>
    <col min="11511" max="11511" width="2.125" style="17" customWidth="1"/>
    <col min="11512" max="11512" width="11.625" style="17" bestFit="1" customWidth="1"/>
    <col min="11513" max="11756" width="9" style="17"/>
    <col min="11757" max="11757" width="2.125" style="17" customWidth="1"/>
    <col min="11758" max="11758" width="5.75" style="17" customWidth="1"/>
    <col min="11759" max="11759" width="12.5" style="17" customWidth="1"/>
    <col min="11760" max="11760" width="8.625" style="17" customWidth="1"/>
    <col min="11761" max="11761" width="10.125" style="17" customWidth="1"/>
    <col min="11762" max="11762" width="12" style="17" customWidth="1"/>
    <col min="11763" max="11763" width="10.875" style="17" customWidth="1"/>
    <col min="11764" max="11764" width="8.625" style="17" customWidth="1"/>
    <col min="11765" max="11765" width="10.125" style="17" customWidth="1"/>
    <col min="11766" max="11766" width="11.25" style="17" customWidth="1"/>
    <col min="11767" max="11767" width="2.125" style="17" customWidth="1"/>
    <col min="11768" max="11768" width="11.625" style="17" bestFit="1" customWidth="1"/>
    <col min="11769" max="12012" width="9" style="17"/>
    <col min="12013" max="12013" width="2.125" style="17" customWidth="1"/>
    <col min="12014" max="12014" width="5.75" style="17" customWidth="1"/>
    <col min="12015" max="12015" width="12.5" style="17" customWidth="1"/>
    <col min="12016" max="12016" width="8.625" style="17" customWidth="1"/>
    <col min="12017" max="12017" width="10.125" style="17" customWidth="1"/>
    <col min="12018" max="12018" width="12" style="17" customWidth="1"/>
    <col min="12019" max="12019" width="10.875" style="17" customWidth="1"/>
    <col min="12020" max="12020" width="8.625" style="17" customWidth="1"/>
    <col min="12021" max="12021" width="10.125" style="17" customWidth="1"/>
    <col min="12022" max="12022" width="11.25" style="17" customWidth="1"/>
    <col min="12023" max="12023" width="2.125" style="17" customWidth="1"/>
    <col min="12024" max="12024" width="11.625" style="17" bestFit="1" customWidth="1"/>
    <col min="12025" max="12268" width="9" style="17"/>
    <col min="12269" max="12269" width="2.125" style="17" customWidth="1"/>
    <col min="12270" max="12270" width="5.75" style="17" customWidth="1"/>
    <col min="12271" max="12271" width="12.5" style="17" customWidth="1"/>
    <col min="12272" max="12272" width="8.625" style="17" customWidth="1"/>
    <col min="12273" max="12273" width="10.125" style="17" customWidth="1"/>
    <col min="12274" max="12274" width="12" style="17" customWidth="1"/>
    <col min="12275" max="12275" width="10.875" style="17" customWidth="1"/>
    <col min="12276" max="12276" width="8.625" style="17" customWidth="1"/>
    <col min="12277" max="12277" width="10.125" style="17" customWidth="1"/>
    <col min="12278" max="12278" width="11.25" style="17" customWidth="1"/>
    <col min="12279" max="12279" width="2.125" style="17" customWidth="1"/>
    <col min="12280" max="12280" width="11.625" style="17" bestFit="1" customWidth="1"/>
    <col min="12281" max="12524" width="9" style="17"/>
    <col min="12525" max="12525" width="2.125" style="17" customWidth="1"/>
    <col min="12526" max="12526" width="5.75" style="17" customWidth="1"/>
    <col min="12527" max="12527" width="12.5" style="17" customWidth="1"/>
    <col min="12528" max="12528" width="8.625" style="17" customWidth="1"/>
    <col min="12529" max="12529" width="10.125" style="17" customWidth="1"/>
    <col min="12530" max="12530" width="12" style="17" customWidth="1"/>
    <col min="12531" max="12531" width="10.875" style="17" customWidth="1"/>
    <col min="12532" max="12532" width="8.625" style="17" customWidth="1"/>
    <col min="12533" max="12533" width="10.125" style="17" customWidth="1"/>
    <col min="12534" max="12534" width="11.25" style="17" customWidth="1"/>
    <col min="12535" max="12535" width="2.125" style="17" customWidth="1"/>
    <col min="12536" max="12536" width="11.625" style="17" bestFit="1" customWidth="1"/>
    <col min="12537" max="12780" width="9" style="17"/>
    <col min="12781" max="12781" width="2.125" style="17" customWidth="1"/>
    <col min="12782" max="12782" width="5.75" style="17" customWidth="1"/>
    <col min="12783" max="12783" width="12.5" style="17" customWidth="1"/>
    <col min="12784" max="12784" width="8.625" style="17" customWidth="1"/>
    <col min="12785" max="12785" width="10.125" style="17" customWidth="1"/>
    <col min="12786" max="12786" width="12" style="17" customWidth="1"/>
    <col min="12787" max="12787" width="10.875" style="17" customWidth="1"/>
    <col min="12788" max="12788" width="8.625" style="17" customWidth="1"/>
    <col min="12789" max="12789" width="10.125" style="17" customWidth="1"/>
    <col min="12790" max="12790" width="11.25" style="17" customWidth="1"/>
    <col min="12791" max="12791" width="2.125" style="17" customWidth="1"/>
    <col min="12792" max="12792" width="11.625" style="17" bestFit="1" customWidth="1"/>
    <col min="12793" max="13036" width="9" style="17"/>
    <col min="13037" max="13037" width="2.125" style="17" customWidth="1"/>
    <col min="13038" max="13038" width="5.75" style="17" customWidth="1"/>
    <col min="13039" max="13039" width="12.5" style="17" customWidth="1"/>
    <col min="13040" max="13040" width="8.625" style="17" customWidth="1"/>
    <col min="13041" max="13041" width="10.125" style="17" customWidth="1"/>
    <col min="13042" max="13042" width="12" style="17" customWidth="1"/>
    <col min="13043" max="13043" width="10.875" style="17" customWidth="1"/>
    <col min="13044" max="13044" width="8.625" style="17" customWidth="1"/>
    <col min="13045" max="13045" width="10.125" style="17" customWidth="1"/>
    <col min="13046" max="13046" width="11.25" style="17" customWidth="1"/>
    <col min="13047" max="13047" width="2.125" style="17" customWidth="1"/>
    <col min="13048" max="13048" width="11.625" style="17" bestFit="1" customWidth="1"/>
    <col min="13049" max="13292" width="9" style="17"/>
    <col min="13293" max="13293" width="2.125" style="17" customWidth="1"/>
    <col min="13294" max="13294" width="5.75" style="17" customWidth="1"/>
    <col min="13295" max="13295" width="12.5" style="17" customWidth="1"/>
    <col min="13296" max="13296" width="8.625" style="17" customWidth="1"/>
    <col min="13297" max="13297" width="10.125" style="17" customWidth="1"/>
    <col min="13298" max="13298" width="12" style="17" customWidth="1"/>
    <col min="13299" max="13299" width="10.875" style="17" customWidth="1"/>
    <col min="13300" max="13300" width="8.625" style="17" customWidth="1"/>
    <col min="13301" max="13301" width="10.125" style="17" customWidth="1"/>
    <col min="13302" max="13302" width="11.25" style="17" customWidth="1"/>
    <col min="13303" max="13303" width="2.125" style="17" customWidth="1"/>
    <col min="13304" max="13304" width="11.625" style="17" bestFit="1" customWidth="1"/>
    <col min="13305" max="13548" width="9" style="17"/>
    <col min="13549" max="13549" width="2.125" style="17" customWidth="1"/>
    <col min="13550" max="13550" width="5.75" style="17" customWidth="1"/>
    <col min="13551" max="13551" width="12.5" style="17" customWidth="1"/>
    <col min="13552" max="13552" width="8.625" style="17" customWidth="1"/>
    <col min="13553" max="13553" width="10.125" style="17" customWidth="1"/>
    <col min="13554" max="13554" width="12" style="17" customWidth="1"/>
    <col min="13555" max="13555" width="10.875" style="17" customWidth="1"/>
    <col min="13556" max="13556" width="8.625" style="17" customWidth="1"/>
    <col min="13557" max="13557" width="10.125" style="17" customWidth="1"/>
    <col min="13558" max="13558" width="11.25" style="17" customWidth="1"/>
    <col min="13559" max="13559" width="2.125" style="17" customWidth="1"/>
    <col min="13560" max="13560" width="11.625" style="17" bestFit="1" customWidth="1"/>
    <col min="13561" max="13804" width="9" style="17"/>
    <col min="13805" max="13805" width="2.125" style="17" customWidth="1"/>
    <col min="13806" max="13806" width="5.75" style="17" customWidth="1"/>
    <col min="13807" max="13807" width="12.5" style="17" customWidth="1"/>
    <col min="13808" max="13808" width="8.625" style="17" customWidth="1"/>
    <col min="13809" max="13809" width="10.125" style="17" customWidth="1"/>
    <col min="13810" max="13810" width="12" style="17" customWidth="1"/>
    <col min="13811" max="13811" width="10.875" style="17" customWidth="1"/>
    <col min="13812" max="13812" width="8.625" style="17" customWidth="1"/>
    <col min="13813" max="13813" width="10.125" style="17" customWidth="1"/>
    <col min="13814" max="13814" width="11.25" style="17" customWidth="1"/>
    <col min="13815" max="13815" width="2.125" style="17" customWidth="1"/>
    <col min="13816" max="13816" width="11.625" style="17" bestFit="1" customWidth="1"/>
    <col min="13817" max="14060" width="9" style="17"/>
    <col min="14061" max="14061" width="2.125" style="17" customWidth="1"/>
    <col min="14062" max="14062" width="5.75" style="17" customWidth="1"/>
    <col min="14063" max="14063" width="12.5" style="17" customWidth="1"/>
    <col min="14064" max="14064" width="8.625" style="17" customWidth="1"/>
    <col min="14065" max="14065" width="10.125" style="17" customWidth="1"/>
    <col min="14066" max="14066" width="12" style="17" customWidth="1"/>
    <col min="14067" max="14067" width="10.875" style="17" customWidth="1"/>
    <col min="14068" max="14068" width="8.625" style="17" customWidth="1"/>
    <col min="14069" max="14069" width="10.125" style="17" customWidth="1"/>
    <col min="14070" max="14070" width="11.25" style="17" customWidth="1"/>
    <col min="14071" max="14071" width="2.125" style="17" customWidth="1"/>
    <col min="14072" max="14072" width="11.625" style="17" bestFit="1" customWidth="1"/>
    <col min="14073" max="14316" width="9" style="17"/>
    <col min="14317" max="14317" width="2.125" style="17" customWidth="1"/>
    <col min="14318" max="14318" width="5.75" style="17" customWidth="1"/>
    <col min="14319" max="14319" width="12.5" style="17" customWidth="1"/>
    <col min="14320" max="14320" width="8.625" style="17" customWidth="1"/>
    <col min="14321" max="14321" width="10.125" style="17" customWidth="1"/>
    <col min="14322" max="14322" width="12" style="17" customWidth="1"/>
    <col min="14323" max="14323" width="10.875" style="17" customWidth="1"/>
    <col min="14324" max="14324" width="8.625" style="17" customWidth="1"/>
    <col min="14325" max="14325" width="10.125" style="17" customWidth="1"/>
    <col min="14326" max="14326" width="11.25" style="17" customWidth="1"/>
    <col min="14327" max="14327" width="2.125" style="17" customWidth="1"/>
    <col min="14328" max="14328" width="11.625" style="17" bestFit="1" customWidth="1"/>
    <col min="14329" max="14572" width="9" style="17"/>
    <col min="14573" max="14573" width="2.125" style="17" customWidth="1"/>
    <col min="14574" max="14574" width="5.75" style="17" customWidth="1"/>
    <col min="14575" max="14575" width="12.5" style="17" customWidth="1"/>
    <col min="14576" max="14576" width="8.625" style="17" customWidth="1"/>
    <col min="14577" max="14577" width="10.125" style="17" customWidth="1"/>
    <col min="14578" max="14578" width="12" style="17" customWidth="1"/>
    <col min="14579" max="14579" width="10.875" style="17" customWidth="1"/>
    <col min="14580" max="14580" width="8.625" style="17" customWidth="1"/>
    <col min="14581" max="14581" width="10.125" style="17" customWidth="1"/>
    <col min="14582" max="14582" width="11.25" style="17" customWidth="1"/>
    <col min="14583" max="14583" width="2.125" style="17" customWidth="1"/>
    <col min="14584" max="14584" width="11.625" style="17" bestFit="1" customWidth="1"/>
    <col min="14585" max="14828" width="9" style="17"/>
    <col min="14829" max="14829" width="2.125" style="17" customWidth="1"/>
    <col min="14830" max="14830" width="5.75" style="17" customWidth="1"/>
    <col min="14831" max="14831" width="12.5" style="17" customWidth="1"/>
    <col min="14832" max="14832" width="8.625" style="17" customWidth="1"/>
    <col min="14833" max="14833" width="10.125" style="17" customWidth="1"/>
    <col min="14834" max="14834" width="12" style="17" customWidth="1"/>
    <col min="14835" max="14835" width="10.875" style="17" customWidth="1"/>
    <col min="14836" max="14836" width="8.625" style="17" customWidth="1"/>
    <col min="14837" max="14837" width="10.125" style="17" customWidth="1"/>
    <col min="14838" max="14838" width="11.25" style="17" customWidth="1"/>
    <col min="14839" max="14839" width="2.125" style="17" customWidth="1"/>
    <col min="14840" max="14840" width="11.625" style="17" bestFit="1" customWidth="1"/>
    <col min="14841" max="15084" width="9" style="17"/>
    <col min="15085" max="15085" width="2.125" style="17" customWidth="1"/>
    <col min="15086" max="15086" width="5.75" style="17" customWidth="1"/>
    <col min="15087" max="15087" width="12.5" style="17" customWidth="1"/>
    <col min="15088" max="15088" width="8.625" style="17" customWidth="1"/>
    <col min="15089" max="15089" width="10.125" style="17" customWidth="1"/>
    <col min="15090" max="15090" width="12" style="17" customWidth="1"/>
    <col min="15091" max="15091" width="10.875" style="17" customWidth="1"/>
    <col min="15092" max="15092" width="8.625" style="17" customWidth="1"/>
    <col min="15093" max="15093" width="10.125" style="17" customWidth="1"/>
    <col min="15094" max="15094" width="11.25" style="17" customWidth="1"/>
    <col min="15095" max="15095" width="2.125" style="17" customWidth="1"/>
    <col min="15096" max="15096" width="11.625" style="17" bestFit="1" customWidth="1"/>
    <col min="15097" max="15340" width="9" style="17"/>
    <col min="15341" max="15341" width="2.125" style="17" customWidth="1"/>
    <col min="15342" max="15342" width="5.75" style="17" customWidth="1"/>
    <col min="15343" max="15343" width="12.5" style="17" customWidth="1"/>
    <col min="15344" max="15344" width="8.625" style="17" customWidth="1"/>
    <col min="15345" max="15345" width="10.125" style="17" customWidth="1"/>
    <col min="15346" max="15346" width="12" style="17" customWidth="1"/>
    <col min="15347" max="15347" width="10.875" style="17" customWidth="1"/>
    <col min="15348" max="15348" width="8.625" style="17" customWidth="1"/>
    <col min="15349" max="15349" width="10.125" style="17" customWidth="1"/>
    <col min="15350" max="15350" width="11.25" style="17" customWidth="1"/>
    <col min="15351" max="15351" width="2.125" style="17" customWidth="1"/>
    <col min="15352" max="15352" width="11.625" style="17" bestFit="1" customWidth="1"/>
    <col min="15353" max="15596" width="9" style="17"/>
    <col min="15597" max="15597" width="2.125" style="17" customWidth="1"/>
    <col min="15598" max="15598" width="5.75" style="17" customWidth="1"/>
    <col min="15599" max="15599" width="12.5" style="17" customWidth="1"/>
    <col min="15600" max="15600" width="8.625" style="17" customWidth="1"/>
    <col min="15601" max="15601" width="10.125" style="17" customWidth="1"/>
    <col min="15602" max="15602" width="12" style="17" customWidth="1"/>
    <col min="15603" max="15603" width="10.875" style="17" customWidth="1"/>
    <col min="15604" max="15604" width="8.625" style="17" customWidth="1"/>
    <col min="15605" max="15605" width="10.125" style="17" customWidth="1"/>
    <col min="15606" max="15606" width="11.25" style="17" customWidth="1"/>
    <col min="15607" max="15607" width="2.125" style="17" customWidth="1"/>
    <col min="15608" max="15608" width="11.625" style="17" bestFit="1" customWidth="1"/>
    <col min="15609" max="15852" width="9" style="17"/>
    <col min="15853" max="15853" width="2.125" style="17" customWidth="1"/>
    <col min="15854" max="15854" width="5.75" style="17" customWidth="1"/>
    <col min="15855" max="15855" width="12.5" style="17" customWidth="1"/>
    <col min="15856" max="15856" width="8.625" style="17" customWidth="1"/>
    <col min="15857" max="15857" width="10.125" style="17" customWidth="1"/>
    <col min="15858" max="15858" width="12" style="17" customWidth="1"/>
    <col min="15859" max="15859" width="10.875" style="17" customWidth="1"/>
    <col min="15860" max="15860" width="8.625" style="17" customWidth="1"/>
    <col min="15861" max="15861" width="10.125" style="17" customWidth="1"/>
    <col min="15862" max="15862" width="11.25" style="17" customWidth="1"/>
    <col min="15863" max="15863" width="2.125" style="17" customWidth="1"/>
    <col min="15864" max="15864" width="11.625" style="17" bestFit="1" customWidth="1"/>
    <col min="15865" max="16108" width="9" style="17"/>
    <col min="16109" max="16109" width="2.125" style="17" customWidth="1"/>
    <col min="16110" max="16110" width="5.75" style="17" customWidth="1"/>
    <col min="16111" max="16111" width="12.5" style="17" customWidth="1"/>
    <col min="16112" max="16112" width="8.625" style="17" customWidth="1"/>
    <col min="16113" max="16113" width="10.125" style="17" customWidth="1"/>
    <col min="16114" max="16114" width="12" style="17" customWidth="1"/>
    <col min="16115" max="16115" width="10.875" style="17" customWidth="1"/>
    <col min="16116" max="16116" width="8.625" style="17" customWidth="1"/>
    <col min="16117" max="16117" width="10.125" style="17" customWidth="1"/>
    <col min="16118" max="16118" width="11.25" style="17" customWidth="1"/>
    <col min="16119" max="16119" width="2.125" style="17" customWidth="1"/>
    <col min="16120" max="16120" width="11.625" style="17" bestFit="1" customWidth="1"/>
    <col min="16121" max="16384" width="9" style="17"/>
  </cols>
  <sheetData>
    <row r="1" spans="1:10">
      <c r="A1" s="18" t="s">
        <v>108</v>
      </c>
    </row>
    <row r="3" spans="1:10">
      <c r="B3" s="51" t="s">
        <v>55</v>
      </c>
      <c r="C3" s="18" t="s">
        <v>109</v>
      </c>
    </row>
    <row r="4" spans="1:10">
      <c r="B4" s="18"/>
      <c r="C4" s="18" t="s">
        <v>110</v>
      </c>
    </row>
    <row r="5" spans="1:10">
      <c r="A5" s="102"/>
    </row>
    <row r="6" spans="1:10">
      <c r="B6" s="51" t="s">
        <v>55</v>
      </c>
      <c r="C6" s="50" t="s">
        <v>111</v>
      </c>
      <c r="D6" s="50"/>
      <c r="E6" s="22"/>
      <c r="F6" s="22"/>
      <c r="G6" s="22"/>
      <c r="H6" s="22"/>
      <c r="I6" s="22"/>
      <c r="J6" s="22"/>
    </row>
    <row r="7" spans="1:10">
      <c r="B7" s="51"/>
      <c r="C7" s="50" t="s">
        <v>112</v>
      </c>
      <c r="D7" s="22"/>
      <c r="E7" s="22"/>
      <c r="F7" s="22"/>
      <c r="G7" s="22"/>
      <c r="H7" s="22"/>
      <c r="I7" s="22"/>
      <c r="J7" s="22"/>
    </row>
    <row r="9" spans="1:10">
      <c r="B9" s="51" t="s">
        <v>55</v>
      </c>
      <c r="C9" s="18" t="s">
        <v>113</v>
      </c>
    </row>
    <row r="10" spans="1:10">
      <c r="B10" s="51"/>
      <c r="C10" s="18" t="s">
        <v>114</v>
      </c>
    </row>
    <row r="11" spans="1:10">
      <c r="B11" s="51"/>
      <c r="C11" s="18" t="s">
        <v>115</v>
      </c>
    </row>
    <row r="12" spans="1:10">
      <c r="B12" s="51"/>
      <c r="C12" s="18" t="s">
        <v>116</v>
      </c>
    </row>
    <row r="13" spans="1:10">
      <c r="B13" s="51"/>
      <c r="C13" s="18"/>
    </row>
    <row r="14" spans="1:10">
      <c r="A14" s="17" t="s">
        <v>117</v>
      </c>
    </row>
    <row r="15" spans="1:10" s="103" customFormat="1" ht="27">
      <c r="B15" s="80" t="s">
        <v>118</v>
      </c>
      <c r="C15" s="81" t="s">
        <v>119</v>
      </c>
      <c r="D15" s="82" t="s">
        <v>92</v>
      </c>
      <c r="E15" s="82" t="s">
        <v>93</v>
      </c>
      <c r="F15" s="104" t="s">
        <v>120</v>
      </c>
      <c r="G15" s="81" t="s">
        <v>95</v>
      </c>
      <c r="H15" s="82" t="s">
        <v>92</v>
      </c>
      <c r="I15" s="82" t="s">
        <v>121</v>
      </c>
      <c r="J15" s="83" t="s">
        <v>122</v>
      </c>
    </row>
    <row r="16" spans="1:10">
      <c r="A16" s="17" t="s">
        <v>123</v>
      </c>
      <c r="B16" s="105" t="s">
        <v>124</v>
      </c>
      <c r="C16" s="86">
        <v>4299</v>
      </c>
      <c r="D16" s="42">
        <v>8.182960255824577E-2</v>
      </c>
      <c r="E16" s="106">
        <v>-2.0951947164654983E-2</v>
      </c>
      <c r="F16" s="88">
        <v>4391</v>
      </c>
      <c r="G16" s="86">
        <v>218</v>
      </c>
      <c r="H16" s="42">
        <v>5.4609218436873747E-2</v>
      </c>
      <c r="I16" s="106">
        <v>2.8301886792452935E-2</v>
      </c>
      <c r="J16" s="88">
        <v>212</v>
      </c>
    </row>
    <row r="17" spans="1:10">
      <c r="A17" s="17" t="s">
        <v>125</v>
      </c>
      <c r="B17" s="105" t="s">
        <v>126</v>
      </c>
      <c r="C17" s="86">
        <v>2930</v>
      </c>
      <c r="D17" s="42">
        <v>5.5771280645652503E-2</v>
      </c>
      <c r="E17" s="106">
        <v>9.6146651702207153E-2</v>
      </c>
      <c r="F17" s="88">
        <v>2673</v>
      </c>
      <c r="G17" s="86">
        <v>220</v>
      </c>
      <c r="H17" s="42">
        <v>5.5110220440881763E-2</v>
      </c>
      <c r="I17" s="106">
        <v>6.2801932367149815E-2</v>
      </c>
      <c r="J17" s="88">
        <v>207</v>
      </c>
    </row>
    <row r="18" spans="1:10">
      <c r="B18" s="105" t="s">
        <v>127</v>
      </c>
      <c r="C18" s="86">
        <v>4242</v>
      </c>
      <c r="D18" s="42">
        <v>8.0744632252169934E-2</v>
      </c>
      <c r="E18" s="106">
        <v>5.1301115241635609E-2</v>
      </c>
      <c r="F18" s="88">
        <v>4035</v>
      </c>
      <c r="G18" s="86">
        <v>306</v>
      </c>
      <c r="H18" s="42">
        <v>7.6653306613226446E-2</v>
      </c>
      <c r="I18" s="106">
        <v>-2.2364217252396124E-2</v>
      </c>
      <c r="J18" s="88">
        <v>313</v>
      </c>
    </row>
    <row r="19" spans="1:10">
      <c r="B19" s="105" t="s">
        <v>128</v>
      </c>
      <c r="C19" s="86">
        <v>5319</v>
      </c>
      <c r="D19" s="42">
        <v>0.10124486066697122</v>
      </c>
      <c r="E19" s="106">
        <v>3.1613653995345325E-2</v>
      </c>
      <c r="F19" s="88">
        <v>5156</v>
      </c>
      <c r="G19" s="86">
        <v>363</v>
      </c>
      <c r="H19" s="42">
        <v>9.0931863727454904E-2</v>
      </c>
      <c r="I19" s="106">
        <v>8.3582089552238781E-2</v>
      </c>
      <c r="J19" s="88">
        <v>335</v>
      </c>
    </row>
    <row r="20" spans="1:10">
      <c r="B20" s="105" t="s">
        <v>129</v>
      </c>
      <c r="C20" s="86">
        <v>4910</v>
      </c>
      <c r="D20" s="42">
        <v>9.3459722856707783E-2</v>
      </c>
      <c r="E20" s="106">
        <v>-3.8762725137039933E-2</v>
      </c>
      <c r="F20" s="88">
        <v>5108</v>
      </c>
      <c r="G20" s="86">
        <v>368</v>
      </c>
      <c r="H20" s="42">
        <v>9.2184368737474945E-2</v>
      </c>
      <c r="I20" s="106">
        <v>-1.6042780748663055E-2</v>
      </c>
      <c r="J20" s="88">
        <v>374</v>
      </c>
    </row>
    <row r="21" spans="1:10">
      <c r="A21" s="17" t="s">
        <v>130</v>
      </c>
      <c r="B21" s="105" t="s">
        <v>131</v>
      </c>
      <c r="C21" s="86">
        <v>3687</v>
      </c>
      <c r="D21" s="42">
        <v>7.0180447693010503E-2</v>
      </c>
      <c r="E21" s="106">
        <v>-1.3379716350013338E-2</v>
      </c>
      <c r="F21" s="88">
        <v>3737</v>
      </c>
      <c r="G21" s="86">
        <v>303</v>
      </c>
      <c r="H21" s="42">
        <v>7.5901803607214435E-2</v>
      </c>
      <c r="I21" s="106">
        <v>8.602150537634401E-2</v>
      </c>
      <c r="J21" s="88">
        <v>279</v>
      </c>
    </row>
    <row r="22" spans="1:10">
      <c r="A22" s="17" t="s">
        <v>132</v>
      </c>
      <c r="B22" s="105" t="s">
        <v>133</v>
      </c>
      <c r="C22" s="86">
        <v>3857</v>
      </c>
      <c r="D22" s="42">
        <v>7.3416324044464742E-2</v>
      </c>
      <c r="E22" s="106">
        <v>-0.11435132032146955</v>
      </c>
      <c r="F22" s="88">
        <v>4355</v>
      </c>
      <c r="G22" s="86">
        <v>367</v>
      </c>
      <c r="H22" s="42">
        <v>9.1933867735470937E-2</v>
      </c>
      <c r="I22" s="106">
        <v>-2.1333333333333315E-2</v>
      </c>
      <c r="J22" s="88">
        <v>375</v>
      </c>
    </row>
    <row r="23" spans="1:10">
      <c r="B23" s="105" t="s">
        <v>134</v>
      </c>
      <c r="C23" s="86">
        <v>6214</v>
      </c>
      <c r="D23" s="42">
        <v>0.11828079792903913</v>
      </c>
      <c r="E23" s="106">
        <v>-7.0310003195909188E-3</v>
      </c>
      <c r="F23" s="88">
        <v>6258</v>
      </c>
      <c r="G23" s="86">
        <v>527</v>
      </c>
      <c r="H23" s="42">
        <v>0.13201402805611223</v>
      </c>
      <c r="I23" s="106">
        <v>1.5414258188824581E-2</v>
      </c>
      <c r="J23" s="88">
        <v>519</v>
      </c>
    </row>
    <row r="24" spans="1:10">
      <c r="B24" s="105" t="s">
        <v>135</v>
      </c>
      <c r="C24" s="86">
        <v>3974</v>
      </c>
      <c r="D24" s="42">
        <v>7.5643368356936191E-2</v>
      </c>
      <c r="E24" s="106">
        <v>-6.0742141337745248E-2</v>
      </c>
      <c r="F24" s="88">
        <v>4231</v>
      </c>
      <c r="G24" s="86">
        <v>327</v>
      </c>
      <c r="H24" s="42">
        <v>8.191382765531062E-2</v>
      </c>
      <c r="I24" s="106">
        <v>4.140127388535042E-2</v>
      </c>
      <c r="J24" s="88">
        <v>314</v>
      </c>
    </row>
    <row r="25" spans="1:10">
      <c r="B25" s="105" t="s">
        <v>136</v>
      </c>
      <c r="C25" s="86">
        <v>4890</v>
      </c>
      <c r="D25" s="42">
        <v>9.3079031521242583E-2</v>
      </c>
      <c r="E25" s="106">
        <v>0.14573570759137766</v>
      </c>
      <c r="F25" s="88">
        <v>4268</v>
      </c>
      <c r="G25" s="86">
        <v>347</v>
      </c>
      <c r="H25" s="42">
        <v>8.6923847695390785E-2</v>
      </c>
      <c r="I25" s="106">
        <v>8.4375000000000089E-2</v>
      </c>
      <c r="J25" s="88">
        <v>320</v>
      </c>
    </row>
    <row r="26" spans="1:10">
      <c r="B26" s="105" t="s">
        <v>137</v>
      </c>
      <c r="C26" s="86">
        <v>5235</v>
      </c>
      <c r="D26" s="42">
        <v>9.9645957058017362E-2</v>
      </c>
      <c r="E26" s="106">
        <v>-6.2642369020501354E-3</v>
      </c>
      <c r="F26" s="88">
        <v>5268</v>
      </c>
      <c r="G26" s="86">
        <v>360</v>
      </c>
      <c r="H26" s="42">
        <v>9.0180360721442893E-2</v>
      </c>
      <c r="I26" s="106">
        <v>6.8249258160237414E-2</v>
      </c>
      <c r="J26" s="88">
        <v>337</v>
      </c>
    </row>
    <row r="27" spans="1:10">
      <c r="B27" s="105" t="s">
        <v>138</v>
      </c>
      <c r="C27" s="86">
        <v>2979</v>
      </c>
      <c r="D27" s="42">
        <v>5.6703974417542255E-2</v>
      </c>
      <c r="E27" s="106">
        <v>-7.6615589606928713E-3</v>
      </c>
      <c r="F27" s="88">
        <v>3002</v>
      </c>
      <c r="G27" s="86">
        <v>287</v>
      </c>
      <c r="H27" s="42">
        <v>7.1893787575150303E-2</v>
      </c>
      <c r="I27" s="106">
        <v>-1.3745704467353903E-2</v>
      </c>
      <c r="J27" s="88">
        <v>291</v>
      </c>
    </row>
    <row r="28" spans="1:10">
      <c r="B28" s="107" t="s">
        <v>139</v>
      </c>
      <c r="C28" s="93">
        <v>52536</v>
      </c>
      <c r="D28" s="42">
        <v>1</v>
      </c>
      <c r="E28" s="106">
        <v>1.0479983232027923E-3</v>
      </c>
      <c r="F28" s="88">
        <v>52481</v>
      </c>
      <c r="G28" s="95">
        <v>3992</v>
      </c>
      <c r="H28" s="42">
        <v>1</v>
      </c>
      <c r="I28" s="106">
        <v>3.1E-2</v>
      </c>
      <c r="J28" s="96">
        <v>3874</v>
      </c>
    </row>
    <row r="29" spans="1:10">
      <c r="B29" s="108" t="s">
        <v>140</v>
      </c>
      <c r="C29" s="108"/>
      <c r="D29" s="108"/>
      <c r="E29" s="108"/>
      <c r="F29" s="108"/>
      <c r="G29" s="108"/>
      <c r="H29" s="108"/>
      <c r="I29" s="108"/>
      <c r="J29" s="108"/>
    </row>
    <row r="30" spans="1:10">
      <c r="B30" s="109"/>
      <c r="C30" s="109"/>
      <c r="D30" s="109"/>
      <c r="E30" s="109"/>
      <c r="F30" s="109"/>
      <c r="G30" s="109"/>
      <c r="H30" s="109"/>
      <c r="I30" s="109"/>
      <c r="J30" s="109"/>
    </row>
    <row r="31" spans="1:10">
      <c r="A31" s="17" t="s">
        <v>141</v>
      </c>
      <c r="I31" s="17" t="s">
        <v>142</v>
      </c>
    </row>
    <row r="42" spans="9:9" ht="20.25" customHeight="1"/>
    <row r="43" spans="9:9">
      <c r="I43" s="17" t="s">
        <v>143</v>
      </c>
    </row>
  </sheetData>
  <mergeCells count="1">
    <mergeCell ref="B29:J29"/>
  </mergeCells>
  <phoneticPr fontId="1"/>
  <pageMargins left="0.7" right="0.7" top="0.75" bottom="0.75" header="0.3" footer="0.3"/>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zoomScaleNormal="100" workbookViewId="0">
      <selection activeCell="E10" sqref="E10"/>
    </sheetView>
  </sheetViews>
  <sheetFormatPr defaultRowHeight="13.5"/>
  <cols>
    <col min="1" max="1" width="8.75" style="17" customWidth="1"/>
    <col min="2" max="2" width="12.875" style="17" customWidth="1"/>
    <col min="3" max="3" width="8.25" style="17" customWidth="1"/>
    <col min="4" max="4" width="10.125" style="17" customWidth="1"/>
    <col min="5" max="5" width="11.375" style="17" customWidth="1"/>
    <col min="6" max="6" width="11" style="17" customWidth="1"/>
    <col min="7" max="7" width="8.25" style="17" customWidth="1"/>
    <col min="8" max="8" width="10" style="17" customWidth="1"/>
    <col min="9" max="9" width="11.375" style="17" customWidth="1"/>
    <col min="10" max="10" width="3.75" style="17" customWidth="1"/>
    <col min="11" max="242" width="9" style="17"/>
    <col min="243" max="243" width="8.75" style="17" customWidth="1"/>
    <col min="244" max="244" width="12.875" style="17" customWidth="1"/>
    <col min="245" max="245" width="8.25" style="17" customWidth="1"/>
    <col min="246" max="246" width="10.125" style="17" customWidth="1"/>
    <col min="247" max="247" width="11.375" style="17" customWidth="1"/>
    <col min="248" max="248" width="11" style="17" customWidth="1"/>
    <col min="249" max="249" width="8.25" style="17" customWidth="1"/>
    <col min="250" max="250" width="10" style="17" customWidth="1"/>
    <col min="251" max="251" width="11.375" style="17" customWidth="1"/>
    <col min="252" max="252" width="3.75" style="17" customWidth="1"/>
    <col min="253" max="498" width="9" style="17"/>
    <col min="499" max="499" width="8.75" style="17" customWidth="1"/>
    <col min="500" max="500" width="12.875" style="17" customWidth="1"/>
    <col min="501" max="501" width="8.25" style="17" customWidth="1"/>
    <col min="502" max="502" width="10.125" style="17" customWidth="1"/>
    <col min="503" max="503" width="11.375" style="17" customWidth="1"/>
    <col min="504" max="504" width="11" style="17" customWidth="1"/>
    <col min="505" max="505" width="8.25" style="17" customWidth="1"/>
    <col min="506" max="506" width="10" style="17" customWidth="1"/>
    <col min="507" max="507" width="11.375" style="17" customWidth="1"/>
    <col min="508" max="508" width="3.75" style="17" customWidth="1"/>
    <col min="509" max="754" width="9" style="17"/>
    <col min="755" max="755" width="8.75" style="17" customWidth="1"/>
    <col min="756" max="756" width="12.875" style="17" customWidth="1"/>
    <col min="757" max="757" width="8.25" style="17" customWidth="1"/>
    <col min="758" max="758" width="10.125" style="17" customWidth="1"/>
    <col min="759" max="759" width="11.375" style="17" customWidth="1"/>
    <col min="760" max="760" width="11" style="17" customWidth="1"/>
    <col min="761" max="761" width="8.25" style="17" customWidth="1"/>
    <col min="762" max="762" width="10" style="17" customWidth="1"/>
    <col min="763" max="763" width="11.375" style="17" customWidth="1"/>
    <col min="764" max="764" width="3.75" style="17" customWidth="1"/>
    <col min="765" max="1010" width="9" style="17"/>
    <col min="1011" max="1011" width="8.75" style="17" customWidth="1"/>
    <col min="1012" max="1012" width="12.875" style="17" customWidth="1"/>
    <col min="1013" max="1013" width="8.25" style="17" customWidth="1"/>
    <col min="1014" max="1014" width="10.125" style="17" customWidth="1"/>
    <col min="1015" max="1015" width="11.375" style="17" customWidth="1"/>
    <col min="1016" max="1016" width="11" style="17" customWidth="1"/>
    <col min="1017" max="1017" width="8.25" style="17" customWidth="1"/>
    <col min="1018" max="1018" width="10" style="17" customWidth="1"/>
    <col min="1019" max="1019" width="11.375" style="17" customWidth="1"/>
    <col min="1020" max="1020" width="3.75" style="17" customWidth="1"/>
    <col min="1021" max="1266" width="9" style="17"/>
    <col min="1267" max="1267" width="8.75" style="17" customWidth="1"/>
    <col min="1268" max="1268" width="12.875" style="17" customWidth="1"/>
    <col min="1269" max="1269" width="8.25" style="17" customWidth="1"/>
    <col min="1270" max="1270" width="10.125" style="17" customWidth="1"/>
    <col min="1271" max="1271" width="11.375" style="17" customWidth="1"/>
    <col min="1272" max="1272" width="11" style="17" customWidth="1"/>
    <col min="1273" max="1273" width="8.25" style="17" customWidth="1"/>
    <col min="1274" max="1274" width="10" style="17" customWidth="1"/>
    <col min="1275" max="1275" width="11.375" style="17" customWidth="1"/>
    <col min="1276" max="1276" width="3.75" style="17" customWidth="1"/>
    <col min="1277" max="1522" width="9" style="17"/>
    <col min="1523" max="1523" width="8.75" style="17" customWidth="1"/>
    <col min="1524" max="1524" width="12.875" style="17" customWidth="1"/>
    <col min="1525" max="1525" width="8.25" style="17" customWidth="1"/>
    <col min="1526" max="1526" width="10.125" style="17" customWidth="1"/>
    <col min="1527" max="1527" width="11.375" style="17" customWidth="1"/>
    <col min="1528" max="1528" width="11" style="17" customWidth="1"/>
    <col min="1529" max="1529" width="8.25" style="17" customWidth="1"/>
    <col min="1530" max="1530" width="10" style="17" customWidth="1"/>
    <col min="1531" max="1531" width="11.375" style="17" customWidth="1"/>
    <col min="1532" max="1532" width="3.75" style="17" customWidth="1"/>
    <col min="1533" max="1778" width="9" style="17"/>
    <col min="1779" max="1779" width="8.75" style="17" customWidth="1"/>
    <col min="1780" max="1780" width="12.875" style="17" customWidth="1"/>
    <col min="1781" max="1781" width="8.25" style="17" customWidth="1"/>
    <col min="1782" max="1782" width="10.125" style="17" customWidth="1"/>
    <col min="1783" max="1783" width="11.375" style="17" customWidth="1"/>
    <col min="1784" max="1784" width="11" style="17" customWidth="1"/>
    <col min="1785" max="1785" width="8.25" style="17" customWidth="1"/>
    <col min="1786" max="1786" width="10" style="17" customWidth="1"/>
    <col min="1787" max="1787" width="11.375" style="17" customWidth="1"/>
    <col min="1788" max="1788" width="3.75" style="17" customWidth="1"/>
    <col min="1789" max="2034" width="9" style="17"/>
    <col min="2035" max="2035" width="8.75" style="17" customWidth="1"/>
    <col min="2036" max="2036" width="12.875" style="17" customWidth="1"/>
    <col min="2037" max="2037" width="8.25" style="17" customWidth="1"/>
    <col min="2038" max="2038" width="10.125" style="17" customWidth="1"/>
    <col min="2039" max="2039" width="11.375" style="17" customWidth="1"/>
    <col min="2040" max="2040" width="11" style="17" customWidth="1"/>
    <col min="2041" max="2041" width="8.25" style="17" customWidth="1"/>
    <col min="2042" max="2042" width="10" style="17" customWidth="1"/>
    <col min="2043" max="2043" width="11.375" style="17" customWidth="1"/>
    <col min="2044" max="2044" width="3.75" style="17" customWidth="1"/>
    <col min="2045" max="2290" width="9" style="17"/>
    <col min="2291" max="2291" width="8.75" style="17" customWidth="1"/>
    <col min="2292" max="2292" width="12.875" style="17" customWidth="1"/>
    <col min="2293" max="2293" width="8.25" style="17" customWidth="1"/>
    <col min="2294" max="2294" width="10.125" style="17" customWidth="1"/>
    <col min="2295" max="2295" width="11.375" style="17" customWidth="1"/>
    <col min="2296" max="2296" width="11" style="17" customWidth="1"/>
    <col min="2297" max="2297" width="8.25" style="17" customWidth="1"/>
    <col min="2298" max="2298" width="10" style="17" customWidth="1"/>
    <col min="2299" max="2299" width="11.375" style="17" customWidth="1"/>
    <col min="2300" max="2300" width="3.75" style="17" customWidth="1"/>
    <col min="2301" max="2546" width="9" style="17"/>
    <col min="2547" max="2547" width="8.75" style="17" customWidth="1"/>
    <col min="2548" max="2548" width="12.875" style="17" customWidth="1"/>
    <col min="2549" max="2549" width="8.25" style="17" customWidth="1"/>
    <col min="2550" max="2550" width="10.125" style="17" customWidth="1"/>
    <col min="2551" max="2551" width="11.375" style="17" customWidth="1"/>
    <col min="2552" max="2552" width="11" style="17" customWidth="1"/>
    <col min="2553" max="2553" width="8.25" style="17" customWidth="1"/>
    <col min="2554" max="2554" width="10" style="17" customWidth="1"/>
    <col min="2555" max="2555" width="11.375" style="17" customWidth="1"/>
    <col min="2556" max="2556" width="3.75" style="17" customWidth="1"/>
    <col min="2557" max="2802" width="9" style="17"/>
    <col min="2803" max="2803" width="8.75" style="17" customWidth="1"/>
    <col min="2804" max="2804" width="12.875" style="17" customWidth="1"/>
    <col min="2805" max="2805" width="8.25" style="17" customWidth="1"/>
    <col min="2806" max="2806" width="10.125" style="17" customWidth="1"/>
    <col min="2807" max="2807" width="11.375" style="17" customWidth="1"/>
    <col min="2808" max="2808" width="11" style="17" customWidth="1"/>
    <col min="2809" max="2809" width="8.25" style="17" customWidth="1"/>
    <col min="2810" max="2810" width="10" style="17" customWidth="1"/>
    <col min="2811" max="2811" width="11.375" style="17" customWidth="1"/>
    <col min="2812" max="2812" width="3.75" style="17" customWidth="1"/>
    <col min="2813" max="3058" width="9" style="17"/>
    <col min="3059" max="3059" width="8.75" style="17" customWidth="1"/>
    <col min="3060" max="3060" width="12.875" style="17" customWidth="1"/>
    <col min="3061" max="3061" width="8.25" style="17" customWidth="1"/>
    <col min="3062" max="3062" width="10.125" style="17" customWidth="1"/>
    <col min="3063" max="3063" width="11.375" style="17" customWidth="1"/>
    <col min="3064" max="3064" width="11" style="17" customWidth="1"/>
    <col min="3065" max="3065" width="8.25" style="17" customWidth="1"/>
    <col min="3066" max="3066" width="10" style="17" customWidth="1"/>
    <col min="3067" max="3067" width="11.375" style="17" customWidth="1"/>
    <col min="3068" max="3068" width="3.75" style="17" customWidth="1"/>
    <col min="3069" max="3314" width="9" style="17"/>
    <col min="3315" max="3315" width="8.75" style="17" customWidth="1"/>
    <col min="3316" max="3316" width="12.875" style="17" customWidth="1"/>
    <col min="3317" max="3317" width="8.25" style="17" customWidth="1"/>
    <col min="3318" max="3318" width="10.125" style="17" customWidth="1"/>
    <col min="3319" max="3319" width="11.375" style="17" customWidth="1"/>
    <col min="3320" max="3320" width="11" style="17" customWidth="1"/>
    <col min="3321" max="3321" width="8.25" style="17" customWidth="1"/>
    <col min="3322" max="3322" width="10" style="17" customWidth="1"/>
    <col min="3323" max="3323" width="11.375" style="17" customWidth="1"/>
    <col min="3324" max="3324" width="3.75" style="17" customWidth="1"/>
    <col min="3325" max="3570" width="9" style="17"/>
    <col min="3571" max="3571" width="8.75" style="17" customWidth="1"/>
    <col min="3572" max="3572" width="12.875" style="17" customWidth="1"/>
    <col min="3573" max="3573" width="8.25" style="17" customWidth="1"/>
    <col min="3574" max="3574" width="10.125" style="17" customWidth="1"/>
    <col min="3575" max="3575" width="11.375" style="17" customWidth="1"/>
    <col min="3576" max="3576" width="11" style="17" customWidth="1"/>
    <col min="3577" max="3577" width="8.25" style="17" customWidth="1"/>
    <col min="3578" max="3578" width="10" style="17" customWidth="1"/>
    <col min="3579" max="3579" width="11.375" style="17" customWidth="1"/>
    <col min="3580" max="3580" width="3.75" style="17" customWidth="1"/>
    <col min="3581" max="3826" width="9" style="17"/>
    <col min="3827" max="3827" width="8.75" style="17" customWidth="1"/>
    <col min="3828" max="3828" width="12.875" style="17" customWidth="1"/>
    <col min="3829" max="3829" width="8.25" style="17" customWidth="1"/>
    <col min="3830" max="3830" width="10.125" style="17" customWidth="1"/>
    <col min="3831" max="3831" width="11.375" style="17" customWidth="1"/>
    <col min="3832" max="3832" width="11" style="17" customWidth="1"/>
    <col min="3833" max="3833" width="8.25" style="17" customWidth="1"/>
    <col min="3834" max="3834" width="10" style="17" customWidth="1"/>
    <col min="3835" max="3835" width="11.375" style="17" customWidth="1"/>
    <col min="3836" max="3836" width="3.75" style="17" customWidth="1"/>
    <col min="3837" max="4082" width="9" style="17"/>
    <col min="4083" max="4083" width="8.75" style="17" customWidth="1"/>
    <col min="4084" max="4084" width="12.875" style="17" customWidth="1"/>
    <col min="4085" max="4085" width="8.25" style="17" customWidth="1"/>
    <col min="4086" max="4086" width="10.125" style="17" customWidth="1"/>
    <col min="4087" max="4087" width="11.375" style="17" customWidth="1"/>
    <col min="4088" max="4088" width="11" style="17" customWidth="1"/>
    <col min="4089" max="4089" width="8.25" style="17" customWidth="1"/>
    <col min="4090" max="4090" width="10" style="17" customWidth="1"/>
    <col min="4091" max="4091" width="11.375" style="17" customWidth="1"/>
    <col min="4092" max="4092" width="3.75" style="17" customWidth="1"/>
    <col min="4093" max="4338" width="9" style="17"/>
    <col min="4339" max="4339" width="8.75" style="17" customWidth="1"/>
    <col min="4340" max="4340" width="12.875" style="17" customWidth="1"/>
    <col min="4341" max="4341" width="8.25" style="17" customWidth="1"/>
    <col min="4342" max="4342" width="10.125" style="17" customWidth="1"/>
    <col min="4343" max="4343" width="11.375" style="17" customWidth="1"/>
    <col min="4344" max="4344" width="11" style="17" customWidth="1"/>
    <col min="4345" max="4345" width="8.25" style="17" customWidth="1"/>
    <col min="4346" max="4346" width="10" style="17" customWidth="1"/>
    <col min="4347" max="4347" width="11.375" style="17" customWidth="1"/>
    <col min="4348" max="4348" width="3.75" style="17" customWidth="1"/>
    <col min="4349" max="4594" width="9" style="17"/>
    <col min="4595" max="4595" width="8.75" style="17" customWidth="1"/>
    <col min="4596" max="4596" width="12.875" style="17" customWidth="1"/>
    <col min="4597" max="4597" width="8.25" style="17" customWidth="1"/>
    <col min="4598" max="4598" width="10.125" style="17" customWidth="1"/>
    <col min="4599" max="4599" width="11.375" style="17" customWidth="1"/>
    <col min="4600" max="4600" width="11" style="17" customWidth="1"/>
    <col min="4601" max="4601" width="8.25" style="17" customWidth="1"/>
    <col min="4602" max="4602" width="10" style="17" customWidth="1"/>
    <col min="4603" max="4603" width="11.375" style="17" customWidth="1"/>
    <col min="4604" max="4604" width="3.75" style="17" customWidth="1"/>
    <col min="4605" max="4850" width="9" style="17"/>
    <col min="4851" max="4851" width="8.75" style="17" customWidth="1"/>
    <col min="4852" max="4852" width="12.875" style="17" customWidth="1"/>
    <col min="4853" max="4853" width="8.25" style="17" customWidth="1"/>
    <col min="4854" max="4854" width="10.125" style="17" customWidth="1"/>
    <col min="4855" max="4855" width="11.375" style="17" customWidth="1"/>
    <col min="4856" max="4856" width="11" style="17" customWidth="1"/>
    <col min="4857" max="4857" width="8.25" style="17" customWidth="1"/>
    <col min="4858" max="4858" width="10" style="17" customWidth="1"/>
    <col min="4859" max="4859" width="11.375" style="17" customWidth="1"/>
    <col min="4860" max="4860" width="3.75" style="17" customWidth="1"/>
    <col min="4861" max="5106" width="9" style="17"/>
    <col min="5107" max="5107" width="8.75" style="17" customWidth="1"/>
    <col min="5108" max="5108" width="12.875" style="17" customWidth="1"/>
    <col min="5109" max="5109" width="8.25" style="17" customWidth="1"/>
    <col min="5110" max="5110" width="10.125" style="17" customWidth="1"/>
    <col min="5111" max="5111" width="11.375" style="17" customWidth="1"/>
    <col min="5112" max="5112" width="11" style="17" customWidth="1"/>
    <col min="5113" max="5113" width="8.25" style="17" customWidth="1"/>
    <col min="5114" max="5114" width="10" style="17" customWidth="1"/>
    <col min="5115" max="5115" width="11.375" style="17" customWidth="1"/>
    <col min="5116" max="5116" width="3.75" style="17" customWidth="1"/>
    <col min="5117" max="5362" width="9" style="17"/>
    <col min="5363" max="5363" width="8.75" style="17" customWidth="1"/>
    <col min="5364" max="5364" width="12.875" style="17" customWidth="1"/>
    <col min="5365" max="5365" width="8.25" style="17" customWidth="1"/>
    <col min="5366" max="5366" width="10.125" style="17" customWidth="1"/>
    <col min="5367" max="5367" width="11.375" style="17" customWidth="1"/>
    <col min="5368" max="5368" width="11" style="17" customWidth="1"/>
    <col min="5369" max="5369" width="8.25" style="17" customWidth="1"/>
    <col min="5370" max="5370" width="10" style="17" customWidth="1"/>
    <col min="5371" max="5371" width="11.375" style="17" customWidth="1"/>
    <col min="5372" max="5372" width="3.75" style="17" customWidth="1"/>
    <col min="5373" max="5618" width="9" style="17"/>
    <col min="5619" max="5619" width="8.75" style="17" customWidth="1"/>
    <col min="5620" max="5620" width="12.875" style="17" customWidth="1"/>
    <col min="5621" max="5621" width="8.25" style="17" customWidth="1"/>
    <col min="5622" max="5622" width="10.125" style="17" customWidth="1"/>
    <col min="5623" max="5623" width="11.375" style="17" customWidth="1"/>
    <col min="5624" max="5624" width="11" style="17" customWidth="1"/>
    <col min="5625" max="5625" width="8.25" style="17" customWidth="1"/>
    <col min="5626" max="5626" width="10" style="17" customWidth="1"/>
    <col min="5627" max="5627" width="11.375" style="17" customWidth="1"/>
    <col min="5628" max="5628" width="3.75" style="17" customWidth="1"/>
    <col min="5629" max="5874" width="9" style="17"/>
    <col min="5875" max="5875" width="8.75" style="17" customWidth="1"/>
    <col min="5876" max="5876" width="12.875" style="17" customWidth="1"/>
    <col min="5877" max="5877" width="8.25" style="17" customWidth="1"/>
    <col min="5878" max="5878" width="10.125" style="17" customWidth="1"/>
    <col min="5879" max="5879" width="11.375" style="17" customWidth="1"/>
    <col min="5880" max="5880" width="11" style="17" customWidth="1"/>
    <col min="5881" max="5881" width="8.25" style="17" customWidth="1"/>
    <col min="5882" max="5882" width="10" style="17" customWidth="1"/>
    <col min="5883" max="5883" width="11.375" style="17" customWidth="1"/>
    <col min="5884" max="5884" width="3.75" style="17" customWidth="1"/>
    <col min="5885" max="6130" width="9" style="17"/>
    <col min="6131" max="6131" width="8.75" style="17" customWidth="1"/>
    <col min="6132" max="6132" width="12.875" style="17" customWidth="1"/>
    <col min="6133" max="6133" width="8.25" style="17" customWidth="1"/>
    <col min="6134" max="6134" width="10.125" style="17" customWidth="1"/>
    <col min="6135" max="6135" width="11.375" style="17" customWidth="1"/>
    <col min="6136" max="6136" width="11" style="17" customWidth="1"/>
    <col min="6137" max="6137" width="8.25" style="17" customWidth="1"/>
    <col min="6138" max="6138" width="10" style="17" customWidth="1"/>
    <col min="6139" max="6139" width="11.375" style="17" customWidth="1"/>
    <col min="6140" max="6140" width="3.75" style="17" customWidth="1"/>
    <col min="6141" max="6386" width="9" style="17"/>
    <col min="6387" max="6387" width="8.75" style="17" customWidth="1"/>
    <col min="6388" max="6388" width="12.875" style="17" customWidth="1"/>
    <col min="6389" max="6389" width="8.25" style="17" customWidth="1"/>
    <col min="6390" max="6390" width="10.125" style="17" customWidth="1"/>
    <col min="6391" max="6391" width="11.375" style="17" customWidth="1"/>
    <col min="6392" max="6392" width="11" style="17" customWidth="1"/>
    <col min="6393" max="6393" width="8.25" style="17" customWidth="1"/>
    <col min="6394" max="6394" width="10" style="17" customWidth="1"/>
    <col min="6395" max="6395" width="11.375" style="17" customWidth="1"/>
    <col min="6396" max="6396" width="3.75" style="17" customWidth="1"/>
    <col min="6397" max="6642" width="9" style="17"/>
    <col min="6643" max="6643" width="8.75" style="17" customWidth="1"/>
    <col min="6644" max="6644" width="12.875" style="17" customWidth="1"/>
    <col min="6645" max="6645" width="8.25" style="17" customWidth="1"/>
    <col min="6646" max="6646" width="10.125" style="17" customWidth="1"/>
    <col min="6647" max="6647" width="11.375" style="17" customWidth="1"/>
    <col min="6648" max="6648" width="11" style="17" customWidth="1"/>
    <col min="6649" max="6649" width="8.25" style="17" customWidth="1"/>
    <col min="6650" max="6650" width="10" style="17" customWidth="1"/>
    <col min="6651" max="6651" width="11.375" style="17" customWidth="1"/>
    <col min="6652" max="6652" width="3.75" style="17" customWidth="1"/>
    <col min="6653" max="6898" width="9" style="17"/>
    <col min="6899" max="6899" width="8.75" style="17" customWidth="1"/>
    <col min="6900" max="6900" width="12.875" style="17" customWidth="1"/>
    <col min="6901" max="6901" width="8.25" style="17" customWidth="1"/>
    <col min="6902" max="6902" width="10.125" style="17" customWidth="1"/>
    <col min="6903" max="6903" width="11.375" style="17" customWidth="1"/>
    <col min="6904" max="6904" width="11" style="17" customWidth="1"/>
    <col min="6905" max="6905" width="8.25" style="17" customWidth="1"/>
    <col min="6906" max="6906" width="10" style="17" customWidth="1"/>
    <col min="6907" max="6907" width="11.375" style="17" customWidth="1"/>
    <col min="6908" max="6908" width="3.75" style="17" customWidth="1"/>
    <col min="6909" max="7154" width="9" style="17"/>
    <col min="7155" max="7155" width="8.75" style="17" customWidth="1"/>
    <col min="7156" max="7156" width="12.875" style="17" customWidth="1"/>
    <col min="7157" max="7157" width="8.25" style="17" customWidth="1"/>
    <col min="7158" max="7158" width="10.125" style="17" customWidth="1"/>
    <col min="7159" max="7159" width="11.375" style="17" customWidth="1"/>
    <col min="7160" max="7160" width="11" style="17" customWidth="1"/>
    <col min="7161" max="7161" width="8.25" style="17" customWidth="1"/>
    <col min="7162" max="7162" width="10" style="17" customWidth="1"/>
    <col min="7163" max="7163" width="11.375" style="17" customWidth="1"/>
    <col min="7164" max="7164" width="3.75" style="17" customWidth="1"/>
    <col min="7165" max="7410" width="9" style="17"/>
    <col min="7411" max="7411" width="8.75" style="17" customWidth="1"/>
    <col min="7412" max="7412" width="12.875" style="17" customWidth="1"/>
    <col min="7413" max="7413" width="8.25" style="17" customWidth="1"/>
    <col min="7414" max="7414" width="10.125" style="17" customWidth="1"/>
    <col min="7415" max="7415" width="11.375" style="17" customWidth="1"/>
    <col min="7416" max="7416" width="11" style="17" customWidth="1"/>
    <col min="7417" max="7417" width="8.25" style="17" customWidth="1"/>
    <col min="7418" max="7418" width="10" style="17" customWidth="1"/>
    <col min="7419" max="7419" width="11.375" style="17" customWidth="1"/>
    <col min="7420" max="7420" width="3.75" style="17" customWidth="1"/>
    <col min="7421" max="7666" width="9" style="17"/>
    <col min="7667" max="7667" width="8.75" style="17" customWidth="1"/>
    <col min="7668" max="7668" width="12.875" style="17" customWidth="1"/>
    <col min="7669" max="7669" width="8.25" style="17" customWidth="1"/>
    <col min="7670" max="7670" width="10.125" style="17" customWidth="1"/>
    <col min="7671" max="7671" width="11.375" style="17" customWidth="1"/>
    <col min="7672" max="7672" width="11" style="17" customWidth="1"/>
    <col min="7673" max="7673" width="8.25" style="17" customWidth="1"/>
    <col min="7674" max="7674" width="10" style="17" customWidth="1"/>
    <col min="7675" max="7675" width="11.375" style="17" customWidth="1"/>
    <col min="7676" max="7676" width="3.75" style="17" customWidth="1"/>
    <col min="7677" max="7922" width="9" style="17"/>
    <col min="7923" max="7923" width="8.75" style="17" customWidth="1"/>
    <col min="7924" max="7924" width="12.875" style="17" customWidth="1"/>
    <col min="7925" max="7925" width="8.25" style="17" customWidth="1"/>
    <col min="7926" max="7926" width="10.125" style="17" customWidth="1"/>
    <col min="7927" max="7927" width="11.375" style="17" customWidth="1"/>
    <col min="7928" max="7928" width="11" style="17" customWidth="1"/>
    <col min="7929" max="7929" width="8.25" style="17" customWidth="1"/>
    <col min="7930" max="7930" width="10" style="17" customWidth="1"/>
    <col min="7931" max="7931" width="11.375" style="17" customWidth="1"/>
    <col min="7932" max="7932" width="3.75" style="17" customWidth="1"/>
    <col min="7933" max="8178" width="9" style="17"/>
    <col min="8179" max="8179" width="8.75" style="17" customWidth="1"/>
    <col min="8180" max="8180" width="12.875" style="17" customWidth="1"/>
    <col min="8181" max="8181" width="8.25" style="17" customWidth="1"/>
    <col min="8182" max="8182" width="10.125" style="17" customWidth="1"/>
    <col min="8183" max="8183" width="11.375" style="17" customWidth="1"/>
    <col min="8184" max="8184" width="11" style="17" customWidth="1"/>
    <col min="8185" max="8185" width="8.25" style="17" customWidth="1"/>
    <col min="8186" max="8186" width="10" style="17" customWidth="1"/>
    <col min="8187" max="8187" width="11.375" style="17" customWidth="1"/>
    <col min="8188" max="8188" width="3.75" style="17" customWidth="1"/>
    <col min="8189" max="8434" width="9" style="17"/>
    <col min="8435" max="8435" width="8.75" style="17" customWidth="1"/>
    <col min="8436" max="8436" width="12.875" style="17" customWidth="1"/>
    <col min="8437" max="8437" width="8.25" style="17" customWidth="1"/>
    <col min="8438" max="8438" width="10.125" style="17" customWidth="1"/>
    <col min="8439" max="8439" width="11.375" style="17" customWidth="1"/>
    <col min="8440" max="8440" width="11" style="17" customWidth="1"/>
    <col min="8441" max="8441" width="8.25" style="17" customWidth="1"/>
    <col min="8442" max="8442" width="10" style="17" customWidth="1"/>
    <col min="8443" max="8443" width="11.375" style="17" customWidth="1"/>
    <col min="8444" max="8444" width="3.75" style="17" customWidth="1"/>
    <col min="8445" max="8690" width="9" style="17"/>
    <col min="8691" max="8691" width="8.75" style="17" customWidth="1"/>
    <col min="8692" max="8692" width="12.875" style="17" customWidth="1"/>
    <col min="8693" max="8693" width="8.25" style="17" customWidth="1"/>
    <col min="8694" max="8694" width="10.125" style="17" customWidth="1"/>
    <col min="8695" max="8695" width="11.375" style="17" customWidth="1"/>
    <col min="8696" max="8696" width="11" style="17" customWidth="1"/>
    <col min="8697" max="8697" width="8.25" style="17" customWidth="1"/>
    <col min="8698" max="8698" width="10" style="17" customWidth="1"/>
    <col min="8699" max="8699" width="11.375" style="17" customWidth="1"/>
    <col min="8700" max="8700" width="3.75" style="17" customWidth="1"/>
    <col min="8701" max="8946" width="9" style="17"/>
    <col min="8947" max="8947" width="8.75" style="17" customWidth="1"/>
    <col min="8948" max="8948" width="12.875" style="17" customWidth="1"/>
    <col min="8949" max="8949" width="8.25" style="17" customWidth="1"/>
    <col min="8950" max="8950" width="10.125" style="17" customWidth="1"/>
    <col min="8951" max="8951" width="11.375" style="17" customWidth="1"/>
    <col min="8952" max="8952" width="11" style="17" customWidth="1"/>
    <col min="8953" max="8953" width="8.25" style="17" customWidth="1"/>
    <col min="8954" max="8954" width="10" style="17" customWidth="1"/>
    <col min="8955" max="8955" width="11.375" style="17" customWidth="1"/>
    <col min="8956" max="8956" width="3.75" style="17" customWidth="1"/>
    <col min="8957" max="9202" width="9" style="17"/>
    <col min="9203" max="9203" width="8.75" style="17" customWidth="1"/>
    <col min="9204" max="9204" width="12.875" style="17" customWidth="1"/>
    <col min="9205" max="9205" width="8.25" style="17" customWidth="1"/>
    <col min="9206" max="9206" width="10.125" style="17" customWidth="1"/>
    <col min="9207" max="9207" width="11.375" style="17" customWidth="1"/>
    <col min="9208" max="9208" width="11" style="17" customWidth="1"/>
    <col min="9209" max="9209" width="8.25" style="17" customWidth="1"/>
    <col min="9210" max="9210" width="10" style="17" customWidth="1"/>
    <col min="9211" max="9211" width="11.375" style="17" customWidth="1"/>
    <col min="9212" max="9212" width="3.75" style="17" customWidth="1"/>
    <col min="9213" max="9458" width="9" style="17"/>
    <col min="9459" max="9459" width="8.75" style="17" customWidth="1"/>
    <col min="9460" max="9460" width="12.875" style="17" customWidth="1"/>
    <col min="9461" max="9461" width="8.25" style="17" customWidth="1"/>
    <col min="9462" max="9462" width="10.125" style="17" customWidth="1"/>
    <col min="9463" max="9463" width="11.375" style="17" customWidth="1"/>
    <col min="9464" max="9464" width="11" style="17" customWidth="1"/>
    <col min="9465" max="9465" width="8.25" style="17" customWidth="1"/>
    <col min="9466" max="9466" width="10" style="17" customWidth="1"/>
    <col min="9467" max="9467" width="11.375" style="17" customWidth="1"/>
    <col min="9468" max="9468" width="3.75" style="17" customWidth="1"/>
    <col min="9469" max="9714" width="9" style="17"/>
    <col min="9715" max="9715" width="8.75" style="17" customWidth="1"/>
    <col min="9716" max="9716" width="12.875" style="17" customWidth="1"/>
    <col min="9717" max="9717" width="8.25" style="17" customWidth="1"/>
    <col min="9718" max="9718" width="10.125" style="17" customWidth="1"/>
    <col min="9719" max="9719" width="11.375" style="17" customWidth="1"/>
    <col min="9720" max="9720" width="11" style="17" customWidth="1"/>
    <col min="9721" max="9721" width="8.25" style="17" customWidth="1"/>
    <col min="9722" max="9722" width="10" style="17" customWidth="1"/>
    <col min="9723" max="9723" width="11.375" style="17" customWidth="1"/>
    <col min="9724" max="9724" width="3.75" style="17" customWidth="1"/>
    <col min="9725" max="9970" width="9" style="17"/>
    <col min="9971" max="9971" width="8.75" style="17" customWidth="1"/>
    <col min="9972" max="9972" width="12.875" style="17" customWidth="1"/>
    <col min="9973" max="9973" width="8.25" style="17" customWidth="1"/>
    <col min="9974" max="9974" width="10.125" style="17" customWidth="1"/>
    <col min="9975" max="9975" width="11.375" style="17" customWidth="1"/>
    <col min="9976" max="9976" width="11" style="17" customWidth="1"/>
    <col min="9977" max="9977" width="8.25" style="17" customWidth="1"/>
    <col min="9978" max="9978" width="10" style="17" customWidth="1"/>
    <col min="9979" max="9979" width="11.375" style="17" customWidth="1"/>
    <col min="9980" max="9980" width="3.75" style="17" customWidth="1"/>
    <col min="9981" max="10226" width="9" style="17"/>
    <col min="10227" max="10227" width="8.75" style="17" customWidth="1"/>
    <col min="10228" max="10228" width="12.875" style="17" customWidth="1"/>
    <col min="10229" max="10229" width="8.25" style="17" customWidth="1"/>
    <col min="10230" max="10230" width="10.125" style="17" customWidth="1"/>
    <col min="10231" max="10231" width="11.375" style="17" customWidth="1"/>
    <col min="10232" max="10232" width="11" style="17" customWidth="1"/>
    <col min="10233" max="10233" width="8.25" style="17" customWidth="1"/>
    <col min="10234" max="10234" width="10" style="17" customWidth="1"/>
    <col min="10235" max="10235" width="11.375" style="17" customWidth="1"/>
    <col min="10236" max="10236" width="3.75" style="17" customWidth="1"/>
    <col min="10237" max="10482" width="9" style="17"/>
    <col min="10483" max="10483" width="8.75" style="17" customWidth="1"/>
    <col min="10484" max="10484" width="12.875" style="17" customWidth="1"/>
    <col min="10485" max="10485" width="8.25" style="17" customWidth="1"/>
    <col min="10486" max="10486" width="10.125" style="17" customWidth="1"/>
    <col min="10487" max="10487" width="11.375" style="17" customWidth="1"/>
    <col min="10488" max="10488" width="11" style="17" customWidth="1"/>
    <col min="10489" max="10489" width="8.25" style="17" customWidth="1"/>
    <col min="10490" max="10490" width="10" style="17" customWidth="1"/>
    <col min="10491" max="10491" width="11.375" style="17" customWidth="1"/>
    <col min="10492" max="10492" width="3.75" style="17" customWidth="1"/>
    <col min="10493" max="10738" width="9" style="17"/>
    <col min="10739" max="10739" width="8.75" style="17" customWidth="1"/>
    <col min="10740" max="10740" width="12.875" style="17" customWidth="1"/>
    <col min="10741" max="10741" width="8.25" style="17" customWidth="1"/>
    <col min="10742" max="10742" width="10.125" style="17" customWidth="1"/>
    <col min="10743" max="10743" width="11.375" style="17" customWidth="1"/>
    <col min="10744" max="10744" width="11" style="17" customWidth="1"/>
    <col min="10745" max="10745" width="8.25" style="17" customWidth="1"/>
    <col min="10746" max="10746" width="10" style="17" customWidth="1"/>
    <col min="10747" max="10747" width="11.375" style="17" customWidth="1"/>
    <col min="10748" max="10748" width="3.75" style="17" customWidth="1"/>
    <col min="10749" max="10994" width="9" style="17"/>
    <col min="10995" max="10995" width="8.75" style="17" customWidth="1"/>
    <col min="10996" max="10996" width="12.875" style="17" customWidth="1"/>
    <col min="10997" max="10997" width="8.25" style="17" customWidth="1"/>
    <col min="10998" max="10998" width="10.125" style="17" customWidth="1"/>
    <col min="10999" max="10999" width="11.375" style="17" customWidth="1"/>
    <col min="11000" max="11000" width="11" style="17" customWidth="1"/>
    <col min="11001" max="11001" width="8.25" style="17" customWidth="1"/>
    <col min="11002" max="11002" width="10" style="17" customWidth="1"/>
    <col min="11003" max="11003" width="11.375" style="17" customWidth="1"/>
    <col min="11004" max="11004" width="3.75" style="17" customWidth="1"/>
    <col min="11005" max="11250" width="9" style="17"/>
    <col min="11251" max="11251" width="8.75" style="17" customWidth="1"/>
    <col min="11252" max="11252" width="12.875" style="17" customWidth="1"/>
    <col min="11253" max="11253" width="8.25" style="17" customWidth="1"/>
    <col min="11254" max="11254" width="10.125" style="17" customWidth="1"/>
    <col min="11255" max="11255" width="11.375" style="17" customWidth="1"/>
    <col min="11256" max="11256" width="11" style="17" customWidth="1"/>
    <col min="11257" max="11257" width="8.25" style="17" customWidth="1"/>
    <col min="11258" max="11258" width="10" style="17" customWidth="1"/>
    <col min="11259" max="11259" width="11.375" style="17" customWidth="1"/>
    <col min="11260" max="11260" width="3.75" style="17" customWidth="1"/>
    <col min="11261" max="11506" width="9" style="17"/>
    <col min="11507" max="11507" width="8.75" style="17" customWidth="1"/>
    <col min="11508" max="11508" width="12.875" style="17" customWidth="1"/>
    <col min="11509" max="11509" width="8.25" style="17" customWidth="1"/>
    <col min="11510" max="11510" width="10.125" style="17" customWidth="1"/>
    <col min="11511" max="11511" width="11.375" style="17" customWidth="1"/>
    <col min="11512" max="11512" width="11" style="17" customWidth="1"/>
    <col min="11513" max="11513" width="8.25" style="17" customWidth="1"/>
    <col min="11514" max="11514" width="10" style="17" customWidth="1"/>
    <col min="11515" max="11515" width="11.375" style="17" customWidth="1"/>
    <col min="11516" max="11516" width="3.75" style="17" customWidth="1"/>
    <col min="11517" max="11762" width="9" style="17"/>
    <col min="11763" max="11763" width="8.75" style="17" customWidth="1"/>
    <col min="11764" max="11764" width="12.875" style="17" customWidth="1"/>
    <col min="11765" max="11765" width="8.25" style="17" customWidth="1"/>
    <col min="11766" max="11766" width="10.125" style="17" customWidth="1"/>
    <col min="11767" max="11767" width="11.375" style="17" customWidth="1"/>
    <col min="11768" max="11768" width="11" style="17" customWidth="1"/>
    <col min="11769" max="11769" width="8.25" style="17" customWidth="1"/>
    <col min="11770" max="11770" width="10" style="17" customWidth="1"/>
    <col min="11771" max="11771" width="11.375" style="17" customWidth="1"/>
    <col min="11772" max="11772" width="3.75" style="17" customWidth="1"/>
    <col min="11773" max="12018" width="9" style="17"/>
    <col min="12019" max="12019" width="8.75" style="17" customWidth="1"/>
    <col min="12020" max="12020" width="12.875" style="17" customWidth="1"/>
    <col min="12021" max="12021" width="8.25" style="17" customWidth="1"/>
    <col min="12022" max="12022" width="10.125" style="17" customWidth="1"/>
    <col min="12023" max="12023" width="11.375" style="17" customWidth="1"/>
    <col min="12024" max="12024" width="11" style="17" customWidth="1"/>
    <col min="12025" max="12025" width="8.25" style="17" customWidth="1"/>
    <col min="12026" max="12026" width="10" style="17" customWidth="1"/>
    <col min="12027" max="12027" width="11.375" style="17" customWidth="1"/>
    <col min="12028" max="12028" width="3.75" style="17" customWidth="1"/>
    <col min="12029" max="12274" width="9" style="17"/>
    <col min="12275" max="12275" width="8.75" style="17" customWidth="1"/>
    <col min="12276" max="12276" width="12.875" style="17" customWidth="1"/>
    <col min="12277" max="12277" width="8.25" style="17" customWidth="1"/>
    <col min="12278" max="12278" width="10.125" style="17" customWidth="1"/>
    <col min="12279" max="12279" width="11.375" style="17" customWidth="1"/>
    <col min="12280" max="12280" width="11" style="17" customWidth="1"/>
    <col min="12281" max="12281" width="8.25" style="17" customWidth="1"/>
    <col min="12282" max="12282" width="10" style="17" customWidth="1"/>
    <col min="12283" max="12283" width="11.375" style="17" customWidth="1"/>
    <col min="12284" max="12284" width="3.75" style="17" customWidth="1"/>
    <col min="12285" max="12530" width="9" style="17"/>
    <col min="12531" max="12531" width="8.75" style="17" customWidth="1"/>
    <col min="12532" max="12532" width="12.875" style="17" customWidth="1"/>
    <col min="12533" max="12533" width="8.25" style="17" customWidth="1"/>
    <col min="12534" max="12534" width="10.125" style="17" customWidth="1"/>
    <col min="12535" max="12535" width="11.375" style="17" customWidth="1"/>
    <col min="12536" max="12536" width="11" style="17" customWidth="1"/>
    <col min="12537" max="12537" width="8.25" style="17" customWidth="1"/>
    <col min="12538" max="12538" width="10" style="17" customWidth="1"/>
    <col min="12539" max="12539" width="11.375" style="17" customWidth="1"/>
    <col min="12540" max="12540" width="3.75" style="17" customWidth="1"/>
    <col min="12541" max="12786" width="9" style="17"/>
    <col min="12787" max="12787" width="8.75" style="17" customWidth="1"/>
    <col min="12788" max="12788" width="12.875" style="17" customWidth="1"/>
    <col min="12789" max="12789" width="8.25" style="17" customWidth="1"/>
    <col min="12790" max="12790" width="10.125" style="17" customWidth="1"/>
    <col min="12791" max="12791" width="11.375" style="17" customWidth="1"/>
    <col min="12792" max="12792" width="11" style="17" customWidth="1"/>
    <col min="12793" max="12793" width="8.25" style="17" customWidth="1"/>
    <col min="12794" max="12794" width="10" style="17" customWidth="1"/>
    <col min="12795" max="12795" width="11.375" style="17" customWidth="1"/>
    <col min="12796" max="12796" width="3.75" style="17" customWidth="1"/>
    <col min="12797" max="13042" width="9" style="17"/>
    <col min="13043" max="13043" width="8.75" style="17" customWidth="1"/>
    <col min="13044" max="13044" width="12.875" style="17" customWidth="1"/>
    <col min="13045" max="13045" width="8.25" style="17" customWidth="1"/>
    <col min="13046" max="13046" width="10.125" style="17" customWidth="1"/>
    <col min="13047" max="13047" width="11.375" style="17" customWidth="1"/>
    <col min="13048" max="13048" width="11" style="17" customWidth="1"/>
    <col min="13049" max="13049" width="8.25" style="17" customWidth="1"/>
    <col min="13050" max="13050" width="10" style="17" customWidth="1"/>
    <col min="13051" max="13051" width="11.375" style="17" customWidth="1"/>
    <col min="13052" max="13052" width="3.75" style="17" customWidth="1"/>
    <col min="13053" max="13298" width="9" style="17"/>
    <col min="13299" max="13299" width="8.75" style="17" customWidth="1"/>
    <col min="13300" max="13300" width="12.875" style="17" customWidth="1"/>
    <col min="13301" max="13301" width="8.25" style="17" customWidth="1"/>
    <col min="13302" max="13302" width="10.125" style="17" customWidth="1"/>
    <col min="13303" max="13303" width="11.375" style="17" customWidth="1"/>
    <col min="13304" max="13304" width="11" style="17" customWidth="1"/>
    <col min="13305" max="13305" width="8.25" style="17" customWidth="1"/>
    <col min="13306" max="13306" width="10" style="17" customWidth="1"/>
    <col min="13307" max="13307" width="11.375" style="17" customWidth="1"/>
    <col min="13308" max="13308" width="3.75" style="17" customWidth="1"/>
    <col min="13309" max="13554" width="9" style="17"/>
    <col min="13555" max="13555" width="8.75" style="17" customWidth="1"/>
    <col min="13556" max="13556" width="12.875" style="17" customWidth="1"/>
    <col min="13557" max="13557" width="8.25" style="17" customWidth="1"/>
    <col min="13558" max="13558" width="10.125" style="17" customWidth="1"/>
    <col min="13559" max="13559" width="11.375" style="17" customWidth="1"/>
    <col min="13560" max="13560" width="11" style="17" customWidth="1"/>
    <col min="13561" max="13561" width="8.25" style="17" customWidth="1"/>
    <col min="13562" max="13562" width="10" style="17" customWidth="1"/>
    <col min="13563" max="13563" width="11.375" style="17" customWidth="1"/>
    <col min="13564" max="13564" width="3.75" style="17" customWidth="1"/>
    <col min="13565" max="13810" width="9" style="17"/>
    <col min="13811" max="13811" width="8.75" style="17" customWidth="1"/>
    <col min="13812" max="13812" width="12.875" style="17" customWidth="1"/>
    <col min="13813" max="13813" width="8.25" style="17" customWidth="1"/>
    <col min="13814" max="13814" width="10.125" style="17" customWidth="1"/>
    <col min="13815" max="13815" width="11.375" style="17" customWidth="1"/>
    <col min="13816" max="13816" width="11" style="17" customWidth="1"/>
    <col min="13817" max="13817" width="8.25" style="17" customWidth="1"/>
    <col min="13818" max="13818" width="10" style="17" customWidth="1"/>
    <col min="13819" max="13819" width="11.375" style="17" customWidth="1"/>
    <col min="13820" max="13820" width="3.75" style="17" customWidth="1"/>
    <col min="13821" max="14066" width="9" style="17"/>
    <col min="14067" max="14067" width="8.75" style="17" customWidth="1"/>
    <col min="14068" max="14068" width="12.875" style="17" customWidth="1"/>
    <col min="14069" max="14069" width="8.25" style="17" customWidth="1"/>
    <col min="14070" max="14070" width="10.125" style="17" customWidth="1"/>
    <col min="14071" max="14071" width="11.375" style="17" customWidth="1"/>
    <col min="14072" max="14072" width="11" style="17" customWidth="1"/>
    <col min="14073" max="14073" width="8.25" style="17" customWidth="1"/>
    <col min="14074" max="14074" width="10" style="17" customWidth="1"/>
    <col min="14075" max="14075" width="11.375" style="17" customWidth="1"/>
    <col min="14076" max="14076" width="3.75" style="17" customWidth="1"/>
    <col min="14077" max="14322" width="9" style="17"/>
    <col min="14323" max="14323" width="8.75" style="17" customWidth="1"/>
    <col min="14324" max="14324" width="12.875" style="17" customWidth="1"/>
    <col min="14325" max="14325" width="8.25" style="17" customWidth="1"/>
    <col min="14326" max="14326" width="10.125" style="17" customWidth="1"/>
    <col min="14327" max="14327" width="11.375" style="17" customWidth="1"/>
    <col min="14328" max="14328" width="11" style="17" customWidth="1"/>
    <col min="14329" max="14329" width="8.25" style="17" customWidth="1"/>
    <col min="14330" max="14330" width="10" style="17" customWidth="1"/>
    <col min="14331" max="14331" width="11.375" style="17" customWidth="1"/>
    <col min="14332" max="14332" width="3.75" style="17" customWidth="1"/>
    <col min="14333" max="14578" width="9" style="17"/>
    <col min="14579" max="14579" width="8.75" style="17" customWidth="1"/>
    <col min="14580" max="14580" width="12.875" style="17" customWidth="1"/>
    <col min="14581" max="14581" width="8.25" style="17" customWidth="1"/>
    <col min="14582" max="14582" width="10.125" style="17" customWidth="1"/>
    <col min="14583" max="14583" width="11.375" style="17" customWidth="1"/>
    <col min="14584" max="14584" width="11" style="17" customWidth="1"/>
    <col min="14585" max="14585" width="8.25" style="17" customWidth="1"/>
    <col min="14586" max="14586" width="10" style="17" customWidth="1"/>
    <col min="14587" max="14587" width="11.375" style="17" customWidth="1"/>
    <col min="14588" max="14588" width="3.75" style="17" customWidth="1"/>
    <col min="14589" max="14834" width="9" style="17"/>
    <col min="14835" max="14835" width="8.75" style="17" customWidth="1"/>
    <col min="14836" max="14836" width="12.875" style="17" customWidth="1"/>
    <col min="14837" max="14837" width="8.25" style="17" customWidth="1"/>
    <col min="14838" max="14838" width="10.125" style="17" customWidth="1"/>
    <col min="14839" max="14839" width="11.375" style="17" customWidth="1"/>
    <col min="14840" max="14840" width="11" style="17" customWidth="1"/>
    <col min="14841" max="14841" width="8.25" style="17" customWidth="1"/>
    <col min="14842" max="14842" width="10" style="17" customWidth="1"/>
    <col min="14843" max="14843" width="11.375" style="17" customWidth="1"/>
    <col min="14844" max="14844" width="3.75" style="17" customWidth="1"/>
    <col min="14845" max="15090" width="9" style="17"/>
    <col min="15091" max="15091" width="8.75" style="17" customWidth="1"/>
    <col min="15092" max="15092" width="12.875" style="17" customWidth="1"/>
    <col min="15093" max="15093" width="8.25" style="17" customWidth="1"/>
    <col min="15094" max="15094" width="10.125" style="17" customWidth="1"/>
    <col min="15095" max="15095" width="11.375" style="17" customWidth="1"/>
    <col min="15096" max="15096" width="11" style="17" customWidth="1"/>
    <col min="15097" max="15097" width="8.25" style="17" customWidth="1"/>
    <col min="15098" max="15098" width="10" style="17" customWidth="1"/>
    <col min="15099" max="15099" width="11.375" style="17" customWidth="1"/>
    <col min="15100" max="15100" width="3.75" style="17" customWidth="1"/>
    <col min="15101" max="15346" width="9" style="17"/>
    <col min="15347" max="15347" width="8.75" style="17" customWidth="1"/>
    <col min="15348" max="15348" width="12.875" style="17" customWidth="1"/>
    <col min="15349" max="15349" width="8.25" style="17" customWidth="1"/>
    <col min="15350" max="15350" width="10.125" style="17" customWidth="1"/>
    <col min="15351" max="15351" width="11.375" style="17" customWidth="1"/>
    <col min="15352" max="15352" width="11" style="17" customWidth="1"/>
    <col min="15353" max="15353" width="8.25" style="17" customWidth="1"/>
    <col min="15354" max="15354" width="10" style="17" customWidth="1"/>
    <col min="15355" max="15355" width="11.375" style="17" customWidth="1"/>
    <col min="15356" max="15356" width="3.75" style="17" customWidth="1"/>
    <col min="15357" max="15602" width="9" style="17"/>
    <col min="15603" max="15603" width="8.75" style="17" customWidth="1"/>
    <col min="15604" max="15604" width="12.875" style="17" customWidth="1"/>
    <col min="15605" max="15605" width="8.25" style="17" customWidth="1"/>
    <col min="15606" max="15606" width="10.125" style="17" customWidth="1"/>
    <col min="15607" max="15607" width="11.375" style="17" customWidth="1"/>
    <col min="15608" max="15608" width="11" style="17" customWidth="1"/>
    <col min="15609" max="15609" width="8.25" style="17" customWidth="1"/>
    <col min="15610" max="15610" width="10" style="17" customWidth="1"/>
    <col min="15611" max="15611" width="11.375" style="17" customWidth="1"/>
    <col min="15612" max="15612" width="3.75" style="17" customWidth="1"/>
    <col min="15613" max="15858" width="9" style="17"/>
    <col min="15859" max="15859" width="8.75" style="17" customWidth="1"/>
    <col min="15860" max="15860" width="12.875" style="17" customWidth="1"/>
    <col min="15861" max="15861" width="8.25" style="17" customWidth="1"/>
    <col min="15862" max="15862" width="10.125" style="17" customWidth="1"/>
    <col min="15863" max="15863" width="11.375" style="17" customWidth="1"/>
    <col min="15864" max="15864" width="11" style="17" customWidth="1"/>
    <col min="15865" max="15865" width="8.25" style="17" customWidth="1"/>
    <col min="15866" max="15866" width="10" style="17" customWidth="1"/>
    <col min="15867" max="15867" width="11.375" style="17" customWidth="1"/>
    <col min="15868" max="15868" width="3.75" style="17" customWidth="1"/>
    <col min="15869" max="16114" width="9" style="17"/>
    <col min="16115" max="16115" width="8.75" style="17" customWidth="1"/>
    <col min="16116" max="16116" width="12.875" style="17" customWidth="1"/>
    <col min="16117" max="16117" width="8.25" style="17" customWidth="1"/>
    <col min="16118" max="16118" width="10.125" style="17" customWidth="1"/>
    <col min="16119" max="16119" width="11.375" style="17" customWidth="1"/>
    <col min="16120" max="16120" width="11" style="17" customWidth="1"/>
    <col min="16121" max="16121" width="8.25" style="17" customWidth="1"/>
    <col min="16122" max="16122" width="10" style="17" customWidth="1"/>
    <col min="16123" max="16123" width="11.375" style="17" customWidth="1"/>
    <col min="16124" max="16124" width="3.75" style="17" customWidth="1"/>
    <col min="16125" max="16384" width="9" style="17"/>
  </cols>
  <sheetData>
    <row r="1" spans="1:9">
      <c r="A1" s="50" t="s">
        <v>144</v>
      </c>
      <c r="B1" s="22"/>
      <c r="C1" s="22"/>
      <c r="D1" s="22"/>
      <c r="E1" s="22"/>
      <c r="F1" s="22"/>
      <c r="G1" s="22"/>
      <c r="H1" s="22"/>
      <c r="I1" s="22"/>
    </row>
    <row r="2" spans="1:9">
      <c r="A2" s="22"/>
      <c r="B2" s="22"/>
      <c r="C2" s="22"/>
      <c r="D2" s="22"/>
      <c r="E2" s="22"/>
      <c r="F2" s="22"/>
      <c r="G2" s="22"/>
      <c r="H2" s="22"/>
      <c r="I2" s="22"/>
    </row>
    <row r="3" spans="1:9">
      <c r="A3" s="51" t="s">
        <v>53</v>
      </c>
      <c r="B3" s="18" t="s">
        <v>145</v>
      </c>
      <c r="C3" s="50"/>
      <c r="D3" s="50"/>
      <c r="E3" s="50"/>
      <c r="F3" s="50"/>
      <c r="G3" s="50"/>
      <c r="H3" s="50"/>
      <c r="I3" s="50"/>
    </row>
    <row r="4" spans="1:9">
      <c r="A4" s="51"/>
      <c r="B4" s="110" t="s">
        <v>146</v>
      </c>
      <c r="C4" s="50"/>
      <c r="D4" s="50"/>
      <c r="E4" s="50"/>
      <c r="F4" s="50"/>
      <c r="G4" s="50"/>
      <c r="H4" s="50"/>
      <c r="I4" s="50"/>
    </row>
    <row r="5" spans="1:9">
      <c r="A5" s="51"/>
      <c r="B5" s="18"/>
      <c r="C5" s="50"/>
      <c r="D5" s="50"/>
      <c r="E5" s="50"/>
      <c r="F5" s="50"/>
      <c r="G5" s="50"/>
      <c r="H5" s="50"/>
      <c r="I5" s="50"/>
    </row>
    <row r="6" spans="1:9">
      <c r="A6" s="51" t="s">
        <v>53</v>
      </c>
      <c r="B6" s="18" t="s">
        <v>147</v>
      </c>
      <c r="C6" s="50"/>
      <c r="D6" s="50"/>
      <c r="E6" s="50"/>
      <c r="F6" s="50"/>
      <c r="G6" s="50"/>
      <c r="H6" s="50"/>
      <c r="I6" s="50"/>
    </row>
    <row r="7" spans="1:9">
      <c r="A7" s="51"/>
      <c r="B7" s="18" t="s">
        <v>148</v>
      </c>
      <c r="C7" s="50"/>
      <c r="D7" s="50"/>
      <c r="E7" s="50"/>
      <c r="F7" s="50"/>
      <c r="G7" s="50"/>
      <c r="H7" s="50"/>
      <c r="I7" s="50"/>
    </row>
    <row r="8" spans="1:9">
      <c r="A8" s="51"/>
      <c r="B8" s="18" t="s">
        <v>149</v>
      </c>
      <c r="C8" s="50"/>
      <c r="D8" s="50"/>
      <c r="E8" s="50"/>
      <c r="F8" s="50"/>
      <c r="G8" s="50"/>
      <c r="H8" s="50"/>
      <c r="I8" s="50"/>
    </row>
    <row r="9" spans="1:9">
      <c r="A9" s="51"/>
      <c r="B9" s="18" t="s">
        <v>150</v>
      </c>
      <c r="C9" s="50"/>
      <c r="D9" s="50"/>
      <c r="E9" s="50"/>
      <c r="F9" s="50"/>
      <c r="G9" s="50"/>
      <c r="H9" s="50"/>
      <c r="I9" s="50"/>
    </row>
    <row r="10" spans="1:9">
      <c r="A10" s="51"/>
      <c r="B10" s="18" t="s">
        <v>151</v>
      </c>
      <c r="C10" s="50"/>
      <c r="D10" s="50"/>
      <c r="E10" s="50"/>
      <c r="F10" s="50"/>
      <c r="G10" s="50"/>
      <c r="H10" s="50"/>
      <c r="I10" s="50"/>
    </row>
    <row r="11" spans="1:9">
      <c r="A11" s="51"/>
      <c r="B11" s="18" t="s">
        <v>152</v>
      </c>
      <c r="C11" s="50"/>
      <c r="D11" s="50"/>
      <c r="E11" s="50"/>
      <c r="F11" s="50"/>
      <c r="G11" s="50"/>
      <c r="H11" s="50"/>
      <c r="I11" s="50"/>
    </row>
    <row r="12" spans="1:9">
      <c r="A12" s="51"/>
      <c r="B12" s="18"/>
      <c r="C12" s="50"/>
      <c r="D12" s="50"/>
      <c r="E12" s="50"/>
      <c r="F12" s="50"/>
      <c r="G12" s="50"/>
      <c r="H12" s="50"/>
      <c r="I12" s="50"/>
    </row>
    <row r="13" spans="1:9">
      <c r="A13" s="51" t="s">
        <v>53</v>
      </c>
      <c r="B13" s="18" t="s">
        <v>153</v>
      </c>
      <c r="C13" s="50"/>
      <c r="D13" s="50"/>
      <c r="E13" s="50"/>
      <c r="F13" s="50"/>
      <c r="G13" s="50"/>
      <c r="H13" s="50"/>
      <c r="I13" s="50"/>
    </row>
    <row r="14" spans="1:9">
      <c r="A14" s="51"/>
      <c r="B14" s="18" t="s">
        <v>154</v>
      </c>
      <c r="C14" s="50"/>
      <c r="D14" s="50"/>
      <c r="E14" s="50"/>
      <c r="F14" s="50"/>
      <c r="G14" s="50"/>
      <c r="H14" s="50"/>
      <c r="I14" s="50"/>
    </row>
    <row r="15" spans="1:9">
      <c r="B15" s="18"/>
      <c r="C15" s="18"/>
      <c r="D15" s="18"/>
      <c r="E15" s="18"/>
      <c r="F15" s="18"/>
      <c r="G15" s="18"/>
      <c r="H15" s="18"/>
      <c r="I15" s="18"/>
    </row>
    <row r="16" spans="1:9">
      <c r="A16" s="51" t="s">
        <v>155</v>
      </c>
      <c r="B16" s="18" t="s">
        <v>156</v>
      </c>
      <c r="C16" s="50"/>
      <c r="D16" s="50"/>
      <c r="E16" s="50"/>
      <c r="F16" s="50"/>
      <c r="G16" s="50"/>
      <c r="H16" s="50"/>
      <c r="I16" s="50"/>
    </row>
    <row r="17" spans="1:9">
      <c r="A17" s="51"/>
      <c r="B17" s="18" t="s">
        <v>157</v>
      </c>
      <c r="C17" s="50"/>
      <c r="D17" s="50"/>
      <c r="E17" s="50"/>
      <c r="F17" s="50"/>
      <c r="G17" s="50"/>
      <c r="H17" s="50"/>
      <c r="I17" s="50"/>
    </row>
    <row r="18" spans="1:9">
      <c r="B18" s="17" t="s">
        <v>158</v>
      </c>
      <c r="D18" s="18"/>
      <c r="E18" s="18"/>
      <c r="F18" s="18"/>
      <c r="G18" s="18"/>
    </row>
    <row r="19" spans="1:9">
      <c r="D19" s="18"/>
      <c r="E19" s="18"/>
      <c r="F19" s="18"/>
      <c r="G19" s="18"/>
    </row>
    <row r="20" spans="1:9">
      <c r="A20" s="17" t="s">
        <v>159</v>
      </c>
    </row>
    <row r="21" spans="1:9" ht="40.5">
      <c r="A21" s="111" t="s">
        <v>160</v>
      </c>
      <c r="B21" s="112" t="s">
        <v>161</v>
      </c>
      <c r="C21" s="113" t="s">
        <v>92</v>
      </c>
      <c r="D21" s="113" t="s">
        <v>93</v>
      </c>
      <c r="E21" s="114" t="s">
        <v>162</v>
      </c>
      <c r="F21" s="115" t="s">
        <v>95</v>
      </c>
      <c r="G21" s="113" t="s">
        <v>92</v>
      </c>
      <c r="H21" s="113" t="s">
        <v>93</v>
      </c>
      <c r="I21" s="114" t="s">
        <v>163</v>
      </c>
    </row>
    <row r="22" spans="1:9" ht="17.25" customHeight="1">
      <c r="A22" s="116" t="s">
        <v>164</v>
      </c>
      <c r="B22" s="117">
        <v>13231</v>
      </c>
      <c r="C22" s="42">
        <v>0.25184635297700625</v>
      </c>
      <c r="D22" s="106">
        <v>-4.2688662180739412E-2</v>
      </c>
      <c r="E22" s="118">
        <v>13821</v>
      </c>
      <c r="F22" s="119">
        <v>1383</v>
      </c>
      <c r="G22" s="42">
        <v>0.34644288577154309</v>
      </c>
      <c r="H22" s="106">
        <v>-2.0538243626062269E-2</v>
      </c>
      <c r="I22" s="118">
        <v>1412</v>
      </c>
    </row>
    <row r="23" spans="1:9" ht="17.25" customHeight="1">
      <c r="A23" s="116" t="s">
        <v>165</v>
      </c>
      <c r="B23" s="117">
        <v>6748</v>
      </c>
      <c r="C23" s="42">
        <v>0.12844525658596009</v>
      </c>
      <c r="D23" s="106">
        <v>0.1211164645289915</v>
      </c>
      <c r="E23" s="118">
        <v>6019</v>
      </c>
      <c r="F23" s="119">
        <v>524</v>
      </c>
      <c r="G23" s="42">
        <v>0.13126252505010019</v>
      </c>
      <c r="H23" s="106">
        <v>0.15418502202643181</v>
      </c>
      <c r="I23" s="118">
        <v>454</v>
      </c>
    </row>
    <row r="24" spans="1:9" ht="17.25" customHeight="1">
      <c r="A24" s="116" t="s">
        <v>166</v>
      </c>
      <c r="B24" s="117">
        <v>3905</v>
      </c>
      <c r="C24" s="42">
        <v>7.4329983249581233E-2</v>
      </c>
      <c r="D24" s="106">
        <v>6.3742849359847531E-2</v>
      </c>
      <c r="E24" s="118">
        <v>3671</v>
      </c>
      <c r="F24" s="119">
        <v>195</v>
      </c>
      <c r="G24" s="42">
        <v>4.8847695390781563E-2</v>
      </c>
      <c r="H24" s="106">
        <v>0.29139072847682113</v>
      </c>
      <c r="I24" s="118">
        <v>151</v>
      </c>
    </row>
    <row r="25" spans="1:9" ht="17.25" customHeight="1">
      <c r="A25" s="116" t="s">
        <v>167</v>
      </c>
      <c r="B25" s="117">
        <v>10341</v>
      </c>
      <c r="C25" s="42">
        <v>0.19683645500228414</v>
      </c>
      <c r="D25" s="106">
        <v>2.4673008323424561E-2</v>
      </c>
      <c r="E25" s="118">
        <v>10092</v>
      </c>
      <c r="F25" s="119">
        <v>354</v>
      </c>
      <c r="G25" s="42">
        <v>8.8677354709418843E-2</v>
      </c>
      <c r="H25" s="106">
        <v>1.4326647564469885E-2</v>
      </c>
      <c r="I25" s="118">
        <v>349</v>
      </c>
    </row>
    <row r="26" spans="1:9" ht="17.25" customHeight="1">
      <c r="A26" s="116" t="s">
        <v>168</v>
      </c>
      <c r="B26" s="117">
        <v>5821</v>
      </c>
      <c r="C26" s="42">
        <v>0.11080021318714786</v>
      </c>
      <c r="D26" s="106">
        <v>-2.0857863751051253E-2</v>
      </c>
      <c r="E26" s="118">
        <v>5945</v>
      </c>
      <c r="F26" s="119">
        <v>461</v>
      </c>
      <c r="G26" s="42">
        <v>0.1154809619238477</v>
      </c>
      <c r="H26" s="106">
        <v>0.10287081339712922</v>
      </c>
      <c r="I26" s="118">
        <v>418</v>
      </c>
    </row>
    <row r="27" spans="1:9" ht="17.25" customHeight="1">
      <c r="A27" s="116" t="s">
        <v>169</v>
      </c>
      <c r="B27" s="117">
        <v>8443</v>
      </c>
      <c r="C27" s="42">
        <v>0.1607088472666362</v>
      </c>
      <c r="D27" s="106">
        <v>-4.5341474445952046E-2</v>
      </c>
      <c r="E27" s="118">
        <v>8844</v>
      </c>
      <c r="F27" s="119">
        <v>657</v>
      </c>
      <c r="G27" s="42">
        <v>0.16457915831663328</v>
      </c>
      <c r="H27" s="106">
        <v>-9.0497737556560764E-3</v>
      </c>
      <c r="I27" s="118">
        <v>663</v>
      </c>
    </row>
    <row r="28" spans="1:9" ht="17.25" customHeight="1">
      <c r="A28" s="116" t="s">
        <v>170</v>
      </c>
      <c r="B28" s="117">
        <v>4047</v>
      </c>
      <c r="C28" s="42">
        <v>7.7032891731384195E-2</v>
      </c>
      <c r="D28" s="106">
        <v>-1.0271460014673495E-2</v>
      </c>
      <c r="E28" s="118">
        <v>4089</v>
      </c>
      <c r="F28" s="119">
        <v>418</v>
      </c>
      <c r="G28" s="42">
        <v>0.10470941883767534</v>
      </c>
      <c r="H28" s="106">
        <v>-1.8779342723004744E-2</v>
      </c>
      <c r="I28" s="118">
        <v>426</v>
      </c>
    </row>
    <row r="29" spans="1:9" ht="17.25" customHeight="1">
      <c r="A29" s="120" t="s">
        <v>171</v>
      </c>
      <c r="B29" s="121">
        <v>52536</v>
      </c>
      <c r="C29" s="43">
        <v>1</v>
      </c>
      <c r="D29" s="122">
        <v>1.0479983232027923E-3</v>
      </c>
      <c r="E29" s="123">
        <v>52481</v>
      </c>
      <c r="F29" s="93">
        <v>3992</v>
      </c>
      <c r="G29" s="43">
        <v>1</v>
      </c>
      <c r="H29" s="122">
        <v>3.1E-2</v>
      </c>
      <c r="I29" s="123">
        <v>3874</v>
      </c>
    </row>
    <row r="30" spans="1:9">
      <c r="A30" s="124" t="s">
        <v>172</v>
      </c>
      <c r="B30" s="124"/>
      <c r="C30" s="124"/>
      <c r="D30" s="124"/>
      <c r="E30" s="124"/>
      <c r="F30" s="124"/>
      <c r="G30" s="124"/>
      <c r="H30" s="124"/>
      <c r="I30" s="124"/>
    </row>
    <row r="31" spans="1:9">
      <c r="A31" s="109"/>
      <c r="B31" s="109"/>
      <c r="C31" s="109"/>
      <c r="D31" s="109"/>
      <c r="E31" s="109"/>
      <c r="F31" s="109"/>
      <c r="G31" s="109"/>
      <c r="H31" s="109"/>
      <c r="I31" s="109"/>
    </row>
    <row r="32" spans="1:9">
      <c r="A32" s="17" t="s">
        <v>173</v>
      </c>
      <c r="H32" s="16" t="s">
        <v>174</v>
      </c>
    </row>
    <row r="47" spans="8:8">
      <c r="H47" s="16" t="s">
        <v>175</v>
      </c>
    </row>
  </sheetData>
  <mergeCells count="1">
    <mergeCell ref="A30:I30"/>
  </mergeCells>
  <phoneticPr fontId="1"/>
  <pageMargins left="0.7" right="0.7" top="0.75" bottom="0.75" header="0.3" footer="0.3"/>
  <pageSetup paperSize="9" scale="9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4"/>
  <sheetViews>
    <sheetView topLeftCell="B1" zoomScale="115" zoomScaleNormal="115" workbookViewId="0">
      <selection activeCell="J10" sqref="J10"/>
    </sheetView>
  </sheetViews>
  <sheetFormatPr defaultRowHeight="11.25"/>
  <cols>
    <col min="1" max="1" width="5" style="128" customWidth="1"/>
    <col min="2" max="2" width="8.625" style="128" customWidth="1"/>
    <col min="3" max="3" width="6.75" style="128" customWidth="1"/>
    <col min="4" max="4" width="10.5" style="128" customWidth="1"/>
    <col min="5" max="16" width="8.125" style="128" customWidth="1"/>
    <col min="17" max="17" width="10.375" style="128" customWidth="1"/>
    <col min="18" max="18" width="5.875" style="128" customWidth="1"/>
    <col min="19" max="256" width="9" style="128"/>
    <col min="257" max="257" width="5" style="128" customWidth="1"/>
    <col min="258" max="258" width="8.625" style="128" customWidth="1"/>
    <col min="259" max="259" width="6.75" style="128" customWidth="1"/>
    <col min="260" max="260" width="10.5" style="128" customWidth="1"/>
    <col min="261" max="272" width="8.125" style="128" customWidth="1"/>
    <col min="273" max="273" width="10.375" style="128" customWidth="1"/>
    <col min="274" max="274" width="5.875" style="128" customWidth="1"/>
    <col min="275" max="512" width="9" style="128"/>
    <col min="513" max="513" width="5" style="128" customWidth="1"/>
    <col min="514" max="514" width="8.625" style="128" customWidth="1"/>
    <col min="515" max="515" width="6.75" style="128" customWidth="1"/>
    <col min="516" max="516" width="10.5" style="128" customWidth="1"/>
    <col min="517" max="528" width="8.125" style="128" customWidth="1"/>
    <col min="529" max="529" width="10.375" style="128" customWidth="1"/>
    <col min="530" max="530" width="5.875" style="128" customWidth="1"/>
    <col min="531" max="768" width="9" style="128"/>
    <col min="769" max="769" width="5" style="128" customWidth="1"/>
    <col min="770" max="770" width="8.625" style="128" customWidth="1"/>
    <col min="771" max="771" width="6.75" style="128" customWidth="1"/>
    <col min="772" max="772" width="10.5" style="128" customWidth="1"/>
    <col min="773" max="784" width="8.125" style="128" customWidth="1"/>
    <col min="785" max="785" width="10.375" style="128" customWidth="1"/>
    <col min="786" max="786" width="5.875" style="128" customWidth="1"/>
    <col min="787" max="1024" width="9" style="128"/>
    <col min="1025" max="1025" width="5" style="128" customWidth="1"/>
    <col min="1026" max="1026" width="8.625" style="128" customWidth="1"/>
    <col min="1027" max="1027" width="6.75" style="128" customWidth="1"/>
    <col min="1028" max="1028" width="10.5" style="128" customWidth="1"/>
    <col min="1029" max="1040" width="8.125" style="128" customWidth="1"/>
    <col min="1041" max="1041" width="10.375" style="128" customWidth="1"/>
    <col min="1042" max="1042" width="5.875" style="128" customWidth="1"/>
    <col min="1043" max="1280" width="9" style="128"/>
    <col min="1281" max="1281" width="5" style="128" customWidth="1"/>
    <col min="1282" max="1282" width="8.625" style="128" customWidth="1"/>
    <col min="1283" max="1283" width="6.75" style="128" customWidth="1"/>
    <col min="1284" max="1284" width="10.5" style="128" customWidth="1"/>
    <col min="1285" max="1296" width="8.125" style="128" customWidth="1"/>
    <col min="1297" max="1297" width="10.375" style="128" customWidth="1"/>
    <col min="1298" max="1298" width="5.875" style="128" customWidth="1"/>
    <col min="1299" max="1536" width="9" style="128"/>
    <col min="1537" max="1537" width="5" style="128" customWidth="1"/>
    <col min="1538" max="1538" width="8.625" style="128" customWidth="1"/>
    <col min="1539" max="1539" width="6.75" style="128" customWidth="1"/>
    <col min="1540" max="1540" width="10.5" style="128" customWidth="1"/>
    <col min="1541" max="1552" width="8.125" style="128" customWidth="1"/>
    <col min="1553" max="1553" width="10.375" style="128" customWidth="1"/>
    <col min="1554" max="1554" width="5.875" style="128" customWidth="1"/>
    <col min="1555" max="1792" width="9" style="128"/>
    <col min="1793" max="1793" width="5" style="128" customWidth="1"/>
    <col min="1794" max="1794" width="8.625" style="128" customWidth="1"/>
    <col min="1795" max="1795" width="6.75" style="128" customWidth="1"/>
    <col min="1796" max="1796" width="10.5" style="128" customWidth="1"/>
    <col min="1797" max="1808" width="8.125" style="128" customWidth="1"/>
    <col min="1809" max="1809" width="10.375" style="128" customWidth="1"/>
    <col min="1810" max="1810" width="5.875" style="128" customWidth="1"/>
    <col min="1811" max="2048" width="9" style="128"/>
    <col min="2049" max="2049" width="5" style="128" customWidth="1"/>
    <col min="2050" max="2050" width="8.625" style="128" customWidth="1"/>
    <col min="2051" max="2051" width="6.75" style="128" customWidth="1"/>
    <col min="2052" max="2052" width="10.5" style="128" customWidth="1"/>
    <col min="2053" max="2064" width="8.125" style="128" customWidth="1"/>
    <col min="2065" max="2065" width="10.375" style="128" customWidth="1"/>
    <col min="2066" max="2066" width="5.875" style="128" customWidth="1"/>
    <col min="2067" max="2304" width="9" style="128"/>
    <col min="2305" max="2305" width="5" style="128" customWidth="1"/>
    <col min="2306" max="2306" width="8.625" style="128" customWidth="1"/>
    <col min="2307" max="2307" width="6.75" style="128" customWidth="1"/>
    <col min="2308" max="2308" width="10.5" style="128" customWidth="1"/>
    <col min="2309" max="2320" width="8.125" style="128" customWidth="1"/>
    <col min="2321" max="2321" width="10.375" style="128" customWidth="1"/>
    <col min="2322" max="2322" width="5.875" style="128" customWidth="1"/>
    <col min="2323" max="2560" width="9" style="128"/>
    <col min="2561" max="2561" width="5" style="128" customWidth="1"/>
    <col min="2562" max="2562" width="8.625" style="128" customWidth="1"/>
    <col min="2563" max="2563" width="6.75" style="128" customWidth="1"/>
    <col min="2564" max="2564" width="10.5" style="128" customWidth="1"/>
    <col min="2565" max="2576" width="8.125" style="128" customWidth="1"/>
    <col min="2577" max="2577" width="10.375" style="128" customWidth="1"/>
    <col min="2578" max="2578" width="5.875" style="128" customWidth="1"/>
    <col min="2579" max="2816" width="9" style="128"/>
    <col min="2817" max="2817" width="5" style="128" customWidth="1"/>
    <col min="2818" max="2818" width="8.625" style="128" customWidth="1"/>
    <col min="2819" max="2819" width="6.75" style="128" customWidth="1"/>
    <col min="2820" max="2820" width="10.5" style="128" customWidth="1"/>
    <col min="2821" max="2832" width="8.125" style="128" customWidth="1"/>
    <col min="2833" max="2833" width="10.375" style="128" customWidth="1"/>
    <col min="2834" max="2834" width="5.875" style="128" customWidth="1"/>
    <col min="2835" max="3072" width="9" style="128"/>
    <col min="3073" max="3073" width="5" style="128" customWidth="1"/>
    <col min="3074" max="3074" width="8.625" style="128" customWidth="1"/>
    <col min="3075" max="3075" width="6.75" style="128" customWidth="1"/>
    <col min="3076" max="3076" width="10.5" style="128" customWidth="1"/>
    <col min="3077" max="3088" width="8.125" style="128" customWidth="1"/>
    <col min="3089" max="3089" width="10.375" style="128" customWidth="1"/>
    <col min="3090" max="3090" width="5.875" style="128" customWidth="1"/>
    <col min="3091" max="3328" width="9" style="128"/>
    <col min="3329" max="3329" width="5" style="128" customWidth="1"/>
    <col min="3330" max="3330" width="8.625" style="128" customWidth="1"/>
    <col min="3331" max="3331" width="6.75" style="128" customWidth="1"/>
    <col min="3332" max="3332" width="10.5" style="128" customWidth="1"/>
    <col min="3333" max="3344" width="8.125" style="128" customWidth="1"/>
    <col min="3345" max="3345" width="10.375" style="128" customWidth="1"/>
    <col min="3346" max="3346" width="5.875" style="128" customWidth="1"/>
    <col min="3347" max="3584" width="9" style="128"/>
    <col min="3585" max="3585" width="5" style="128" customWidth="1"/>
    <col min="3586" max="3586" width="8.625" style="128" customWidth="1"/>
    <col min="3587" max="3587" width="6.75" style="128" customWidth="1"/>
    <col min="3588" max="3588" width="10.5" style="128" customWidth="1"/>
    <col min="3589" max="3600" width="8.125" style="128" customWidth="1"/>
    <col min="3601" max="3601" width="10.375" style="128" customWidth="1"/>
    <col min="3602" max="3602" width="5.875" style="128" customWidth="1"/>
    <col min="3603" max="3840" width="9" style="128"/>
    <col min="3841" max="3841" width="5" style="128" customWidth="1"/>
    <col min="3842" max="3842" width="8.625" style="128" customWidth="1"/>
    <col min="3843" max="3843" width="6.75" style="128" customWidth="1"/>
    <col min="3844" max="3844" width="10.5" style="128" customWidth="1"/>
    <col min="3845" max="3856" width="8.125" style="128" customWidth="1"/>
    <col min="3857" max="3857" width="10.375" style="128" customWidth="1"/>
    <col min="3858" max="3858" width="5.875" style="128" customWidth="1"/>
    <col min="3859" max="4096" width="9" style="128"/>
    <col min="4097" max="4097" width="5" style="128" customWidth="1"/>
    <col min="4098" max="4098" width="8.625" style="128" customWidth="1"/>
    <col min="4099" max="4099" width="6.75" style="128" customWidth="1"/>
    <col min="4100" max="4100" width="10.5" style="128" customWidth="1"/>
    <col min="4101" max="4112" width="8.125" style="128" customWidth="1"/>
    <col min="4113" max="4113" width="10.375" style="128" customWidth="1"/>
    <col min="4114" max="4114" width="5.875" style="128" customWidth="1"/>
    <col min="4115" max="4352" width="9" style="128"/>
    <col min="4353" max="4353" width="5" style="128" customWidth="1"/>
    <col min="4354" max="4354" width="8.625" style="128" customWidth="1"/>
    <col min="4355" max="4355" width="6.75" style="128" customWidth="1"/>
    <col min="4356" max="4356" width="10.5" style="128" customWidth="1"/>
    <col min="4357" max="4368" width="8.125" style="128" customWidth="1"/>
    <col min="4369" max="4369" width="10.375" style="128" customWidth="1"/>
    <col min="4370" max="4370" width="5.875" style="128" customWidth="1"/>
    <col min="4371" max="4608" width="9" style="128"/>
    <col min="4609" max="4609" width="5" style="128" customWidth="1"/>
    <col min="4610" max="4610" width="8.625" style="128" customWidth="1"/>
    <col min="4611" max="4611" width="6.75" style="128" customWidth="1"/>
    <col min="4612" max="4612" width="10.5" style="128" customWidth="1"/>
    <col min="4613" max="4624" width="8.125" style="128" customWidth="1"/>
    <col min="4625" max="4625" width="10.375" style="128" customWidth="1"/>
    <col min="4626" max="4626" width="5.875" style="128" customWidth="1"/>
    <col min="4627" max="4864" width="9" style="128"/>
    <col min="4865" max="4865" width="5" style="128" customWidth="1"/>
    <col min="4866" max="4866" width="8.625" style="128" customWidth="1"/>
    <col min="4867" max="4867" width="6.75" style="128" customWidth="1"/>
    <col min="4868" max="4868" width="10.5" style="128" customWidth="1"/>
    <col min="4869" max="4880" width="8.125" style="128" customWidth="1"/>
    <col min="4881" max="4881" width="10.375" style="128" customWidth="1"/>
    <col min="4882" max="4882" width="5.875" style="128" customWidth="1"/>
    <col min="4883" max="5120" width="9" style="128"/>
    <col min="5121" max="5121" width="5" style="128" customWidth="1"/>
    <col min="5122" max="5122" width="8.625" style="128" customWidth="1"/>
    <col min="5123" max="5123" width="6.75" style="128" customWidth="1"/>
    <col min="5124" max="5124" width="10.5" style="128" customWidth="1"/>
    <col min="5125" max="5136" width="8.125" style="128" customWidth="1"/>
    <col min="5137" max="5137" width="10.375" style="128" customWidth="1"/>
    <col min="5138" max="5138" width="5.875" style="128" customWidth="1"/>
    <col min="5139" max="5376" width="9" style="128"/>
    <col min="5377" max="5377" width="5" style="128" customWidth="1"/>
    <col min="5378" max="5378" width="8.625" style="128" customWidth="1"/>
    <col min="5379" max="5379" width="6.75" style="128" customWidth="1"/>
    <col min="5380" max="5380" width="10.5" style="128" customWidth="1"/>
    <col min="5381" max="5392" width="8.125" style="128" customWidth="1"/>
    <col min="5393" max="5393" width="10.375" style="128" customWidth="1"/>
    <col min="5394" max="5394" width="5.875" style="128" customWidth="1"/>
    <col min="5395" max="5632" width="9" style="128"/>
    <col min="5633" max="5633" width="5" style="128" customWidth="1"/>
    <col min="5634" max="5634" width="8.625" style="128" customWidth="1"/>
    <col min="5635" max="5635" width="6.75" style="128" customWidth="1"/>
    <col min="5636" max="5636" width="10.5" style="128" customWidth="1"/>
    <col min="5637" max="5648" width="8.125" style="128" customWidth="1"/>
    <col min="5649" max="5649" width="10.375" style="128" customWidth="1"/>
    <col min="5650" max="5650" width="5.875" style="128" customWidth="1"/>
    <col min="5651" max="5888" width="9" style="128"/>
    <col min="5889" max="5889" width="5" style="128" customWidth="1"/>
    <col min="5890" max="5890" width="8.625" style="128" customWidth="1"/>
    <col min="5891" max="5891" width="6.75" style="128" customWidth="1"/>
    <col min="5892" max="5892" width="10.5" style="128" customWidth="1"/>
    <col min="5893" max="5904" width="8.125" style="128" customWidth="1"/>
    <col min="5905" max="5905" width="10.375" style="128" customWidth="1"/>
    <col min="5906" max="5906" width="5.875" style="128" customWidth="1"/>
    <col min="5907" max="6144" width="9" style="128"/>
    <col min="6145" max="6145" width="5" style="128" customWidth="1"/>
    <col min="6146" max="6146" width="8.625" style="128" customWidth="1"/>
    <col min="6147" max="6147" width="6.75" style="128" customWidth="1"/>
    <col min="6148" max="6148" width="10.5" style="128" customWidth="1"/>
    <col min="6149" max="6160" width="8.125" style="128" customWidth="1"/>
    <col min="6161" max="6161" width="10.375" style="128" customWidth="1"/>
    <col min="6162" max="6162" width="5.875" style="128" customWidth="1"/>
    <col min="6163" max="6400" width="9" style="128"/>
    <col min="6401" max="6401" width="5" style="128" customWidth="1"/>
    <col min="6402" max="6402" width="8.625" style="128" customWidth="1"/>
    <col min="6403" max="6403" width="6.75" style="128" customWidth="1"/>
    <col min="6404" max="6404" width="10.5" style="128" customWidth="1"/>
    <col min="6405" max="6416" width="8.125" style="128" customWidth="1"/>
    <col min="6417" max="6417" width="10.375" style="128" customWidth="1"/>
    <col min="6418" max="6418" width="5.875" style="128" customWidth="1"/>
    <col min="6419" max="6656" width="9" style="128"/>
    <col min="6657" max="6657" width="5" style="128" customWidth="1"/>
    <col min="6658" max="6658" width="8.625" style="128" customWidth="1"/>
    <col min="6659" max="6659" width="6.75" style="128" customWidth="1"/>
    <col min="6660" max="6660" width="10.5" style="128" customWidth="1"/>
    <col min="6661" max="6672" width="8.125" style="128" customWidth="1"/>
    <col min="6673" max="6673" width="10.375" style="128" customWidth="1"/>
    <col min="6674" max="6674" width="5.875" style="128" customWidth="1"/>
    <col min="6675" max="6912" width="9" style="128"/>
    <col min="6913" max="6913" width="5" style="128" customWidth="1"/>
    <col min="6914" max="6914" width="8.625" style="128" customWidth="1"/>
    <col min="6915" max="6915" width="6.75" style="128" customWidth="1"/>
    <col min="6916" max="6916" width="10.5" style="128" customWidth="1"/>
    <col min="6917" max="6928" width="8.125" style="128" customWidth="1"/>
    <col min="6929" max="6929" width="10.375" style="128" customWidth="1"/>
    <col min="6930" max="6930" width="5.875" style="128" customWidth="1"/>
    <col min="6931" max="7168" width="9" style="128"/>
    <col min="7169" max="7169" width="5" style="128" customWidth="1"/>
    <col min="7170" max="7170" width="8.625" style="128" customWidth="1"/>
    <col min="7171" max="7171" width="6.75" style="128" customWidth="1"/>
    <col min="7172" max="7172" width="10.5" style="128" customWidth="1"/>
    <col min="7173" max="7184" width="8.125" style="128" customWidth="1"/>
    <col min="7185" max="7185" width="10.375" style="128" customWidth="1"/>
    <col min="7186" max="7186" width="5.875" style="128" customWidth="1"/>
    <col min="7187" max="7424" width="9" style="128"/>
    <col min="7425" max="7425" width="5" style="128" customWidth="1"/>
    <col min="7426" max="7426" width="8.625" style="128" customWidth="1"/>
    <col min="7427" max="7427" width="6.75" style="128" customWidth="1"/>
    <col min="7428" max="7428" width="10.5" style="128" customWidth="1"/>
    <col min="7429" max="7440" width="8.125" style="128" customWidth="1"/>
    <col min="7441" max="7441" width="10.375" style="128" customWidth="1"/>
    <col min="7442" max="7442" width="5.875" style="128" customWidth="1"/>
    <col min="7443" max="7680" width="9" style="128"/>
    <col min="7681" max="7681" width="5" style="128" customWidth="1"/>
    <col min="7682" max="7682" width="8.625" style="128" customWidth="1"/>
    <col min="7683" max="7683" width="6.75" style="128" customWidth="1"/>
    <col min="7684" max="7684" width="10.5" style="128" customWidth="1"/>
    <col min="7685" max="7696" width="8.125" style="128" customWidth="1"/>
    <col min="7697" max="7697" width="10.375" style="128" customWidth="1"/>
    <col min="7698" max="7698" width="5.875" style="128" customWidth="1"/>
    <col min="7699" max="7936" width="9" style="128"/>
    <col min="7937" max="7937" width="5" style="128" customWidth="1"/>
    <col min="7938" max="7938" width="8.625" style="128" customWidth="1"/>
    <col min="7939" max="7939" width="6.75" style="128" customWidth="1"/>
    <col min="7940" max="7940" width="10.5" style="128" customWidth="1"/>
    <col min="7941" max="7952" width="8.125" style="128" customWidth="1"/>
    <col min="7953" max="7953" width="10.375" style="128" customWidth="1"/>
    <col min="7954" max="7954" width="5.875" style="128" customWidth="1"/>
    <col min="7955" max="8192" width="9" style="128"/>
    <col min="8193" max="8193" width="5" style="128" customWidth="1"/>
    <col min="8194" max="8194" width="8.625" style="128" customWidth="1"/>
    <col min="8195" max="8195" width="6.75" style="128" customWidth="1"/>
    <col min="8196" max="8196" width="10.5" style="128" customWidth="1"/>
    <col min="8197" max="8208" width="8.125" style="128" customWidth="1"/>
    <col min="8209" max="8209" width="10.375" style="128" customWidth="1"/>
    <col min="8210" max="8210" width="5.875" style="128" customWidth="1"/>
    <col min="8211" max="8448" width="9" style="128"/>
    <col min="8449" max="8449" width="5" style="128" customWidth="1"/>
    <col min="8450" max="8450" width="8.625" style="128" customWidth="1"/>
    <col min="8451" max="8451" width="6.75" style="128" customWidth="1"/>
    <col min="8452" max="8452" width="10.5" style="128" customWidth="1"/>
    <col min="8453" max="8464" width="8.125" style="128" customWidth="1"/>
    <col min="8465" max="8465" width="10.375" style="128" customWidth="1"/>
    <col min="8466" max="8466" width="5.875" style="128" customWidth="1"/>
    <col min="8467" max="8704" width="9" style="128"/>
    <col min="8705" max="8705" width="5" style="128" customWidth="1"/>
    <col min="8706" max="8706" width="8.625" style="128" customWidth="1"/>
    <col min="8707" max="8707" width="6.75" style="128" customWidth="1"/>
    <col min="8708" max="8708" width="10.5" style="128" customWidth="1"/>
    <col min="8709" max="8720" width="8.125" style="128" customWidth="1"/>
    <col min="8721" max="8721" width="10.375" style="128" customWidth="1"/>
    <col min="8722" max="8722" width="5.875" style="128" customWidth="1"/>
    <col min="8723" max="8960" width="9" style="128"/>
    <col min="8961" max="8961" width="5" style="128" customWidth="1"/>
    <col min="8962" max="8962" width="8.625" style="128" customWidth="1"/>
    <col min="8963" max="8963" width="6.75" style="128" customWidth="1"/>
    <col min="8964" max="8964" width="10.5" style="128" customWidth="1"/>
    <col min="8965" max="8976" width="8.125" style="128" customWidth="1"/>
    <col min="8977" max="8977" width="10.375" style="128" customWidth="1"/>
    <col min="8978" max="8978" width="5.875" style="128" customWidth="1"/>
    <col min="8979" max="9216" width="9" style="128"/>
    <col min="9217" max="9217" width="5" style="128" customWidth="1"/>
    <col min="9218" max="9218" width="8.625" style="128" customWidth="1"/>
    <col min="9219" max="9219" width="6.75" style="128" customWidth="1"/>
    <col min="9220" max="9220" width="10.5" style="128" customWidth="1"/>
    <col min="9221" max="9232" width="8.125" style="128" customWidth="1"/>
    <col min="9233" max="9233" width="10.375" style="128" customWidth="1"/>
    <col min="9234" max="9234" width="5.875" style="128" customWidth="1"/>
    <col min="9235" max="9472" width="9" style="128"/>
    <col min="9473" max="9473" width="5" style="128" customWidth="1"/>
    <col min="9474" max="9474" width="8.625" style="128" customWidth="1"/>
    <col min="9475" max="9475" width="6.75" style="128" customWidth="1"/>
    <col min="9476" max="9476" width="10.5" style="128" customWidth="1"/>
    <col min="9477" max="9488" width="8.125" style="128" customWidth="1"/>
    <col min="9489" max="9489" width="10.375" style="128" customWidth="1"/>
    <col min="9490" max="9490" width="5.875" style="128" customWidth="1"/>
    <col min="9491" max="9728" width="9" style="128"/>
    <col min="9729" max="9729" width="5" style="128" customWidth="1"/>
    <col min="9730" max="9730" width="8.625" style="128" customWidth="1"/>
    <col min="9731" max="9731" width="6.75" style="128" customWidth="1"/>
    <col min="9732" max="9732" width="10.5" style="128" customWidth="1"/>
    <col min="9733" max="9744" width="8.125" style="128" customWidth="1"/>
    <col min="9745" max="9745" width="10.375" style="128" customWidth="1"/>
    <col min="9746" max="9746" width="5.875" style="128" customWidth="1"/>
    <col min="9747" max="9984" width="9" style="128"/>
    <col min="9985" max="9985" width="5" style="128" customWidth="1"/>
    <col min="9986" max="9986" width="8.625" style="128" customWidth="1"/>
    <col min="9987" max="9987" width="6.75" style="128" customWidth="1"/>
    <col min="9988" max="9988" width="10.5" style="128" customWidth="1"/>
    <col min="9989" max="10000" width="8.125" style="128" customWidth="1"/>
    <col min="10001" max="10001" width="10.375" style="128" customWidth="1"/>
    <col min="10002" max="10002" width="5.875" style="128" customWidth="1"/>
    <col min="10003" max="10240" width="9" style="128"/>
    <col min="10241" max="10241" width="5" style="128" customWidth="1"/>
    <col min="10242" max="10242" width="8.625" style="128" customWidth="1"/>
    <col min="10243" max="10243" width="6.75" style="128" customWidth="1"/>
    <col min="10244" max="10244" width="10.5" style="128" customWidth="1"/>
    <col min="10245" max="10256" width="8.125" style="128" customWidth="1"/>
    <col min="10257" max="10257" width="10.375" style="128" customWidth="1"/>
    <col min="10258" max="10258" width="5.875" style="128" customWidth="1"/>
    <col min="10259" max="10496" width="9" style="128"/>
    <col min="10497" max="10497" width="5" style="128" customWidth="1"/>
    <col min="10498" max="10498" width="8.625" style="128" customWidth="1"/>
    <col min="10499" max="10499" width="6.75" style="128" customWidth="1"/>
    <col min="10500" max="10500" width="10.5" style="128" customWidth="1"/>
    <col min="10501" max="10512" width="8.125" style="128" customWidth="1"/>
    <col min="10513" max="10513" width="10.375" style="128" customWidth="1"/>
    <col min="10514" max="10514" width="5.875" style="128" customWidth="1"/>
    <col min="10515" max="10752" width="9" style="128"/>
    <col min="10753" max="10753" width="5" style="128" customWidth="1"/>
    <col min="10754" max="10754" width="8.625" style="128" customWidth="1"/>
    <col min="10755" max="10755" width="6.75" style="128" customWidth="1"/>
    <col min="10756" max="10756" width="10.5" style="128" customWidth="1"/>
    <col min="10757" max="10768" width="8.125" style="128" customWidth="1"/>
    <col min="10769" max="10769" width="10.375" style="128" customWidth="1"/>
    <col min="10770" max="10770" width="5.875" style="128" customWidth="1"/>
    <col min="10771" max="11008" width="9" style="128"/>
    <col min="11009" max="11009" width="5" style="128" customWidth="1"/>
    <col min="11010" max="11010" width="8.625" style="128" customWidth="1"/>
    <col min="11011" max="11011" width="6.75" style="128" customWidth="1"/>
    <col min="11012" max="11012" width="10.5" style="128" customWidth="1"/>
    <col min="11013" max="11024" width="8.125" style="128" customWidth="1"/>
    <col min="11025" max="11025" width="10.375" style="128" customWidth="1"/>
    <col min="11026" max="11026" width="5.875" style="128" customWidth="1"/>
    <col min="11027" max="11264" width="9" style="128"/>
    <col min="11265" max="11265" width="5" style="128" customWidth="1"/>
    <col min="11266" max="11266" width="8.625" style="128" customWidth="1"/>
    <col min="11267" max="11267" width="6.75" style="128" customWidth="1"/>
    <col min="11268" max="11268" width="10.5" style="128" customWidth="1"/>
    <col min="11269" max="11280" width="8.125" style="128" customWidth="1"/>
    <col min="11281" max="11281" width="10.375" style="128" customWidth="1"/>
    <col min="11282" max="11282" width="5.875" style="128" customWidth="1"/>
    <col min="11283" max="11520" width="9" style="128"/>
    <col min="11521" max="11521" width="5" style="128" customWidth="1"/>
    <col min="11522" max="11522" width="8.625" style="128" customWidth="1"/>
    <col min="11523" max="11523" width="6.75" style="128" customWidth="1"/>
    <col min="11524" max="11524" width="10.5" style="128" customWidth="1"/>
    <col min="11525" max="11536" width="8.125" style="128" customWidth="1"/>
    <col min="11537" max="11537" width="10.375" style="128" customWidth="1"/>
    <col min="11538" max="11538" width="5.875" style="128" customWidth="1"/>
    <col min="11539" max="11776" width="9" style="128"/>
    <col min="11777" max="11777" width="5" style="128" customWidth="1"/>
    <col min="11778" max="11778" width="8.625" style="128" customWidth="1"/>
    <col min="11779" max="11779" width="6.75" style="128" customWidth="1"/>
    <col min="11780" max="11780" width="10.5" style="128" customWidth="1"/>
    <col min="11781" max="11792" width="8.125" style="128" customWidth="1"/>
    <col min="11793" max="11793" width="10.375" style="128" customWidth="1"/>
    <col min="11794" max="11794" width="5.875" style="128" customWidth="1"/>
    <col min="11795" max="12032" width="9" style="128"/>
    <col min="12033" max="12033" width="5" style="128" customWidth="1"/>
    <col min="12034" max="12034" width="8.625" style="128" customWidth="1"/>
    <col min="12035" max="12035" width="6.75" style="128" customWidth="1"/>
    <col min="12036" max="12036" width="10.5" style="128" customWidth="1"/>
    <col min="12037" max="12048" width="8.125" style="128" customWidth="1"/>
    <col min="12049" max="12049" width="10.375" style="128" customWidth="1"/>
    <col min="12050" max="12050" width="5.875" style="128" customWidth="1"/>
    <col min="12051" max="12288" width="9" style="128"/>
    <col min="12289" max="12289" width="5" style="128" customWidth="1"/>
    <col min="12290" max="12290" width="8.625" style="128" customWidth="1"/>
    <col min="12291" max="12291" width="6.75" style="128" customWidth="1"/>
    <col min="12292" max="12292" width="10.5" style="128" customWidth="1"/>
    <col min="12293" max="12304" width="8.125" style="128" customWidth="1"/>
    <col min="12305" max="12305" width="10.375" style="128" customWidth="1"/>
    <col min="12306" max="12306" width="5.875" style="128" customWidth="1"/>
    <col min="12307" max="12544" width="9" style="128"/>
    <col min="12545" max="12545" width="5" style="128" customWidth="1"/>
    <col min="12546" max="12546" width="8.625" style="128" customWidth="1"/>
    <col min="12547" max="12547" width="6.75" style="128" customWidth="1"/>
    <col min="12548" max="12548" width="10.5" style="128" customWidth="1"/>
    <col min="12549" max="12560" width="8.125" style="128" customWidth="1"/>
    <col min="12561" max="12561" width="10.375" style="128" customWidth="1"/>
    <col min="12562" max="12562" width="5.875" style="128" customWidth="1"/>
    <col min="12563" max="12800" width="9" style="128"/>
    <col min="12801" max="12801" width="5" style="128" customWidth="1"/>
    <col min="12802" max="12802" width="8.625" style="128" customWidth="1"/>
    <col min="12803" max="12803" width="6.75" style="128" customWidth="1"/>
    <col min="12804" max="12804" width="10.5" style="128" customWidth="1"/>
    <col min="12805" max="12816" width="8.125" style="128" customWidth="1"/>
    <col min="12817" max="12817" width="10.375" style="128" customWidth="1"/>
    <col min="12818" max="12818" width="5.875" style="128" customWidth="1"/>
    <col min="12819" max="13056" width="9" style="128"/>
    <col min="13057" max="13057" width="5" style="128" customWidth="1"/>
    <col min="13058" max="13058" width="8.625" style="128" customWidth="1"/>
    <col min="13059" max="13059" width="6.75" style="128" customWidth="1"/>
    <col min="13060" max="13060" width="10.5" style="128" customWidth="1"/>
    <col min="13061" max="13072" width="8.125" style="128" customWidth="1"/>
    <col min="13073" max="13073" width="10.375" style="128" customWidth="1"/>
    <col min="13074" max="13074" width="5.875" style="128" customWidth="1"/>
    <col min="13075" max="13312" width="9" style="128"/>
    <col min="13313" max="13313" width="5" style="128" customWidth="1"/>
    <col min="13314" max="13314" width="8.625" style="128" customWidth="1"/>
    <col min="13315" max="13315" width="6.75" style="128" customWidth="1"/>
    <col min="13316" max="13316" width="10.5" style="128" customWidth="1"/>
    <col min="13317" max="13328" width="8.125" style="128" customWidth="1"/>
    <col min="13329" max="13329" width="10.375" style="128" customWidth="1"/>
    <col min="13330" max="13330" width="5.875" style="128" customWidth="1"/>
    <col min="13331" max="13568" width="9" style="128"/>
    <col min="13569" max="13569" width="5" style="128" customWidth="1"/>
    <col min="13570" max="13570" width="8.625" style="128" customWidth="1"/>
    <col min="13571" max="13571" width="6.75" style="128" customWidth="1"/>
    <col min="13572" max="13572" width="10.5" style="128" customWidth="1"/>
    <col min="13573" max="13584" width="8.125" style="128" customWidth="1"/>
    <col min="13585" max="13585" width="10.375" style="128" customWidth="1"/>
    <col min="13586" max="13586" width="5.875" style="128" customWidth="1"/>
    <col min="13587" max="13824" width="9" style="128"/>
    <col min="13825" max="13825" width="5" style="128" customWidth="1"/>
    <col min="13826" max="13826" width="8.625" style="128" customWidth="1"/>
    <col min="13827" max="13827" width="6.75" style="128" customWidth="1"/>
    <col min="13828" max="13828" width="10.5" style="128" customWidth="1"/>
    <col min="13829" max="13840" width="8.125" style="128" customWidth="1"/>
    <col min="13841" max="13841" width="10.375" style="128" customWidth="1"/>
    <col min="13842" max="13842" width="5.875" style="128" customWidth="1"/>
    <col min="13843" max="14080" width="9" style="128"/>
    <col min="14081" max="14081" width="5" style="128" customWidth="1"/>
    <col min="14082" max="14082" width="8.625" style="128" customWidth="1"/>
    <col min="14083" max="14083" width="6.75" style="128" customWidth="1"/>
    <col min="14084" max="14084" width="10.5" style="128" customWidth="1"/>
    <col min="14085" max="14096" width="8.125" style="128" customWidth="1"/>
    <col min="14097" max="14097" width="10.375" style="128" customWidth="1"/>
    <col min="14098" max="14098" width="5.875" style="128" customWidth="1"/>
    <col min="14099" max="14336" width="9" style="128"/>
    <col min="14337" max="14337" width="5" style="128" customWidth="1"/>
    <col min="14338" max="14338" width="8.625" style="128" customWidth="1"/>
    <col min="14339" max="14339" width="6.75" style="128" customWidth="1"/>
    <col min="14340" max="14340" width="10.5" style="128" customWidth="1"/>
    <col min="14341" max="14352" width="8.125" style="128" customWidth="1"/>
    <col min="14353" max="14353" width="10.375" style="128" customWidth="1"/>
    <col min="14354" max="14354" width="5.875" style="128" customWidth="1"/>
    <col min="14355" max="14592" width="9" style="128"/>
    <col min="14593" max="14593" width="5" style="128" customWidth="1"/>
    <col min="14594" max="14594" width="8.625" style="128" customWidth="1"/>
    <col min="14595" max="14595" width="6.75" style="128" customWidth="1"/>
    <col min="14596" max="14596" width="10.5" style="128" customWidth="1"/>
    <col min="14597" max="14608" width="8.125" style="128" customWidth="1"/>
    <col min="14609" max="14609" width="10.375" style="128" customWidth="1"/>
    <col min="14610" max="14610" width="5.875" style="128" customWidth="1"/>
    <col min="14611" max="14848" width="9" style="128"/>
    <col min="14849" max="14849" width="5" style="128" customWidth="1"/>
    <col min="14850" max="14850" width="8.625" style="128" customWidth="1"/>
    <col min="14851" max="14851" width="6.75" style="128" customWidth="1"/>
    <col min="14852" max="14852" width="10.5" style="128" customWidth="1"/>
    <col min="14853" max="14864" width="8.125" style="128" customWidth="1"/>
    <col min="14865" max="14865" width="10.375" style="128" customWidth="1"/>
    <col min="14866" max="14866" width="5.875" style="128" customWidth="1"/>
    <col min="14867" max="15104" width="9" style="128"/>
    <col min="15105" max="15105" width="5" style="128" customWidth="1"/>
    <col min="15106" max="15106" width="8.625" style="128" customWidth="1"/>
    <col min="15107" max="15107" width="6.75" style="128" customWidth="1"/>
    <col min="15108" max="15108" width="10.5" style="128" customWidth="1"/>
    <col min="15109" max="15120" width="8.125" style="128" customWidth="1"/>
    <col min="15121" max="15121" width="10.375" style="128" customWidth="1"/>
    <col min="15122" max="15122" width="5.875" style="128" customWidth="1"/>
    <col min="15123" max="15360" width="9" style="128"/>
    <col min="15361" max="15361" width="5" style="128" customWidth="1"/>
    <col min="15362" max="15362" width="8.625" style="128" customWidth="1"/>
    <col min="15363" max="15363" width="6.75" style="128" customWidth="1"/>
    <col min="15364" max="15364" width="10.5" style="128" customWidth="1"/>
    <col min="15365" max="15376" width="8.125" style="128" customWidth="1"/>
    <col min="15377" max="15377" width="10.375" style="128" customWidth="1"/>
    <col min="15378" max="15378" width="5.875" style="128" customWidth="1"/>
    <col min="15379" max="15616" width="9" style="128"/>
    <col min="15617" max="15617" width="5" style="128" customWidth="1"/>
    <col min="15618" max="15618" width="8.625" style="128" customWidth="1"/>
    <col min="15619" max="15619" width="6.75" style="128" customWidth="1"/>
    <col min="15620" max="15620" width="10.5" style="128" customWidth="1"/>
    <col min="15621" max="15632" width="8.125" style="128" customWidth="1"/>
    <col min="15633" max="15633" width="10.375" style="128" customWidth="1"/>
    <col min="15634" max="15634" width="5.875" style="128" customWidth="1"/>
    <col min="15635" max="15872" width="9" style="128"/>
    <col min="15873" max="15873" width="5" style="128" customWidth="1"/>
    <col min="15874" max="15874" width="8.625" style="128" customWidth="1"/>
    <col min="15875" max="15875" width="6.75" style="128" customWidth="1"/>
    <col min="15876" max="15876" width="10.5" style="128" customWidth="1"/>
    <col min="15877" max="15888" width="8.125" style="128" customWidth="1"/>
    <col min="15889" max="15889" width="10.375" style="128" customWidth="1"/>
    <col min="15890" max="15890" width="5.875" style="128" customWidth="1"/>
    <col min="15891" max="16128" width="9" style="128"/>
    <col min="16129" max="16129" width="5" style="128" customWidth="1"/>
    <col min="16130" max="16130" width="8.625" style="128" customWidth="1"/>
    <col min="16131" max="16131" width="6.75" style="128" customWidth="1"/>
    <col min="16132" max="16132" width="10.5" style="128" customWidth="1"/>
    <col min="16133" max="16144" width="8.125" style="128" customWidth="1"/>
    <col min="16145" max="16145" width="10.375" style="128" customWidth="1"/>
    <col min="16146" max="16146" width="5.875" style="128" customWidth="1"/>
    <col min="16147" max="16384" width="9" style="128"/>
  </cols>
  <sheetData>
    <row r="1" spans="1:19" s="127" customFormat="1" ht="17.25">
      <c r="A1" s="125"/>
      <c r="B1" s="126" t="s">
        <v>176</v>
      </c>
      <c r="C1" s="125"/>
      <c r="D1" s="125"/>
      <c r="E1" s="125"/>
      <c r="F1" s="125"/>
      <c r="G1" s="125"/>
      <c r="H1" s="125"/>
      <c r="I1" s="125"/>
      <c r="J1" s="125"/>
      <c r="K1" s="125"/>
      <c r="L1" s="125"/>
      <c r="M1" s="125"/>
      <c r="N1" s="125"/>
      <c r="O1" s="125"/>
      <c r="P1" s="125"/>
      <c r="Q1" s="125"/>
      <c r="R1" s="125"/>
    </row>
    <row r="2" spans="1:19" ht="16.5" customHeight="1">
      <c r="B2" s="129"/>
      <c r="C2" s="130"/>
      <c r="D2" s="131"/>
      <c r="E2" s="131"/>
      <c r="F2" s="131"/>
      <c r="G2" s="131"/>
      <c r="H2" s="131"/>
      <c r="I2" s="131"/>
      <c r="J2" s="131"/>
      <c r="K2" s="131"/>
      <c r="L2" s="131"/>
      <c r="M2" s="131"/>
      <c r="N2" s="131"/>
      <c r="O2" s="131"/>
      <c r="P2" s="131"/>
      <c r="Q2" s="131" t="s">
        <v>177</v>
      </c>
      <c r="R2" s="132"/>
    </row>
    <row r="3" spans="1:19" ht="16.5" customHeight="1">
      <c r="B3" s="133"/>
      <c r="C3" s="133" t="s">
        <v>178</v>
      </c>
      <c r="D3" s="134"/>
      <c r="E3" s="135" t="s">
        <v>179</v>
      </c>
      <c r="F3" s="136"/>
      <c r="G3" s="136"/>
      <c r="H3" s="136"/>
      <c r="I3" s="136"/>
      <c r="J3" s="136"/>
      <c r="K3" s="136"/>
      <c r="L3" s="136"/>
      <c r="M3" s="137"/>
      <c r="N3" s="136"/>
      <c r="O3" s="136"/>
      <c r="P3" s="138"/>
      <c r="Q3" s="133"/>
      <c r="R3" s="133"/>
    </row>
    <row r="4" spans="1:19" s="130" customFormat="1" ht="16.5" customHeight="1">
      <c r="B4" s="139" t="s">
        <v>180</v>
      </c>
      <c r="C4" s="139" t="s">
        <v>181</v>
      </c>
      <c r="D4" s="140" t="s">
        <v>182</v>
      </c>
      <c r="E4" s="141" t="s">
        <v>124</v>
      </c>
      <c r="F4" s="142" t="s">
        <v>126</v>
      </c>
      <c r="G4" s="142" t="s">
        <v>127</v>
      </c>
      <c r="H4" s="142" t="s">
        <v>128</v>
      </c>
      <c r="I4" s="142" t="s">
        <v>129</v>
      </c>
      <c r="J4" s="142" t="s">
        <v>131</v>
      </c>
      <c r="K4" s="142" t="s">
        <v>133</v>
      </c>
      <c r="L4" s="142" t="s">
        <v>134</v>
      </c>
      <c r="M4" s="142" t="s">
        <v>135</v>
      </c>
      <c r="N4" s="142" t="s">
        <v>183</v>
      </c>
      <c r="O4" s="142" t="s">
        <v>184</v>
      </c>
      <c r="P4" s="143" t="s">
        <v>185</v>
      </c>
      <c r="Q4" s="144" t="s">
        <v>186</v>
      </c>
      <c r="R4" s="144" t="s">
        <v>42</v>
      </c>
    </row>
    <row r="5" spans="1:19" ht="16.5" customHeight="1">
      <c r="B5" s="133"/>
      <c r="C5" s="145" t="s">
        <v>178</v>
      </c>
      <c r="D5" s="146">
        <v>11847900</v>
      </c>
      <c r="E5" s="146">
        <v>999100</v>
      </c>
      <c r="F5" s="147">
        <v>570400</v>
      </c>
      <c r="G5" s="147">
        <v>1014000</v>
      </c>
      <c r="H5" s="147">
        <v>1142300</v>
      </c>
      <c r="I5" s="147">
        <v>1069400</v>
      </c>
      <c r="J5" s="147">
        <v>803600</v>
      </c>
      <c r="K5" s="147">
        <v>846200</v>
      </c>
      <c r="L5" s="147">
        <v>1638200</v>
      </c>
      <c r="M5" s="147">
        <v>839800</v>
      </c>
      <c r="N5" s="147">
        <v>1157100</v>
      </c>
      <c r="O5" s="147">
        <v>1139400</v>
      </c>
      <c r="P5" s="148">
        <v>628400</v>
      </c>
      <c r="Q5" s="149">
        <v>12409600</v>
      </c>
      <c r="R5" s="150">
        <f t="shared" ref="R5:R28" si="0">IF(Q5=0,0,D5/Q5)</f>
        <v>0.95473665549252196</v>
      </c>
    </row>
    <row r="6" spans="1:19" ht="16.5" customHeight="1">
      <c r="A6" s="151"/>
      <c r="B6" s="152" t="s">
        <v>187</v>
      </c>
      <c r="C6" s="153" t="s">
        <v>188</v>
      </c>
      <c r="D6" s="154">
        <v>1383200</v>
      </c>
      <c r="E6" s="155">
        <v>87000</v>
      </c>
      <c r="F6" s="156">
        <v>89900</v>
      </c>
      <c r="G6" s="156">
        <v>111600</v>
      </c>
      <c r="H6" s="156">
        <v>137000</v>
      </c>
      <c r="I6" s="156">
        <v>127700</v>
      </c>
      <c r="J6" s="156">
        <v>108600</v>
      </c>
      <c r="K6" s="156">
        <v>113000</v>
      </c>
      <c r="L6" s="156">
        <v>155900</v>
      </c>
      <c r="M6" s="156">
        <v>99400</v>
      </c>
      <c r="N6" s="156">
        <v>118000</v>
      </c>
      <c r="O6" s="156">
        <v>125800</v>
      </c>
      <c r="P6" s="157">
        <v>109300</v>
      </c>
      <c r="Q6" s="158">
        <v>1411700</v>
      </c>
      <c r="R6" s="159">
        <f t="shared" si="0"/>
        <v>0.97981157469717362</v>
      </c>
    </row>
    <row r="7" spans="1:19" ht="16.5" customHeight="1">
      <c r="B7" s="139"/>
      <c r="C7" s="160" t="s">
        <v>189</v>
      </c>
      <c r="D7" s="161">
        <v>13231100</v>
      </c>
      <c r="E7" s="162">
        <v>1086100</v>
      </c>
      <c r="F7" s="163">
        <v>660300</v>
      </c>
      <c r="G7" s="163">
        <v>1125600</v>
      </c>
      <c r="H7" s="163">
        <v>1279300</v>
      </c>
      <c r="I7" s="163">
        <v>1197100</v>
      </c>
      <c r="J7" s="163">
        <v>912200</v>
      </c>
      <c r="K7" s="163">
        <v>959200</v>
      </c>
      <c r="L7" s="163">
        <v>1794100</v>
      </c>
      <c r="M7" s="163">
        <v>939200</v>
      </c>
      <c r="N7" s="163">
        <v>1275100</v>
      </c>
      <c r="O7" s="163">
        <v>1265200</v>
      </c>
      <c r="P7" s="164">
        <v>737700</v>
      </c>
      <c r="Q7" s="165">
        <v>13821300</v>
      </c>
      <c r="R7" s="166">
        <f t="shared" si="0"/>
        <v>0.95729779398464687</v>
      </c>
      <c r="S7" s="167"/>
    </row>
    <row r="8" spans="1:19" ht="16.5" customHeight="1">
      <c r="B8" s="133"/>
      <c r="C8" s="145" t="s">
        <v>178</v>
      </c>
      <c r="D8" s="149">
        <v>6223500</v>
      </c>
      <c r="E8" s="146">
        <v>442700</v>
      </c>
      <c r="F8" s="147">
        <v>346500</v>
      </c>
      <c r="G8" s="147">
        <v>553400</v>
      </c>
      <c r="H8" s="147">
        <v>640700</v>
      </c>
      <c r="I8" s="147">
        <v>618100</v>
      </c>
      <c r="J8" s="147">
        <v>460400</v>
      </c>
      <c r="K8" s="147">
        <v>432800</v>
      </c>
      <c r="L8" s="147">
        <v>565600</v>
      </c>
      <c r="M8" s="147">
        <v>553600</v>
      </c>
      <c r="N8" s="147">
        <v>574000</v>
      </c>
      <c r="O8" s="147">
        <v>635600</v>
      </c>
      <c r="P8" s="148">
        <v>400100</v>
      </c>
      <c r="Q8" s="149">
        <v>5565600</v>
      </c>
      <c r="R8" s="150">
        <f t="shared" si="0"/>
        <v>1.118208279430789</v>
      </c>
      <c r="S8" s="167"/>
    </row>
    <row r="9" spans="1:19" ht="16.5" customHeight="1">
      <c r="B9" s="152" t="s">
        <v>165</v>
      </c>
      <c r="C9" s="153" t="s">
        <v>188</v>
      </c>
      <c r="D9" s="168">
        <v>524400</v>
      </c>
      <c r="E9" s="155">
        <v>31000</v>
      </c>
      <c r="F9" s="156">
        <v>31600</v>
      </c>
      <c r="G9" s="156">
        <v>41700</v>
      </c>
      <c r="H9" s="156">
        <v>47100</v>
      </c>
      <c r="I9" s="156">
        <v>43800</v>
      </c>
      <c r="J9" s="156">
        <v>37200</v>
      </c>
      <c r="K9" s="156">
        <v>43000</v>
      </c>
      <c r="L9" s="156">
        <v>61300</v>
      </c>
      <c r="M9" s="156">
        <v>43500</v>
      </c>
      <c r="N9" s="156">
        <v>46700</v>
      </c>
      <c r="O9" s="156">
        <v>53400</v>
      </c>
      <c r="P9" s="157">
        <v>44100</v>
      </c>
      <c r="Q9" s="169">
        <v>453500</v>
      </c>
      <c r="R9" s="159">
        <f t="shared" si="0"/>
        <v>1.1563395810363837</v>
      </c>
      <c r="S9" s="167"/>
    </row>
    <row r="10" spans="1:19" ht="16.5" customHeight="1">
      <c r="B10" s="139"/>
      <c r="C10" s="160" t="s">
        <v>189</v>
      </c>
      <c r="D10" s="170">
        <v>6747900</v>
      </c>
      <c r="E10" s="162">
        <v>473700</v>
      </c>
      <c r="F10" s="163">
        <v>378100</v>
      </c>
      <c r="G10" s="163">
        <v>595100</v>
      </c>
      <c r="H10" s="163">
        <v>687800</v>
      </c>
      <c r="I10" s="163">
        <v>661900</v>
      </c>
      <c r="J10" s="163">
        <v>497600</v>
      </c>
      <c r="K10" s="163">
        <v>475800</v>
      </c>
      <c r="L10" s="163">
        <v>626900</v>
      </c>
      <c r="M10" s="163">
        <v>597100</v>
      </c>
      <c r="N10" s="163">
        <v>620700</v>
      </c>
      <c r="O10" s="163">
        <v>689000</v>
      </c>
      <c r="P10" s="164">
        <v>444200</v>
      </c>
      <c r="Q10" s="165">
        <v>6019100</v>
      </c>
      <c r="R10" s="166">
        <f t="shared" si="0"/>
        <v>1.1210812247678223</v>
      </c>
      <c r="S10" s="167"/>
    </row>
    <row r="11" spans="1:19" ht="16.5" customHeight="1">
      <c r="B11" s="133"/>
      <c r="C11" s="145" t="s">
        <v>178</v>
      </c>
      <c r="D11" s="171">
        <v>3710200</v>
      </c>
      <c r="E11" s="172">
        <v>298500</v>
      </c>
      <c r="F11" s="173">
        <v>316100</v>
      </c>
      <c r="G11" s="173">
        <v>242000</v>
      </c>
      <c r="H11" s="173">
        <v>390300</v>
      </c>
      <c r="I11" s="173">
        <v>376700</v>
      </c>
      <c r="J11" s="173">
        <v>234000</v>
      </c>
      <c r="K11" s="173">
        <v>242400</v>
      </c>
      <c r="L11" s="173">
        <v>347300</v>
      </c>
      <c r="M11" s="173">
        <v>231800</v>
      </c>
      <c r="N11" s="173">
        <v>385400</v>
      </c>
      <c r="O11" s="173">
        <v>400600</v>
      </c>
      <c r="P11" s="174">
        <v>245100</v>
      </c>
      <c r="Q11" s="149">
        <v>3519800</v>
      </c>
      <c r="R11" s="150">
        <f t="shared" si="0"/>
        <v>1.0540939826126485</v>
      </c>
      <c r="S11" s="167"/>
    </row>
    <row r="12" spans="1:19" ht="16.5" customHeight="1">
      <c r="B12" s="152" t="s">
        <v>190</v>
      </c>
      <c r="C12" s="153" t="s">
        <v>188</v>
      </c>
      <c r="D12" s="175">
        <v>195200</v>
      </c>
      <c r="E12" s="176">
        <v>7600</v>
      </c>
      <c r="F12" s="177">
        <v>8000</v>
      </c>
      <c r="G12" s="177">
        <v>15200</v>
      </c>
      <c r="H12" s="177">
        <v>17100</v>
      </c>
      <c r="I12" s="177">
        <v>17600</v>
      </c>
      <c r="J12" s="177">
        <v>14000</v>
      </c>
      <c r="K12" s="177">
        <v>17600</v>
      </c>
      <c r="L12" s="177">
        <v>26200</v>
      </c>
      <c r="M12" s="177">
        <v>16200</v>
      </c>
      <c r="N12" s="177">
        <v>18900</v>
      </c>
      <c r="O12" s="177">
        <v>20600</v>
      </c>
      <c r="P12" s="178">
        <v>16200</v>
      </c>
      <c r="Q12" s="179">
        <v>151300</v>
      </c>
      <c r="R12" s="159">
        <f t="shared" si="0"/>
        <v>1.2901520158625248</v>
      </c>
      <c r="S12" s="167"/>
    </row>
    <row r="13" spans="1:19" ht="16.5" customHeight="1">
      <c r="B13" s="139"/>
      <c r="C13" s="160" t="s">
        <v>189</v>
      </c>
      <c r="D13" s="180">
        <v>3905400</v>
      </c>
      <c r="E13" s="181">
        <v>306100</v>
      </c>
      <c r="F13" s="182">
        <v>324100</v>
      </c>
      <c r="G13" s="182">
        <v>257200</v>
      </c>
      <c r="H13" s="182">
        <v>407400</v>
      </c>
      <c r="I13" s="182">
        <v>394300</v>
      </c>
      <c r="J13" s="182">
        <v>248000</v>
      </c>
      <c r="K13" s="182">
        <v>260000</v>
      </c>
      <c r="L13" s="182">
        <v>373500</v>
      </c>
      <c r="M13" s="182">
        <v>248000</v>
      </c>
      <c r="N13" s="182">
        <v>404300</v>
      </c>
      <c r="O13" s="182">
        <v>421200</v>
      </c>
      <c r="P13" s="183">
        <v>261300</v>
      </c>
      <c r="Q13" s="170">
        <v>3671100</v>
      </c>
      <c r="R13" s="166">
        <f t="shared" si="0"/>
        <v>1.0638228323935606</v>
      </c>
      <c r="S13" s="167"/>
    </row>
    <row r="14" spans="1:19" ht="16.5" customHeight="1">
      <c r="B14" s="133"/>
      <c r="C14" s="145" t="s">
        <v>178</v>
      </c>
      <c r="D14" s="149">
        <v>9987000</v>
      </c>
      <c r="E14" s="146">
        <v>711500</v>
      </c>
      <c r="F14" s="147">
        <v>494100</v>
      </c>
      <c r="G14" s="147">
        <v>858500</v>
      </c>
      <c r="H14" s="147">
        <v>1008800</v>
      </c>
      <c r="I14" s="147">
        <v>1033900</v>
      </c>
      <c r="J14" s="147">
        <v>760300</v>
      </c>
      <c r="K14" s="147">
        <v>662800</v>
      </c>
      <c r="L14" s="147">
        <v>1051900</v>
      </c>
      <c r="M14" s="147">
        <v>791300</v>
      </c>
      <c r="N14" s="147">
        <v>949300</v>
      </c>
      <c r="O14" s="147">
        <v>1089600</v>
      </c>
      <c r="P14" s="148">
        <v>575000</v>
      </c>
      <c r="Q14" s="149">
        <v>9742100</v>
      </c>
      <c r="R14" s="150">
        <f t="shared" si="0"/>
        <v>1.0251383172006037</v>
      </c>
      <c r="S14" s="167"/>
    </row>
    <row r="15" spans="1:19" ht="16.5" customHeight="1">
      <c r="B15" s="152" t="s">
        <v>167</v>
      </c>
      <c r="C15" s="153" t="s">
        <v>188</v>
      </c>
      <c r="D15" s="168">
        <v>354200</v>
      </c>
      <c r="E15" s="155">
        <v>17600</v>
      </c>
      <c r="F15" s="156">
        <v>18500</v>
      </c>
      <c r="G15" s="156">
        <v>29500</v>
      </c>
      <c r="H15" s="156">
        <v>35900</v>
      </c>
      <c r="I15" s="156">
        <v>39700</v>
      </c>
      <c r="J15" s="156">
        <v>31800</v>
      </c>
      <c r="K15" s="156">
        <v>29200</v>
      </c>
      <c r="L15" s="156">
        <v>41500</v>
      </c>
      <c r="M15" s="156">
        <v>27000</v>
      </c>
      <c r="N15" s="156">
        <v>28600</v>
      </c>
      <c r="O15" s="156">
        <v>31100</v>
      </c>
      <c r="P15" s="157">
        <v>23800</v>
      </c>
      <c r="Q15" s="158">
        <v>349400</v>
      </c>
      <c r="R15" s="159">
        <f t="shared" si="0"/>
        <v>1.0137378362907843</v>
      </c>
      <c r="S15" s="167"/>
    </row>
    <row r="16" spans="1:19" ht="16.5" customHeight="1">
      <c r="B16" s="139"/>
      <c r="C16" s="160" t="s">
        <v>189</v>
      </c>
      <c r="D16" s="170">
        <v>10341200</v>
      </c>
      <c r="E16" s="162">
        <v>729100</v>
      </c>
      <c r="F16" s="163">
        <v>512600</v>
      </c>
      <c r="G16" s="163">
        <v>888000</v>
      </c>
      <c r="H16" s="163">
        <v>1044700</v>
      </c>
      <c r="I16" s="163">
        <v>1073600</v>
      </c>
      <c r="J16" s="163">
        <v>792100</v>
      </c>
      <c r="K16" s="163">
        <v>692000</v>
      </c>
      <c r="L16" s="163">
        <v>1093400</v>
      </c>
      <c r="M16" s="163">
        <v>818300</v>
      </c>
      <c r="N16" s="163">
        <v>977900</v>
      </c>
      <c r="O16" s="163">
        <v>1120700</v>
      </c>
      <c r="P16" s="164">
        <v>598800</v>
      </c>
      <c r="Q16" s="165">
        <v>10091500</v>
      </c>
      <c r="R16" s="166">
        <f t="shared" si="0"/>
        <v>1.0247435960957241</v>
      </c>
      <c r="S16" s="167"/>
    </row>
    <row r="17" spans="2:19" ht="16.5" customHeight="1">
      <c r="B17" s="133"/>
      <c r="C17" s="145" t="s">
        <v>178</v>
      </c>
      <c r="D17" s="149">
        <v>5359800</v>
      </c>
      <c r="E17" s="146">
        <v>841700</v>
      </c>
      <c r="F17" s="147">
        <v>269600</v>
      </c>
      <c r="G17" s="147">
        <v>359600</v>
      </c>
      <c r="H17" s="147">
        <v>509400</v>
      </c>
      <c r="I17" s="147">
        <v>381800</v>
      </c>
      <c r="J17" s="147">
        <v>332000</v>
      </c>
      <c r="K17" s="147">
        <v>372600</v>
      </c>
      <c r="L17" s="147">
        <v>593600</v>
      </c>
      <c r="M17" s="147">
        <v>319300</v>
      </c>
      <c r="N17" s="147">
        <v>489700</v>
      </c>
      <c r="O17" s="147">
        <v>642500</v>
      </c>
      <c r="P17" s="148">
        <v>248000</v>
      </c>
      <c r="Q17" s="149">
        <v>5526900</v>
      </c>
      <c r="R17" s="150">
        <f t="shared" si="0"/>
        <v>0.96976605330293653</v>
      </c>
      <c r="S17" s="167"/>
    </row>
    <row r="18" spans="2:19" ht="16.5" customHeight="1">
      <c r="B18" s="152" t="s">
        <v>168</v>
      </c>
      <c r="C18" s="153" t="s">
        <v>188</v>
      </c>
      <c r="D18" s="168">
        <v>460800</v>
      </c>
      <c r="E18" s="155">
        <v>29800</v>
      </c>
      <c r="F18" s="156">
        <v>26500</v>
      </c>
      <c r="G18" s="156">
        <v>36800</v>
      </c>
      <c r="H18" s="156">
        <v>42800</v>
      </c>
      <c r="I18" s="156">
        <v>39800</v>
      </c>
      <c r="J18" s="156">
        <v>33900</v>
      </c>
      <c r="K18" s="156">
        <v>38900</v>
      </c>
      <c r="L18" s="156">
        <v>52200</v>
      </c>
      <c r="M18" s="156">
        <v>39400</v>
      </c>
      <c r="N18" s="156">
        <v>42300</v>
      </c>
      <c r="O18" s="156">
        <v>45400</v>
      </c>
      <c r="P18" s="157">
        <v>33000</v>
      </c>
      <c r="Q18" s="158">
        <v>418200</v>
      </c>
      <c r="R18" s="159">
        <f t="shared" si="0"/>
        <v>1.1018651362984218</v>
      </c>
      <c r="S18" s="167"/>
    </row>
    <row r="19" spans="2:19" ht="16.5" customHeight="1">
      <c r="B19" s="139"/>
      <c r="C19" s="160" t="s">
        <v>189</v>
      </c>
      <c r="D19" s="170">
        <v>5820600</v>
      </c>
      <c r="E19" s="162">
        <v>871500</v>
      </c>
      <c r="F19" s="163">
        <v>296100</v>
      </c>
      <c r="G19" s="163">
        <v>396400</v>
      </c>
      <c r="H19" s="163">
        <v>552200</v>
      </c>
      <c r="I19" s="163">
        <v>421600</v>
      </c>
      <c r="J19" s="163">
        <v>365900</v>
      </c>
      <c r="K19" s="163">
        <v>411500</v>
      </c>
      <c r="L19" s="163">
        <v>645800</v>
      </c>
      <c r="M19" s="163">
        <v>358700</v>
      </c>
      <c r="N19" s="163">
        <v>532000</v>
      </c>
      <c r="O19" s="163">
        <v>687900</v>
      </c>
      <c r="P19" s="164">
        <v>281000</v>
      </c>
      <c r="Q19" s="165">
        <v>5945100</v>
      </c>
      <c r="R19" s="166">
        <f t="shared" si="0"/>
        <v>0.97905838421557245</v>
      </c>
      <c r="S19" s="167"/>
    </row>
    <row r="20" spans="2:19" ht="16.5" customHeight="1">
      <c r="B20" s="133"/>
      <c r="C20" s="145" t="s">
        <v>178</v>
      </c>
      <c r="D20" s="149">
        <v>7786600</v>
      </c>
      <c r="E20" s="146">
        <v>564500</v>
      </c>
      <c r="F20" s="147">
        <v>485000</v>
      </c>
      <c r="G20" s="147">
        <v>648900</v>
      </c>
      <c r="H20" s="147">
        <v>836200</v>
      </c>
      <c r="I20" s="147">
        <v>720100</v>
      </c>
      <c r="J20" s="147">
        <v>546000</v>
      </c>
      <c r="K20" s="147">
        <v>601000</v>
      </c>
      <c r="L20" s="147">
        <v>1020600</v>
      </c>
      <c r="M20" s="147">
        <v>627400</v>
      </c>
      <c r="N20" s="147">
        <v>677500</v>
      </c>
      <c r="O20" s="147">
        <v>656100</v>
      </c>
      <c r="P20" s="148">
        <v>403300</v>
      </c>
      <c r="Q20" s="149">
        <v>8180400</v>
      </c>
      <c r="R20" s="150">
        <f t="shared" si="0"/>
        <v>0.95186054471663972</v>
      </c>
      <c r="S20" s="167"/>
    </row>
    <row r="21" spans="2:19" ht="16.5" customHeight="1">
      <c r="B21" s="152" t="s">
        <v>169</v>
      </c>
      <c r="C21" s="153" t="s">
        <v>188</v>
      </c>
      <c r="D21" s="168">
        <v>656500</v>
      </c>
      <c r="E21" s="155">
        <v>38300</v>
      </c>
      <c r="F21" s="156">
        <v>36200</v>
      </c>
      <c r="G21" s="156">
        <v>53200</v>
      </c>
      <c r="H21" s="156">
        <v>58200</v>
      </c>
      <c r="I21" s="156">
        <v>55700</v>
      </c>
      <c r="J21" s="156">
        <v>45200</v>
      </c>
      <c r="K21" s="156">
        <v>56000</v>
      </c>
      <c r="L21" s="156">
        <v>87300</v>
      </c>
      <c r="M21" s="156">
        <v>53400</v>
      </c>
      <c r="N21" s="156">
        <v>60300</v>
      </c>
      <c r="O21" s="156">
        <v>63600</v>
      </c>
      <c r="P21" s="157">
        <v>49100</v>
      </c>
      <c r="Q21" s="158">
        <v>663300</v>
      </c>
      <c r="R21" s="159">
        <f t="shared" si="0"/>
        <v>0.98974822855419875</v>
      </c>
      <c r="S21" s="167"/>
    </row>
    <row r="22" spans="2:19" ht="16.5" customHeight="1">
      <c r="B22" s="139"/>
      <c r="C22" s="160" t="s">
        <v>189</v>
      </c>
      <c r="D22" s="170">
        <v>8443100</v>
      </c>
      <c r="E22" s="162">
        <v>602800</v>
      </c>
      <c r="F22" s="163">
        <v>521200</v>
      </c>
      <c r="G22" s="163">
        <v>702100</v>
      </c>
      <c r="H22" s="163">
        <v>894400</v>
      </c>
      <c r="I22" s="163">
        <v>775800</v>
      </c>
      <c r="J22" s="163">
        <v>591200</v>
      </c>
      <c r="K22" s="163">
        <v>657000</v>
      </c>
      <c r="L22" s="163">
        <v>1107900</v>
      </c>
      <c r="M22" s="163">
        <v>680800</v>
      </c>
      <c r="N22" s="163">
        <v>737800</v>
      </c>
      <c r="O22" s="163">
        <v>719700</v>
      </c>
      <c r="P22" s="164">
        <v>452400</v>
      </c>
      <c r="Q22" s="165">
        <v>8843700</v>
      </c>
      <c r="R22" s="166">
        <f t="shared" si="0"/>
        <v>0.95470221739769556</v>
      </c>
      <c r="S22" s="167"/>
    </row>
    <row r="23" spans="2:19" ht="16.5" customHeight="1">
      <c r="B23" s="133"/>
      <c r="C23" s="145" t="s">
        <v>178</v>
      </c>
      <c r="D23" s="149">
        <v>3629100</v>
      </c>
      <c r="E23" s="146">
        <v>223100</v>
      </c>
      <c r="F23" s="147">
        <v>228300</v>
      </c>
      <c r="G23" s="147">
        <v>259900</v>
      </c>
      <c r="H23" s="147">
        <v>428900</v>
      </c>
      <c r="I23" s="147">
        <v>342100</v>
      </c>
      <c r="J23" s="147">
        <v>248300</v>
      </c>
      <c r="K23" s="147">
        <v>331900</v>
      </c>
      <c r="L23" s="147">
        <v>470000</v>
      </c>
      <c r="M23" s="147">
        <v>284300</v>
      </c>
      <c r="N23" s="147">
        <v>309500</v>
      </c>
      <c r="O23" s="147">
        <v>310800</v>
      </c>
      <c r="P23" s="148">
        <v>192000</v>
      </c>
      <c r="Q23" s="149">
        <v>3663000</v>
      </c>
      <c r="R23" s="150">
        <f t="shared" si="0"/>
        <v>0.99074529074529072</v>
      </c>
      <c r="S23" s="167"/>
    </row>
    <row r="24" spans="2:19" ht="16.5" customHeight="1">
      <c r="B24" s="152" t="s">
        <v>191</v>
      </c>
      <c r="C24" s="153" t="s">
        <v>188</v>
      </c>
      <c r="D24" s="168">
        <v>417800</v>
      </c>
      <c r="E24" s="155">
        <v>6900</v>
      </c>
      <c r="F24" s="156">
        <v>9300</v>
      </c>
      <c r="G24" s="156">
        <v>17900</v>
      </c>
      <c r="H24" s="156">
        <v>24400</v>
      </c>
      <c r="I24" s="156">
        <v>43600</v>
      </c>
      <c r="J24" s="156">
        <v>32000</v>
      </c>
      <c r="K24" s="156">
        <v>69300</v>
      </c>
      <c r="L24" s="156">
        <v>102100</v>
      </c>
      <c r="M24" s="156">
        <v>47700</v>
      </c>
      <c r="N24" s="156">
        <v>32200</v>
      </c>
      <c r="O24" s="156">
        <v>20500</v>
      </c>
      <c r="P24" s="157">
        <v>11900</v>
      </c>
      <c r="Q24" s="158">
        <v>426200</v>
      </c>
      <c r="R24" s="159">
        <f t="shared" si="0"/>
        <v>0.98029094321914589</v>
      </c>
      <c r="S24" s="167"/>
    </row>
    <row r="25" spans="2:19" ht="16.5" customHeight="1">
      <c r="B25" s="139"/>
      <c r="C25" s="160" t="s">
        <v>189</v>
      </c>
      <c r="D25" s="170">
        <v>4046900</v>
      </c>
      <c r="E25" s="162">
        <v>230000</v>
      </c>
      <c r="F25" s="163">
        <v>237600</v>
      </c>
      <c r="G25" s="163">
        <v>277800</v>
      </c>
      <c r="H25" s="163">
        <v>453300</v>
      </c>
      <c r="I25" s="163">
        <v>385700</v>
      </c>
      <c r="J25" s="163">
        <v>280300</v>
      </c>
      <c r="K25" s="163">
        <v>401200</v>
      </c>
      <c r="L25" s="163">
        <v>572100</v>
      </c>
      <c r="M25" s="163">
        <v>332000</v>
      </c>
      <c r="N25" s="163">
        <v>341700</v>
      </c>
      <c r="O25" s="163">
        <v>331300</v>
      </c>
      <c r="P25" s="164">
        <v>203900</v>
      </c>
      <c r="Q25" s="165">
        <v>4089200</v>
      </c>
      <c r="R25" s="166">
        <f t="shared" si="0"/>
        <v>0.98965567837229773</v>
      </c>
      <c r="S25" s="167"/>
    </row>
    <row r="26" spans="2:19" ht="16.5" customHeight="1">
      <c r="B26" s="133"/>
      <c r="C26" s="145" t="s">
        <v>178</v>
      </c>
      <c r="D26" s="146">
        <f>D5+D8+D11+D14+D17+D20+D23</f>
        <v>48544100</v>
      </c>
      <c r="E26" s="146">
        <f>E5+E8+E11+E14+E17+E20+E23</f>
        <v>4081100</v>
      </c>
      <c r="F26" s="147">
        <f t="shared" ref="F26:Q27" si="1">F5+F8+F11+F14+F17+F20+F23</f>
        <v>2710000</v>
      </c>
      <c r="G26" s="147">
        <f t="shared" si="1"/>
        <v>3936300</v>
      </c>
      <c r="H26" s="147">
        <f t="shared" si="1"/>
        <v>4956600</v>
      </c>
      <c r="I26" s="147">
        <f t="shared" si="1"/>
        <v>4542100</v>
      </c>
      <c r="J26" s="147">
        <f t="shared" si="1"/>
        <v>3384600</v>
      </c>
      <c r="K26" s="147">
        <f t="shared" si="1"/>
        <v>3489700</v>
      </c>
      <c r="L26" s="147">
        <f t="shared" si="1"/>
        <v>5687200</v>
      </c>
      <c r="M26" s="147">
        <f t="shared" si="1"/>
        <v>3647500</v>
      </c>
      <c r="N26" s="147">
        <f t="shared" si="1"/>
        <v>4542500</v>
      </c>
      <c r="O26" s="147">
        <f t="shared" si="1"/>
        <v>4874600</v>
      </c>
      <c r="P26" s="184">
        <f t="shared" si="1"/>
        <v>2691900</v>
      </c>
      <c r="Q26" s="149">
        <f t="shared" si="1"/>
        <v>48607400</v>
      </c>
      <c r="R26" s="150">
        <f t="shared" si="0"/>
        <v>0.99869772915235133</v>
      </c>
      <c r="S26" s="167"/>
    </row>
    <row r="27" spans="2:19" ht="16.5" customHeight="1">
      <c r="B27" s="152" t="s">
        <v>192</v>
      </c>
      <c r="C27" s="153" t="s">
        <v>188</v>
      </c>
      <c r="D27" s="154">
        <f>D6+D9+D12+D15+D18+D21+D24</f>
        <v>3992100</v>
      </c>
      <c r="E27" s="154">
        <f>E6+E9+E12+E15+E18+E21+E24</f>
        <v>218200</v>
      </c>
      <c r="F27" s="156">
        <f t="shared" si="1"/>
        <v>220000</v>
      </c>
      <c r="G27" s="156">
        <f t="shared" si="1"/>
        <v>305900</v>
      </c>
      <c r="H27" s="156">
        <f t="shared" si="1"/>
        <v>362500</v>
      </c>
      <c r="I27" s="156">
        <f t="shared" si="1"/>
        <v>367900</v>
      </c>
      <c r="J27" s="156">
        <f t="shared" si="1"/>
        <v>302700</v>
      </c>
      <c r="K27" s="156">
        <f t="shared" si="1"/>
        <v>367000</v>
      </c>
      <c r="L27" s="156">
        <f t="shared" si="1"/>
        <v>526500</v>
      </c>
      <c r="M27" s="156">
        <f t="shared" si="1"/>
        <v>326600</v>
      </c>
      <c r="N27" s="156">
        <f t="shared" si="1"/>
        <v>347000</v>
      </c>
      <c r="O27" s="156">
        <f t="shared" si="1"/>
        <v>360400</v>
      </c>
      <c r="P27" s="185">
        <f>P6+P9+P12+P15+P18+P21+P24</f>
        <v>287400</v>
      </c>
      <c r="Q27" s="168">
        <f>Q6+Q9+Q12+Q15+Q18+Q21+Q24</f>
        <v>3873600</v>
      </c>
      <c r="R27" s="159">
        <f t="shared" si="0"/>
        <v>1.0305916976456011</v>
      </c>
      <c r="S27" s="167"/>
    </row>
    <row r="28" spans="2:19" ht="16.5" customHeight="1">
      <c r="B28" s="139"/>
      <c r="C28" s="160" t="s">
        <v>189</v>
      </c>
      <c r="D28" s="186">
        <f>SUM(D26:D27)</f>
        <v>52536200</v>
      </c>
      <c r="E28" s="186">
        <f>SUM(E26:E27)</f>
        <v>4299300</v>
      </c>
      <c r="F28" s="187">
        <f t="shared" ref="F28:Q28" si="2">SUM(F26:F27)</f>
        <v>2930000</v>
      </c>
      <c r="G28" s="163">
        <f t="shared" si="2"/>
        <v>4242200</v>
      </c>
      <c r="H28" s="163">
        <f t="shared" si="2"/>
        <v>5319100</v>
      </c>
      <c r="I28" s="163">
        <f t="shared" si="2"/>
        <v>4910000</v>
      </c>
      <c r="J28" s="163">
        <f t="shared" si="2"/>
        <v>3687300</v>
      </c>
      <c r="K28" s="163">
        <f t="shared" si="2"/>
        <v>3856700</v>
      </c>
      <c r="L28" s="163">
        <f t="shared" si="2"/>
        <v>6213700</v>
      </c>
      <c r="M28" s="163">
        <f t="shared" si="2"/>
        <v>3974100</v>
      </c>
      <c r="N28" s="163">
        <f t="shared" si="2"/>
        <v>4889500</v>
      </c>
      <c r="O28" s="163">
        <f t="shared" si="2"/>
        <v>5235000</v>
      </c>
      <c r="P28" s="187">
        <f t="shared" si="2"/>
        <v>2979300</v>
      </c>
      <c r="Q28" s="170">
        <f t="shared" si="2"/>
        <v>52481000</v>
      </c>
      <c r="R28" s="166">
        <f t="shared" si="0"/>
        <v>1.0010518092261962</v>
      </c>
      <c r="S28" s="167"/>
    </row>
    <row r="29" spans="2:19">
      <c r="B29" s="130"/>
      <c r="C29" s="130"/>
      <c r="D29" s="130"/>
      <c r="E29" s="188"/>
      <c r="F29" s="130"/>
      <c r="G29" s="130"/>
      <c r="H29" s="130"/>
      <c r="I29" s="188"/>
      <c r="J29" s="130"/>
      <c r="K29" s="130"/>
      <c r="L29" s="188"/>
      <c r="M29" s="130"/>
      <c r="N29" s="130"/>
      <c r="O29" s="188"/>
      <c r="P29" s="130"/>
      <c r="Q29" s="130"/>
      <c r="R29" s="130"/>
    </row>
    <row r="30" spans="2:19">
      <c r="B30" s="130"/>
      <c r="C30" s="130"/>
      <c r="D30" s="130"/>
      <c r="E30" s="130"/>
      <c r="F30" s="188"/>
      <c r="G30" s="130"/>
      <c r="H30" s="130"/>
      <c r="I30" s="188"/>
      <c r="J30" s="188"/>
      <c r="K30" s="130"/>
      <c r="L30" s="188"/>
      <c r="M30" s="130"/>
      <c r="N30" s="130"/>
      <c r="O30" s="188"/>
      <c r="P30" s="130"/>
      <c r="Q30" s="188"/>
      <c r="R30" s="130"/>
    </row>
    <row r="31" spans="2:19">
      <c r="D31" s="189"/>
      <c r="F31" s="188"/>
      <c r="G31" s="130"/>
      <c r="H31" s="130"/>
      <c r="I31" s="188"/>
      <c r="J31" s="188"/>
      <c r="K31" s="130"/>
      <c r="L31" s="188"/>
      <c r="M31" s="130"/>
      <c r="N31" s="130"/>
      <c r="O31" s="188"/>
      <c r="P31" s="130"/>
      <c r="Q31" s="188"/>
    </row>
    <row r="32" spans="2:19">
      <c r="F32" s="189"/>
      <c r="I32" s="188"/>
      <c r="J32" s="188"/>
      <c r="L32" s="188"/>
    </row>
    <row r="34" spans="8:8">
      <c r="H34" s="189"/>
    </row>
  </sheetData>
  <phoneticPr fontId="1"/>
  <pageMargins left="0.70866141732283472" right="0.70866141732283472" top="0.74803149606299213" bottom="0.74803149606299213" header="0.31496062992125984" footer="0.31496062992125984"/>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8</vt:i4>
      </vt:variant>
    </vt:vector>
  </HeadingPairs>
  <TitlesOfParts>
    <vt:vector size="25" baseType="lpstr">
      <vt:lpstr>表紙</vt:lpstr>
      <vt:lpstr>目次</vt:lpstr>
      <vt:lpstr>１頁</vt:lpstr>
      <vt:lpstr>２頁</vt:lpstr>
      <vt:lpstr>3頁</vt:lpstr>
      <vt:lpstr>４頁</vt:lpstr>
      <vt:lpstr>５頁</vt:lpstr>
      <vt:lpstr>６頁</vt:lpstr>
      <vt:lpstr>7頁 3．地域別・月別観光入込客数</vt:lpstr>
      <vt:lpstr>8頁　３．地域別・月別観光入込客数（外国人）</vt:lpstr>
      <vt:lpstr>9~11頁　４.市町別・月別観光入込客数</vt:lpstr>
      <vt:lpstr>12~13項　市町別・観光地種別観光入込客数</vt:lpstr>
      <vt:lpstr>14項</vt:lpstr>
      <vt:lpstr>15頁</vt:lpstr>
      <vt:lpstr>16頁</vt:lpstr>
      <vt:lpstr>17頁</vt:lpstr>
      <vt:lpstr>18頁</vt:lpstr>
      <vt:lpstr>'14項'!Print_Area</vt:lpstr>
      <vt:lpstr>'18頁'!Print_Area</vt:lpstr>
      <vt:lpstr>'１頁'!Print_Area</vt:lpstr>
      <vt:lpstr>'２頁'!Print_Area</vt:lpstr>
      <vt:lpstr>'3頁'!Print_Area</vt:lpstr>
      <vt:lpstr>'４頁'!Print_Area</vt:lpstr>
      <vt:lpstr>'５頁'!Print_Area</vt:lpstr>
      <vt:lpstr>'６頁'!Print_Area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2019-12-09T07:51:07Z</cp:lastPrinted>
  <dcterms:created xsi:type="dcterms:W3CDTF">2016-01-28T06:28:08Z</dcterms:created>
  <dcterms:modified xsi:type="dcterms:W3CDTF">2020-01-30T10:27:36Z</dcterms:modified>
</cp:coreProperties>
</file>