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11925" tabRatio="8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U88" i="12"/>
  <c r="AP88" i="12"/>
  <c r="AF88" i="12"/>
  <c r="AU63" i="12"/>
  <c r="CR102" i="12" l="1"/>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<sst xmlns="http://schemas.openxmlformats.org/spreadsheetml/2006/main" count="1088" uniqueCount="607">
  <si>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</si>
  <si>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</si>
  <si>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</si>
  <si>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</si>
  <si>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</si>
  <si>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</si>
  <si>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</si>
  <si>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</si>
  <si>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</si>
  <si>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</si>
  <si>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</si>
  <si>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</si>
  <si>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</si>
  <si>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</si>
  <si>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</si>
  <si>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</si>
  <si>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</si>
  <si>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</si>
  <si>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</si>
  <si>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</si>
  <si>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</si>
  <si>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</si>
  <si>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</si>
  <si>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</si>
  <si>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</si>
  <si>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</si>
  <si>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</si>
  <si>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</si>
  <si>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</si>
  <si>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</si>
  <si>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</si>
  <si>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</si>
  <si>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</si>
  <si>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</si>
  <si>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</si>
  <si>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</si>
  <si>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</si>
  <si>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</si>
  <si>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</si>
  <si>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</si>
  <si>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</si>
  <si>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</si>
  <si>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</si>
  <si>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</si>
  <si>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</si>
  <si>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</si>
  <si>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</si>
  <si>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</si>
  <si>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</si>
  <si>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</si>
  <si>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</si>
  <si>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</si>
  <si>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</si>
  <si>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</si>
  <si>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</si>
  <si>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</si>
  <si>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</si>
  <si>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</si>
  <si>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</si>
  <si>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</si>
  <si>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</si>
  <si>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</si>
  <si>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</si>
  <si>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</si>
  <si>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</si>
  <si>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</si>
  <si>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</si>
  <si>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</si>
  <si>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</si>
  <si>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</si>
  <si>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</si>
  <si>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</si>
  <si>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</si>
  <si>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</si>
  <si>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</si>
  <si>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</si>
  <si>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</si>
  <si>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</si>
  <si>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</si>
  <si>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</si>
  <si>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</si>
  <si>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</si>
  <si>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</si>
  <si>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</si>
  <si>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</si>
  <si>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</si>
  <si>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</si>
  <si>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</si>
  <si>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</si>
  <si>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</si>
  <si>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竜王町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</si>
  <si>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</si>
  <si>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</si>
  <si>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</si>
  <si>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</si>
  <si>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</si>
  <si>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</si>
  <si>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</si>
  <si>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</si>
  <si>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</si>
  <si>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</si>
  <si>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</si>
  <si>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</si>
  <si>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</si>
  <si>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</si>
  <si>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</si>
  <si>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</si>
  <si>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</si>
  <si>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</si>
  <si>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</si>
  <si>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</si>
  <si>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</si>
  <si>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</si>
  <si>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</si>
  <si>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</si>
  <si>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</si>
  <si>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</si>
  <si>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</si>
  <si>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</si>
  <si>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</si>
  <si>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</si>
  <si>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</si>
  <si>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</si>
  <si>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</si>
  <si>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</si>
  <si>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</si>
  <si>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</si>
  <si>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</si>
  <si>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</si>
  <si>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</si>
  <si>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</si>
  <si>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</si>
  <si>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</si>
  <si>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</si>
  <si>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</si>
  <si>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</si>
  <si>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</si>
  <si>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</si>
  <si>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</si>
  <si>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</si>
  <si>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</si>
  <si>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</si>
  <si>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</si>
  <si>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</si>
  <si>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</si>
  <si>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</si>
  <si>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</si>
  <si>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</si>
  <si>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</si>
  <si>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</si>
  <si>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</si>
  <si>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</si>
  <si>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</si>
  <si>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</si>
  <si>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</si>
  <si>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</si>
  <si>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</si>
  <si>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</si>
  <si>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</si>
  <si>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</si>
  <si>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</si>
  <si>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</si>
  <si>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</si>
  <si>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</si>
  <si>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</si>
  <si>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</si>
  <si>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</si>
  <si>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</si>
  <si>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</si>
  <si>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</si>
  <si>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</si>
  <si>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</si>
  <si>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</si>
  <si>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</si>
  <si>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</si>
  <si>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</si>
  <si>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</si>
  <si>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</si>
  <si>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</si>
  <si>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</si>
  <si>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</si>
  <si>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</si>
  <si>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</si>
  <si>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</si>
  <si>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</si>
  <si>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</si>
  <si>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</si>
  <si>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</si>
  <si>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</si>
  <si>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</si>
  <si>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</si>
  <si>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</si>
  <si>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</si>
  <si>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</si>
  <si>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</si>
  <si>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</si>
  <si>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</si>
  <si>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</si>
  <si>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</si>
  <si>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</si>
  <si>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</si>
  <si>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</si>
  <si>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</si>
  <si>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</si>
  <si>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滋賀県竜王町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</si>
  <si>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</si>
  <si>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</si>
  <si>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</si>
  <si>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</si>
  <si>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</si>
  <si>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</si>
  <si>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</si>
  <si>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</si>
  <si>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</si>
  <si>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</si>
  <si>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</si>
  <si>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</si>
  <si>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</si>
  <si>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</si>
  <si>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</si>
  <si>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</si>
  <si>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</si>
  <si>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</si>
  <si>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</si>
  <si>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</si>
  <si>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</si>
  <si>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</si>
  <si>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</si>
  <si>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</si>
  <si>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</si>
  <si>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</si>
  <si>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</si>
  <si>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</si>
  <si>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</si>
  <si>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</si>
  <si>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</si>
  <si>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</si>
  <si>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</si>
  <si>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</si>
  <si>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</si>
  <si>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</si>
  <si>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</si>
  <si>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</si>
  <si>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</si>
  <si>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</si>
  <si>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</si>
  <si>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</si>
  <si>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</si>
  <si>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</si>
  <si>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</si>
  <si>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</si>
  <si>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</si>
  <si>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</si>
  <si>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</si>
  <si>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</si>
  <si>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</si>
  <si>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</si>
  <si>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</si>
  <si>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</si>
  <si>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</si>
  <si>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</si>
  <si>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</si>
  <si>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</si>
  <si>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</si>
  <si>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</si>
  <si>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</si>
  <si>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</si>
  <si>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</si>
  <si>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</si>
  <si>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</si>
  <si>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</si>
  <si>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</si>
  <si>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</si>
  <si>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</si>
  <si>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</si>
  <si>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</si>
  <si>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</si>
  <si>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</si>
  <si>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</si>
  <si>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</si>
  <si>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</si>
  <si>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</si>
  <si>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</si>
  <si>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</si>
  <si>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</si>
  <si>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</si>
  <si>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</si>
  <si>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</si>
  <si>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</si>
  <si>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</si>
  <si>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</si>
  <si>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</si>
  <si>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</si>
  <si>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</si>
  <si>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</si>
  <si>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</si>
  <si>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</si>
  <si>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</si>
  <si>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</si>
  <si>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</si>
  <si>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</si>
  <si>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</si>
  <si>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</si>
  <si>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</si>
  <si>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</si>
  <si>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</si>
  <si>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</si>
  <si>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</si>
  <si>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</si>
  <si>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</si>
  <si>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</si>
  <si>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</si>
  <si>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</si>
  <si>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</si>
  <si>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</si>
  <si>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</si>
  <si>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</si>
  <si>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</si>
  <si>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</si>
  <si>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</si>
  <si>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</si>
  <si>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</si>
  <si>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</si>
  <si>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</si>
  <si>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</si>
  <si>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</si>
  <si>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</si>
  <si>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</si>
  <si>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</si>
  <si>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</si>
  <si>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</si>
  <si>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</si>
  <si>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</si>
  <si>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</si>
  <si>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</si>
  <si>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</si>
  <si>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</si>
  <si>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</si>
  <si>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</si>
  <si>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</si>
  <si>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</si>
  <si>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</si>
  <si>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</si>
  <si>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</si>
  <si>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</si>
  <si>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</si>
  <si>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</si>
  <si>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</si>
  <si>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</si>
  <si>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</si>
  <si>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</si>
  <si>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</si>
  <si>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</si>
  <si>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</si>
  <si>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</si>
  <si>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滋賀県竜王町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</si>
  <si>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</si>
  <si>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</si>
  <si>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</si>
  <si>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</si>
  <si>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</si>
  <si>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</si>
  <si>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</si>
  <si>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</si>
  <si>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</si>
  <si>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</si>
  <si>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</si>
  <si>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</si>
  <si>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</si>
  <si>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</si>
  <si>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</si>
  <si>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</si>
  <si>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</si>
  <si>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</si>
  <si>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</si>
  <si>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</si>
  <si>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</si>
  <si>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</si>
  <si>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</si>
  <si>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</si>
  <si>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</si>
  <si>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</si>
  <si>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</si>
  <si>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</si>
  <si>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</si>
  <si>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</si>
  <si>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</si>
  <si>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</si>
  <si>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</si>
  <si>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</si>
  <si>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</si>
  <si>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</si>
  <si>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</si>
  <si>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</si>
  <si>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</si>
  <si>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</si>
  <si>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</si>
  <si>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</si>
  <si>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</si>
  <si>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</si>
  <si>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</si>
  <si>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</si>
  <si>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</si>
  <si>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</si>
  <si>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</si>
  <si>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</si>
  <si>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</si>
  <si>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</si>
  <si>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</si>
  <si>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</si>
  <si>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</si>
  <si>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</si>
  <si>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</si>
  <si>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</si>
  <si>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</si>
  <si>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</si>
  <si>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</si>
  <si>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</si>
  <si>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</si>
  <si>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</si>
  <si>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</si>
  <si>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</si>
  <si>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</si>
  <si>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</si>
  <si>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</si>
  <si>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</si>
  <si>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</si>
  <si>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</si>
  <si>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</si>
  <si>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</si>
  <si>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</si>
  <si>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</si>
  <si>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</si>
  <si>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</si>
  <si>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</si>
  <si>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</si>
  <si>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</si>
  <si>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</si>
  <si>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</si>
  <si>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</si>
  <si>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</si>
  <si>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</si>
  <si>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</si>
  <si>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</si>
  <si>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</si>
  <si>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</si>
  <si>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</si>
  <si>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</si>
  <si>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</si>
  <si>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</si>
  <si>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</si>
  <si>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</si>
  <si>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</si>
  <si>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</si>
  <si>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</si>
  <si>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</si>
  <si>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</si>
  <si>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</si>
  <si>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</si>
  <si>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</si>
  <si>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</si>
  <si>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</si>
  <si>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</si>
  <si>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</si>
  <si>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</si>
  <si>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</si>
  <si>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</si>
  <si>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</si>
  <si>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</si>
  <si>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</si>
  <si>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</si>
  <si>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</si>
  <si>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</si>
  <si>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</si>
  <si>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</si>
  <si>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</si>
  <si>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</si>
  <si>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</si>
  <si>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</si>
  <si>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</si>
  <si>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</si>
  <si>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</si>
  <si>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</si>
  <si>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</si>
  <si>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</si>
  <si>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</si>
  <si>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</si>
  <si>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</si>
  <si>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</si>
  <si>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</si>
  <si>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</si>
  <si>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</si>
  <si>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</si>
  <si>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</si>
  <si>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</si>
  <si>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</si>
  <si>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</si>
  <si>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</si>
  <si>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</si>
  <si>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</si>
  <si>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</si>
  <si>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</si>
  <si>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</si>
  <si>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</si>
  <si>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</si>
  <si>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</si>
  <si>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</si>
  <si>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</si>
  <si>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</si>
  <si>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</si>
  <si>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</si>
  <si>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</si>
  <si>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</si>
  <si>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</si>
  <si>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</si>
  <si>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</si>
  <si>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</si>
  <si>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</si>
  <si>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</si>
  <si>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</si>
  <si>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</si>
  <si>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</si>
  <si>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</si>
  <si>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</si>
  <si>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</si>
  <si>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</si>
  <si>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</si>
  <si>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</si>
  <si>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</si>
  <si>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</si>
  <si>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</si>
  <si>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</si>
  <si>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</si>
  <si>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</si>
  <si>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</si>
  <si>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</si>
  <si>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</si>
  <si>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</si>
  <si>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</si>
  <si>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</si>
  <si>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</si>
  <si>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</si>
  <si>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</si>
  <si>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</si>
  <si>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</si>
  <si>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</si>
  <si>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</si>
  <si>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</si>
  <si>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</si>
  <si>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</si>
  <si>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</si>
  <si>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</si>
  <si>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</si>
  <si>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</si>
  <si>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</si>
  <si>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</si>
  <si>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</si>
  <si>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</si>
  <si>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</si>
  <si>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</si>
  <si>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</si>
  <si>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7.59</t>
  </si>
  <si>
    <t>▲ 13.58</t>
  </si>
  <si>
    <t>▲ 0.19</t>
  </si>
  <si>
    <t>水道事業会計</t>
  </si>
  <si>
    <t>一般会計</t>
  </si>
  <si>
    <t>国民健康保険事業特別会計（事業勘定）</t>
  </si>
  <si>
    <t>下水道事業特別会計</t>
  </si>
  <si>
    <t>介護保険特別会計</t>
  </si>
  <si>
    <t>国民健康保険事業特別会計（施設勘定）</t>
  </si>
  <si>
    <t>学校給食事業特別会計</t>
  </si>
  <si>
    <t>後期高齢者医療特別会計</t>
  </si>
  <si>
    <t>その他会計（赤字）</t>
  </si>
  <si>
    <t>その他会計（黒字）</t>
  </si>
  <si>
    <t>滋賀県市町村職員退職手当組合</t>
    <rPh sb="0" eb="3">
      <t>シガケン</t>
    </rPh>
    <rPh sb="3" eb="6">
      <t>シチョウソン</t>
    </rPh>
    <rPh sb="6" eb="8">
      <t>ショクイン</t>
    </rPh>
    <rPh sb="8" eb="10">
      <t>タイショク</t>
    </rPh>
    <rPh sb="10" eb="12">
      <t>テアテ</t>
    </rPh>
    <rPh sb="12" eb="14">
      <t>クミアイ</t>
    </rPh>
    <phoneticPr fontId="5"/>
  </si>
  <si>
    <t>-</t>
    <phoneticPr fontId="11"/>
  </si>
  <si>
    <t>滋賀県市町村交通災害共済組合</t>
    <rPh sb="0" eb="3">
      <t>シガケン</t>
    </rPh>
    <rPh sb="3" eb="6">
      <t>シチョウソン</t>
    </rPh>
    <rPh sb="6" eb="8">
      <t>コウツウ</t>
    </rPh>
    <rPh sb="8" eb="10">
      <t>サイガイ</t>
    </rPh>
    <rPh sb="10" eb="12">
      <t>キョウサイ</t>
    </rPh>
    <rPh sb="12" eb="14">
      <t>クミアイ</t>
    </rPh>
    <phoneticPr fontId="5"/>
  </si>
  <si>
    <t>八日市布引ライフ組合</t>
    <rPh sb="0" eb="3">
      <t>ヨウカイチ</t>
    </rPh>
    <rPh sb="3" eb="5">
      <t>ヌノビキ</t>
    </rPh>
    <rPh sb="8" eb="10">
      <t>クミアイ</t>
    </rPh>
    <phoneticPr fontId="5"/>
  </si>
  <si>
    <t>-</t>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</si>
  <si>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7">
      <t>ホショウトウ</t>
    </rPh>
    <rPh sb="17" eb="19">
      <t>クミアイ</t>
    </rPh>
    <phoneticPr fontId="5"/>
  </si>
  <si>
    <t>中部清掃組合</t>
    <rPh sb="0" eb="2">
      <t>チュウブ</t>
    </rPh>
    <rPh sb="2" eb="4">
      <t>セイソウ</t>
    </rPh>
    <rPh sb="4" eb="6">
      <t>クミアイ</t>
    </rPh>
    <phoneticPr fontId="5"/>
  </si>
  <si>
    <t>東近江行政組合（一般会計）</t>
    <rPh sb="0" eb="1">
      <t>ヒガシ</t>
    </rPh>
    <rPh sb="1" eb="3">
      <t>オウミ</t>
    </rPh>
    <rPh sb="3" eb="5">
      <t>ギョウセイ</t>
    </rPh>
    <rPh sb="5" eb="7">
      <t>クミアイ</t>
    </rPh>
    <rPh sb="8" eb="10">
      <t>イッパン</t>
    </rPh>
    <rPh sb="10" eb="12">
      <t>カイケイ</t>
    </rPh>
    <phoneticPr fontId="5"/>
  </si>
  <si>
    <t>東近江行政組合（救急医療特別会計）</t>
    <rPh sb="0" eb="1">
      <t>ヒガシ</t>
    </rPh>
    <rPh sb="1" eb="3">
      <t>オウミ</t>
    </rPh>
    <rPh sb="3" eb="5">
      <t>ギョウセイ</t>
    </rPh>
    <rPh sb="5" eb="7">
      <t>クミアイ</t>
    </rPh>
    <rPh sb="8" eb="10">
      <t>キュウキュウ</t>
    </rPh>
    <rPh sb="10" eb="12">
      <t>イリョウ</t>
    </rPh>
    <rPh sb="12" eb="14">
      <t>トクベツ</t>
    </rPh>
    <rPh sb="14" eb="16">
      <t>カイケイ</t>
    </rPh>
    <phoneticPr fontId="5"/>
  </si>
  <si>
    <t>滋賀県市町村職員研修センター</t>
    <rPh sb="0" eb="3">
      <t>シガケン</t>
    </rPh>
    <rPh sb="3" eb="6">
      <t>シチョウソン</t>
    </rPh>
    <rPh sb="6" eb="8">
      <t>ショクイン</t>
    </rPh>
    <rPh sb="8" eb="10">
      <t>ケンシュウ</t>
    </rPh>
    <phoneticPr fontId="5"/>
  </si>
  <si>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5"/>
  </si>
  <si>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</si>
  <si>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竜王町地域振興事業団</t>
    <rPh sb="0" eb="3">
      <t>リュウオウチョウ</t>
    </rPh>
    <rPh sb="3" eb="5">
      <t>チイキ</t>
    </rPh>
    <rPh sb="5" eb="7">
      <t>シンコウ</t>
    </rPh>
    <rPh sb="7" eb="10">
      <t>ジギョウダン</t>
    </rPh>
    <phoneticPr fontId="11"/>
  </si>
  <si>
    <t>みらいパーク竜王</t>
    <rPh sb="6" eb="8">
      <t>リュウオウ</t>
    </rPh>
    <phoneticPr fontId="11"/>
  </si>
  <si>
    <t>教育厚生施設等整備基金</t>
    <rPh sb="0" eb="2">
      <t>キョウイク</t>
    </rPh>
    <rPh sb="2" eb="4">
      <t>コウセイ</t>
    </rPh>
    <rPh sb="4" eb="6">
      <t>シセツ</t>
    </rPh>
    <rPh sb="6" eb="7">
      <t>トウ</t>
    </rPh>
    <rPh sb="7" eb="9">
      <t>セイビ</t>
    </rPh>
    <rPh sb="9" eb="11">
      <t>キキン</t>
    </rPh>
    <phoneticPr fontId="2"/>
  </si>
  <si>
    <t>竜王町立竜王小学校改築基金</t>
    <phoneticPr fontId="11"/>
  </si>
  <si>
    <t>滋賀竜王工業団地維持管理基金</t>
    <phoneticPr fontId="11"/>
  </si>
  <si>
    <t>地域福祉基金</t>
    <phoneticPr fontId="11"/>
  </si>
  <si>
    <t>未来につなぐふるさと交竜基金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</si>
  <si>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</si>
  <si>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</si>
  <si>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</si>
  <si>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過去の大規模なハード事業の実施により、債務負担行為に基づく支出予定額が徐々には減少してきており、また税収の増により充当可能基金を積立てたことで、ようやく類似団体平均近くまで数値は減少した。
　しかしながら、今後大規模なハード整備も予測され、また税収についても現在は好調であるものの、この先不透明な部分もあることから、引き続き、地方債の適正管理、基金の適正管理に努める必要がある。</t>
    <rPh sb="62" eb="64">
      <t>ゼイシュウ</t>
    </rPh>
    <rPh sb="65" eb="66">
      <t>ゾウ</t>
    </rPh>
    <rPh sb="69" eb="71">
      <t>ジュウトウ</t>
    </rPh>
    <rPh sb="71" eb="73">
      <t>カノウ</t>
    </rPh>
    <rPh sb="73" eb="75">
      <t>キキン</t>
    </rPh>
    <rPh sb="76" eb="78">
      <t>ツミタ</t>
    </rPh>
    <rPh sb="88" eb="90">
      <t>ルイジ</t>
    </rPh>
    <rPh sb="90" eb="92">
      <t>ダンタイ</t>
    </rPh>
    <rPh sb="92" eb="94">
      <t>ヘイキン</t>
    </rPh>
    <rPh sb="94" eb="95">
      <t>チカ</t>
    </rPh>
    <rPh sb="98" eb="100">
      <t>スウチ</t>
    </rPh>
    <rPh sb="101" eb="103">
      <t>ゲンショウ</t>
    </rPh>
    <rPh sb="115" eb="117">
      <t>コンゴ</t>
    </rPh>
    <rPh sb="117" eb="120">
      <t>ダイキボ</t>
    </rPh>
    <rPh sb="124" eb="126">
      <t>セイビ</t>
    </rPh>
    <rPh sb="127" eb="129">
      <t>ヨソク</t>
    </rPh>
    <rPh sb="134" eb="136">
      <t>ゼイシュウ</t>
    </rPh>
    <rPh sb="141" eb="143">
      <t>ゲンザイ</t>
    </rPh>
    <rPh sb="144" eb="146">
      <t>コウチョウ</t>
    </rPh>
    <rPh sb="155" eb="156">
      <t>サキ</t>
    </rPh>
    <rPh sb="156" eb="159">
      <t>フトウメイ</t>
    </rPh>
    <rPh sb="160" eb="162">
      <t>ブブン</t>
    </rPh>
    <rPh sb="170" eb="171">
      <t>ヒ</t>
    </rPh>
    <rPh sb="172" eb="173">
      <t>ツヅ</t>
    </rPh>
    <rPh sb="192" eb="193">
      <t>ツト</t>
    </rPh>
    <rPh sb="195" eb="19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</si>
  <si>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</si>
  <si>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</si>
  <si>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</si>
  <si>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</si>
  <si>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</si>
  <si>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</si>
  <si>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これまで地方債の積極的な繰上償還の実施と併せて投資的な事業の年度間の平準化を図り新発債の発行を必要最小限とし、起債残高の適正管理に努めたことにより公債費が減少してきていることから類似団体内平均値に近づきつつある。
　将来負担比率については、ようやく類似団体平均近くまで数値は減少したが、今後大規模なハード整備も予測され、また税収についても現在は好調であるものの、この先不透明な部分もあることから、引き続き、地方債の適正管理、基金の適正管理に努める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</si>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</sst>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10" xfId="15"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06E7-4F0C-88BE-8352F9DFAD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111321</c:v>
                </c:pt>
                <c:pt idx="1">
                  <c:v>84029</c:v>
                </c:pt>
                <c:pt idx="2">
                  <c:v>82772</c:v>
                </c:pt>
                <c:pt idx="3">
                  <c:v>87848</c:v>
                </c:pt>
                <c:pt idx="4">
                  <c:v>55789</c:v>
                </c:pt>
              </c:numCache>
            </c:numRef>
          </c:val>
          <c:smooth val="0"/>
          <c:extLst xmlns:c16r2="http://schemas.microsoft.com/office/drawing/2015/06/chart">
            <c:ext xmlns:c16="http://schemas.microsoft.com/office/drawing/2014/chart" uri="{C3380CC4-5D6E-409C-BE32-E72D297353CC}">
              <c16:uniqueId val="{00000001-06E7-4F0C-88BE-8352F9DFAD3D}"/>
            </c:ext>
          </c:extLst>
        </c:ser>
        <c:dLbls>
          <c:showLegendKey val="0"/>
          <c:showVal val="0"/>
          <c:showCatName val="0"/>
          <c:showSerName val="0"/>
          <c:showPercent val="0"/>
          <c:showBubbleSize val="0"/>
        </c:dLbls>
        <c:marker val="1"/>
        <c:smooth val="0"/>
        <c:axId val="133781376"/>
        <c:axId val="133787648"/>
      </c:lineChart>
      <c:catAx>
        <c:axId val="133781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787648"/>
        <c:crosses val="autoZero"/>
        <c:auto val="1"/>
        <c:lblAlgn val="ctr"/>
        <c:lblOffset val="100"/>
        <c:tickLblSkip val="1"/>
        <c:tickMarkSkip val="1"/>
        <c:noMultiLvlLbl val="0"/>
      </c:catAx>
      <c:valAx>
        <c:axId val="1337876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781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3.84</c:v>
                </c:pt>
                <c:pt idx="1">
                  <c:v>4.47</c:v>
                </c:pt>
                <c:pt idx="2">
                  <c:v>4.62</c:v>
                </c:pt>
                <c:pt idx="3">
                  <c:v>4.74</c:v>
                </c:pt>
                <c:pt idx="4">
                  <c:v>5.65</c:v>
                </c:pt>
              </c:numCache>
            </c:numRef>
          </c:val>
          <c:extLst xmlns:c16r2="http://schemas.microsoft.com/office/drawing/2015/06/chart">
            <c:ext xmlns:c16="http://schemas.microsoft.com/office/drawing/2014/chart" uri="{C3380CC4-5D6E-409C-BE32-E72D297353CC}">
              <c16:uniqueId val="{00000000-516B-457D-9E76-AE4975A4D9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29.21</c:v>
                </c:pt>
                <c:pt idx="1">
                  <c:v>20.41</c:v>
                </c:pt>
                <c:pt idx="2">
                  <c:v>8.1300000000000008</c:v>
                </c:pt>
                <c:pt idx="3">
                  <c:v>8.7100000000000009</c:v>
                </c:pt>
                <c:pt idx="4">
                  <c:v>29.3</c:v>
                </c:pt>
              </c:numCache>
            </c:numRef>
          </c:val>
          <c:extLst xmlns:c16r2="http://schemas.microsoft.com/office/drawing/2015/06/chart">
            <c:ext xmlns:c16="http://schemas.microsoft.com/office/drawing/2014/chart" uri="{C3380CC4-5D6E-409C-BE32-E72D297353CC}">
              <c16:uniqueId val="{00000001-516B-457D-9E76-AE4975A4D96B}"/>
            </c:ext>
          </c:extLst>
        </c:ser>
        <c:dLbls>
          <c:showLegendKey val="0"/>
          <c:showVal val="0"/>
          <c:showCatName val="0"/>
          <c:showSerName val="0"/>
          <c:showPercent val="0"/>
          <c:showBubbleSize val="0"/>
        </c:dLbls>
        <c:gapWidth val="250"/>
        <c:overlap val="100"/>
        <c:axId val="144225024"/>
        <c:axId val="144226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2.19</c:v>
                </c:pt>
                <c:pt idx="1">
                  <c:v>-7.59</c:v>
                </c:pt>
                <c:pt idx="2">
                  <c:v>-13.58</c:v>
                </c:pt>
                <c:pt idx="3">
                  <c:v>-0.19</c:v>
                </c:pt>
                <c:pt idx="4">
                  <c:v>21.35</c:v>
                </c:pt>
              </c:numCache>
            </c:numRef>
          </c:val>
          <c:smooth val="0"/>
          <c:extLst xmlns:c16r2="http://schemas.microsoft.com/office/drawing/2015/06/chart">
            <c:ext xmlns:c16="http://schemas.microsoft.com/office/drawing/2014/chart" uri="{C3380CC4-5D6E-409C-BE32-E72D297353CC}">
              <c16:uniqueId val="{00000002-516B-457D-9E76-AE4975A4D96B}"/>
            </c:ext>
          </c:extLst>
        </c:ser>
        <c:dLbls>
          <c:showLegendKey val="0"/>
          <c:showVal val="0"/>
          <c:showCatName val="0"/>
          <c:showSerName val="0"/>
          <c:showPercent val="0"/>
          <c:showBubbleSize val="0"/>
        </c:dLbls>
        <c:marker val="1"/>
        <c:smooth val="0"/>
        <c:axId val="144225024"/>
        <c:axId val="144226944"/>
      </c:lineChart>
      <c:catAx>
        <c:axId val="14422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226944"/>
        <c:crosses val="autoZero"/>
        <c:auto val="1"/>
        <c:lblAlgn val="ctr"/>
        <c:lblOffset val="100"/>
        <c:tickLblSkip val="1"/>
        <c:tickMarkSkip val="1"/>
        <c:noMultiLvlLbl val="0"/>
      </c:catAx>
      <c:valAx>
        <c:axId val="14422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2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B65-423E-93C3-57C9CC80F7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B65-423E-93C3-57C9CC80F73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3B65-423E-93C3-57C9CC80F733}"/>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3B65-423E-93C3-57C9CC80F733}"/>
            </c:ext>
          </c:extLst>
        </c:ser>
        <c:ser>
          <c:idx val="4"/>
          <c:order val="4"/>
          <c:tx>
            <c:strRef>
              <c:f>データシート!$A$31</c:f>
              <c:strCache>
                <c:ptCount val="1"/>
                <c:pt idx="0">
                  <c:v>国民健康保険事業特別会計（施設勘定）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c:v>
                </c:pt>
                <c:pt idx="2">
                  <c:v>#N/A</c:v>
                </c:pt>
                <c:pt idx="3">
                  <c:v>0.1</c:v>
                </c:pt>
                <c:pt idx="4">
                  <c:v>#N/A</c:v>
                </c:pt>
                <c:pt idx="5">
                  <c:v>0.19</c:v>
                </c:pt>
                <c:pt idx="6">
                  <c:v>#N/A</c:v>
                </c:pt>
                <c:pt idx="7">
                  <c:v>0.25</c:v>
                </c:pt>
                <c:pt idx="8">
                  <c:v>#N/A</c:v>
                </c:pt>
                <c:pt idx="9">
                  <c:v>0.11</c:v>
                </c:pt>
              </c:numCache>
            </c:numRef>
          </c:val>
          <c:extLst xmlns:c16r2="http://schemas.microsoft.com/office/drawing/2015/06/chart">
            <c:ext xmlns:c16="http://schemas.microsoft.com/office/drawing/2014/chart" uri="{C3380CC4-5D6E-409C-BE32-E72D297353CC}">
              <c16:uniqueId val="{00000004-3B65-423E-93C3-57C9CC80F7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0.63</c:v>
                </c:pt>
                <c:pt idx="2">
                  <c:v>#N/A</c:v>
                </c:pt>
                <c:pt idx="3">
                  <c:v>0.27</c:v>
                </c:pt>
                <c:pt idx="4">
                  <c:v>#N/A</c:v>
                </c:pt>
                <c:pt idx="5">
                  <c:v>0.61</c:v>
                </c:pt>
                <c:pt idx="6">
                  <c:v>#N/A</c:v>
                </c:pt>
                <c:pt idx="7">
                  <c:v>1.34</c:v>
                </c:pt>
                <c:pt idx="8">
                  <c:v>#N/A</c:v>
                </c:pt>
                <c:pt idx="9">
                  <c:v>0.61</c:v>
                </c:pt>
              </c:numCache>
            </c:numRef>
          </c:val>
          <c:extLst xmlns:c16r2="http://schemas.microsoft.com/office/drawing/2015/06/chart">
            <c:ext xmlns:c16="http://schemas.microsoft.com/office/drawing/2014/chart" uri="{C3380CC4-5D6E-409C-BE32-E72D297353CC}">
              <c16:uniqueId val="{00000005-3B65-423E-93C3-57C9CC80F73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0.14000000000000001</c:v>
                </c:pt>
                <c:pt idx="2">
                  <c:v>#N/A</c:v>
                </c:pt>
                <c:pt idx="3">
                  <c:v>0.19</c:v>
                </c:pt>
                <c:pt idx="4">
                  <c:v>#N/A</c:v>
                </c:pt>
                <c:pt idx="5">
                  <c:v>0.13</c:v>
                </c:pt>
                <c:pt idx="6">
                  <c:v>#N/A</c:v>
                </c:pt>
                <c:pt idx="7">
                  <c:v>0.65</c:v>
                </c:pt>
                <c:pt idx="8">
                  <c:v>#N/A</c:v>
                </c:pt>
                <c:pt idx="9">
                  <c:v>1.7</c:v>
                </c:pt>
              </c:numCache>
            </c:numRef>
          </c:val>
          <c:extLst xmlns:c16r2="http://schemas.microsoft.com/office/drawing/2015/06/chart">
            <c:ext xmlns:c16="http://schemas.microsoft.com/office/drawing/2014/chart" uri="{C3380CC4-5D6E-409C-BE32-E72D297353CC}">
              <c16:uniqueId val="{00000006-3B65-423E-93C3-57C9CC80F733}"/>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1.57</c:v>
                </c:pt>
                <c:pt idx="2">
                  <c:v>#N/A</c:v>
                </c:pt>
                <c:pt idx="3">
                  <c:v>0.82</c:v>
                </c:pt>
                <c:pt idx="4">
                  <c:v>#N/A</c:v>
                </c:pt>
                <c:pt idx="5">
                  <c:v>1.1499999999999999</c:v>
                </c:pt>
                <c:pt idx="6">
                  <c:v>#N/A</c:v>
                </c:pt>
                <c:pt idx="7">
                  <c:v>2.0499999999999998</c:v>
                </c:pt>
                <c:pt idx="8">
                  <c:v>#N/A</c:v>
                </c:pt>
                <c:pt idx="9">
                  <c:v>3.31</c:v>
                </c:pt>
              </c:numCache>
            </c:numRef>
          </c:val>
          <c:extLst xmlns:c16r2="http://schemas.microsoft.com/office/drawing/2015/06/chart">
            <c:ext xmlns:c16="http://schemas.microsoft.com/office/drawing/2014/chart" uri="{C3380CC4-5D6E-409C-BE32-E72D297353CC}">
              <c16:uniqueId val="{00000007-3B65-423E-93C3-57C9CC80F7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3.83</c:v>
                </c:pt>
                <c:pt idx="2">
                  <c:v>#N/A</c:v>
                </c:pt>
                <c:pt idx="3">
                  <c:v>4.4400000000000004</c:v>
                </c:pt>
                <c:pt idx="4">
                  <c:v>#N/A</c:v>
                </c:pt>
                <c:pt idx="5">
                  <c:v>4.6100000000000003</c:v>
                </c:pt>
                <c:pt idx="6">
                  <c:v>#N/A</c:v>
                </c:pt>
                <c:pt idx="7">
                  <c:v>4.7300000000000004</c:v>
                </c:pt>
                <c:pt idx="8">
                  <c:v>#N/A</c:v>
                </c:pt>
                <c:pt idx="9">
                  <c:v>5.62</c:v>
                </c:pt>
              </c:numCache>
            </c:numRef>
          </c:val>
          <c:extLst xmlns:c16r2="http://schemas.microsoft.com/office/drawing/2015/06/chart">
            <c:ext xmlns:c16="http://schemas.microsoft.com/office/drawing/2014/chart" uri="{C3380CC4-5D6E-409C-BE32-E72D297353CC}">
              <c16:uniqueId val="{00000008-3B65-423E-93C3-57C9CC80F7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8.49</c:v>
                </c:pt>
                <c:pt idx="2">
                  <c:v>#N/A</c:v>
                </c:pt>
                <c:pt idx="3">
                  <c:v>7.81</c:v>
                </c:pt>
                <c:pt idx="4">
                  <c:v>#N/A</c:v>
                </c:pt>
                <c:pt idx="5">
                  <c:v>7.89</c:v>
                </c:pt>
                <c:pt idx="6">
                  <c:v>#N/A</c:v>
                </c:pt>
                <c:pt idx="7">
                  <c:v>8.14</c:v>
                </c:pt>
                <c:pt idx="8">
                  <c:v>#N/A</c:v>
                </c:pt>
                <c:pt idx="9">
                  <c:v>8.43</c:v>
                </c:pt>
              </c:numCache>
            </c:numRef>
          </c:val>
          <c:extLst xmlns:c16r2="http://schemas.microsoft.com/office/drawing/2015/06/chart">
            <c:ext xmlns:c16="http://schemas.microsoft.com/office/drawing/2014/chart" uri="{C3380CC4-5D6E-409C-BE32-E72D297353CC}">
              <c16:uniqueId val="{00000009-3B65-423E-93C3-57C9CC80F733}"/>
            </c:ext>
          </c:extLst>
        </c:ser>
        <c:dLbls>
          <c:showLegendKey val="0"/>
          <c:showVal val="0"/>
          <c:showCatName val="0"/>
          <c:showSerName val="0"/>
          <c:showPercent val="0"/>
          <c:showBubbleSize val="0"/>
        </c:dLbls>
        <c:gapWidth val="150"/>
        <c:overlap val="100"/>
        <c:axId val="144722560"/>
        <c:axId val="144740736"/>
      </c:barChart>
      <c:catAx>
        <c:axId val="14472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740736"/>
        <c:crosses val="autoZero"/>
        <c:auto val="1"/>
        <c:lblAlgn val="ctr"/>
        <c:lblOffset val="100"/>
        <c:tickLblSkip val="1"/>
        <c:tickMarkSkip val="1"/>
        <c:noMultiLvlLbl val="0"/>
      </c:catAx>
      <c:valAx>
        <c:axId val="14474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22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522</c:v>
                </c:pt>
                <c:pt idx="5">
                  <c:v>533</c:v>
                </c:pt>
                <c:pt idx="8">
                  <c:v>494</c:v>
                </c:pt>
                <c:pt idx="11">
                  <c:v>484</c:v>
                </c:pt>
                <c:pt idx="14">
                  <c:v>464</c:v>
                </c:pt>
              </c:numCache>
            </c:numRef>
          </c:val>
          <c:extLst xmlns:c16r2="http://schemas.microsoft.com/office/drawing/2015/06/chart">
            <c:ext xmlns:c16="http://schemas.microsoft.com/office/drawing/2014/chart" uri="{C3380CC4-5D6E-409C-BE32-E72D297353CC}">
              <c16:uniqueId val="{00000000-4D83-466E-B351-356A4E8AAA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83-466E-B351-356A4E8AAA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75</c:v>
                </c:pt>
                <c:pt idx="3">
                  <c:v>66</c:v>
                </c:pt>
                <c:pt idx="6">
                  <c:v>51</c:v>
                </c:pt>
                <c:pt idx="9">
                  <c:v>44</c:v>
                </c:pt>
                <c:pt idx="12">
                  <c:v>40</c:v>
                </c:pt>
              </c:numCache>
            </c:numRef>
          </c:val>
          <c:extLst xmlns:c16r2="http://schemas.microsoft.com/office/drawing/2015/06/chart">
            <c:ext xmlns:c16="http://schemas.microsoft.com/office/drawing/2014/chart" uri="{C3380CC4-5D6E-409C-BE32-E72D297353CC}">
              <c16:uniqueId val="{00000002-4D83-466E-B351-356A4E8AAA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64</c:v>
                </c:pt>
                <c:pt idx="3">
                  <c:v>68</c:v>
                </c:pt>
                <c:pt idx="6">
                  <c:v>69</c:v>
                </c:pt>
                <c:pt idx="9">
                  <c:v>66</c:v>
                </c:pt>
                <c:pt idx="12">
                  <c:v>65</c:v>
                </c:pt>
              </c:numCache>
            </c:numRef>
          </c:val>
          <c:extLst xmlns:c16r2="http://schemas.microsoft.com/office/drawing/2015/06/chart">
            <c:ext xmlns:c16="http://schemas.microsoft.com/office/drawing/2014/chart" uri="{C3380CC4-5D6E-409C-BE32-E72D297353CC}">
              <c16:uniqueId val="{00000003-4D83-466E-B351-356A4E8AAA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273</c:v>
                </c:pt>
                <c:pt idx="3">
                  <c:v>273</c:v>
                </c:pt>
                <c:pt idx="6">
                  <c:v>283</c:v>
                </c:pt>
                <c:pt idx="9">
                  <c:v>266</c:v>
                </c:pt>
                <c:pt idx="12">
                  <c:v>271</c:v>
                </c:pt>
              </c:numCache>
            </c:numRef>
          </c:val>
          <c:extLst xmlns:c16r2="http://schemas.microsoft.com/office/drawing/2015/06/chart">
            <c:ext xmlns:c16="http://schemas.microsoft.com/office/drawing/2014/chart" uri="{C3380CC4-5D6E-409C-BE32-E72D297353CC}">
              <c16:uniqueId val="{00000004-4D83-466E-B351-356A4E8AAA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83-466E-B351-356A4E8AAA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83-466E-B351-356A4E8AAA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517</c:v>
                </c:pt>
                <c:pt idx="3">
                  <c:v>509</c:v>
                </c:pt>
                <c:pt idx="6">
                  <c:v>484</c:v>
                </c:pt>
                <c:pt idx="9">
                  <c:v>465</c:v>
                </c:pt>
                <c:pt idx="12">
                  <c:v>463</c:v>
                </c:pt>
              </c:numCache>
            </c:numRef>
          </c:val>
          <c:extLst xmlns:c16r2="http://schemas.microsoft.com/office/drawing/2015/06/chart">
            <c:ext xmlns:c16="http://schemas.microsoft.com/office/drawing/2014/chart" uri="{C3380CC4-5D6E-409C-BE32-E72D297353CC}">
              <c16:uniqueId val="{00000007-4D83-466E-B351-356A4E8AAA0E}"/>
            </c:ext>
          </c:extLst>
        </c:ser>
        <c:dLbls>
          <c:showLegendKey val="0"/>
          <c:showVal val="0"/>
          <c:showCatName val="0"/>
          <c:showSerName val="0"/>
          <c:showPercent val="0"/>
          <c:showBubbleSize val="0"/>
        </c:dLbls>
        <c:gapWidth val="100"/>
        <c:overlap val="100"/>
        <c:axId val="126154624"/>
        <c:axId val="144867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407</c:v>
                </c:pt>
                <c:pt idx="2">
                  <c:v>#N/A</c:v>
                </c:pt>
                <c:pt idx="3">
                  <c:v>#N/A</c:v>
                </c:pt>
                <c:pt idx="4">
                  <c:v>383</c:v>
                </c:pt>
                <c:pt idx="5">
                  <c:v>#N/A</c:v>
                </c:pt>
                <c:pt idx="6">
                  <c:v>#N/A</c:v>
                </c:pt>
                <c:pt idx="7">
                  <c:v>393</c:v>
                </c:pt>
                <c:pt idx="8">
                  <c:v>#N/A</c:v>
                </c:pt>
                <c:pt idx="9">
                  <c:v>#N/A</c:v>
                </c:pt>
                <c:pt idx="10">
                  <c:v>357</c:v>
                </c:pt>
                <c:pt idx="11">
                  <c:v>#N/A</c:v>
                </c:pt>
                <c:pt idx="12">
                  <c:v>#N/A</c:v>
                </c:pt>
                <c:pt idx="13">
                  <c:v>375</c:v>
                </c:pt>
                <c:pt idx="14">
                  <c:v>#N/A</c:v>
                </c:pt>
              </c:numCache>
            </c:numRef>
          </c:val>
          <c:smooth val="0"/>
          <c:extLst xmlns:c16r2="http://schemas.microsoft.com/office/drawing/2015/06/chart">
            <c:ext xmlns:c16="http://schemas.microsoft.com/office/drawing/2014/chart" uri="{C3380CC4-5D6E-409C-BE32-E72D297353CC}">
              <c16:uniqueId val="{00000008-4D83-466E-B351-356A4E8AAA0E}"/>
            </c:ext>
          </c:extLst>
        </c:ser>
        <c:dLbls>
          <c:showLegendKey val="0"/>
          <c:showVal val="0"/>
          <c:showCatName val="0"/>
          <c:showSerName val="0"/>
          <c:showPercent val="0"/>
          <c:showBubbleSize val="0"/>
        </c:dLbls>
        <c:marker val="1"/>
        <c:smooth val="0"/>
        <c:axId val="126154624"/>
        <c:axId val="144867328"/>
      </c:lineChart>
      <c:catAx>
        <c:axId val="12615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867328"/>
        <c:crosses val="autoZero"/>
        <c:auto val="1"/>
        <c:lblAlgn val="ctr"/>
        <c:lblOffset val="100"/>
        <c:tickLblSkip val="1"/>
        <c:tickMarkSkip val="1"/>
        <c:noMultiLvlLbl val="0"/>
      </c:catAx>
      <c:valAx>
        <c:axId val="14486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15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5864</c:v>
                </c:pt>
                <c:pt idx="5">
                  <c:v>5501</c:v>
                </c:pt>
                <c:pt idx="8">
                  <c:v>5264</c:v>
                </c:pt>
                <c:pt idx="11">
                  <c:v>5274</c:v>
                </c:pt>
                <c:pt idx="14">
                  <c:v>5263</c:v>
                </c:pt>
              </c:numCache>
            </c:numRef>
          </c:val>
          <c:extLst xmlns:c16r2="http://schemas.microsoft.com/office/drawing/2015/06/chart">
            <c:ext xmlns:c16="http://schemas.microsoft.com/office/drawing/2014/chart" uri="{C3380CC4-5D6E-409C-BE32-E72D297353CC}">
              <c16:uniqueId val="{00000000-84AF-4DDB-B48A-715CF113EE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84AF-4DDB-B48A-715CF113EE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2674</c:v>
                </c:pt>
                <c:pt idx="5">
                  <c:v>2328</c:v>
                </c:pt>
                <c:pt idx="8">
                  <c:v>1830</c:v>
                </c:pt>
                <c:pt idx="11">
                  <c:v>1900</c:v>
                </c:pt>
                <c:pt idx="14">
                  <c:v>3180</c:v>
                </c:pt>
              </c:numCache>
            </c:numRef>
          </c:val>
          <c:extLst xmlns:c16r2="http://schemas.microsoft.com/office/drawing/2015/06/chart">
            <c:ext xmlns:c16="http://schemas.microsoft.com/office/drawing/2014/chart" uri="{C3380CC4-5D6E-409C-BE32-E72D297353CC}">
              <c16:uniqueId val="{00000002-84AF-4DDB-B48A-715CF113EE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4AF-4DDB-B48A-715CF113EE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4AF-4DDB-B48A-715CF113EE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5-84AF-4DDB-B48A-715CF113EE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981</c:v>
                </c:pt>
                <c:pt idx="3">
                  <c:v>936</c:v>
                </c:pt>
                <c:pt idx="6">
                  <c:v>749</c:v>
                </c:pt>
                <c:pt idx="9">
                  <c:v>901</c:v>
                </c:pt>
                <c:pt idx="12">
                  <c:v>874</c:v>
                </c:pt>
              </c:numCache>
            </c:numRef>
          </c:val>
          <c:extLst xmlns:c16r2="http://schemas.microsoft.com/office/drawing/2015/06/chart">
            <c:ext xmlns:c16="http://schemas.microsoft.com/office/drawing/2014/chart" uri="{C3380CC4-5D6E-409C-BE32-E72D297353CC}">
              <c16:uniqueId val="{00000006-84AF-4DDB-B48A-715CF113EE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415</c:v>
                </c:pt>
                <c:pt idx="3">
                  <c:v>432</c:v>
                </c:pt>
                <c:pt idx="6">
                  <c:v>391</c:v>
                </c:pt>
                <c:pt idx="9">
                  <c:v>338</c:v>
                </c:pt>
                <c:pt idx="12">
                  <c:v>289</c:v>
                </c:pt>
              </c:numCache>
            </c:numRef>
          </c:val>
          <c:extLst xmlns:c16r2="http://schemas.microsoft.com/office/drawing/2015/06/chart">
            <c:ext xmlns:c16="http://schemas.microsoft.com/office/drawing/2014/chart" uri="{C3380CC4-5D6E-409C-BE32-E72D297353CC}">
              <c16:uniqueId val="{00000007-84AF-4DDB-B48A-715CF113EE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3775</c:v>
                </c:pt>
                <c:pt idx="3">
                  <c:v>3633</c:v>
                </c:pt>
                <c:pt idx="6">
                  <c:v>3514</c:v>
                </c:pt>
                <c:pt idx="9">
                  <c:v>3337</c:v>
                </c:pt>
                <c:pt idx="12">
                  <c:v>3347</c:v>
                </c:pt>
              </c:numCache>
            </c:numRef>
          </c:val>
          <c:extLst xmlns:c16r2="http://schemas.microsoft.com/office/drawing/2015/06/chart">
            <c:ext xmlns:c16="http://schemas.microsoft.com/office/drawing/2014/chart" uri="{C3380CC4-5D6E-409C-BE32-E72D297353CC}">
              <c16:uniqueId val="{00000008-84AF-4DDB-B48A-715CF113EE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371</c:v>
                </c:pt>
                <c:pt idx="3">
                  <c:v>319</c:v>
                </c:pt>
                <c:pt idx="6">
                  <c:v>259</c:v>
                </c:pt>
                <c:pt idx="9">
                  <c:v>226</c:v>
                </c:pt>
                <c:pt idx="12">
                  <c:v>186</c:v>
                </c:pt>
              </c:numCache>
            </c:numRef>
          </c:val>
          <c:extLst xmlns:c16r2="http://schemas.microsoft.com/office/drawing/2015/06/chart">
            <c:ext xmlns:c16="http://schemas.microsoft.com/office/drawing/2014/chart" uri="{C3380CC4-5D6E-409C-BE32-E72D297353CC}">
              <c16:uniqueId val="{00000009-84AF-4DDB-B48A-715CF113EE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5100</c:v>
                </c:pt>
                <c:pt idx="3">
                  <c:v>4844</c:v>
                </c:pt>
                <c:pt idx="6">
                  <c:v>4668</c:v>
                </c:pt>
                <c:pt idx="9">
                  <c:v>4731</c:v>
                </c:pt>
                <c:pt idx="12">
                  <c:v>4825</c:v>
                </c:pt>
              </c:numCache>
            </c:numRef>
          </c:val>
          <c:extLst xmlns:c16r2="http://schemas.microsoft.com/office/drawing/2015/06/chart">
            <c:ext xmlns:c16="http://schemas.microsoft.com/office/drawing/2014/chart" uri="{C3380CC4-5D6E-409C-BE32-E72D297353CC}">
              <c16:uniqueId val="{0000000A-84AF-4DDB-B48A-715CF113EEB0}"/>
            </c:ext>
          </c:extLst>
        </c:ser>
        <c:dLbls>
          <c:showLegendKey val="0"/>
          <c:showVal val="0"/>
          <c:showCatName val="0"/>
          <c:showSerName val="0"/>
          <c:showPercent val="0"/>
          <c:showBubbleSize val="0"/>
        </c:dLbls>
        <c:gapWidth val="100"/>
        <c:overlap val="100"/>
        <c:axId val="134222592"/>
        <c:axId val="134224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2105</c:v>
                </c:pt>
                <c:pt idx="2">
                  <c:v>#N/A</c:v>
                </c:pt>
                <c:pt idx="3">
                  <c:v>#N/A</c:v>
                </c:pt>
                <c:pt idx="4">
                  <c:v>2335</c:v>
                </c:pt>
                <c:pt idx="5">
                  <c:v>#N/A</c:v>
                </c:pt>
                <c:pt idx="6">
                  <c:v>#N/A</c:v>
                </c:pt>
                <c:pt idx="7">
                  <c:v>2488</c:v>
                </c:pt>
                <c:pt idx="8">
                  <c:v>#N/A</c:v>
                </c:pt>
                <c:pt idx="9">
                  <c:v>#N/A</c:v>
                </c:pt>
                <c:pt idx="10">
                  <c:v>2360</c:v>
                </c:pt>
                <c:pt idx="11">
                  <c:v>#N/A</c:v>
                </c:pt>
                <c:pt idx="12">
                  <c:v>#N/A</c:v>
                </c:pt>
                <c:pt idx="13">
                  <c:v>1078</c:v>
                </c:pt>
                <c:pt idx="14">
                  <c:v>#N/A</c:v>
                </c:pt>
              </c:numCache>
            </c:numRef>
          </c:val>
          <c:smooth val="0"/>
          <c:extLst xmlns:c16r2="http://schemas.microsoft.com/office/drawing/2015/06/chart">
            <c:ext xmlns:c16="http://schemas.microsoft.com/office/drawing/2014/chart" uri="{C3380CC4-5D6E-409C-BE32-E72D297353CC}">
              <c16:uniqueId val="{0000000B-84AF-4DDB-B48A-715CF113EEB0}"/>
            </c:ext>
          </c:extLst>
        </c:ser>
        <c:dLbls>
          <c:showLegendKey val="0"/>
          <c:showVal val="0"/>
          <c:showCatName val="0"/>
          <c:showSerName val="0"/>
          <c:showPercent val="0"/>
          <c:showBubbleSize val="0"/>
        </c:dLbls>
        <c:marker val="1"/>
        <c:smooth val="0"/>
        <c:axId val="134222592"/>
        <c:axId val="134224512"/>
      </c:lineChart>
      <c:catAx>
        <c:axId val="13422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224512"/>
        <c:crosses val="autoZero"/>
        <c:auto val="1"/>
        <c:lblAlgn val="ctr"/>
        <c:lblOffset val="100"/>
        <c:tickLblSkip val="1"/>
        <c:tickMarkSkip val="1"/>
        <c:noMultiLvlLbl val="0"/>
      </c:catAx>
      <c:valAx>
        <c:axId val="13422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2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308</c:v>
                </c:pt>
                <c:pt idx="1">
                  <c:v>308</c:v>
                </c:pt>
                <c:pt idx="2">
                  <c:v>1027</c:v>
                </c:pt>
              </c:numCache>
            </c:numRef>
          </c:val>
          <c:extLst xmlns:c16r2="http://schemas.microsoft.com/office/drawing/2015/06/chart">
            <c:ext xmlns:c16="http://schemas.microsoft.com/office/drawing/2014/chart" uri="{C3380CC4-5D6E-409C-BE32-E72D297353CC}">
              <c16:uniqueId val="{00000000-2101-45D5-B65F-3D34284B79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304</c:v>
                </c:pt>
                <c:pt idx="1">
                  <c:v>305</c:v>
                </c:pt>
                <c:pt idx="2">
                  <c:v>517</c:v>
                </c:pt>
              </c:numCache>
            </c:numRef>
          </c:val>
          <c:extLst xmlns:c16r2="http://schemas.microsoft.com/office/drawing/2015/06/chart">
            <c:ext xmlns:c16="http://schemas.microsoft.com/office/drawing/2014/chart" uri="{C3380CC4-5D6E-409C-BE32-E72D297353CC}">
              <c16:uniqueId val="{00000001-2101-45D5-B65F-3D34284B79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954</c:v>
                </c:pt>
                <c:pt idx="1">
                  <c:v>988</c:v>
                </c:pt>
                <c:pt idx="2">
                  <c:v>1362</c:v>
                </c:pt>
              </c:numCache>
            </c:numRef>
          </c:val>
          <c:extLst xmlns:c16r2="http://schemas.microsoft.com/office/drawing/2015/06/chart">
            <c:ext xmlns:c16="http://schemas.microsoft.com/office/drawing/2014/chart" uri="{C3380CC4-5D6E-409C-BE32-E72D297353CC}">
              <c16:uniqueId val="{00000002-2101-45D5-B65F-3D34284B7915}"/>
            </c:ext>
          </c:extLst>
        </c:ser>
        <c:dLbls>
          <c:showLegendKey val="0"/>
          <c:showVal val="0"/>
          <c:showCatName val="0"/>
          <c:showSerName val="0"/>
          <c:showPercent val="0"/>
          <c:showBubbleSize val="0"/>
        </c:dLbls>
        <c:gapWidth val="120"/>
        <c:overlap val="100"/>
        <c:axId val="134103424"/>
        <c:axId val="134104960"/>
      </c:barChart>
      <c:catAx>
        <c:axId val="13410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104960"/>
        <c:crosses val="autoZero"/>
        <c:auto val="1"/>
        <c:lblAlgn val="ctr"/>
        <c:lblOffset val="100"/>
        <c:tickLblSkip val="1"/>
        <c:tickMarkSkip val="1"/>
        <c:noMultiLvlLbl val="0"/>
      </c:catAx>
      <c:valAx>
        <c:axId val="134104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103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004-4165-9BB3-EC9E1791A420}"/>
                </c:ext>
                <c:ext xmlns:c15="http://schemas.microsoft.com/office/drawing/2012/chart" uri="{CE6537A1-D6FC-4f65-9D91-7224C49458BB}">
                  <c15:dlblFieldTable>
                    <c15:dlblFTEntry>
                      <c15:txfldGUID>{77BDEFA2-8EDA-4982-B192-7D90B83A1BA2}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004-4165-9BB3-EC9E1791A420}"/>
                </c:ext>
                <c:ext xmlns:c15="http://schemas.microsoft.com/office/drawing/2012/chart" uri="{CE6537A1-D6FC-4f65-9D91-7224C49458BB}">
                  <c15:dlblFieldTable>
                    <c15:dlblFTEntry>
                      <c15:txfldGUID>{3411CE35-8EFE-4A03-B6E0-9C484642E37F}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004-4165-9BB3-EC9E1791A420}"/>
                </c:ext>
                <c:ext xmlns:c15="http://schemas.microsoft.com/office/drawing/2012/chart" uri="{CE6537A1-D6FC-4f65-9D91-7224C49458BB}">
                  <c15:dlblFieldTable>
                    <c15:dlblFTEntry>
                      <c15:txfldGUID>{31863F3D-25BB-4D9B-B2A5-3BF7EB2416DA}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004-4165-9BB3-EC9E1791A420}"/>
                </c:ext>
                <c:ext xmlns:c15="http://schemas.microsoft.com/office/drawing/2012/chart" uri="{CE6537A1-D6FC-4f65-9D91-7224C49458BB}">
                  <c15:dlblFieldTable>
                    <c15:dlblFTEntry>
                      <c15:txfldGUID>{85FB02B2-94D0-4EF7-9D9B-D9A5793D73B2}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004-4165-9BB3-EC9E1791A420}"/>
                </c:ext>
                <c:ext xmlns:c15="http://schemas.microsoft.com/office/drawing/2012/chart" uri="{CE6537A1-D6FC-4f65-9D91-7224C49458BB}">
                  <c15:dlblFieldTable>
                    <c15:dlblFTEntry>
                      <c15:txfldGUID>{62E23FC7-0F7C-4E1E-B3F9-90B7E6FA0659}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004-4165-9BB3-EC9E1791A420}"/>
                </c:ext>
                <c:ext xmlns:c15="http://schemas.microsoft.com/office/drawing/2012/chart" uri="{CE6537A1-D6FC-4f65-9D91-7224C49458BB}">
                  <c15:dlblFieldTable>
                    <c15:dlblFTEntry>
                      <c15:txfldGUID>{F777AA1E-AE3A-4A61-993D-C49B95356DCC}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004-4165-9BB3-EC9E1791A420}"/>
                </c:ext>
                <c:ext xmlns:c15="http://schemas.microsoft.com/office/drawing/2012/chart" uri="{CE6537A1-D6FC-4f65-9D91-7224C49458BB}">
                  <c15:dlblFieldTable>
                    <c15:dlblFTEntry>
                      <c15:txfldGUID>{A7874BA3-D02E-4726-B1AE-48BA7D57EB0F}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004-4165-9BB3-EC9E1791A420}"/>
                </c:ext>
                <c:ext xmlns:c15="http://schemas.microsoft.com/office/drawing/2012/chart" uri="{CE6537A1-D6FC-4f65-9D91-7224C49458BB}">
                  <c15:dlblFieldTable>
                    <c15:dlblFTEntry>
                      <c15:txfldGUID>{90FF955E-1213-4FDB-93A2-63631658E634}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004-4165-9BB3-EC9E1791A420}"/>
                </c:ext>
                <c:ext xmlns:c15="http://schemas.microsoft.com/office/drawing/2012/chart" uri="{CE6537A1-D6FC-4f65-9D91-7224C49458BB}">
                  <c15:dlblFieldTable>
                    <c15:dlblFTEntry>
                      <c15:txfldGUID>{4EB7F9C3-10F4-4B57-A7F0-304FCAF5067A}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62.1</c:v>
                </c:pt>
                <c:pt idx="24">
                  <c:v>62.9</c:v>
                </c:pt>
                <c:pt idx="32">
                  <c:v>64.400000000000006</c:v>
                </c:pt>
              </c:numCache>
            </c:numRef>
          </c:xVal>
          <c:yVal>
            <c:numRef>
              <c:f>公会計指標分析・財政指標組合せ分析表!$BP$51:$DC$51</c:f>
              <c:numCache>
                <c:formatCode>#,##0.0;"▲ "#,##0.0</c:formatCode>
                <c:ptCount val="40"/>
                <c:pt idx="16">
                  <c:v>75.400000000000006</c:v>
                </c:pt>
                <c:pt idx="24">
                  <c:v>77.099999999999994</c:v>
                </c:pt>
                <c:pt idx="32">
                  <c:v>35.4</c:v>
                </c:pt>
              </c:numCache>
            </c:numRef>
          </c:yVal>
          <c:smooth val="0"/>
          <c:extLst xmlns:c16r2="http://schemas.microsoft.com/office/drawing/2015/06/chart">
            <c:ext xmlns:c16="http://schemas.microsoft.com/office/drawing/2014/chart" uri="{C3380CC4-5D6E-409C-BE32-E72D297353CC}">
              <c16:uniqueId val="{00000009-E004-4165-9BB3-EC9E1791A4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004-4165-9BB3-EC9E1791A420}"/>
                </c:ext>
                <c:ext xmlns:c15="http://schemas.microsoft.com/office/drawing/2012/chart" uri="{CE6537A1-D6FC-4f65-9D91-7224C49458BB}">
                  <c15:dlblFieldTable>
                    <c15:dlblFTEntry>
                      <c15:txfldGUID>{95B5FA60-B15E-4A47-8988-241EDBFB3F12}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004-4165-9BB3-EC9E1791A420}"/>
                </c:ext>
                <c:ext xmlns:c15="http://schemas.microsoft.com/office/drawing/2012/chart" uri="{CE6537A1-D6FC-4f65-9D91-7224C49458BB}">
                  <c15:dlblFieldTable>
                    <c15:dlblFTEntry>
                      <c15:txfldGUID>{AB713CF8-5987-4DA1-8DA2-B418CE7563F2}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004-4165-9BB3-EC9E1791A420}"/>
                </c:ext>
                <c:ext xmlns:c15="http://schemas.microsoft.com/office/drawing/2012/chart" uri="{CE6537A1-D6FC-4f65-9D91-7224C49458BB}">
                  <c15:dlblFieldTable>
                    <c15:dlblFTEntry>
                      <c15:txfldGUID>{9C967983-1476-4EC3-A1DE-601DE27806EB}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004-4165-9BB3-EC9E1791A420}"/>
                </c:ext>
                <c:ext xmlns:c15="http://schemas.microsoft.com/office/drawing/2012/chart" uri="{CE6537A1-D6FC-4f65-9D91-7224C49458BB}">
                  <c15:dlblFieldTable>
                    <c15:dlblFTEntry>
                      <c15:txfldGUID>{19FE5BD2-AA89-4D3F-BAFE-EE67B10E3839}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004-4165-9BB3-EC9E1791A420}"/>
                </c:ext>
                <c:ext xmlns:c15="http://schemas.microsoft.com/office/drawing/2012/chart" uri="{CE6537A1-D6FC-4f65-9D91-7224C49458BB}">
                  <c15:dlblFieldTable>
                    <c15:dlblFTEntry>
                      <c15:txfldGUID>{45E20CDA-6E5A-4D04-859C-8E9CFB2CB438}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04-4165-9BB3-EC9E1791A420}"/>
                </c:ext>
                <c:ext xmlns:c15="http://schemas.microsoft.com/office/drawing/2012/chart" uri="{CE6537A1-D6FC-4f65-9D91-7224C49458BB}">
                  <c15:dlblFieldTable>
                    <c15:dlblFTEntry>
                      <c15:txfldGUID>{7F61F905-5F13-4773-AA44-4CB67C2309DA}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04-4165-9BB3-EC9E1791A420}"/>
                </c:ext>
                <c:ext xmlns:c15="http://schemas.microsoft.com/office/drawing/2012/chart" uri="{CE6537A1-D6FC-4f65-9D91-7224C49458BB}">
                  <c15:dlblFieldTable>
                    <c15:dlblFTEntry>
                      <c15:txfldGUID>{F4D1995B-3E1B-46A6-972C-7A700A2DF413}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004-4165-9BB3-EC9E1791A420}"/>
                </c:ext>
                <c:ext xmlns:c15="http://schemas.microsoft.com/office/drawing/2012/chart" uri="{CE6537A1-D6FC-4f65-9D91-7224C49458BB}">
                  <c15:dlblFieldTable>
                    <c15:dlblFTEntry>
                      <c15:txfldGUID>{4A7A5AE9-2928-4EBE-85CB-BD8288385B28}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004-4165-9BB3-EC9E1791A420}"/>
                </c:ext>
                <c:ext xmlns:c15="http://schemas.microsoft.com/office/drawing/2012/chart" uri="{CE6537A1-D6FC-4f65-9D91-7224C49458BB}">
                  <c15:dlblFieldTable>
                    <c15:dlblFTEntry>
                      <c15:txfldGUID>{A96B97FD-B50F-47BC-AE75-E5E450E7C76C}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E004-4165-9BB3-EC9E1791A420}"/>
            </c:ext>
          </c:extLst>
        </c:ser>
        <c:dLbls>
          <c:showLegendKey val="0"/>
          <c:showVal val="1"/>
          <c:showCatName val="0"/>
          <c:showSerName val="0"/>
          <c:showPercent val="0"/>
          <c:showBubbleSize val="0"/>
        </c:dLbls>
        <c:axId val="145024896"/>
        <c:axId val="145772544"/>
      </c:scatterChart>
      <c:valAx>
        <c:axId val="145024896"/>
        <c:scaling>
          <c:orientation val="minMax"/>
          <c:max val="65.199999999999989"/>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5772544"/>
        <c:crosses val="autoZero"/>
        <c:crossBetween val="midCat"/>
      </c:valAx>
      <c:valAx>
        <c:axId val="145772544"/>
        <c:scaling>
          <c:orientation val="minMax"/>
          <c:max val="87"/>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5024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8F-4321-B9D9-72B0E48627B6}"/>
                </c:ext>
                <c:ext xmlns:c15="http://schemas.microsoft.com/office/drawing/2012/chart" uri="{CE6537A1-D6FC-4f65-9D91-7224C49458BB}">
                  <c15:dlblFieldTable>
                    <c15:dlblFTEntry>
                      <c15:txfldGUID>{DAC00503-4F1A-4355-ACE9-3208839ECAE8}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8F-4321-B9D9-72B0E48627B6}"/>
                </c:ext>
                <c:ext xmlns:c15="http://schemas.microsoft.com/office/drawing/2012/chart" uri="{CE6537A1-D6FC-4f65-9D91-7224C49458BB}">
                  <c15:dlblFieldTable>
                    <c15:dlblFTEntry>
                      <c15:txfldGUID>{41325AED-74A2-42DE-BD65-4BCC3998C0A4}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8F-4321-B9D9-72B0E48627B6}"/>
                </c:ext>
                <c:ext xmlns:c15="http://schemas.microsoft.com/office/drawing/2012/chart" uri="{CE6537A1-D6FC-4f65-9D91-7224C49458BB}">
                  <c15:dlblFieldTable>
                    <c15:dlblFTEntry>
                      <c15:txfldGUID>{659BBF7A-1301-49F1-9704-B14FB8E4C690}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8F-4321-B9D9-72B0E48627B6}"/>
                </c:ext>
                <c:ext xmlns:c15="http://schemas.microsoft.com/office/drawing/2012/chart" uri="{CE6537A1-D6FC-4f65-9D91-7224C49458BB}">
                  <c15:dlblFieldTable>
                    <c15:dlblFTEntry>
                      <c15:txfldGUID>{AFBB37BD-4309-408B-8F30-2DF11411EBAC}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8F-4321-B9D9-72B0E48627B6}"/>
                </c:ext>
                <c:ext xmlns:c15="http://schemas.microsoft.com/office/drawing/2012/chart" uri="{CE6537A1-D6FC-4f65-9D91-7224C49458BB}">
                  <c15:dlblFieldTable>
                    <c15:dlblFTEntry>
                      <c15:txfldGUID>{6BCE18EB-98EF-42B9-8A37-887EBE906C6E}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8F-4321-B9D9-72B0E48627B6}"/>
                </c:ext>
                <c:ext xmlns:c15="http://schemas.microsoft.com/office/drawing/2012/chart" uri="{CE6537A1-D6FC-4f65-9D91-7224C49458BB}">
                  <c15:dlblFieldTable>
                    <c15:dlblFTEntry>
                      <c15:txfldGUID>{1FE08B26-D1BE-48C6-845E-DBA13212052C}</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4656338736801543E-2"/>
                  <c:y val="-5.018538852132362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8F-4321-B9D9-72B0E48627B6}"/>
                </c:ext>
                <c:ext xmlns:c15="http://schemas.microsoft.com/office/drawing/2012/chart" uri="{CE6537A1-D6FC-4f65-9D91-7224C49458BB}">
                  <c15:dlblFieldTable>
                    <c15:dlblFTEntry>
                      <c15:txfldGUID>{4F25DC10-5A8B-4902-9582-107DBD074251}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739644501419791E-2"/>
                  <c:y val="-7.464790565426428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8F-4321-B9D9-72B0E48627B6}"/>
                </c:ext>
                <c:ext xmlns:c15="http://schemas.microsoft.com/office/drawing/2012/chart" uri="{CE6537A1-D6FC-4f65-9D91-7224C49458BB}">
                  <c15:dlblFieldTable>
                    <c15:dlblFTEntry>
                      <c15:txfldGUID>{58F0D717-AD26-403E-B93C-A68EE3E5A523}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8F-4321-B9D9-72B0E48627B6}"/>
                </c:ext>
                <c:ext xmlns:c15="http://schemas.microsoft.com/office/drawing/2012/chart" uri="{CE6537A1-D6FC-4f65-9D91-7224C49458BB}">
                  <c15:dlblFieldTable>
                    <c15:dlblFTEntry>
                      <c15:txfldGUID>{C1AA9075-3FE5-472E-A446-06D32D30107B}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12.7</c:v>
                </c:pt>
                <c:pt idx="16">
                  <c:v>11.6</c:v>
                </c:pt>
                <c:pt idx="24">
                  <c:v>11.5</c:v>
                </c:pt>
                <c:pt idx="32">
                  <c:v>11.9</c:v>
                </c:pt>
              </c:numCache>
            </c:numRef>
          </c:xVal>
          <c:yVal>
            <c:numRef>
              <c:f>公会計指標分析・財政指標組合せ分析表!$BP$73:$DC$73</c:f>
              <c:numCache>
                <c:formatCode>#,##0.0;"▲ "#,##0.0</c:formatCode>
                <c:ptCount val="40"/>
                <c:pt idx="0">
                  <c:v>61.6</c:v>
                </c:pt>
                <c:pt idx="8">
                  <c:v>67.099999999999994</c:v>
                </c:pt>
                <c:pt idx="16">
                  <c:v>75.400000000000006</c:v>
                </c:pt>
                <c:pt idx="24">
                  <c:v>77.099999999999994</c:v>
                </c:pt>
                <c:pt idx="32">
                  <c:v>35.4</c:v>
                </c:pt>
              </c:numCache>
            </c:numRef>
          </c:yVal>
          <c:smooth val="0"/>
          <c:extLst xmlns:c16r2="http://schemas.microsoft.com/office/drawing/2015/06/chart">
            <c:ext xmlns:c16="http://schemas.microsoft.com/office/drawing/2014/chart" uri="{C3380CC4-5D6E-409C-BE32-E72D297353CC}">
              <c16:uniqueId val="{00000009-D68F-4321-B9D9-72B0E48627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8F-4321-B9D9-72B0E48627B6}"/>
                </c:ext>
                <c:ext xmlns:c15="http://schemas.microsoft.com/office/drawing/2012/chart" uri="{CE6537A1-D6FC-4f65-9D91-7224C49458BB}">
                  <c15:dlblFieldTable>
                    <c15:dlblFTEntry>
                      <c15:txfldGUID>{A4012791-C673-45CE-99D7-5782C0A7A237}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8F-4321-B9D9-72B0E48627B6}"/>
                </c:ext>
                <c:ext xmlns:c15="http://schemas.microsoft.com/office/drawing/2012/chart" uri="{CE6537A1-D6FC-4f65-9D91-7224C49458BB}">
                  <c15:dlblFieldTable>
                    <c15:dlblFTEntry>
                      <c15:txfldGUID>{62735066-AD35-49EC-8E13-808E6C48B15B}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8F-4321-B9D9-72B0E48627B6}"/>
                </c:ext>
                <c:ext xmlns:c15="http://schemas.microsoft.com/office/drawing/2012/chart" uri="{CE6537A1-D6FC-4f65-9D91-7224C49458BB}">
                  <c15:dlblFieldTable>
                    <c15:dlblFTEntry>
                      <c15:txfldGUID>{2FE95050-2C37-4FAA-998A-F1E908462298}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8F-4321-B9D9-72B0E48627B6}"/>
                </c:ext>
                <c:ext xmlns:c15="http://schemas.microsoft.com/office/drawing/2012/chart" uri="{CE6537A1-D6FC-4f65-9D91-7224C49458BB}">
                  <c15:dlblFieldTable>
                    <c15:dlblFTEntry>
                      <c15:txfldGUID>{5001C048-6061-4330-960D-FBAC620AB0C2}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8F-4321-B9D9-72B0E48627B6}"/>
                </c:ext>
                <c:ext xmlns:c15="http://schemas.microsoft.com/office/drawing/2012/chart" uri="{CE6537A1-D6FC-4f65-9D91-7224C49458BB}">
                  <c15:dlblFieldTable>
                    <c15:dlblFTEntry>
                      <c15:txfldGUID>{4BB07BF4-EB1B-45EC-AC5B-2E23793F8D17}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8F-4321-B9D9-72B0E48627B6}"/>
                </c:ext>
                <c:ext xmlns:c15="http://schemas.microsoft.com/office/drawing/2012/chart" uri="{CE6537A1-D6FC-4f65-9D91-7224C49458BB}">
                  <c15:dlblFieldTable>
                    <c15:dlblFTEntry>
                      <c15:txfldGUID>{CADE2000-784A-436F-BBD5-611EC7161EE0}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8F-4321-B9D9-72B0E48627B6}"/>
                </c:ext>
                <c:ext xmlns:c15="http://schemas.microsoft.com/office/drawing/2012/chart" uri="{CE6537A1-D6FC-4f65-9D91-7224C49458BB}">
                  <c15:dlblFieldTable>
                    <c15:dlblFTEntry>
                      <c15:txfldGUID>{B22E48BE-1947-4847-966B-4EE14E851457}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8F-4321-B9D9-72B0E48627B6}"/>
                </c:ext>
                <c:ext xmlns:c15="http://schemas.microsoft.com/office/drawing/2012/chart" uri="{CE6537A1-D6FC-4f65-9D91-7224C49458BB}">
                  <c15:dlblFieldTable>
                    <c15:dlblFTEntry>
                      <c15:txfldGUID>{666097EB-1D32-40EF-8F52-C32D7B12B702}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8F-4321-B9D9-72B0E48627B6}"/>
                </c:ext>
                <c:ext xmlns:c15="http://schemas.microsoft.com/office/drawing/2012/chart" uri="{CE6537A1-D6FC-4f65-9D91-7224C49458BB}">
                  <c15:dlblFieldTable>
                    <c15:dlblFTEntry>
                      <c15:txfldGUID>{0F098712-011F-48B4-981D-0071A78D5860}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D68F-4321-B9D9-72B0E48627B6}"/>
            </c:ext>
          </c:extLst>
        </c:ser>
        <c:dLbls>
          <c:showLegendKey val="0"/>
          <c:showVal val="1"/>
          <c:showCatName val="0"/>
          <c:showSerName val="0"/>
          <c:showPercent val="0"/>
          <c:showBubbleSize val="0"/>
        </c:dLbls>
        <c:axId val="146097280"/>
        <c:axId val="146099200"/>
      </c:scatterChart>
      <c:valAx>
        <c:axId val="146097280"/>
        <c:scaling>
          <c:orientation val="minMax"/>
          <c:max val="14.7"/>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099200"/>
        <c:crosses val="autoZero"/>
        <c:crossBetween val="midCat"/>
      </c:valAx>
      <c:valAx>
        <c:axId val="146099200"/>
        <c:scaling>
          <c:orientation val="minMax"/>
          <c:max val="90"/>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097280"/>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９年度決算に基づく健全化判断比率の実質公債費比率については、３か年平均で１１．９％となり、平成２８年度決算に基づく同比率の１１．５％から若干悪化した結果となった。悪化の要因としては、左表のとおり、元利償還金や債務負担行為に基づく支出額は、年々減少しているものの、算入公債費の減少が影響している。　ついては、今後の本町における公共施設等の老朽改修等普通建設事業および一部事務組合が起こした地方債の元利償還金に対する負担金の増加が見込まれることから、引き続き各年度間の普通建設事業の平準化に加え、公共施設等を総合的に管理し、施設の適正化を図ること等により、町債残高の適切な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おける一般会計等に係る地方債の現在高について、前年度と比して、平成２９年度決算は９４百万円の増加となった。一方で、平成２９年度決算に基づく将来負担比率について３５．４％となり、平成２８年度決算に基づく同比率の７７．１％から大幅に改善する結果となった。これは、左表のとおり充当可能基金が大幅に増加したことが改善の要因となっている。</a:t>
          </a:r>
          <a:endParaRPr lang="ja-JP" altLang="ja-JP" sz="1400">
            <a:effectLst/>
          </a:endParaRPr>
        </a:p>
        <a:p>
          <a:r>
            <a:rPr kumimoji="1" lang="ja-JP" altLang="ja-JP" sz="1100">
              <a:solidFill>
                <a:schemeClr val="dk1"/>
              </a:solidFill>
              <a:effectLst/>
              <a:latin typeface="+mn-lt"/>
              <a:ea typeface="+mn-ea"/>
              <a:cs typeface="+mn-cs"/>
            </a:rPr>
            <a:t>　今後についても、町税等の大きな収入の増減を踏まえて、財政調整基金および各特定目的基金の充実・活用等を図りつつ、経常的経費の抑制および投資的経費の計画的な実施等適切な財政運営に努める。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滋賀県竜王町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法人町民税の増収により財政調整基金に７億２百万円、公共施設維持管理基金の</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百万円、災害対策基金に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百万円を、町有地の売払いにより減債基金へ２億１百万円積み立てたこと等により大幅な増となった。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・財政調整基金については、目標金額まで積み立てるため増加させていく予定。</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・短期的には「竜王町立竜王小学校改築基金」への積立てにより微増の予定だが、中長期的には減少傾向にある。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・教育厚生施設等整備基金：教育厚生施設等の整備</a:t>
          </a:r>
          <a:endParaRPr lang="ja-JP" altLang="ja-JP" sz="1400">
            <a:effectLst/>
          </a:endParaRPr>
        </a:p>
        <a:p>
          <a:r>
            <a:rPr kumimoji="1" lang="ja-JP" altLang="ja-JP" sz="1100">
              <a:solidFill>
                <a:schemeClr val="dk1"/>
              </a:solidFill>
              <a:effectLst/>
              <a:latin typeface="+mn-lt"/>
              <a:ea typeface="+mn-ea"/>
              <a:cs typeface="+mn-cs"/>
            </a:rPr>
            <a:t>・竜王町立竜王小学校改築基金：竜王小学校の改築</a:t>
          </a:r>
          <a:endParaRPr lang="ja-JP" altLang="ja-JP" sz="1400">
            <a:effectLst/>
          </a:endParaRPr>
        </a:p>
        <a:p>
          <a:r>
            <a:rPr kumimoji="1" lang="ja-JP" altLang="ja-JP" sz="1100">
              <a:solidFill>
                <a:schemeClr val="dk1"/>
              </a:solidFill>
              <a:effectLst/>
              <a:latin typeface="+mn-lt"/>
              <a:ea typeface="+mn-ea"/>
              <a:cs typeface="+mn-cs"/>
            </a:rPr>
            <a:t>・滋賀竜王工業団地維持管理基金：滋賀竜王工業団地内において町が管理する道路、調整池その他の公共施設等の維持管理</a:t>
          </a:r>
          <a:endParaRPr lang="ja-JP" altLang="ja-JP" sz="1400">
            <a:effectLst/>
          </a:endParaRPr>
        </a:p>
        <a:p>
          <a:r>
            <a:rPr kumimoji="1" lang="ja-JP" altLang="ja-JP" sz="1100">
              <a:solidFill>
                <a:schemeClr val="dk1"/>
              </a:solidFill>
              <a:effectLst/>
              <a:latin typeface="+mn-lt"/>
              <a:ea typeface="+mn-ea"/>
              <a:cs typeface="+mn-cs"/>
            </a:rPr>
            <a:t>・地域福祉基金：地域における福祉の向上または健康の保持および増進を目的として行われる民間の地域福祉活動の活性化</a:t>
          </a:r>
          <a:endParaRPr lang="ja-JP" altLang="ja-JP" sz="1400">
            <a:effectLst/>
          </a:endParaRPr>
        </a:p>
        <a:p>
          <a:r>
            <a:rPr kumimoji="1" lang="ja-JP" altLang="ja-JP" sz="1100">
              <a:solidFill>
                <a:schemeClr val="dk1"/>
              </a:solidFill>
              <a:effectLst/>
              <a:latin typeface="+mn-lt"/>
              <a:ea typeface="+mn-ea"/>
              <a:cs typeface="+mn-cs"/>
            </a:rPr>
            <a:t>・未来につなぐふるさと交竜基金：「緑と文化の町」にふさわしいまちづくりの実現</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・竜王町立竜王小学校改築基金：竜王小学校の改築のため、</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万円を積立てたことにより増加</a:t>
          </a:r>
          <a:endParaRPr lang="ja-JP" altLang="ja-JP" sz="1400">
            <a:effectLst/>
          </a:endParaRPr>
        </a:p>
        <a:p>
          <a:r>
            <a:rPr kumimoji="1" lang="ja-JP" altLang="ja-JP" sz="1100">
              <a:solidFill>
                <a:schemeClr val="dk1"/>
              </a:solidFill>
              <a:effectLst/>
              <a:latin typeface="+mn-lt"/>
              <a:ea typeface="+mn-ea"/>
              <a:cs typeface="+mn-cs"/>
            </a:rPr>
            <a:t>・滋賀竜王工業団地維持管理基金積立金：滋賀竜王工業団地の完成に伴い、今後の維持管理費用として新たに２億円を積立てたことにより増加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・竜王町立竜王小学校改築基金：竜王小学校の改築のため、毎年</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万円程度を積立予定</a:t>
          </a:r>
          <a:endParaRPr lang="ja-JP" altLang="ja-JP" sz="1400">
            <a:effectLst/>
          </a:endParaRPr>
        </a:p>
        <a:p>
          <a:r>
            <a:rPr lang="ja-JP" altLang="ja-JP" sz="1100">
              <a:solidFill>
                <a:schemeClr val="dk1"/>
              </a:solidFill>
              <a:effectLst/>
              <a:latin typeface="+mn-lt"/>
              <a:ea typeface="+mn-ea"/>
              <a:cs typeface="+mn-cs"/>
            </a:rPr>
            <a:t>・教育厚生施設等整備基金および公共施設維持管理基金については、取り崩した額について、取り崩す一方では減少していくため、翌々年度から１０年かけて積立予定。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景気の動向による法人町民税等の変動</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本町の財政構造は、法人町民税による変動が大きいことから、この変動に備えるため財政調整基金の残高は、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億円を目安として積み立てることとしている。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町有地の売却益を積立てたことによる増加</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年度および平成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年度に地方債償還のピークを迎えるため、それに備えて積立てている状況あり、平成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年度以降は減少予定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rgbClr val="FF0000"/>
              </a:solidFill>
              <a:effectLst/>
              <a:latin typeface="+mn-lt"/>
              <a:ea typeface="+mn-ea"/>
              <a:cs typeface="+mn-cs"/>
            </a:rPr>
            <a:t>類似団体と比較して特に有形固定資産減価償却率が高くなっている施設は、道路、学校施設、幼稚園、公民館であり、特に低くなっている施設は、体育館・プールである。</a:t>
          </a:r>
          <a:endParaRPr lang="ja-JP" altLang="ja-JP">
            <a:solidFill>
              <a:srgbClr val="FF0000"/>
            </a:solidFill>
            <a:effectLst/>
          </a:endParaRPr>
        </a:p>
        <a:p>
          <a:r>
            <a:rPr kumimoji="1" lang="ja-JP" altLang="en-US" sz="1100">
              <a:solidFill>
                <a:srgbClr val="FF0000"/>
              </a:solidFill>
              <a:effectLst/>
              <a:latin typeface="+mn-lt"/>
              <a:ea typeface="+mn-ea"/>
              <a:cs typeface="+mn-cs"/>
            </a:rPr>
            <a:t>　</a:t>
          </a:r>
          <a:r>
            <a:rPr kumimoji="1" lang="ja-JP" altLang="ja-JP" sz="1100">
              <a:solidFill>
                <a:srgbClr val="FF0000"/>
              </a:solidFill>
              <a:effectLst/>
              <a:latin typeface="+mn-lt"/>
              <a:ea typeface="+mn-ea"/>
              <a:cs typeface="+mn-cs"/>
            </a:rPr>
            <a:t>学校施設、幼稚園については、有形固定資産減価償却率が高く、今後のあり方を検討しているところである。</a:t>
          </a:r>
          <a:endParaRPr lang="ja-JP" altLang="ja-JP">
            <a:solidFill>
              <a:srgbClr val="FF0000"/>
            </a:solidFill>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79798</xdr:rowOff>
    </xdr:from>
    <xdr:to>
      <xdr:col>23</xdr:col>
      <xdr:colOff>136525</xdr:colOff>
      <xdr:row>30</xdr:row>
      <xdr:rowOff>9948</xdr:rowOff>
    </xdr:to>
    <xdr:sp macro="" textlink="">
      <xdr:nvSpPr>
        <xdr:cNvPr id="78" name="楕円 77"/>
        <xdr:cNvSpPr/>
      </xdr:nvSpPr>
      <xdr:spPr>
        <a:xfrm>
          <a:off x="47117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102675</xdr:rowOff>
    </xdr:from>
    <xdr:ext cx="405111" cy="259045"/>
    <xdr:sp macro="" textlink="">
      <xdr:nvSpPr>
        <xdr:cNvPr id="79" name="有形固定資産減価償却率該当値テキスト"/>
        <xdr:cNvSpPr txBox="1"/>
      </xdr:nvSpPr>
      <xdr:spPr>
        <a:xfrm>
          <a:off x="4813300" y="567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133773</xdr:rowOff>
    </xdr:from>
    <xdr:to>
      <xdr:col>19</xdr:col>
      <xdr:colOff>187325</xdr:colOff>
      <xdr:row>30</xdr:row>
      <xdr:rowOff>63923</xdr:rowOff>
    </xdr:to>
    <xdr:sp macro="" textlink="">
      <xdr:nvSpPr>
        <xdr:cNvPr id="80" name="楕円 79"/>
        <xdr:cNvSpPr/>
      </xdr:nvSpPr>
      <xdr:spPr>
        <a:xfrm>
          <a:off x="4000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130598</xdr:rowOff>
    </xdr:from>
    <xdr:to>
      <xdr:col>23</xdr:col>
      <xdr:colOff>85725</xdr:colOff>
      <xdr:row>30</xdr:row>
      <xdr:rowOff>13123</xdr:rowOff>
    </xdr:to>
    <xdr:cxnSp macro="">
      <xdr:nvCxnSpPr>
        <xdr:cNvPr id="81" name="直線コネクタ 80"/>
        <xdr:cNvCxnSpPr/>
      </xdr:nvCxnSpPr>
      <xdr:spPr>
        <a:xfrm flipV="1">
          <a:off x="4051300" y="587417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82" name="楕円 81"/>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13123</xdr:rowOff>
    </xdr:from>
    <xdr:to>
      <xdr:col>19</xdr:col>
      <xdr:colOff>136525</xdr:colOff>
      <xdr:row>30</xdr:row>
      <xdr:rowOff>41910</xdr:rowOff>
    </xdr:to>
    <xdr:cxnSp macro="">
      <xdr:nvCxnSpPr>
        <xdr:cNvPr id="83" name="直線コネクタ 82"/>
        <xdr:cNvCxnSpPr/>
      </xdr:nvCxnSpPr>
      <xdr:spPr>
        <a:xfrm flipV="1">
          <a:off x="3289300" y="59281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4"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85" name="n_2ave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80450</xdr:rowOff>
    </xdr:from>
    <xdr:ext cx="405111" cy="259045"/>
    <xdr:sp macro="" textlink="">
      <xdr:nvSpPr>
        <xdr:cNvPr id="86" name="n_1mainValue有形固定資産減価償却率"/>
        <xdr:cNvSpPr txBox="1"/>
      </xdr:nvSpPr>
      <xdr:spPr>
        <a:xfrm>
          <a:off x="38360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87" name="n_2mainValue有形固定資産減価償却率"/>
        <xdr:cNvSpPr txBox="1"/>
      </xdr:nvSpPr>
      <xdr:spPr>
        <a:xfrm>
          <a:off x="3086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これまで地方債の積極的な繰上償還の実施と併せて投資的な事業の年度間の平準化を図り新発債の発行を必要最小限とし、起債残高の適正管理に努めたことにより公債費が減少してきている。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また、税収の増により充当可能基金を積立てたことで、類似団体内平均値より低い値を示している。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6" name="直線コネクタ 115"/>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9"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0" name="直線コネクタ 119"/>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1"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35630</xdr:rowOff>
    </xdr:from>
    <xdr:to>
      <xdr:col>76</xdr:col>
      <xdr:colOff>73025</xdr:colOff>
      <xdr:row>32</xdr:row>
      <xdr:rowOff>137230</xdr:rowOff>
    </xdr:to>
    <xdr:sp macro="" textlink="">
      <xdr:nvSpPr>
        <xdr:cNvPr id="128" name="楕円 127"/>
        <xdr:cNvSpPr/>
      </xdr:nvSpPr>
      <xdr:spPr>
        <a:xfrm>
          <a:off x="14744700" y="62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14057</xdr:rowOff>
    </xdr:from>
    <xdr:ext cx="340478" cy="259045"/>
    <xdr:sp macro="" textlink="">
      <xdr:nvSpPr>
        <xdr:cNvPr id="129" name="債務償還可能年数該当値テキスト"/>
        <xdr:cNvSpPr txBox="1"/>
      </xdr:nvSpPr>
      <xdr:spPr>
        <a:xfrm>
          <a:off x="14846300" y="62719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0" name="楕円 69"/>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1" name="【道路】&#10;有形固定資産減価償却率該当値テキスト"/>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88265</xdr:rowOff>
    </xdr:from>
    <xdr:to>
      <xdr:col>20</xdr:col>
      <xdr:colOff>38100</xdr:colOff>
      <xdr:row>37</xdr:row>
      <xdr:rowOff>18415</xdr:rowOff>
    </xdr:to>
    <xdr:sp macro="" textlink="">
      <xdr:nvSpPr>
        <xdr:cNvPr id="72" name="楕円 71"/>
        <xdr:cNvSpPr/>
      </xdr:nvSpPr>
      <xdr:spPr>
        <a:xfrm>
          <a:off x="3746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127635</xdr:rowOff>
    </xdr:from>
    <xdr:to>
      <xdr:col>24</xdr:col>
      <xdr:colOff>63500</xdr:colOff>
      <xdr:row>36</xdr:row>
      <xdr:rowOff>139065</xdr:rowOff>
    </xdr:to>
    <xdr:cxnSp macro="">
      <xdr:nvCxnSpPr>
        <xdr:cNvPr id="73" name="直線コネクタ 72"/>
        <xdr:cNvCxnSpPr/>
      </xdr:nvCxnSpPr>
      <xdr:spPr>
        <a:xfrm flipV="1">
          <a:off x="3797300" y="6299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xdr:rowOff>
    </xdr:from>
    <xdr:to>
      <xdr:col>15</xdr:col>
      <xdr:colOff>101600</xdr:colOff>
      <xdr:row>36</xdr:row>
      <xdr:rowOff>102235</xdr:rowOff>
    </xdr:to>
    <xdr:sp macro="" textlink="">
      <xdr:nvSpPr>
        <xdr:cNvPr id="74" name="楕円 73"/>
        <xdr:cNvSpPr/>
      </xdr:nvSpPr>
      <xdr:spPr>
        <a:xfrm>
          <a:off x="285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139065</xdr:rowOff>
    </xdr:to>
    <xdr:cxnSp macro="">
      <xdr:nvCxnSpPr>
        <xdr:cNvPr id="75" name="直線コネクタ 74"/>
        <xdr:cNvCxnSpPr/>
      </xdr:nvCxnSpPr>
      <xdr:spPr>
        <a:xfrm>
          <a:off x="2908300" y="62236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34942</xdr:rowOff>
    </xdr:from>
    <xdr:ext cx="405111" cy="259045"/>
    <xdr:sp macro="" textlink="">
      <xdr:nvSpPr>
        <xdr:cNvPr id="78" name="n_1mainValue【道路】&#10;有形固定資産減価償却率"/>
        <xdr:cNvSpPr txBox="1"/>
      </xdr:nvSpPr>
      <xdr:spPr>
        <a:xfrm>
          <a:off x="3582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118762</xdr:rowOff>
    </xdr:from>
    <xdr:ext cx="405111" cy="259045"/>
    <xdr:sp macro="" textlink="">
      <xdr:nvSpPr>
        <xdr:cNvPr id="79" name="n_2mainValue【道路】&#10;有形固定資産減価償却率"/>
        <xdr:cNvSpPr txBox="1"/>
      </xdr:nvSpPr>
      <xdr:spPr>
        <a:xfrm>
          <a:off x="2705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8" name="【道路】&#10;一人当たり延長平均値テキスト"/>
        <xdr:cNvSpPr txBox="1"/>
      </xdr:nvSpPr>
      <xdr:spPr>
        <a:xfrm>
          <a:off x="10515600" y="64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144158</xdr:rowOff>
    </xdr:from>
    <xdr:to>
      <xdr:col>55</xdr:col>
      <xdr:colOff>50800</xdr:colOff>
      <xdr:row>41</xdr:row>
      <xdr:rowOff>74308</xdr:rowOff>
    </xdr:to>
    <xdr:sp macro="" textlink="">
      <xdr:nvSpPr>
        <xdr:cNvPr id="117" name="楕円 116"/>
        <xdr:cNvSpPr/>
      </xdr:nvSpPr>
      <xdr:spPr>
        <a:xfrm>
          <a:off x="10426700" y="70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59085</xdr:rowOff>
    </xdr:from>
    <xdr:ext cx="469744" cy="259045"/>
    <xdr:sp macro="" textlink="">
      <xdr:nvSpPr>
        <xdr:cNvPr id="118" name="【道路】&#10;一人当たり延長該当値テキスト"/>
        <xdr:cNvSpPr txBox="1"/>
      </xdr:nvSpPr>
      <xdr:spPr>
        <a:xfrm>
          <a:off x="10515600" y="691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151225</xdr:rowOff>
    </xdr:from>
    <xdr:to>
      <xdr:col>50</xdr:col>
      <xdr:colOff>165100</xdr:colOff>
      <xdr:row>41</xdr:row>
      <xdr:rowOff>81375</xdr:rowOff>
    </xdr:to>
    <xdr:sp macro="" textlink="">
      <xdr:nvSpPr>
        <xdr:cNvPr id="119" name="楕円 118"/>
        <xdr:cNvSpPr/>
      </xdr:nvSpPr>
      <xdr:spPr>
        <a:xfrm>
          <a:off x="9588500" y="70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23508</xdr:rowOff>
    </xdr:from>
    <xdr:to>
      <xdr:col>55</xdr:col>
      <xdr:colOff>0</xdr:colOff>
      <xdr:row>41</xdr:row>
      <xdr:rowOff>30575</xdr:rowOff>
    </xdr:to>
    <xdr:cxnSp macro="">
      <xdr:nvCxnSpPr>
        <xdr:cNvPr id="120" name="直線コネクタ 119"/>
        <xdr:cNvCxnSpPr/>
      </xdr:nvCxnSpPr>
      <xdr:spPr>
        <a:xfrm flipV="1">
          <a:off x="9639300" y="7052958"/>
          <a:ext cx="8382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19038</xdr:rowOff>
    </xdr:from>
    <xdr:to>
      <xdr:col>46</xdr:col>
      <xdr:colOff>38100</xdr:colOff>
      <xdr:row>40</xdr:row>
      <xdr:rowOff>120638</xdr:rowOff>
    </xdr:to>
    <xdr:sp macro="" textlink="">
      <xdr:nvSpPr>
        <xdr:cNvPr id="121" name="楕円 120"/>
        <xdr:cNvSpPr/>
      </xdr:nvSpPr>
      <xdr:spPr>
        <a:xfrm>
          <a:off x="8699500" y="68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69838</xdr:rowOff>
    </xdr:from>
    <xdr:to>
      <xdr:col>50</xdr:col>
      <xdr:colOff>114300</xdr:colOff>
      <xdr:row>41</xdr:row>
      <xdr:rowOff>30575</xdr:rowOff>
    </xdr:to>
    <xdr:cxnSp macro="">
      <xdr:nvCxnSpPr>
        <xdr:cNvPr id="122" name="直線コネクタ 121"/>
        <xdr:cNvCxnSpPr/>
      </xdr:nvCxnSpPr>
      <xdr:spPr>
        <a:xfrm>
          <a:off x="8750300" y="6927838"/>
          <a:ext cx="889000" cy="1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23"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24"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72502</xdr:rowOff>
    </xdr:from>
    <xdr:ext cx="469744" cy="259045"/>
    <xdr:sp macro="" textlink="">
      <xdr:nvSpPr>
        <xdr:cNvPr id="125" name="n_1mainValue【道路】&#10;一人当たり延長"/>
        <xdr:cNvSpPr txBox="1"/>
      </xdr:nvSpPr>
      <xdr:spPr>
        <a:xfrm>
          <a:off x="9391727" y="71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111765</xdr:rowOff>
    </xdr:from>
    <xdr:ext cx="534377" cy="259045"/>
    <xdr:sp macro="" textlink="">
      <xdr:nvSpPr>
        <xdr:cNvPr id="126" name="n_2mainValue【道路】&#10;一人当たり延長"/>
        <xdr:cNvSpPr txBox="1"/>
      </xdr:nvSpPr>
      <xdr:spPr>
        <a:xfrm>
          <a:off x="8483111" y="69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25961</xdr:rowOff>
    </xdr:from>
    <xdr:ext cx="405111" cy="259045"/>
    <xdr:sp macro="" textlink="">
      <xdr:nvSpPr>
        <xdr:cNvPr id="157" name="【橋りょう・トンネル】&#10;有形固定資産減価償却率平均値テキスト"/>
        <xdr:cNvSpPr txBox="1"/>
      </xdr:nvSpPr>
      <xdr:spPr>
        <a:xfrm>
          <a:off x="4673600" y="997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66" name="楕円 165"/>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167657</xdr:rowOff>
    </xdr:from>
    <xdr:ext cx="405111" cy="259045"/>
    <xdr:sp macro="" textlink="">
      <xdr:nvSpPr>
        <xdr:cNvPr id="167" name="【橋りょう・トンネル】&#10;有形固定資産減価償却率該当値テキスト"/>
        <xdr:cNvSpPr txBox="1"/>
      </xdr:nvSpPr>
      <xdr:spPr>
        <a:xfrm>
          <a:off x="46736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68" name="楕円 167"/>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91440</xdr:rowOff>
    </xdr:to>
    <xdr:cxnSp macro="">
      <xdr:nvCxnSpPr>
        <xdr:cNvPr id="169" name="直線コネクタ 168"/>
        <xdr:cNvCxnSpPr/>
      </xdr:nvCxnSpPr>
      <xdr:spPr>
        <a:xfrm flipV="1">
          <a:off x="3797300" y="10184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66766</xdr:rowOff>
    </xdr:from>
    <xdr:to>
      <xdr:col>15</xdr:col>
      <xdr:colOff>101600</xdr:colOff>
      <xdr:row>59</xdr:row>
      <xdr:rowOff>168366</xdr:rowOff>
    </xdr:to>
    <xdr:sp macro="" textlink="">
      <xdr:nvSpPr>
        <xdr:cNvPr id="170" name="楕円 169"/>
        <xdr:cNvSpPr/>
      </xdr:nvSpPr>
      <xdr:spPr>
        <a:xfrm>
          <a:off x="2857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117566</xdr:rowOff>
    </xdr:to>
    <xdr:cxnSp macro="">
      <xdr:nvCxnSpPr>
        <xdr:cNvPr id="171" name="直線コネクタ 170"/>
        <xdr:cNvCxnSpPr/>
      </xdr:nvCxnSpPr>
      <xdr:spPr>
        <a:xfrm flipV="1">
          <a:off x="2908300" y="102069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3"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133367</xdr:rowOff>
    </xdr:from>
    <xdr:ext cx="405111" cy="259045"/>
    <xdr:sp macro="" textlink="">
      <xdr:nvSpPr>
        <xdr:cNvPr id="174" name="n_1mainValue【橋りょう・トンネル】&#10;有形固定資産減価償却率"/>
        <xdr:cNvSpPr txBox="1"/>
      </xdr:nvSpPr>
      <xdr:spPr>
        <a:xfrm>
          <a:off x="3582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159493</xdr:rowOff>
    </xdr:from>
    <xdr:ext cx="405111" cy="259045"/>
    <xdr:sp macro="" textlink="">
      <xdr:nvSpPr>
        <xdr:cNvPr id="175" name="n_2mainValue【橋りょう・トンネル】&#10;有形固定資産減価償却率"/>
        <xdr:cNvSpPr txBox="1"/>
      </xdr:nvSpPr>
      <xdr:spPr>
        <a:xfrm>
          <a:off x="2705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204"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42883</xdr:rowOff>
    </xdr:from>
    <xdr:to>
      <xdr:col>55</xdr:col>
      <xdr:colOff>50800</xdr:colOff>
      <xdr:row>62</xdr:row>
      <xdr:rowOff>144483</xdr:rowOff>
    </xdr:to>
    <xdr:sp macro="" textlink="">
      <xdr:nvSpPr>
        <xdr:cNvPr id="213" name="楕円 212"/>
        <xdr:cNvSpPr/>
      </xdr:nvSpPr>
      <xdr:spPr>
        <a:xfrm>
          <a:off x="10426700" y="106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65760</xdr:rowOff>
    </xdr:from>
    <xdr:ext cx="599010" cy="259045"/>
    <xdr:sp macro="" textlink="">
      <xdr:nvSpPr>
        <xdr:cNvPr id="214" name="【橋りょう・トンネル】&#10;一人当たり有形固定資産（償却資産）額該当値テキスト"/>
        <xdr:cNvSpPr txBox="1"/>
      </xdr:nvSpPr>
      <xdr:spPr>
        <a:xfrm>
          <a:off x="10515600" y="105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50012</xdr:rowOff>
    </xdr:from>
    <xdr:to>
      <xdr:col>50</xdr:col>
      <xdr:colOff>165100</xdr:colOff>
      <xdr:row>62</xdr:row>
      <xdr:rowOff>151612</xdr:rowOff>
    </xdr:to>
    <xdr:sp macro="" textlink="">
      <xdr:nvSpPr>
        <xdr:cNvPr id="215" name="楕円 214"/>
        <xdr:cNvSpPr/>
      </xdr:nvSpPr>
      <xdr:spPr>
        <a:xfrm>
          <a:off x="9588500" y="106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93683</xdr:rowOff>
    </xdr:from>
    <xdr:to>
      <xdr:col>55</xdr:col>
      <xdr:colOff>0</xdr:colOff>
      <xdr:row>62</xdr:row>
      <xdr:rowOff>100812</xdr:rowOff>
    </xdr:to>
    <xdr:cxnSp macro="">
      <xdr:nvCxnSpPr>
        <xdr:cNvPr id="216" name="直線コネクタ 215"/>
        <xdr:cNvCxnSpPr/>
      </xdr:nvCxnSpPr>
      <xdr:spPr>
        <a:xfrm flipV="1">
          <a:off x="9639300" y="10723583"/>
          <a:ext cx="838200" cy="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52711</xdr:rowOff>
    </xdr:from>
    <xdr:to>
      <xdr:col>46</xdr:col>
      <xdr:colOff>38100</xdr:colOff>
      <xdr:row>62</xdr:row>
      <xdr:rowOff>154311</xdr:rowOff>
    </xdr:to>
    <xdr:sp macro="" textlink="">
      <xdr:nvSpPr>
        <xdr:cNvPr id="217" name="楕円 216"/>
        <xdr:cNvSpPr/>
      </xdr:nvSpPr>
      <xdr:spPr>
        <a:xfrm>
          <a:off x="8699500" y="106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100812</xdr:rowOff>
    </xdr:from>
    <xdr:to>
      <xdr:col>50</xdr:col>
      <xdr:colOff>114300</xdr:colOff>
      <xdr:row>62</xdr:row>
      <xdr:rowOff>103511</xdr:rowOff>
    </xdr:to>
    <xdr:cxnSp macro="">
      <xdr:nvCxnSpPr>
        <xdr:cNvPr id="218" name="直線コネクタ 217"/>
        <xdr:cNvCxnSpPr/>
      </xdr:nvCxnSpPr>
      <xdr:spPr>
        <a:xfrm flipV="1">
          <a:off x="8750300" y="10730712"/>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13435</xdr:rowOff>
    </xdr:from>
    <xdr:ext cx="599010" cy="259045"/>
    <xdr:sp macro="" textlink="">
      <xdr:nvSpPr>
        <xdr:cNvPr id="219" name="n_1aveValue【橋りょう・トンネル】&#10;一人当たり有形固定資産（償却資産）額"/>
        <xdr:cNvSpPr txBox="1"/>
      </xdr:nvSpPr>
      <xdr:spPr>
        <a:xfrm>
          <a:off x="93270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67267</xdr:rowOff>
    </xdr:from>
    <xdr:ext cx="599010" cy="259045"/>
    <xdr:sp macro="" textlink="">
      <xdr:nvSpPr>
        <xdr:cNvPr id="220" name="n_2aveValue【橋りょう・トンネル】&#10;一人当たり有形固定資産（償却資産）額"/>
        <xdr:cNvSpPr txBox="1"/>
      </xdr:nvSpPr>
      <xdr:spPr>
        <a:xfrm>
          <a:off x="8450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168139</xdr:rowOff>
    </xdr:from>
    <xdr:ext cx="599010" cy="259045"/>
    <xdr:sp macro="" textlink="">
      <xdr:nvSpPr>
        <xdr:cNvPr id="221" name="n_1mainValue【橋りょう・トンネル】&#10;一人当たり有形固定資産（償却資産）額"/>
        <xdr:cNvSpPr txBox="1"/>
      </xdr:nvSpPr>
      <xdr:spPr>
        <a:xfrm>
          <a:off x="9327095" y="1045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170838</xdr:rowOff>
    </xdr:from>
    <xdr:ext cx="599010" cy="259045"/>
    <xdr:sp macro="" textlink="">
      <xdr:nvSpPr>
        <xdr:cNvPr id="222" name="n_2mainValue【橋りょう・トンネル】&#10;一人当たり有形固定資産（償却資産）額"/>
        <xdr:cNvSpPr txBox="1"/>
      </xdr:nvSpPr>
      <xdr:spPr>
        <a:xfrm>
          <a:off x="8450795" y="104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8" name="正方形/長方形 23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40" name="正方形/長方形 23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41" name="正方形/長方形 24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42" name="正方形/長方形 24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43" name="正方形/長方形 24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46" name="正方形/長方形 24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47" name="正方形/長方形 24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48" name="正方形/長方形 24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49" name="正方形/長方形 24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1" name="テキスト ボックス 2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2" name="直線コネクタ 2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3" name="テキスト ボックス 2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4" name="直線コネクタ 2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5" name="テキスト ボックス 2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6" name="直線コネクタ 2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7" name="テキスト ボックス 2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8" name="直線コネクタ 2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9" name="テキスト ボックス 2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0" name="直線コネクタ 2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1" name="テキスト ボックス 2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275" name="直線コネクタ 274"/>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276"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277" name="直線コネクタ 276"/>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278"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279" name="直線コネクタ 278"/>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280"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281" name="フローチャート: 判断 280"/>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282" name="フローチャート: 判断 281"/>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283" name="フローチャート: 判断 282"/>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4" name="テキスト ボックス 2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34925</xdr:rowOff>
    </xdr:from>
    <xdr:to>
      <xdr:col>85</xdr:col>
      <xdr:colOff>177800</xdr:colOff>
      <xdr:row>34</xdr:row>
      <xdr:rowOff>136525</xdr:rowOff>
    </xdr:to>
    <xdr:sp macro="" textlink="">
      <xdr:nvSpPr>
        <xdr:cNvPr id="289" name="楕円 288"/>
        <xdr:cNvSpPr/>
      </xdr:nvSpPr>
      <xdr:spPr>
        <a:xfrm>
          <a:off x="162687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57802</xdr:rowOff>
    </xdr:from>
    <xdr:ext cx="405111" cy="259045"/>
    <xdr:sp macro="" textlink="">
      <xdr:nvSpPr>
        <xdr:cNvPr id="290" name="【認定こども園・幼稚園・保育所】&#10;有形固定資産減価償却率該当値テキスト"/>
        <xdr:cNvSpPr txBox="1"/>
      </xdr:nvSpPr>
      <xdr:spPr>
        <a:xfrm>
          <a:off x="16357600"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82550</xdr:rowOff>
    </xdr:from>
    <xdr:to>
      <xdr:col>81</xdr:col>
      <xdr:colOff>101600</xdr:colOff>
      <xdr:row>35</xdr:row>
      <xdr:rowOff>12700</xdr:rowOff>
    </xdr:to>
    <xdr:sp macro="" textlink="">
      <xdr:nvSpPr>
        <xdr:cNvPr id="291" name="楕円 290"/>
        <xdr:cNvSpPr/>
      </xdr:nvSpPr>
      <xdr:spPr>
        <a:xfrm>
          <a:off x="15430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133350</xdr:rowOff>
    </xdr:to>
    <xdr:cxnSp macro="">
      <xdr:nvCxnSpPr>
        <xdr:cNvPr id="292" name="直線コネクタ 291"/>
        <xdr:cNvCxnSpPr/>
      </xdr:nvCxnSpPr>
      <xdr:spPr>
        <a:xfrm flipV="1">
          <a:off x="15481300" y="59150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293" name="楕円 292"/>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35</xdr:row>
      <xdr:rowOff>11430</xdr:rowOff>
    </xdr:to>
    <xdr:cxnSp macro="">
      <xdr:nvCxnSpPr>
        <xdr:cNvPr id="294" name="直線コネクタ 293"/>
        <xdr:cNvCxnSpPr/>
      </xdr:nvCxnSpPr>
      <xdr:spPr>
        <a:xfrm flipV="1">
          <a:off x="14592300" y="5962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295"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296"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29227</xdr:rowOff>
    </xdr:from>
    <xdr:ext cx="405111" cy="259045"/>
    <xdr:sp macro="" textlink="">
      <xdr:nvSpPr>
        <xdr:cNvPr id="297" name="n_1mainValue【認定こども園・幼稚園・保育所】&#10;有形固定資産減価償却率"/>
        <xdr:cNvSpPr txBox="1"/>
      </xdr:nvSpPr>
      <xdr:spPr>
        <a:xfrm>
          <a:off x="152660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298" name="n_2mainValue【認定こども園・幼稚園・保育所】&#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0" name="テキスト ボックス 30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2" name="テキスト ボックス 31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14" name="テキスト ボックス 31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6" name="テキスト ボックス 31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8" name="テキスト ボックス 3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20" name="直線コネクタ 319"/>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21"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22" name="直線コネクタ 321"/>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23"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24" name="直線コネクタ 323"/>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20845</xdr:rowOff>
    </xdr:from>
    <xdr:ext cx="469744" cy="259045"/>
    <xdr:sp macro="" textlink="">
      <xdr:nvSpPr>
        <xdr:cNvPr id="325" name="【認定こども園・幼稚園・保育所】&#10;一人当たり面積平均値テキスト"/>
        <xdr:cNvSpPr txBox="1"/>
      </xdr:nvSpPr>
      <xdr:spPr>
        <a:xfrm>
          <a:off x="22199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26" name="フローチャート: 判断 325"/>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27" name="フローチャート: 判断 326"/>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28" name="フローチャート: 判断 327"/>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9" name="テキスト ボックス 3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39116</xdr:rowOff>
    </xdr:from>
    <xdr:to>
      <xdr:col>116</xdr:col>
      <xdr:colOff>114300</xdr:colOff>
      <xdr:row>38</xdr:row>
      <xdr:rowOff>140716</xdr:rowOff>
    </xdr:to>
    <xdr:sp macro="" textlink="">
      <xdr:nvSpPr>
        <xdr:cNvPr id="334" name="楕円 333"/>
        <xdr:cNvSpPr/>
      </xdr:nvSpPr>
      <xdr:spPr>
        <a:xfrm>
          <a:off x="22110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17543</xdr:rowOff>
    </xdr:from>
    <xdr:ext cx="469744" cy="259045"/>
    <xdr:sp macro="" textlink="">
      <xdr:nvSpPr>
        <xdr:cNvPr id="335" name="【認定こども園・幼稚園・保育所】&#10;一人当たり面積該当値テキスト"/>
        <xdr:cNvSpPr txBox="1"/>
      </xdr:nvSpPr>
      <xdr:spPr>
        <a:xfrm>
          <a:off x="22199600"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336" name="楕円 335"/>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89916</xdr:rowOff>
    </xdr:from>
    <xdr:to>
      <xdr:col>116</xdr:col>
      <xdr:colOff>63500</xdr:colOff>
      <xdr:row>38</xdr:row>
      <xdr:rowOff>99060</xdr:rowOff>
    </xdr:to>
    <xdr:cxnSp macro="">
      <xdr:nvCxnSpPr>
        <xdr:cNvPr id="337" name="直線コネクタ 336"/>
        <xdr:cNvCxnSpPr/>
      </xdr:nvCxnSpPr>
      <xdr:spPr>
        <a:xfrm flipV="1">
          <a:off x="21323300" y="66050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50546</xdr:rowOff>
    </xdr:from>
    <xdr:to>
      <xdr:col>107</xdr:col>
      <xdr:colOff>101600</xdr:colOff>
      <xdr:row>38</xdr:row>
      <xdr:rowOff>152146</xdr:rowOff>
    </xdr:to>
    <xdr:sp macro="" textlink="">
      <xdr:nvSpPr>
        <xdr:cNvPr id="338" name="楕円 337"/>
        <xdr:cNvSpPr/>
      </xdr:nvSpPr>
      <xdr:spPr>
        <a:xfrm>
          <a:off x="20383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101346</xdr:rowOff>
    </xdr:to>
    <xdr:cxnSp macro="">
      <xdr:nvCxnSpPr>
        <xdr:cNvPr id="339" name="直線コネクタ 338"/>
        <xdr:cNvCxnSpPr/>
      </xdr:nvCxnSpPr>
      <xdr:spPr>
        <a:xfrm flipV="1">
          <a:off x="20434300" y="66141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168673</xdr:rowOff>
    </xdr:from>
    <xdr:ext cx="469744" cy="259045"/>
    <xdr:sp macro="" textlink="">
      <xdr:nvSpPr>
        <xdr:cNvPr id="340" name="n_1ave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1541</xdr:rowOff>
    </xdr:from>
    <xdr:ext cx="469744" cy="259045"/>
    <xdr:sp macro="" textlink="">
      <xdr:nvSpPr>
        <xdr:cNvPr id="341" name="n_2aveValue【認定こども園・幼稚園・保育所】&#10;一人当たり面積"/>
        <xdr:cNvSpPr txBox="1"/>
      </xdr:nvSpPr>
      <xdr:spPr>
        <a:xfrm>
          <a:off x="20199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140987</xdr:rowOff>
    </xdr:from>
    <xdr:ext cx="469744" cy="259045"/>
    <xdr:sp macro="" textlink="">
      <xdr:nvSpPr>
        <xdr:cNvPr id="342" name="n_1mainValue【認定こども園・幼稚園・保育所】&#10;一人当たり面積"/>
        <xdr:cNvSpPr txBox="1"/>
      </xdr:nvSpPr>
      <xdr:spPr>
        <a:xfrm>
          <a:off x="21075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168673</xdr:rowOff>
    </xdr:from>
    <xdr:ext cx="469744" cy="259045"/>
    <xdr:sp macro="" textlink="">
      <xdr:nvSpPr>
        <xdr:cNvPr id="343" name="n_2mainValue【認定こども園・幼稚園・保育所】&#10;一人当たり面積"/>
        <xdr:cNvSpPr txBox="1"/>
      </xdr:nvSpPr>
      <xdr:spPr>
        <a:xfrm>
          <a:off x="201994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4" name="直線コネクタ 3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5" name="テキスト ボックス 3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6" name="直線コネクタ 3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7" name="テキスト ボックス 3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8" name="直線コネクタ 3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9" name="テキスト ボックス 3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0" name="直線コネクタ 3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1" name="テキスト ボックス 3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2" name="直線コネクタ 3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3" name="テキスト ボックス 3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4" name="直線コネクタ 3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5" name="テキスト ボックス 3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369" name="直線コネクタ 368"/>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370"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71" name="直線コネクタ 370"/>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372"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373" name="直線コネクタ 372"/>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374"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375" name="フローチャート: 判断 374"/>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376" name="フローチャート: 判断 375"/>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377" name="フローチャート: 判断 376"/>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158206</xdr:rowOff>
    </xdr:from>
    <xdr:to>
      <xdr:col>85</xdr:col>
      <xdr:colOff>177800</xdr:colOff>
      <xdr:row>57</xdr:row>
      <xdr:rowOff>88356</xdr:rowOff>
    </xdr:to>
    <xdr:sp macro="" textlink="">
      <xdr:nvSpPr>
        <xdr:cNvPr id="383" name="楕円 382"/>
        <xdr:cNvSpPr/>
      </xdr:nvSpPr>
      <xdr:spPr>
        <a:xfrm>
          <a:off x="162687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73133</xdr:rowOff>
    </xdr:from>
    <xdr:ext cx="405111" cy="259045"/>
    <xdr:sp macro="" textlink="">
      <xdr:nvSpPr>
        <xdr:cNvPr id="384" name="【学校施設】&#10;有形固定資産減価償却率該当値テキスト"/>
        <xdr:cNvSpPr txBox="1"/>
      </xdr:nvSpPr>
      <xdr:spPr>
        <a:xfrm>
          <a:off x="16357600" y="967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168003</xdr:rowOff>
    </xdr:from>
    <xdr:to>
      <xdr:col>81</xdr:col>
      <xdr:colOff>101600</xdr:colOff>
      <xdr:row>57</xdr:row>
      <xdr:rowOff>98153</xdr:rowOff>
    </xdr:to>
    <xdr:sp macro="" textlink="">
      <xdr:nvSpPr>
        <xdr:cNvPr id="385" name="楕円 384"/>
        <xdr:cNvSpPr/>
      </xdr:nvSpPr>
      <xdr:spPr>
        <a:xfrm>
          <a:off x="15430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37556</xdr:rowOff>
    </xdr:from>
    <xdr:to>
      <xdr:col>85</xdr:col>
      <xdr:colOff>127000</xdr:colOff>
      <xdr:row>57</xdr:row>
      <xdr:rowOff>47353</xdr:rowOff>
    </xdr:to>
    <xdr:cxnSp macro="">
      <xdr:nvCxnSpPr>
        <xdr:cNvPr id="386" name="直線コネクタ 385"/>
        <xdr:cNvCxnSpPr/>
      </xdr:nvCxnSpPr>
      <xdr:spPr>
        <a:xfrm flipV="1">
          <a:off x="15481300" y="98102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30843</xdr:rowOff>
    </xdr:from>
    <xdr:to>
      <xdr:col>76</xdr:col>
      <xdr:colOff>165100</xdr:colOff>
      <xdr:row>57</xdr:row>
      <xdr:rowOff>132443</xdr:rowOff>
    </xdr:to>
    <xdr:sp macro="" textlink="">
      <xdr:nvSpPr>
        <xdr:cNvPr id="387" name="楕円 386"/>
        <xdr:cNvSpPr/>
      </xdr:nvSpPr>
      <xdr:spPr>
        <a:xfrm>
          <a:off x="14541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47353</xdr:rowOff>
    </xdr:from>
    <xdr:to>
      <xdr:col>81</xdr:col>
      <xdr:colOff>50800</xdr:colOff>
      <xdr:row>57</xdr:row>
      <xdr:rowOff>81643</xdr:rowOff>
    </xdr:to>
    <xdr:cxnSp macro="">
      <xdr:nvCxnSpPr>
        <xdr:cNvPr id="388" name="直線コネクタ 387"/>
        <xdr:cNvCxnSpPr/>
      </xdr:nvCxnSpPr>
      <xdr:spPr>
        <a:xfrm flipV="1">
          <a:off x="14592300" y="98200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389"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123570</xdr:rowOff>
    </xdr:from>
    <xdr:ext cx="405111" cy="259045"/>
    <xdr:sp macro="" textlink="">
      <xdr:nvSpPr>
        <xdr:cNvPr id="390" name="n_2aveValue【学校施設】&#10;有形固定資産減価償却率"/>
        <xdr:cNvSpPr txBox="1"/>
      </xdr:nvSpPr>
      <xdr:spPr>
        <a:xfrm>
          <a:off x="14389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114680</xdr:rowOff>
    </xdr:from>
    <xdr:ext cx="405111" cy="259045"/>
    <xdr:sp macro="" textlink="">
      <xdr:nvSpPr>
        <xdr:cNvPr id="391" name="n_1mainValue【学校施設】&#10;有形固定資産減価償却率"/>
        <xdr:cNvSpPr txBox="1"/>
      </xdr:nvSpPr>
      <xdr:spPr>
        <a:xfrm>
          <a:off x="152660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148970</xdr:rowOff>
    </xdr:from>
    <xdr:ext cx="405111" cy="259045"/>
    <xdr:sp macro="" textlink="">
      <xdr:nvSpPr>
        <xdr:cNvPr id="392" name="n_2mainValue【学校施設】&#10;有形固定資産減価償却率"/>
        <xdr:cNvSpPr txBox="1"/>
      </xdr:nvSpPr>
      <xdr:spPr>
        <a:xfrm>
          <a:off x="143897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3" name="テキスト ボックス 4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4" name="直線コネクタ 4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5" name="テキスト ボックス 4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6" name="直線コネクタ 4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7" name="テキスト ボックス 4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8" name="直線コネクタ 4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9" name="テキスト ボックス 4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0" name="直線コネクタ 4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1" name="テキスト ボックス 4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2" name="直線コネクタ 4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3" name="テキスト ボックス 4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15" name="直線コネクタ 414"/>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16"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17" name="直線コネクタ 416"/>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18"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19" name="直線コネクタ 418"/>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20" name="【学校施設】&#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21" name="フローチャート: 判断 420"/>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22" name="フローチャート: 判断 421"/>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3" name="フローチャート: 判断 422"/>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101905</xdr:rowOff>
    </xdr:from>
    <xdr:to>
      <xdr:col>116</xdr:col>
      <xdr:colOff>114300</xdr:colOff>
      <xdr:row>62</xdr:row>
      <xdr:rowOff>32055</xdr:rowOff>
    </xdr:to>
    <xdr:sp macro="" textlink="">
      <xdr:nvSpPr>
        <xdr:cNvPr id="429" name="楕円 428"/>
        <xdr:cNvSpPr/>
      </xdr:nvSpPr>
      <xdr:spPr>
        <a:xfrm>
          <a:off x="22110700" y="105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80332</xdr:rowOff>
    </xdr:from>
    <xdr:ext cx="469744" cy="259045"/>
    <xdr:sp macro="" textlink="">
      <xdr:nvSpPr>
        <xdr:cNvPr id="430" name="【学校施設】&#10;一人当たり面積該当値テキスト"/>
        <xdr:cNvSpPr txBox="1"/>
      </xdr:nvSpPr>
      <xdr:spPr>
        <a:xfrm>
          <a:off x="22199600" y="1053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115164</xdr:rowOff>
    </xdr:from>
    <xdr:to>
      <xdr:col>112</xdr:col>
      <xdr:colOff>38100</xdr:colOff>
      <xdr:row>62</xdr:row>
      <xdr:rowOff>45314</xdr:rowOff>
    </xdr:to>
    <xdr:sp macro="" textlink="">
      <xdr:nvSpPr>
        <xdr:cNvPr id="431" name="楕円 430"/>
        <xdr:cNvSpPr/>
      </xdr:nvSpPr>
      <xdr:spPr>
        <a:xfrm>
          <a:off x="21272500" y="1057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152705</xdr:rowOff>
    </xdr:from>
    <xdr:to>
      <xdr:col>116</xdr:col>
      <xdr:colOff>63500</xdr:colOff>
      <xdr:row>61</xdr:row>
      <xdr:rowOff>165964</xdr:rowOff>
    </xdr:to>
    <xdr:cxnSp macro="">
      <xdr:nvCxnSpPr>
        <xdr:cNvPr id="432" name="直線コネクタ 431"/>
        <xdr:cNvCxnSpPr/>
      </xdr:nvCxnSpPr>
      <xdr:spPr>
        <a:xfrm flipV="1">
          <a:off x="21323300" y="10611155"/>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117907</xdr:rowOff>
    </xdr:from>
    <xdr:to>
      <xdr:col>107</xdr:col>
      <xdr:colOff>101600</xdr:colOff>
      <xdr:row>62</xdr:row>
      <xdr:rowOff>48057</xdr:rowOff>
    </xdr:to>
    <xdr:sp macro="" textlink="">
      <xdr:nvSpPr>
        <xdr:cNvPr id="433" name="楕円 432"/>
        <xdr:cNvSpPr/>
      </xdr:nvSpPr>
      <xdr:spPr>
        <a:xfrm>
          <a:off x="20383500" y="105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165964</xdr:rowOff>
    </xdr:from>
    <xdr:to>
      <xdr:col>111</xdr:col>
      <xdr:colOff>177800</xdr:colOff>
      <xdr:row>61</xdr:row>
      <xdr:rowOff>168707</xdr:rowOff>
    </xdr:to>
    <xdr:cxnSp macro="">
      <xdr:nvCxnSpPr>
        <xdr:cNvPr id="434" name="直線コネクタ 433"/>
        <xdr:cNvCxnSpPr/>
      </xdr:nvCxnSpPr>
      <xdr:spPr>
        <a:xfrm flipV="1">
          <a:off x="20434300" y="1062441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435"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3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36441</xdr:rowOff>
    </xdr:from>
    <xdr:ext cx="469744" cy="259045"/>
    <xdr:sp macro="" textlink="">
      <xdr:nvSpPr>
        <xdr:cNvPr id="437" name="n_1mainValue【学校施設】&#10;一人当たり面積"/>
        <xdr:cNvSpPr txBox="1"/>
      </xdr:nvSpPr>
      <xdr:spPr>
        <a:xfrm>
          <a:off x="21075727" y="106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39184</xdr:rowOff>
    </xdr:from>
    <xdr:ext cx="469744" cy="259045"/>
    <xdr:sp macro="" textlink="">
      <xdr:nvSpPr>
        <xdr:cNvPr id="438" name="n_2mainValue【学校施設】&#10;一人当たり面積"/>
        <xdr:cNvSpPr txBox="1"/>
      </xdr:nvSpPr>
      <xdr:spPr>
        <a:xfrm>
          <a:off x="20199427" y="106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正方形/長方形 44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7" name="正方形/長方形 4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8" name="正方形/長方形 4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9" name="正方形/長方形 4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0" name="正方形/長方形 4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1" name="正方形/長方形 4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2" name="正方形/長方形 4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3" name="正方形/長方形 4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4" name="正方形/長方形 45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5" name="テキスト ボックス 46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6" name="直線コネクタ 4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67" name="テキスト ボックス 46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8" name="直線コネクタ 4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9" name="テキスト ボックス 4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0" name="直線コネクタ 4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1" name="テキスト ボックス 4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2" name="直線コネクタ 4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3" name="テキスト ボックス 4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4" name="直線コネクタ 4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5" name="テキスト ボックス 47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479" name="直線コネクタ 478"/>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480"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481" name="直線コネクタ 480"/>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8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3" name="直線コネクタ 48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484"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485" name="フローチャート: 判断 484"/>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486" name="フローチャート: 判断 485"/>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487" name="フローチャート: 判断 486"/>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107314</xdr:rowOff>
    </xdr:from>
    <xdr:to>
      <xdr:col>85</xdr:col>
      <xdr:colOff>177800</xdr:colOff>
      <xdr:row>102</xdr:row>
      <xdr:rowOff>37464</xdr:rowOff>
    </xdr:to>
    <xdr:sp macro="" textlink="">
      <xdr:nvSpPr>
        <xdr:cNvPr id="493" name="楕円 492"/>
        <xdr:cNvSpPr/>
      </xdr:nvSpPr>
      <xdr:spPr>
        <a:xfrm>
          <a:off x="162687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130191</xdr:rowOff>
    </xdr:from>
    <xdr:ext cx="405111" cy="259045"/>
    <xdr:sp macro="" textlink="">
      <xdr:nvSpPr>
        <xdr:cNvPr id="494" name="【公民館】&#10;有形固定資産減価償却率該当値テキスト"/>
        <xdr:cNvSpPr txBox="1"/>
      </xdr:nvSpPr>
      <xdr:spPr>
        <a:xfrm>
          <a:off x="16357600"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495" name="楕円 494"/>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158114</xdr:rowOff>
    </xdr:from>
    <xdr:to>
      <xdr:col>85</xdr:col>
      <xdr:colOff>127000</xdr:colOff>
      <xdr:row>102</xdr:row>
      <xdr:rowOff>22861</xdr:rowOff>
    </xdr:to>
    <xdr:cxnSp macro="">
      <xdr:nvCxnSpPr>
        <xdr:cNvPr id="496" name="直線コネクタ 495"/>
        <xdr:cNvCxnSpPr/>
      </xdr:nvCxnSpPr>
      <xdr:spPr>
        <a:xfrm flipV="1">
          <a:off x="15481300" y="174745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497" name="楕円 496"/>
        <xdr:cNvSpPr/>
      </xdr:nvSpPr>
      <xdr:spPr>
        <a:xfrm>
          <a:off x="14541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60961</xdr:rowOff>
    </xdr:to>
    <xdr:cxnSp macro="">
      <xdr:nvCxnSpPr>
        <xdr:cNvPr id="498" name="直線コネクタ 497"/>
        <xdr:cNvCxnSpPr/>
      </xdr:nvCxnSpPr>
      <xdr:spPr>
        <a:xfrm flipV="1">
          <a:off x="14592300" y="17510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158132</xdr:rowOff>
    </xdr:from>
    <xdr:ext cx="405111" cy="259045"/>
    <xdr:sp macro="" textlink="">
      <xdr:nvSpPr>
        <xdr:cNvPr id="499"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66691</xdr:rowOff>
    </xdr:from>
    <xdr:ext cx="405111" cy="259045"/>
    <xdr:sp macro="" textlink="">
      <xdr:nvSpPr>
        <xdr:cNvPr id="500" name="n_2aveValue【公民館】&#10;有形固定資産減価償却率"/>
        <xdr:cNvSpPr txBox="1"/>
      </xdr:nvSpPr>
      <xdr:spPr>
        <a:xfrm>
          <a:off x="143897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501" name="n_1mainValue【公民館】&#10;有形固定資産減価償却率"/>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128288</xdr:rowOff>
    </xdr:from>
    <xdr:ext cx="405111" cy="259045"/>
    <xdr:sp macro="" textlink="">
      <xdr:nvSpPr>
        <xdr:cNvPr id="502" name="n_2mainValue【公民館】&#10;有形固定資産減価償却率"/>
        <xdr:cNvSpPr txBox="1"/>
      </xdr:nvSpPr>
      <xdr:spPr>
        <a:xfrm>
          <a:off x="14389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528" name="直線コネクタ 527"/>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529"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530" name="直線コネクタ 529"/>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531"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532" name="直線コネクタ 531"/>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533"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534" name="フローチャート: 判断 533"/>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535" name="フローチャート: 判断 534"/>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536" name="フローチャート: 判断 535"/>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542" name="楕円 541"/>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543"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544" name="楕円 543"/>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112123</xdr:rowOff>
    </xdr:to>
    <xdr:cxnSp macro="">
      <xdr:nvCxnSpPr>
        <xdr:cNvPr id="545" name="直線コネクタ 544"/>
        <xdr:cNvCxnSpPr/>
      </xdr:nvCxnSpPr>
      <xdr:spPr>
        <a:xfrm flipV="1">
          <a:off x="21323300" y="182792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62956</xdr:rowOff>
    </xdr:from>
    <xdr:to>
      <xdr:col>107</xdr:col>
      <xdr:colOff>101600</xdr:colOff>
      <xdr:row>106</xdr:row>
      <xdr:rowOff>164556</xdr:rowOff>
    </xdr:to>
    <xdr:sp macro="" textlink="">
      <xdr:nvSpPr>
        <xdr:cNvPr id="546" name="楕円 545"/>
        <xdr:cNvSpPr/>
      </xdr:nvSpPr>
      <xdr:spPr>
        <a:xfrm>
          <a:off x="2038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113756</xdr:rowOff>
    </xdr:to>
    <xdr:cxnSp macro="">
      <xdr:nvCxnSpPr>
        <xdr:cNvPr id="547" name="直線コネクタ 546"/>
        <xdr:cNvCxnSpPr/>
      </xdr:nvCxnSpPr>
      <xdr:spPr>
        <a:xfrm flipV="1">
          <a:off x="20434300" y="182858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133729</xdr:rowOff>
    </xdr:from>
    <xdr:ext cx="469744" cy="259045"/>
    <xdr:sp macro="" textlink="">
      <xdr:nvSpPr>
        <xdr:cNvPr id="548" name="n_1aveValue【公民館】&#10;一人当たり面積"/>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549"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154050</xdr:rowOff>
    </xdr:from>
    <xdr:ext cx="469744" cy="259045"/>
    <xdr:sp macro="" textlink="">
      <xdr:nvSpPr>
        <xdr:cNvPr id="550" name="n_1mainValue【公民館】&#10;一人当たり面積"/>
        <xdr:cNvSpPr txBox="1"/>
      </xdr:nvSpPr>
      <xdr:spPr>
        <a:xfrm>
          <a:off x="21075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551" name="n_2mainValue【公民館】&#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a:t>
          </a:r>
          <a:r>
            <a:rPr kumimoji="1" lang="ja-JP" altLang="ja-JP" sz="1200">
              <a:solidFill>
                <a:srgbClr val="FF0000"/>
              </a:solidFill>
              <a:effectLst/>
              <a:latin typeface="+mn-ea"/>
              <a:ea typeface="+mn-ea"/>
              <a:cs typeface="+mn-cs"/>
            </a:rPr>
            <a:t>類似団体と比較して特に有形固定資産減価償却率が高くなっている施設は、道路、学校施設、幼稚園、公民館である。学校施設のうち小学校については、有形固定資産減価償却率が</a:t>
          </a:r>
          <a:r>
            <a:rPr kumimoji="1" lang="en-US" altLang="ja-JP" sz="1200">
              <a:solidFill>
                <a:srgbClr val="FF0000"/>
              </a:solidFill>
              <a:effectLst/>
              <a:latin typeface="+mn-ea"/>
              <a:ea typeface="+mn-ea"/>
              <a:cs typeface="+mn-cs"/>
            </a:rPr>
            <a:t>79.2%</a:t>
          </a:r>
          <a:r>
            <a:rPr kumimoji="1" lang="ja-JP" altLang="ja-JP" sz="1200">
              <a:solidFill>
                <a:srgbClr val="FF0000"/>
              </a:solidFill>
              <a:effectLst/>
              <a:latin typeface="+mn-ea"/>
              <a:ea typeface="+mn-ea"/>
              <a:cs typeface="+mn-cs"/>
            </a:rPr>
            <a:t>と高くなっている。また、幼稚園についても有形固定資産減価償却率が</a:t>
          </a:r>
          <a:r>
            <a:rPr kumimoji="1" lang="en-US" altLang="ja-JP" sz="1200">
              <a:solidFill>
                <a:srgbClr val="FF0000"/>
              </a:solidFill>
              <a:effectLst/>
              <a:latin typeface="+mn-ea"/>
              <a:ea typeface="+mn-ea"/>
              <a:cs typeface="+mn-cs"/>
            </a:rPr>
            <a:t>89.5%</a:t>
          </a:r>
          <a:r>
            <a:rPr kumimoji="1" lang="ja-JP" altLang="ja-JP" sz="1200">
              <a:solidFill>
                <a:srgbClr val="FF0000"/>
              </a:solidFill>
              <a:effectLst/>
              <a:latin typeface="+mn-ea"/>
              <a:ea typeface="+mn-ea"/>
              <a:cs typeface="+mn-cs"/>
            </a:rPr>
            <a:t>と高くなっている。</a:t>
          </a:r>
          <a:endParaRPr kumimoji="1" lang="en-US" altLang="ja-JP" sz="1200">
            <a:solidFill>
              <a:srgbClr val="FF0000"/>
            </a:solidFill>
            <a:effectLst/>
            <a:latin typeface="+mn-ea"/>
            <a:ea typeface="+mn-ea"/>
            <a:cs typeface="+mn-cs"/>
          </a:endParaRPr>
        </a:p>
        <a:p>
          <a:r>
            <a:rPr kumimoji="1" lang="ja-JP" altLang="en-US" sz="1200">
              <a:solidFill>
                <a:srgbClr val="FF0000"/>
              </a:solidFill>
              <a:effectLst/>
              <a:latin typeface="+mn-ea"/>
              <a:ea typeface="+mn-ea"/>
              <a:cs typeface="+mn-cs"/>
            </a:rPr>
            <a:t>　現在、</a:t>
          </a:r>
          <a:r>
            <a:rPr kumimoji="1" lang="ja-JP" altLang="ja-JP" sz="1200">
              <a:solidFill>
                <a:srgbClr val="FF0000"/>
              </a:solidFill>
              <a:effectLst/>
              <a:latin typeface="+mn-ea"/>
              <a:ea typeface="+mn-ea"/>
              <a:cs typeface="+mn-cs"/>
            </a:rPr>
            <a:t>老朽化が進む教育施設について、委員会を設置し今後のあり方を検討してい</a:t>
          </a:r>
          <a:r>
            <a:rPr kumimoji="1" lang="ja-JP" altLang="en-US" sz="1200">
              <a:solidFill>
                <a:srgbClr val="FF0000"/>
              </a:solidFill>
              <a:effectLst/>
              <a:latin typeface="+mn-ea"/>
              <a:ea typeface="+mn-ea"/>
              <a:cs typeface="+mn-cs"/>
            </a:rPr>
            <a:t>る</a:t>
          </a:r>
          <a:r>
            <a:rPr kumimoji="1" lang="ja-JP" altLang="ja-JP" sz="1200">
              <a:solidFill>
                <a:srgbClr val="FF0000"/>
              </a:solidFill>
              <a:effectLst/>
              <a:latin typeface="+mn-ea"/>
              <a:ea typeface="+mn-ea"/>
              <a:cs typeface="+mn-cs"/>
            </a:rPr>
            <a:t>ところであ</a:t>
          </a:r>
          <a:r>
            <a:rPr kumimoji="1" lang="ja-JP" altLang="en-US" sz="1200">
              <a:solidFill>
                <a:srgbClr val="FF0000"/>
              </a:solidFill>
              <a:effectLst/>
              <a:latin typeface="+mn-ea"/>
              <a:ea typeface="+mn-ea"/>
              <a:cs typeface="+mn-cs"/>
            </a:rPr>
            <a:t>る。</a:t>
          </a:r>
          <a:endParaRPr kumimoji="1" lang="en-US" altLang="ja-JP" sz="1200">
            <a:solidFill>
              <a:srgbClr val="FF0000"/>
            </a:solidFill>
            <a:effectLst/>
            <a:latin typeface="+mn-ea"/>
            <a:ea typeface="+mn-ea"/>
            <a:cs typeface="+mn-cs"/>
          </a:endParaRPr>
        </a:p>
        <a:p>
          <a:r>
            <a:rPr kumimoji="1" lang="ja-JP" altLang="en-US" sz="1200">
              <a:solidFill>
                <a:srgbClr val="FF0000"/>
              </a:solidFill>
              <a:effectLst/>
              <a:latin typeface="+mn-ea"/>
              <a:ea typeface="+mn-ea"/>
              <a:cs typeface="+mn-cs"/>
            </a:rPr>
            <a:t>　今後、その他それぞれの施設の状況や規模を総合的に検討し、住民サービスと財政規律のバランスがとれるよう町政運営を行う必要がある。</a:t>
          </a:r>
          <a:endParaRPr kumimoji="1" lang="ja-JP" altLang="en-US" sz="120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53176</xdr:rowOff>
    </xdr:from>
    <xdr:ext cx="405111" cy="259045"/>
    <xdr:sp macro="" textlink="">
      <xdr:nvSpPr>
        <xdr:cNvPr id="62" name="【図書館】&#10;有形固定資産減価償却率平均値テキスト"/>
        <xdr:cNvSpPr txBox="1"/>
      </xdr:nvSpPr>
      <xdr:spPr>
        <a:xfrm>
          <a:off x="4673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584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746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1" name="楕円 70"/>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2" name="【図書館】&#10;有形固定資産減価償却率該当値テキスト"/>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3" name="楕円 72"/>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4" name="直線コネクタ 73"/>
        <xdr:cNvCxnSpPr/>
      </xdr:nvCxnSpPr>
      <xdr:spPr>
        <a:xfrm flipV="1">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5" name="楕円 74"/>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6" name="直線コネクタ 75"/>
        <xdr:cNvCxnSpPr/>
      </xdr:nvCxnSpPr>
      <xdr:spPr>
        <a:xfrm flipV="1">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101073</xdr:rowOff>
    </xdr:from>
    <xdr:ext cx="405111" cy="259045"/>
    <xdr:sp macro="" textlink="">
      <xdr:nvSpPr>
        <xdr:cNvPr id="77" name="n_1aveValue【図書館】&#10;有形固定資産減価償却率"/>
        <xdr:cNvSpPr txBox="1"/>
      </xdr:nvSpPr>
      <xdr:spPr>
        <a:xfrm>
          <a:off x="35820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8"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79" name="n_1mainValue【図書館】&#10;有形固定資産減価償却率"/>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0"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104" name="直線コネクタ 103"/>
        <xdr:cNvCxnSpPr/>
      </xdr:nvCxnSpPr>
      <xdr:spPr>
        <a:xfrm flipV="1">
          <a:off x="10476865" y="56235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105" name="【図書館】&#10;一人当たり面積最小値テキスト"/>
        <xdr:cNvSpPr txBox="1"/>
      </xdr:nvSpPr>
      <xdr:spPr>
        <a:xfrm>
          <a:off x="10515600"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6" name="直線コネクタ 105"/>
        <xdr:cNvCxnSpPr/>
      </xdr:nvCxnSpPr>
      <xdr:spPr>
        <a:xfrm>
          <a:off x="10388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7"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8" name="直線コネクタ 107"/>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9" name="【図書館】&#10;一人当たり面積平均値テキスト"/>
        <xdr:cNvSpPr txBox="1"/>
      </xdr:nvSpPr>
      <xdr:spPr>
        <a:xfrm>
          <a:off x="10515600" y="670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10" name="フローチャート: 判断 109"/>
        <xdr:cNvSpPr/>
      </xdr:nvSpPr>
      <xdr:spPr>
        <a:xfrm>
          <a:off x="10426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11" name="フローチャート: 判断 110"/>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楕円 117"/>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19" name="【図書館】&#10;一人当たり面積該当値テキスト"/>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74930</xdr:rowOff>
    </xdr:from>
    <xdr:to>
      <xdr:col>50</xdr:col>
      <xdr:colOff>165100</xdr:colOff>
      <xdr:row>39</xdr:row>
      <xdr:rowOff>5080</xdr:rowOff>
    </xdr:to>
    <xdr:sp macro="" textlink="">
      <xdr:nvSpPr>
        <xdr:cNvPr id="120" name="楕円 119"/>
        <xdr:cNvSpPr/>
      </xdr:nvSpPr>
      <xdr:spPr>
        <a:xfrm>
          <a:off x="958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125730</xdr:rowOff>
    </xdr:to>
    <xdr:cxnSp macro="">
      <xdr:nvCxnSpPr>
        <xdr:cNvPr id="121" name="直線コネクタ 120"/>
        <xdr:cNvCxnSpPr/>
      </xdr:nvCxnSpPr>
      <xdr:spPr>
        <a:xfrm flipV="1">
          <a:off x="9639300" y="662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74930</xdr:rowOff>
    </xdr:from>
    <xdr:to>
      <xdr:col>46</xdr:col>
      <xdr:colOff>38100</xdr:colOff>
      <xdr:row>39</xdr:row>
      <xdr:rowOff>5080</xdr:rowOff>
    </xdr:to>
    <xdr:sp macro="" textlink="">
      <xdr:nvSpPr>
        <xdr:cNvPr id="122" name="楕円 121"/>
        <xdr:cNvSpPr/>
      </xdr:nvSpPr>
      <xdr:spPr>
        <a:xfrm>
          <a:off x="8699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125730</xdr:rowOff>
    </xdr:from>
    <xdr:to>
      <xdr:col>50</xdr:col>
      <xdr:colOff>114300</xdr:colOff>
      <xdr:row>38</xdr:row>
      <xdr:rowOff>125730</xdr:rowOff>
    </xdr:to>
    <xdr:cxnSp macro="">
      <xdr:nvCxnSpPr>
        <xdr:cNvPr id="123" name="直線コネクタ 122"/>
        <xdr:cNvCxnSpPr/>
      </xdr:nvCxnSpPr>
      <xdr:spPr>
        <a:xfrm>
          <a:off x="8750300" y="664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156227</xdr:rowOff>
    </xdr:from>
    <xdr:ext cx="469744" cy="259045"/>
    <xdr:sp macro="" textlink="">
      <xdr:nvSpPr>
        <xdr:cNvPr id="124"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25"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21607</xdr:rowOff>
    </xdr:from>
    <xdr:ext cx="469744" cy="259045"/>
    <xdr:sp macro="" textlink="">
      <xdr:nvSpPr>
        <xdr:cNvPr id="126" name="n_1mainValue【図書館】&#10;一人当たり面積"/>
        <xdr:cNvSpPr txBox="1"/>
      </xdr:nvSpPr>
      <xdr:spPr>
        <a:xfrm>
          <a:off x="9391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21607</xdr:rowOff>
    </xdr:from>
    <xdr:ext cx="469744" cy="259045"/>
    <xdr:sp macro="" textlink="">
      <xdr:nvSpPr>
        <xdr:cNvPr id="127" name="n_2mainValue【図書館】&#10;一人当たり面積"/>
        <xdr:cNvSpPr txBox="1"/>
      </xdr:nvSpPr>
      <xdr:spPr>
        <a:xfrm>
          <a:off x="8515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123825</xdr:rowOff>
    </xdr:to>
    <xdr:cxnSp macro="">
      <xdr:nvCxnSpPr>
        <xdr:cNvPr id="152" name="直線コネクタ 151"/>
        <xdr:cNvCxnSpPr/>
      </xdr:nvCxnSpPr>
      <xdr:spPr>
        <a:xfrm flipV="1">
          <a:off x="4634865" y="95250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127652</xdr:rowOff>
    </xdr:from>
    <xdr:ext cx="405111" cy="259045"/>
    <xdr:sp macro="" textlink="">
      <xdr:nvSpPr>
        <xdr:cNvPr id="153" name="【体育館・プール】&#10;有形固定資産減価償却率最小値テキスト"/>
        <xdr:cNvSpPr txBox="1"/>
      </xdr:nvSpPr>
      <xdr:spPr>
        <a:xfrm>
          <a:off x="4673600"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123825</xdr:rowOff>
    </xdr:from>
    <xdr:to>
      <xdr:col>24</xdr:col>
      <xdr:colOff>152400</xdr:colOff>
      <xdr:row>62</xdr:row>
      <xdr:rowOff>123825</xdr:rowOff>
    </xdr:to>
    <xdr:cxnSp macro="">
      <xdr:nvCxnSpPr>
        <xdr:cNvPr id="154" name="直線コネクタ 153"/>
        <xdr:cNvCxnSpPr/>
      </xdr:nvCxnSpPr>
      <xdr:spPr>
        <a:xfrm>
          <a:off x="4546600" y="1075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107332</xdr:rowOff>
    </xdr:from>
    <xdr:ext cx="405111" cy="259045"/>
    <xdr:sp macro="" textlink="">
      <xdr:nvSpPr>
        <xdr:cNvPr id="157" name="【体育館・プール】&#10;有形固定資産減価償却率平均値テキスト"/>
        <xdr:cNvSpPr txBox="1"/>
      </xdr:nvSpPr>
      <xdr:spPr>
        <a:xfrm>
          <a:off x="4673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58" name="フローチャート: 判断 157"/>
        <xdr:cNvSpPr/>
      </xdr:nvSpPr>
      <xdr:spPr>
        <a:xfrm>
          <a:off x="4584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59" name="フローチャート: 判断 15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0" name="フローチャート: 判断 159"/>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73025</xdr:rowOff>
    </xdr:from>
    <xdr:to>
      <xdr:col>24</xdr:col>
      <xdr:colOff>114300</xdr:colOff>
      <xdr:row>63</xdr:row>
      <xdr:rowOff>3175</xdr:rowOff>
    </xdr:to>
    <xdr:sp macro="" textlink="">
      <xdr:nvSpPr>
        <xdr:cNvPr id="166" name="楕円 165"/>
        <xdr:cNvSpPr/>
      </xdr:nvSpPr>
      <xdr:spPr>
        <a:xfrm>
          <a:off x="4584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159402</xdr:rowOff>
    </xdr:from>
    <xdr:ext cx="405111" cy="259045"/>
    <xdr:sp macro="" textlink="">
      <xdr:nvSpPr>
        <xdr:cNvPr id="167" name="【体育館・プール】&#10;有形固定資産減価償却率該当値テキスト"/>
        <xdr:cNvSpPr txBox="1"/>
      </xdr:nvSpPr>
      <xdr:spPr>
        <a:xfrm>
          <a:off x="4673600" y="1061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68" name="楕円 167"/>
        <xdr:cNvSpPr/>
      </xdr:nvSpPr>
      <xdr:spPr>
        <a:xfrm>
          <a:off x="3746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62</xdr:row>
      <xdr:rowOff>167640</xdr:rowOff>
    </xdr:to>
    <xdr:cxnSp macro="">
      <xdr:nvCxnSpPr>
        <xdr:cNvPr id="169" name="直線コネクタ 168"/>
        <xdr:cNvCxnSpPr/>
      </xdr:nvCxnSpPr>
      <xdr:spPr>
        <a:xfrm flipV="1">
          <a:off x="3797300" y="107537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160655</xdr:rowOff>
    </xdr:from>
    <xdr:to>
      <xdr:col>15</xdr:col>
      <xdr:colOff>101600</xdr:colOff>
      <xdr:row>63</xdr:row>
      <xdr:rowOff>90805</xdr:rowOff>
    </xdr:to>
    <xdr:sp macro="" textlink="">
      <xdr:nvSpPr>
        <xdr:cNvPr id="170" name="楕円 169"/>
        <xdr:cNvSpPr/>
      </xdr:nvSpPr>
      <xdr:spPr>
        <a:xfrm>
          <a:off x="2857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40005</xdr:rowOff>
    </xdr:to>
    <xdr:cxnSp macro="">
      <xdr:nvCxnSpPr>
        <xdr:cNvPr id="171" name="直線コネクタ 170"/>
        <xdr:cNvCxnSpPr/>
      </xdr:nvCxnSpPr>
      <xdr:spPr>
        <a:xfrm flipV="1">
          <a:off x="2908300" y="107975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72"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73" name="n_2ave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174" name="n_1mainValue【体育館・プール】&#10;有形固定資産減価償却率"/>
        <xdr:cNvSpPr txBox="1"/>
      </xdr:nvSpPr>
      <xdr:spPr>
        <a:xfrm>
          <a:off x="3582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81932</xdr:rowOff>
    </xdr:from>
    <xdr:ext cx="405111" cy="259045"/>
    <xdr:sp macro="" textlink="">
      <xdr:nvSpPr>
        <xdr:cNvPr id="175" name="n_2mainValue【体育館・プール】&#10;有形固定資産減価償却率"/>
        <xdr:cNvSpPr txBox="1"/>
      </xdr:nvSpPr>
      <xdr:spPr>
        <a:xfrm>
          <a:off x="27057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99" name="直線コネクタ 198"/>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200"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201" name="直線コネクタ 200"/>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202"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203" name="直線コネクタ 202"/>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04"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05" name="フローチャート: 判断 204"/>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06" name="フローチャート: 判断 205"/>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07" name="フローチャート: 判断 206"/>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104140</xdr:rowOff>
    </xdr:from>
    <xdr:to>
      <xdr:col>55</xdr:col>
      <xdr:colOff>50800</xdr:colOff>
      <xdr:row>62</xdr:row>
      <xdr:rowOff>34290</xdr:rowOff>
    </xdr:to>
    <xdr:sp macro="" textlink="">
      <xdr:nvSpPr>
        <xdr:cNvPr id="213" name="楕円 212"/>
        <xdr:cNvSpPr/>
      </xdr:nvSpPr>
      <xdr:spPr>
        <a:xfrm>
          <a:off x="10426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82567</xdr:rowOff>
    </xdr:from>
    <xdr:ext cx="469744" cy="259045"/>
    <xdr:sp macro="" textlink="">
      <xdr:nvSpPr>
        <xdr:cNvPr id="214" name="【体育館・プール】&#10;一人当たり面積該当値テキスト"/>
        <xdr:cNvSpPr txBox="1"/>
      </xdr:nvSpPr>
      <xdr:spPr>
        <a:xfrm>
          <a:off x="10515600"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111760</xdr:rowOff>
    </xdr:from>
    <xdr:to>
      <xdr:col>50</xdr:col>
      <xdr:colOff>165100</xdr:colOff>
      <xdr:row>62</xdr:row>
      <xdr:rowOff>41910</xdr:rowOff>
    </xdr:to>
    <xdr:sp macro="" textlink="">
      <xdr:nvSpPr>
        <xdr:cNvPr id="215" name="楕円 214"/>
        <xdr:cNvSpPr/>
      </xdr:nvSpPr>
      <xdr:spPr>
        <a:xfrm>
          <a:off x="9588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154940</xdr:rowOff>
    </xdr:from>
    <xdr:to>
      <xdr:col>55</xdr:col>
      <xdr:colOff>0</xdr:colOff>
      <xdr:row>61</xdr:row>
      <xdr:rowOff>162560</xdr:rowOff>
    </xdr:to>
    <xdr:cxnSp macro="">
      <xdr:nvCxnSpPr>
        <xdr:cNvPr id="216" name="直線コネクタ 215"/>
        <xdr:cNvCxnSpPr/>
      </xdr:nvCxnSpPr>
      <xdr:spPr>
        <a:xfrm flipV="1">
          <a:off x="9639300" y="106133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17" name="楕円 216"/>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162560</xdr:rowOff>
    </xdr:from>
    <xdr:to>
      <xdr:col>50</xdr:col>
      <xdr:colOff>114300</xdr:colOff>
      <xdr:row>61</xdr:row>
      <xdr:rowOff>163830</xdr:rowOff>
    </xdr:to>
    <xdr:cxnSp macro="">
      <xdr:nvCxnSpPr>
        <xdr:cNvPr id="218" name="直線コネクタ 217"/>
        <xdr:cNvCxnSpPr/>
      </xdr:nvCxnSpPr>
      <xdr:spPr>
        <a:xfrm flipV="1">
          <a:off x="8750300" y="106210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19"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20"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33037</xdr:rowOff>
    </xdr:from>
    <xdr:ext cx="469744" cy="259045"/>
    <xdr:sp macro="" textlink="">
      <xdr:nvSpPr>
        <xdr:cNvPr id="221" name="n_1mainValue【体育館・プール】&#10;一人当たり面積"/>
        <xdr:cNvSpPr txBox="1"/>
      </xdr:nvSpPr>
      <xdr:spPr>
        <a:xfrm>
          <a:off x="93917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22" name="n_2main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8" name="正方形/長方形 23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4" name="正方形/長方形 2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3" name="正方形/長方形 2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4" name="正方形/長方形 2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5" name="正方形/長方形 2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6" name="正方形/長方形 2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7" name="正方形/長方形 2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8" name="正方形/長方形 2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9" name="正方形/長方形 2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0" name="正方形/長方形 26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1" name="正方形/長方形 2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2" name="正方形/長方形 2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3" name="正方形/長方形 2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4" name="正方形/長方形 2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5" name="正方形/長方形 2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6" name="正方形/長方形 2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7" name="正方形/長方形 2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8" name="正方形/長方形 2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9" name="テキスト ボックス 2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0" name="直線コネクタ 2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81" name="テキスト ボックス 28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2" name="直線コネクタ 2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83" name="テキスト ボックス 2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4" name="直線コネクタ 2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5" name="テキスト ボックス 2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6" name="直線コネクタ 2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7" name="テキスト ボックス 2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8" name="直線コネクタ 2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9" name="テキスト ボックス 2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0" name="直線コネクタ 2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91" name="テキスト ボックス 29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2" name="直線コネクタ 2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3" name="テキスト ボックス 2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295" name="直線コネクタ 294"/>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96"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97" name="直線コネクタ 29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298"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299" name="直線コネクタ 298"/>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00"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01" name="フローチャート: 判断 300"/>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02" name="フローチャート: 判断 301"/>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303" name="フローチャート: 判断 302"/>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4" name="テキスト ボックス 3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5" name="テキスト ボックス 3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6" name="テキスト ボックス 3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7" name="テキスト ボックス 3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8" name="テキスト ボックス 3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309" name="楕円 308"/>
        <xdr:cNvSpPr/>
      </xdr:nvSpPr>
      <xdr:spPr>
        <a:xfrm>
          <a:off x="16268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57802</xdr:rowOff>
    </xdr:from>
    <xdr:ext cx="405111" cy="259045"/>
    <xdr:sp macro="" textlink="">
      <xdr:nvSpPr>
        <xdr:cNvPr id="310" name="【保健センター・保健所】&#10;有形固定資産減価償却率該当値テキスト"/>
        <xdr:cNvSpPr txBox="1"/>
      </xdr:nvSpPr>
      <xdr:spPr>
        <a:xfrm>
          <a:off x="16357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311" name="楕円 310"/>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85725</xdr:rowOff>
    </xdr:from>
    <xdr:to>
      <xdr:col>85</xdr:col>
      <xdr:colOff>127000</xdr:colOff>
      <xdr:row>59</xdr:row>
      <xdr:rowOff>125730</xdr:rowOff>
    </xdr:to>
    <xdr:cxnSp macro="">
      <xdr:nvCxnSpPr>
        <xdr:cNvPr id="312" name="直線コネクタ 311"/>
        <xdr:cNvCxnSpPr/>
      </xdr:nvCxnSpPr>
      <xdr:spPr>
        <a:xfrm flipV="1">
          <a:off x="15481300" y="10201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313" name="楕円 312"/>
        <xdr:cNvSpPr/>
      </xdr:nvSpPr>
      <xdr:spPr>
        <a:xfrm>
          <a:off x="1454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133350</xdr:rowOff>
    </xdr:to>
    <xdr:cxnSp macro="">
      <xdr:nvCxnSpPr>
        <xdr:cNvPr id="314" name="直線コネクタ 313"/>
        <xdr:cNvCxnSpPr/>
      </xdr:nvCxnSpPr>
      <xdr:spPr>
        <a:xfrm flipV="1">
          <a:off x="14592300" y="1024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104792</xdr:rowOff>
    </xdr:from>
    <xdr:ext cx="405111" cy="259045"/>
    <xdr:sp macro="" textlink="">
      <xdr:nvSpPr>
        <xdr:cNvPr id="315"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316"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317" name="n_1mainValue【保健センター・保健所】&#10;有形固定資産減価償却率"/>
        <xdr:cNvSpPr txBox="1"/>
      </xdr:nvSpPr>
      <xdr:spPr>
        <a:xfrm>
          <a:off x="15266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318" name="n_2mainValue【保健センター・保健所】&#10;有形固定資産減価償却率"/>
        <xdr:cNvSpPr txBox="1"/>
      </xdr:nvSpPr>
      <xdr:spPr>
        <a:xfrm>
          <a:off x="14389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7" name="テキスト ボックス 3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8" name="直線コネクタ 3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9" name="直線コネクタ 3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30" name="テキスト ボックス 3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31" name="直線コネクタ 3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2" name="テキスト ボックス 3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3" name="直線コネクタ 3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4" name="テキスト ボックス 3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5" name="直線コネクタ 3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6" name="テキスト ボックス 3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7" name="直線コネクタ 3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8" name="テキスト ボックス 3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40" name="直線コネクタ 339"/>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41"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42" name="直線コネクタ 341"/>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43"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44" name="直線コネクタ 34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20083</xdr:rowOff>
    </xdr:from>
    <xdr:ext cx="469744" cy="259045"/>
    <xdr:sp macro="" textlink="">
      <xdr:nvSpPr>
        <xdr:cNvPr id="345" name="【保健センター・保健所】&#10;一人当たり面積平均値テキスト"/>
        <xdr:cNvSpPr txBox="1"/>
      </xdr:nvSpPr>
      <xdr:spPr>
        <a:xfrm>
          <a:off x="22199600" y="1030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46" name="フローチャート: 判断 345"/>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347" name="フローチャート: 判断 346"/>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348" name="フローチャート: 判断 347"/>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9" name="テキスト ボックス 3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0" name="テキスト ボックス 3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1" name="テキスト ボックス 3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2" name="テキスト ボックス 3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3" name="テキスト ボックス 3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354" name="楕円 353"/>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355" name="【保健センター・保健所】&#10;一人当たり面積該当値テキスト"/>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356" name="楕円 355"/>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96012</xdr:rowOff>
    </xdr:to>
    <xdr:cxnSp macro="">
      <xdr:nvCxnSpPr>
        <xdr:cNvPr id="357" name="直線コネクタ 356"/>
        <xdr:cNvCxnSpPr/>
      </xdr:nvCxnSpPr>
      <xdr:spPr>
        <a:xfrm flipV="1">
          <a:off x="21323300" y="1072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358" name="楕円 357"/>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359" name="直線コネクタ 358"/>
        <xdr:cNvCxnSpPr/>
      </xdr:nvCxnSpPr>
      <xdr:spPr>
        <a:xfrm>
          <a:off x="20434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51325</xdr:rowOff>
    </xdr:from>
    <xdr:ext cx="469744" cy="259045"/>
    <xdr:sp macro="" textlink="">
      <xdr:nvSpPr>
        <xdr:cNvPr id="360"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361"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362" name="n_1mainValue【保健センター・保健所】&#10;一人当たり面積"/>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363" name="n_2mainValue【保健センター・保健所】&#10;一人当たり面積"/>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4" name="正方形/長方形 3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5" name="正方形/長方形 3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6" name="正方形/長方形 3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7" name="正方形/長方形 3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8" name="正方形/長方形 3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9" name="正方形/長方形 3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0" name="正方形/長方形 3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1" name="正方形/長方形 3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2" name="テキスト ボックス 3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3" name="直線コネクタ 3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74" name="テキスト ボックス 3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5" name="直線コネクタ 3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76" name="テキスト ボックス 3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7" name="直線コネクタ 3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8" name="テキスト ボックス 3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79" name="直線コネクタ 3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0" name="テキスト ボックス 3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1" name="直線コネクタ 3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2" name="テキスト ボックス 3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3" name="直線コネクタ 3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84" name="テキスト ボックス 3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5" name="直線コネクタ 3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6" name="テキスト ボックス 3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388" name="直線コネクタ 387"/>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389"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390" name="直線コネクタ 389"/>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391"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392" name="直線コネクタ 39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393"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394" name="フローチャート: 判断 393"/>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395" name="フローチャート: 判断 394"/>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143511</xdr:rowOff>
    </xdr:from>
    <xdr:to>
      <xdr:col>76</xdr:col>
      <xdr:colOff>165100</xdr:colOff>
      <xdr:row>82</xdr:row>
      <xdr:rowOff>73661</xdr:rowOff>
    </xdr:to>
    <xdr:sp macro="" textlink="">
      <xdr:nvSpPr>
        <xdr:cNvPr id="396" name="フローチャート: 判断 395"/>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7" name="テキスト ボックス 3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8" name="テキスト ボックス 3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9" name="テキスト ボックス 3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0" name="テキスト ボックス 3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1" name="テキスト ボックス 4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402" name="楕円 401"/>
        <xdr:cNvSpPr/>
      </xdr:nvSpPr>
      <xdr:spPr>
        <a:xfrm>
          <a:off x="16268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111141</xdr:rowOff>
    </xdr:from>
    <xdr:ext cx="405111" cy="259045"/>
    <xdr:sp macro="" textlink="">
      <xdr:nvSpPr>
        <xdr:cNvPr id="403" name="【消防施設】&#10;有形固定資産減価償却率該当値テキスト"/>
        <xdr:cNvSpPr txBox="1"/>
      </xdr:nvSpPr>
      <xdr:spPr>
        <a:xfrm>
          <a:off x="16357600"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404" name="楕円 403"/>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139064</xdr:rowOff>
    </xdr:from>
    <xdr:to>
      <xdr:col>85</xdr:col>
      <xdr:colOff>127000</xdr:colOff>
      <xdr:row>82</xdr:row>
      <xdr:rowOff>28575</xdr:rowOff>
    </xdr:to>
    <xdr:cxnSp macro="">
      <xdr:nvCxnSpPr>
        <xdr:cNvPr id="405" name="直線コネクタ 404"/>
        <xdr:cNvCxnSpPr/>
      </xdr:nvCxnSpPr>
      <xdr:spPr>
        <a:xfrm flipV="1">
          <a:off x="15481300" y="14026514"/>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38736</xdr:rowOff>
    </xdr:from>
    <xdr:to>
      <xdr:col>76</xdr:col>
      <xdr:colOff>165100</xdr:colOff>
      <xdr:row>82</xdr:row>
      <xdr:rowOff>140336</xdr:rowOff>
    </xdr:to>
    <xdr:sp macro="" textlink="">
      <xdr:nvSpPr>
        <xdr:cNvPr id="406" name="楕円 405"/>
        <xdr:cNvSpPr/>
      </xdr:nvSpPr>
      <xdr:spPr>
        <a:xfrm>
          <a:off x="14541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89536</xdr:rowOff>
    </xdr:to>
    <xdr:cxnSp macro="">
      <xdr:nvCxnSpPr>
        <xdr:cNvPr id="407" name="直線コネクタ 406"/>
        <xdr:cNvCxnSpPr/>
      </xdr:nvCxnSpPr>
      <xdr:spPr>
        <a:xfrm flipV="1">
          <a:off x="14592300" y="14087475"/>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142891</xdr:rowOff>
    </xdr:from>
    <xdr:ext cx="405111" cy="259045"/>
    <xdr:sp macro="" textlink="">
      <xdr:nvSpPr>
        <xdr:cNvPr id="408"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90188</xdr:rowOff>
    </xdr:from>
    <xdr:ext cx="405111" cy="259045"/>
    <xdr:sp macro="" textlink="">
      <xdr:nvSpPr>
        <xdr:cNvPr id="409"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95902</xdr:rowOff>
    </xdr:from>
    <xdr:ext cx="405111" cy="259045"/>
    <xdr:sp macro="" textlink="">
      <xdr:nvSpPr>
        <xdr:cNvPr id="410" name="n_1main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131463</xdr:rowOff>
    </xdr:from>
    <xdr:ext cx="405111" cy="259045"/>
    <xdr:sp macro="" textlink="">
      <xdr:nvSpPr>
        <xdr:cNvPr id="411" name="n_2mainValue【消防施設】&#10;有形固定資産減価償却率"/>
        <xdr:cNvSpPr txBox="1"/>
      </xdr:nvSpPr>
      <xdr:spPr>
        <a:xfrm>
          <a:off x="14389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9" name="正方形/長方形 4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0" name="テキスト ボックス 4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1" name="直線コネクタ 4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2" name="直線コネクタ 4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3" name="テキスト ボックス 4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4" name="直線コネクタ 4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5" name="テキスト ボックス 4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6" name="直線コネクタ 4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7" name="テキスト ボックス 4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8" name="直線コネクタ 4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9" name="テキスト ボックス 4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0" name="直線コネクタ 4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1" name="テキスト ボックス 4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33" name="直線コネクタ 432"/>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34"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35" name="直線コネクタ 434"/>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36"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37" name="直線コネクタ 436"/>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71899</xdr:rowOff>
    </xdr:from>
    <xdr:ext cx="469744" cy="259045"/>
    <xdr:sp macro="" textlink="">
      <xdr:nvSpPr>
        <xdr:cNvPr id="438" name="【消防施設】&#10;一人当たり面積平均値テキスト"/>
        <xdr:cNvSpPr txBox="1"/>
      </xdr:nvSpPr>
      <xdr:spPr>
        <a:xfrm>
          <a:off x="22199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39" name="フローチャート: 判断 438"/>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40" name="フローチャート: 判断 439"/>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106172</xdr:rowOff>
    </xdr:from>
    <xdr:to>
      <xdr:col>107</xdr:col>
      <xdr:colOff>101600</xdr:colOff>
      <xdr:row>85</xdr:row>
      <xdr:rowOff>36322</xdr:rowOff>
    </xdr:to>
    <xdr:sp macro="" textlink="">
      <xdr:nvSpPr>
        <xdr:cNvPr id="441" name="フローチャート: 判断 440"/>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2" name="テキスト ボックス 4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3" name="テキスト ボックス 4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4" name="テキスト ボックス 4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5" name="テキスト ボックス 4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6" name="テキスト ボックス 4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447" name="楕円 446"/>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448" name="【消防施設】&#10;一人当たり面積該当値テキスト"/>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449" name="楕円 448"/>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450" name="直線コネクタ 449"/>
        <xdr:cNvCxnSpPr/>
      </xdr:nvCxnSpPr>
      <xdr:spPr>
        <a:xfrm>
          <a:off x="21323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451" name="楕円 450"/>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154687</xdr:rowOff>
    </xdr:to>
    <xdr:cxnSp macro="">
      <xdr:nvCxnSpPr>
        <xdr:cNvPr id="452" name="直線コネクタ 451"/>
        <xdr:cNvCxnSpPr/>
      </xdr:nvCxnSpPr>
      <xdr:spPr>
        <a:xfrm>
          <a:off x="20434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453"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454"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455" name="n_1mainValue【消防施設】&#10;一人当たり面積"/>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456" name="n_2mainValue【消防施設】&#10;一人当たり面積"/>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7" name="テキスト ボックス 46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68" name="直線コネクタ 4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69" name="テキスト ボックス 46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0" name="直線コネクタ 4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1" name="テキスト ボックス 4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2" name="直線コネクタ 4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3" name="テキスト ボックス 4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4" name="直線コネクタ 4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5" name="テキスト ボックス 4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6" name="直線コネクタ 4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7" name="テキスト ボックス 47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81" name="直線コネクタ 480"/>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482"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483" name="直線コネクタ 482"/>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484"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485" name="直線コネクタ 484"/>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486"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487" name="フローチャート: 判断 486"/>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488" name="フローチャート: 判断 487"/>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489" name="フローチャート: 判断 488"/>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xdr:rowOff>
    </xdr:from>
    <xdr:to>
      <xdr:col>85</xdr:col>
      <xdr:colOff>177800</xdr:colOff>
      <xdr:row>103</xdr:row>
      <xdr:rowOff>107950</xdr:rowOff>
    </xdr:to>
    <xdr:sp macro="" textlink="">
      <xdr:nvSpPr>
        <xdr:cNvPr id="495" name="楕円 494"/>
        <xdr:cNvSpPr/>
      </xdr:nvSpPr>
      <xdr:spPr>
        <a:xfrm>
          <a:off x="162687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29227</xdr:rowOff>
    </xdr:from>
    <xdr:ext cx="405111" cy="259045"/>
    <xdr:sp macro="" textlink="">
      <xdr:nvSpPr>
        <xdr:cNvPr id="496" name="【庁舎】&#10;有形固定資産減価償却率該当値テキスト"/>
        <xdr:cNvSpPr txBox="1"/>
      </xdr:nvSpPr>
      <xdr:spPr>
        <a:xfrm>
          <a:off x="1635760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42545</xdr:rowOff>
    </xdr:from>
    <xdr:to>
      <xdr:col>81</xdr:col>
      <xdr:colOff>101600</xdr:colOff>
      <xdr:row>103</xdr:row>
      <xdr:rowOff>144145</xdr:rowOff>
    </xdr:to>
    <xdr:sp macro="" textlink="">
      <xdr:nvSpPr>
        <xdr:cNvPr id="497" name="楕円 496"/>
        <xdr:cNvSpPr/>
      </xdr:nvSpPr>
      <xdr:spPr>
        <a:xfrm>
          <a:off x="15430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103</xdr:row>
      <xdr:rowOff>93345</xdr:rowOff>
    </xdr:to>
    <xdr:cxnSp macro="">
      <xdr:nvCxnSpPr>
        <xdr:cNvPr id="498" name="直線コネクタ 497"/>
        <xdr:cNvCxnSpPr/>
      </xdr:nvCxnSpPr>
      <xdr:spPr>
        <a:xfrm flipV="1">
          <a:off x="15481300" y="177165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499" name="楕円 498"/>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93345</xdr:rowOff>
    </xdr:from>
    <xdr:to>
      <xdr:col>81</xdr:col>
      <xdr:colOff>50800</xdr:colOff>
      <xdr:row>103</xdr:row>
      <xdr:rowOff>131445</xdr:rowOff>
    </xdr:to>
    <xdr:cxnSp macro="">
      <xdr:nvCxnSpPr>
        <xdr:cNvPr id="500" name="直線コネクタ 499"/>
        <xdr:cNvCxnSpPr/>
      </xdr:nvCxnSpPr>
      <xdr:spPr>
        <a:xfrm flipV="1">
          <a:off x="14592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139082</xdr:rowOff>
    </xdr:from>
    <xdr:ext cx="405111" cy="259045"/>
    <xdr:sp macro="" textlink="">
      <xdr:nvSpPr>
        <xdr:cNvPr id="501"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502" name="n_2aveValue【庁舎】&#10;有形固定資産減価償却率"/>
        <xdr:cNvSpPr txBox="1"/>
      </xdr:nvSpPr>
      <xdr:spPr>
        <a:xfrm>
          <a:off x="14389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160672</xdr:rowOff>
    </xdr:from>
    <xdr:ext cx="405111" cy="259045"/>
    <xdr:sp macro="" textlink="">
      <xdr:nvSpPr>
        <xdr:cNvPr id="503" name="n_1mainValue【庁舎】&#10;有形固定資産減価償却率"/>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504" name="n_2mainValue【庁舎】&#10;有形固定資産減価償却率"/>
        <xdr:cNvSpPr txBox="1"/>
      </xdr:nvSpPr>
      <xdr:spPr>
        <a:xfrm>
          <a:off x="14389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15" name="直線コネクタ 51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16" name="テキスト ボックス 51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17" name="直線コネクタ 51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18" name="テキスト ボックス 51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19" name="直線コネクタ 51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20" name="テキスト ボックス 51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23" name="直線コネクタ 52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24" name="テキスト ボックス 52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25" name="直線コネクタ 52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26" name="テキスト ボックス 52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27" name="直線コネクタ 52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28" name="テキスト ボックス 52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9" name="直線コネクタ 5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0" name="テキスト ボックス 5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32" name="直線コネクタ 531"/>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33"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34" name="直線コネクタ 533"/>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35"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36" name="直線コネクタ 535"/>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37"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38" name="フローチャート: 判断 537"/>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39" name="フローチャート: 判断 538"/>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41117</xdr:rowOff>
    </xdr:from>
    <xdr:to>
      <xdr:col>107</xdr:col>
      <xdr:colOff>101600</xdr:colOff>
      <xdr:row>106</xdr:row>
      <xdr:rowOff>142717</xdr:rowOff>
    </xdr:to>
    <xdr:sp macro="" textlink="">
      <xdr:nvSpPr>
        <xdr:cNvPr id="540" name="フローチャート: 判断 539"/>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91123</xdr:rowOff>
    </xdr:from>
    <xdr:to>
      <xdr:col>116</xdr:col>
      <xdr:colOff>114300</xdr:colOff>
      <xdr:row>106</xdr:row>
      <xdr:rowOff>21273</xdr:rowOff>
    </xdr:to>
    <xdr:sp macro="" textlink="">
      <xdr:nvSpPr>
        <xdr:cNvPr id="546" name="楕円 545"/>
        <xdr:cNvSpPr/>
      </xdr:nvSpPr>
      <xdr:spPr>
        <a:xfrm>
          <a:off x="22110700" y="180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114000</xdr:rowOff>
    </xdr:from>
    <xdr:ext cx="469744" cy="259045"/>
    <xdr:sp macro="" textlink="">
      <xdr:nvSpPr>
        <xdr:cNvPr id="547" name="【庁舎】&#10;一人当たり面積該当値テキスト"/>
        <xdr:cNvSpPr txBox="1"/>
      </xdr:nvSpPr>
      <xdr:spPr>
        <a:xfrm>
          <a:off x="22199600" y="1794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101124</xdr:rowOff>
    </xdr:from>
    <xdr:to>
      <xdr:col>112</xdr:col>
      <xdr:colOff>38100</xdr:colOff>
      <xdr:row>106</xdr:row>
      <xdr:rowOff>31274</xdr:rowOff>
    </xdr:to>
    <xdr:sp macro="" textlink="">
      <xdr:nvSpPr>
        <xdr:cNvPr id="548" name="楕円 547"/>
        <xdr:cNvSpPr/>
      </xdr:nvSpPr>
      <xdr:spPr>
        <a:xfrm>
          <a:off x="21272500" y="1810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141923</xdr:rowOff>
    </xdr:from>
    <xdr:to>
      <xdr:col>116</xdr:col>
      <xdr:colOff>63500</xdr:colOff>
      <xdr:row>105</xdr:row>
      <xdr:rowOff>151924</xdr:rowOff>
    </xdr:to>
    <xdr:cxnSp macro="">
      <xdr:nvCxnSpPr>
        <xdr:cNvPr id="549" name="直線コネクタ 548"/>
        <xdr:cNvCxnSpPr/>
      </xdr:nvCxnSpPr>
      <xdr:spPr>
        <a:xfrm flipV="1">
          <a:off x="21323300" y="18144173"/>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103981</xdr:rowOff>
    </xdr:from>
    <xdr:to>
      <xdr:col>107</xdr:col>
      <xdr:colOff>101600</xdr:colOff>
      <xdr:row>106</xdr:row>
      <xdr:rowOff>34131</xdr:rowOff>
    </xdr:to>
    <xdr:sp macro="" textlink="">
      <xdr:nvSpPr>
        <xdr:cNvPr id="550" name="楕円 549"/>
        <xdr:cNvSpPr/>
      </xdr:nvSpPr>
      <xdr:spPr>
        <a:xfrm>
          <a:off x="20383500" y="181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151924</xdr:rowOff>
    </xdr:from>
    <xdr:to>
      <xdr:col>111</xdr:col>
      <xdr:colOff>177800</xdr:colOff>
      <xdr:row>105</xdr:row>
      <xdr:rowOff>154781</xdr:rowOff>
    </xdr:to>
    <xdr:cxnSp macro="">
      <xdr:nvCxnSpPr>
        <xdr:cNvPr id="551" name="直線コネクタ 550"/>
        <xdr:cNvCxnSpPr/>
      </xdr:nvCxnSpPr>
      <xdr:spPr>
        <a:xfrm flipV="1">
          <a:off x="20434300" y="1815417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68121</xdr:rowOff>
    </xdr:from>
    <xdr:ext cx="469744" cy="259045"/>
    <xdr:sp macro="" textlink="">
      <xdr:nvSpPr>
        <xdr:cNvPr id="552" name="n_1aveValue【庁舎】&#10;一人当たり面積"/>
        <xdr:cNvSpPr txBox="1"/>
      </xdr:nvSpPr>
      <xdr:spPr>
        <a:xfrm>
          <a:off x="21075727" y="1824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133844</xdr:rowOff>
    </xdr:from>
    <xdr:ext cx="469744" cy="259045"/>
    <xdr:sp macro="" textlink="">
      <xdr:nvSpPr>
        <xdr:cNvPr id="553" name="n_2aveValue【庁舎】&#10;一人当たり面積"/>
        <xdr:cNvSpPr txBox="1"/>
      </xdr:nvSpPr>
      <xdr:spPr>
        <a:xfrm>
          <a:off x="20199427" y="183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47801</xdr:rowOff>
    </xdr:from>
    <xdr:ext cx="469744" cy="259045"/>
    <xdr:sp macro="" textlink="">
      <xdr:nvSpPr>
        <xdr:cNvPr id="554" name="n_1mainValue【庁舎】&#10;一人当たり面積"/>
        <xdr:cNvSpPr txBox="1"/>
      </xdr:nvSpPr>
      <xdr:spPr>
        <a:xfrm>
          <a:off x="21075727" y="178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50658</xdr:rowOff>
    </xdr:from>
    <xdr:ext cx="469744" cy="259045"/>
    <xdr:sp macro="" textlink="">
      <xdr:nvSpPr>
        <xdr:cNvPr id="555" name="n_2mainValue【庁舎】&#10;一人当たり面積"/>
        <xdr:cNvSpPr txBox="1"/>
      </xdr:nvSpPr>
      <xdr:spPr>
        <a:xfrm>
          <a:off x="20199427" y="1788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rgbClr val="FF0000"/>
              </a:solidFill>
              <a:effectLst/>
              <a:latin typeface="+mn-ea"/>
              <a:ea typeface="+mn-ea"/>
              <a:cs typeface="+mn-cs"/>
            </a:rPr>
            <a:t>　図書館、体育館・プール施設</a:t>
          </a:r>
          <a:r>
            <a:rPr lang="ja-JP" altLang="ja-JP" sz="1200" b="0" i="0" baseline="0">
              <a:solidFill>
                <a:srgbClr val="FF0000"/>
              </a:solidFill>
              <a:effectLst/>
              <a:latin typeface="+mn-ea"/>
              <a:ea typeface="+mn-ea"/>
              <a:cs typeface="+mn-cs"/>
            </a:rPr>
            <a:t>に</a:t>
          </a:r>
          <a:r>
            <a:rPr lang="ja-JP" altLang="en-US" sz="1200" b="0" i="0" baseline="0">
              <a:solidFill>
                <a:srgbClr val="FF0000"/>
              </a:solidFill>
              <a:effectLst/>
              <a:latin typeface="+mn-ea"/>
              <a:ea typeface="+mn-ea"/>
              <a:cs typeface="+mn-cs"/>
            </a:rPr>
            <a:t>ついては</a:t>
          </a:r>
          <a:r>
            <a:rPr lang="ja-JP" altLang="ja-JP" sz="1200" b="0" i="0" baseline="0">
              <a:solidFill>
                <a:srgbClr val="FF0000"/>
              </a:solidFill>
              <a:effectLst/>
              <a:latin typeface="+mn-ea"/>
              <a:ea typeface="+mn-ea"/>
              <a:cs typeface="+mn-cs"/>
            </a:rPr>
            <a:t>、有形固定資産減価償却率は類似団体</a:t>
          </a:r>
          <a:r>
            <a:rPr lang="ja-JP" altLang="en-US" sz="1200" b="0" i="0" baseline="0">
              <a:solidFill>
                <a:srgbClr val="FF0000"/>
              </a:solidFill>
              <a:effectLst/>
              <a:latin typeface="+mn-ea"/>
              <a:ea typeface="+mn-ea"/>
              <a:cs typeface="+mn-cs"/>
            </a:rPr>
            <a:t>より低い数値である</a:t>
          </a:r>
          <a:r>
            <a:rPr lang="ja-JP" altLang="ja-JP" sz="1200" b="0" i="0" baseline="0">
              <a:solidFill>
                <a:srgbClr val="FF0000"/>
              </a:solidFill>
              <a:effectLst/>
              <a:latin typeface="+mn-ea"/>
              <a:ea typeface="+mn-ea"/>
              <a:cs typeface="+mn-cs"/>
            </a:rPr>
            <a:t>が、</a:t>
          </a:r>
          <a:r>
            <a:rPr lang="ja-JP" altLang="en-US" sz="1200" b="0" i="0" baseline="0">
              <a:solidFill>
                <a:srgbClr val="FF0000"/>
              </a:solidFill>
              <a:effectLst/>
              <a:latin typeface="+mn-ea"/>
              <a:ea typeface="+mn-ea"/>
              <a:cs typeface="+mn-cs"/>
            </a:rPr>
            <a:t>保健センター、消防施設、</a:t>
          </a:r>
          <a:r>
            <a:rPr lang="ja-JP" altLang="ja-JP" sz="1200" b="0" i="0" baseline="0">
              <a:solidFill>
                <a:srgbClr val="FF0000"/>
              </a:solidFill>
              <a:effectLst/>
              <a:latin typeface="+mn-ea"/>
              <a:ea typeface="+mn-ea"/>
              <a:cs typeface="+mn-cs"/>
            </a:rPr>
            <a:t>庁舎については、類似団体と比べ若干高い</a:t>
          </a:r>
          <a:r>
            <a:rPr lang="ja-JP" altLang="en-US" sz="1200" b="0" i="0" baseline="0">
              <a:solidFill>
                <a:srgbClr val="FF0000"/>
              </a:solidFill>
              <a:effectLst/>
              <a:latin typeface="+mn-ea"/>
              <a:ea typeface="+mn-ea"/>
              <a:cs typeface="+mn-cs"/>
            </a:rPr>
            <a:t>数値で</a:t>
          </a:r>
          <a:r>
            <a:rPr lang="ja-JP" altLang="ja-JP" sz="1200" b="0" i="0" baseline="0">
              <a:solidFill>
                <a:srgbClr val="FF0000"/>
              </a:solidFill>
              <a:effectLst/>
              <a:latin typeface="+mn-ea"/>
              <a:ea typeface="+mn-ea"/>
              <a:cs typeface="+mn-cs"/>
            </a:rPr>
            <a:t>ある。</a:t>
          </a:r>
          <a:r>
            <a:rPr lang="ja-JP" altLang="en-US" sz="1200" b="0" i="0" baseline="0">
              <a:solidFill>
                <a:srgbClr val="FF0000"/>
              </a:solidFill>
              <a:effectLst/>
              <a:latin typeface="+mn-ea"/>
              <a:ea typeface="+mn-ea"/>
              <a:cs typeface="+mn-cs"/>
            </a:rPr>
            <a:t>今日</a:t>
          </a:r>
          <a:r>
            <a:rPr lang="ja-JP" altLang="ja-JP" sz="1200" b="0" i="0" baseline="0">
              <a:solidFill>
                <a:srgbClr val="FF0000"/>
              </a:solidFill>
              <a:effectLst/>
              <a:latin typeface="+mn-ea"/>
              <a:ea typeface="+mn-ea"/>
              <a:cs typeface="+mn-cs"/>
            </a:rPr>
            <a:t>まで大規模な修繕工事等を実施してきていないため、検討していく段階にきているところである</a:t>
          </a:r>
          <a:r>
            <a:rPr lang="ja-JP" altLang="en-US" sz="1200" b="0" i="0" baseline="0">
              <a:solidFill>
                <a:srgbClr val="FF0000"/>
              </a:solidFill>
              <a:effectLst/>
              <a:latin typeface="+mn-ea"/>
              <a:ea typeface="+mn-ea"/>
              <a:cs typeface="+mn-cs"/>
            </a:rPr>
            <a:t>。</a:t>
          </a:r>
          <a:endParaRPr lang="en-US" altLang="ja-JP" sz="1200" b="0" i="0" baseline="0">
            <a:solidFill>
              <a:srgbClr val="FF0000"/>
            </a:solidFill>
            <a:effectLst/>
            <a:latin typeface="+mn-ea"/>
            <a:ea typeface="+mn-ea"/>
            <a:cs typeface="+mn-cs"/>
          </a:endParaRPr>
        </a:p>
        <a:p>
          <a:r>
            <a:rPr lang="ja-JP" altLang="en-US" sz="1200" b="0" i="0" baseline="0">
              <a:solidFill>
                <a:srgbClr val="FF0000"/>
              </a:solidFill>
              <a:effectLst/>
              <a:latin typeface="+mn-ea"/>
              <a:ea typeface="+mn-ea"/>
              <a:cs typeface="+mn-cs"/>
            </a:rPr>
            <a:t>　検討にあたっては、それぞれの施設の状況や規模を総合的に考慮し、住民サービスと財政規律のバランスがとれるようにする必要がある。</a:t>
          </a:r>
          <a:endParaRPr lang="ja-JP" altLang="ja-JP" sz="1200">
            <a:solidFill>
              <a:srgbClr val="FF0000"/>
            </a:solidFill>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財政力指数については、平成２９年度普通交付税算定において前年度に比して０．０４ポイント減少したものの、類似団体平均を０．４８ポイント、全国平均を０．４４ポイント、滋賀県平均を０．２５ポイント上回り、依然としてに１．００に近い財政力指数となっ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においても、本町の特徴である町税収入等の歳入が景気の増大や縮小等の影響を受けて急激に増減する点を改めて認識しつつ、増加傾向にある経常経費の見直しをより一層進めるとともに、法人町民税等の税収減に対する対策として財政調整基金および各特定目的基金の充実ならびに地方債の有効活用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36513</xdr:rowOff>
    </xdr:from>
    <xdr:to>
      <xdr:col>23</xdr:col>
      <xdr:colOff>133350</xdr:colOff>
      <xdr:row>40</xdr:row>
      <xdr:rowOff>76729</xdr:rowOff>
    </xdr:to>
    <xdr:cxnSp macro="">
      <xdr:nvCxnSpPr>
        <xdr:cNvPr id="72" name="直線コネクタ 71"/>
        <xdr:cNvCxnSpPr/>
      </xdr:nvCxnSpPr>
      <xdr:spPr>
        <a:xfrm>
          <a:off x="4114800" y="689451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137706</xdr:rowOff>
    </xdr:from>
    <xdr:ext cx="762000" cy="259045"/>
    <xdr:sp macro="" textlink="">
      <xdr:nvSpPr>
        <xdr:cNvPr id="73" name="財政力平均値テキスト"/>
        <xdr:cNvSpPr txBox="1"/>
      </xdr:nvSpPr>
      <xdr:spPr>
        <a:xfrm>
          <a:off x="5041900" y="733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36513</xdr:rowOff>
    </xdr:to>
    <xdr:cxnSp macro="">
      <xdr:nvCxnSpPr>
        <xdr:cNvPr id="75" name="直線コネクタ 74"/>
        <xdr:cNvCxnSpPr/>
      </xdr:nvCxnSpPr>
      <xdr:spPr>
        <a:xfrm>
          <a:off x="3225800" y="68643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7" name="テキスト ボックス 76"/>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8" name="直線コネクタ 77"/>
        <xdr:cNvCxnSpPr/>
      </xdr:nvCxnSpPr>
      <xdr:spPr>
        <a:xfrm flipV="1">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80" name="テキスト ボックス 79"/>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56621</xdr:rowOff>
    </xdr:to>
    <xdr:cxnSp macro="">
      <xdr:nvCxnSpPr>
        <xdr:cNvPr id="81" name="直線コネクタ 80"/>
        <xdr:cNvCxnSpPr/>
      </xdr:nvCxnSpPr>
      <xdr:spPr>
        <a:xfrm flipV="1">
          <a:off x="1447800" y="688445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3" name="テキスト ボックス 82"/>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85" name="テキスト ボックス 84"/>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25929</xdr:rowOff>
    </xdr:from>
    <xdr:to>
      <xdr:col>23</xdr:col>
      <xdr:colOff>184150</xdr:colOff>
      <xdr:row>40</xdr:row>
      <xdr:rowOff>127529</xdr:rowOff>
    </xdr:to>
    <xdr:sp macro="" textlink="">
      <xdr:nvSpPr>
        <xdr:cNvPr id="91" name="楕円 90"/>
        <xdr:cNvSpPr/>
      </xdr:nvSpPr>
      <xdr:spPr>
        <a:xfrm>
          <a:off x="49022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42456</xdr:rowOff>
    </xdr:from>
    <xdr:ext cx="762000" cy="259045"/>
    <xdr:sp macro="" textlink="">
      <xdr:nvSpPr>
        <xdr:cNvPr id="92" name="財政力該当値テキスト"/>
        <xdr:cNvSpPr txBox="1"/>
      </xdr:nvSpPr>
      <xdr:spPr>
        <a:xfrm>
          <a:off x="5041900" y="67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157163</xdr:rowOff>
    </xdr:from>
    <xdr:to>
      <xdr:col>19</xdr:col>
      <xdr:colOff>184150</xdr:colOff>
      <xdr:row>40</xdr:row>
      <xdr:rowOff>87313</xdr:rowOff>
    </xdr:to>
    <xdr:sp macro="" textlink="">
      <xdr:nvSpPr>
        <xdr:cNvPr id="93" name="楕円 92"/>
        <xdr:cNvSpPr/>
      </xdr:nvSpPr>
      <xdr:spPr>
        <a:xfrm>
          <a:off x="4064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97490</xdr:rowOff>
    </xdr:from>
    <xdr:ext cx="736600" cy="259045"/>
    <xdr:sp macro="" textlink="">
      <xdr:nvSpPr>
        <xdr:cNvPr id="94" name="テキスト ボックス 93"/>
        <xdr:cNvSpPr txBox="1"/>
      </xdr:nvSpPr>
      <xdr:spPr>
        <a:xfrm>
          <a:off x="3733800" y="661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5" name="楕円 94"/>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6" name="テキスト ボックス 95"/>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7" name="楕円 96"/>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8" name="テキスト ボックス 97"/>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5821</xdr:rowOff>
    </xdr:from>
    <xdr:to>
      <xdr:col>7</xdr:col>
      <xdr:colOff>31750</xdr:colOff>
      <xdr:row>40</xdr:row>
      <xdr:rowOff>107421</xdr:rowOff>
    </xdr:to>
    <xdr:sp macro="" textlink="">
      <xdr:nvSpPr>
        <xdr:cNvPr id="99" name="楕円 98"/>
        <xdr:cNvSpPr/>
      </xdr:nvSpPr>
      <xdr:spPr>
        <a:xfrm>
          <a:off x="1397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117598</xdr:rowOff>
    </xdr:from>
    <xdr:ext cx="762000" cy="259045"/>
    <xdr:sp macro="" textlink="">
      <xdr:nvSpPr>
        <xdr:cNvPr id="100" name="テキスト ボックス 99"/>
        <xdr:cNvSpPr txBox="1"/>
      </xdr:nvSpPr>
      <xdr:spPr>
        <a:xfrm>
          <a:off x="1066800" y="66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平成２９年度の経常収支比率は、７７．２％となり、全国平均を１５．６ポイント、滋賀県平均を１４．０ポイント、類似団体平均を１０．６ポイントと大きく下回り、前年度に比して１６．２ポインと大幅に改善した。これの主たる要因としては、法人町民税が大幅に増加したことによ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においても、さらに経常的経費の抑制を図ることが求められており、加えて公共施設の老朽化による改修等に係る町債の継続的な発行が見込まれることからも、引き続き町債残高の適切な管理に努めつつ、安定的な財政運営の実現に向けて早急な歳出経費の見直し等に取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64</xdr:row>
      <xdr:rowOff>55456</xdr:rowOff>
    </xdr:to>
    <xdr:cxnSp macro="">
      <xdr:nvCxnSpPr>
        <xdr:cNvPr id="130" name="直線コネクタ 129"/>
        <xdr:cNvCxnSpPr/>
      </xdr:nvCxnSpPr>
      <xdr:spPr>
        <a:xfrm flipV="1">
          <a:off x="4953000" y="10248054"/>
          <a:ext cx="0" cy="7802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27533</xdr:rowOff>
    </xdr:from>
    <xdr:ext cx="762000" cy="259045"/>
    <xdr:sp macro="" textlink="">
      <xdr:nvSpPr>
        <xdr:cNvPr id="131" name="財政構造の弾力性最小値テキスト"/>
        <xdr:cNvSpPr txBox="1"/>
      </xdr:nvSpPr>
      <xdr:spPr>
        <a:xfrm>
          <a:off x="5041900" y="1100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55456</xdr:rowOff>
    </xdr:from>
    <xdr:to>
      <xdr:col>24</xdr:col>
      <xdr:colOff>12700</xdr:colOff>
      <xdr:row>64</xdr:row>
      <xdr:rowOff>55456</xdr:rowOff>
    </xdr:to>
    <xdr:cxnSp macro="">
      <xdr:nvCxnSpPr>
        <xdr:cNvPr id="132" name="直線コネクタ 131"/>
        <xdr:cNvCxnSpPr/>
      </xdr:nvCxnSpPr>
      <xdr:spPr>
        <a:xfrm>
          <a:off x="4864100" y="1102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3"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4" name="直線コネクタ 133"/>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164677</xdr:rowOff>
    </xdr:from>
    <xdr:to>
      <xdr:col>23</xdr:col>
      <xdr:colOff>133350</xdr:colOff>
      <xdr:row>63</xdr:row>
      <xdr:rowOff>130387</xdr:rowOff>
    </xdr:to>
    <xdr:cxnSp macro="">
      <xdr:nvCxnSpPr>
        <xdr:cNvPr id="135" name="直線コネクタ 134"/>
        <xdr:cNvCxnSpPr/>
      </xdr:nvCxnSpPr>
      <xdr:spPr>
        <a:xfrm flipV="1">
          <a:off x="4114800" y="10280227"/>
          <a:ext cx="8382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6" name="財政構造の弾力性平均値テキスト"/>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7" name="フローチャート: 判断 136"/>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66</xdr:row>
      <xdr:rowOff>26246</xdr:rowOff>
    </xdr:to>
    <xdr:cxnSp macro="">
      <xdr:nvCxnSpPr>
        <xdr:cNvPr id="138" name="直線コネクタ 137"/>
        <xdr:cNvCxnSpPr/>
      </xdr:nvCxnSpPr>
      <xdr:spPr>
        <a:xfrm flipV="1">
          <a:off x="3225800" y="10931737"/>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153035</xdr:rowOff>
    </xdr:from>
    <xdr:to>
      <xdr:col>19</xdr:col>
      <xdr:colOff>184150</xdr:colOff>
      <xdr:row>62</xdr:row>
      <xdr:rowOff>83185</xdr:rowOff>
    </xdr:to>
    <xdr:sp macro="" textlink="">
      <xdr:nvSpPr>
        <xdr:cNvPr id="139" name="フローチャート: 判断 138"/>
        <xdr:cNvSpPr/>
      </xdr:nvSpPr>
      <xdr:spPr>
        <a:xfrm>
          <a:off x="4064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40" name="テキスト ボックス 139"/>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66</xdr:row>
      <xdr:rowOff>26246</xdr:rowOff>
    </xdr:to>
    <xdr:cxnSp macro="">
      <xdr:nvCxnSpPr>
        <xdr:cNvPr id="141" name="直線コネクタ 140"/>
        <xdr:cNvCxnSpPr/>
      </xdr:nvCxnSpPr>
      <xdr:spPr>
        <a:xfrm>
          <a:off x="2336800" y="10931737"/>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2" name="フローチャート: 判断 141"/>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3" name="テキスト ボックス 142"/>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130387</xdr:rowOff>
    </xdr:to>
    <xdr:cxnSp macro="">
      <xdr:nvCxnSpPr>
        <xdr:cNvPr id="144" name="直線コネクタ 143"/>
        <xdr:cNvCxnSpPr/>
      </xdr:nvCxnSpPr>
      <xdr:spPr>
        <a:xfrm>
          <a:off x="1447800" y="1069043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60537</xdr:rowOff>
    </xdr:from>
    <xdr:to>
      <xdr:col>11</xdr:col>
      <xdr:colOff>82550</xdr:colOff>
      <xdr:row>61</xdr:row>
      <xdr:rowOff>162137</xdr:rowOff>
    </xdr:to>
    <xdr:sp macro="" textlink="">
      <xdr:nvSpPr>
        <xdr:cNvPr id="145" name="フローチャート: 判断 144"/>
        <xdr:cNvSpPr/>
      </xdr:nvSpPr>
      <xdr:spPr>
        <a:xfrm>
          <a:off x="2286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46" name="テキスト ボックス 145"/>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7" name="フローチャート: 判断 146"/>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48" name="テキスト ボックス 147"/>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113877</xdr:rowOff>
    </xdr:from>
    <xdr:to>
      <xdr:col>23</xdr:col>
      <xdr:colOff>184150</xdr:colOff>
      <xdr:row>60</xdr:row>
      <xdr:rowOff>44027</xdr:rowOff>
    </xdr:to>
    <xdr:sp macro="" textlink="">
      <xdr:nvSpPr>
        <xdr:cNvPr id="154" name="楕円 153"/>
        <xdr:cNvSpPr/>
      </xdr:nvSpPr>
      <xdr:spPr>
        <a:xfrm>
          <a:off x="4902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35154</xdr:rowOff>
    </xdr:from>
    <xdr:ext cx="762000" cy="259045"/>
    <xdr:sp macro="" textlink="">
      <xdr:nvSpPr>
        <xdr:cNvPr id="155" name="財政構造の弾力性該当値テキスト"/>
        <xdr:cNvSpPr txBox="1"/>
      </xdr:nvSpPr>
      <xdr:spPr>
        <a:xfrm>
          <a:off x="5041900" y="1015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6" name="楕円 155"/>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7" name="テキスト ボックス 156"/>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146896</xdr:rowOff>
    </xdr:from>
    <xdr:to>
      <xdr:col>15</xdr:col>
      <xdr:colOff>133350</xdr:colOff>
      <xdr:row>66</xdr:row>
      <xdr:rowOff>77046</xdr:rowOff>
    </xdr:to>
    <xdr:sp macro="" textlink="">
      <xdr:nvSpPr>
        <xdr:cNvPr id="158" name="楕円 157"/>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61823</xdr:rowOff>
    </xdr:from>
    <xdr:ext cx="762000" cy="259045"/>
    <xdr:sp macro="" textlink="">
      <xdr:nvSpPr>
        <xdr:cNvPr id="159" name="テキスト ボックス 158"/>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60" name="楕円 159"/>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61" name="テキスト ボックス 160"/>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2" name="楕円 161"/>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63" name="テキスト ボックス 162"/>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物件費については嘱託職員等の減少に減となったが、人件費については、育児休業および病気休暇から復帰した者が多数いたこと等により、結果、前年度と比して増加することとなった。</a:t>
          </a:r>
          <a:endParaRPr lang="ja-JP" altLang="ja-JP" sz="1400">
            <a:effectLst/>
          </a:endParaRPr>
        </a:p>
        <a:p>
          <a:r>
            <a:rPr kumimoji="1" lang="ja-JP" altLang="ja-JP" sz="1100">
              <a:solidFill>
                <a:schemeClr val="dk1"/>
              </a:solidFill>
              <a:effectLst/>
              <a:latin typeface="+mn-lt"/>
              <a:ea typeface="+mn-ea"/>
              <a:cs typeface="+mn-cs"/>
            </a:rPr>
            <a:t>　この結果、類似団体との比較において過去数年間下回ってきたが、上回ることとなったまた、全国平均および県平均に対してはいずれも引き続き上回ることとなった。</a:t>
          </a:r>
          <a:endParaRPr lang="ja-JP" altLang="ja-JP" sz="1400">
            <a:effectLst/>
          </a:endParaRPr>
        </a:p>
        <a:p>
          <a:r>
            <a:rPr kumimoji="1" lang="ja-JP" altLang="ja-JP" sz="1100">
              <a:solidFill>
                <a:schemeClr val="dk1"/>
              </a:solidFill>
              <a:effectLst/>
              <a:latin typeface="+mn-lt"/>
              <a:ea typeface="+mn-ea"/>
              <a:cs typeface="+mn-cs"/>
            </a:rPr>
            <a:t>　ついては、ＰＤＣＡサイクルに基づく事業の点検および見直しを行うことにより、その事業に要する経費の固定化を回避し、事業の規模・内容について適正化を図ることにより、適正な定員管理を行い、人件費の削減等に努めるとともに、物件費等も含めた経常経費の見直し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20464</xdr:rowOff>
    </xdr:from>
    <xdr:to>
      <xdr:col>23</xdr:col>
      <xdr:colOff>133350</xdr:colOff>
      <xdr:row>82</xdr:row>
      <xdr:rowOff>47092</xdr:rowOff>
    </xdr:to>
    <xdr:cxnSp macro="">
      <xdr:nvCxnSpPr>
        <xdr:cNvPr id="198" name="直線コネクタ 197"/>
        <xdr:cNvCxnSpPr/>
      </xdr:nvCxnSpPr>
      <xdr:spPr>
        <a:xfrm>
          <a:off x="4114800" y="14079364"/>
          <a:ext cx="838200" cy="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8407</xdr:rowOff>
    </xdr:from>
    <xdr:to>
      <xdr:col>19</xdr:col>
      <xdr:colOff>133350</xdr:colOff>
      <xdr:row>82</xdr:row>
      <xdr:rowOff>20464</xdr:rowOff>
    </xdr:to>
    <xdr:cxnSp macro="">
      <xdr:nvCxnSpPr>
        <xdr:cNvPr id="201" name="直線コネクタ 200"/>
        <xdr:cNvCxnSpPr/>
      </xdr:nvCxnSpPr>
      <xdr:spPr>
        <a:xfrm>
          <a:off x="3225800" y="14067307"/>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8407</xdr:rowOff>
    </xdr:from>
    <xdr:to>
      <xdr:col>15</xdr:col>
      <xdr:colOff>82550</xdr:colOff>
      <xdr:row>82</xdr:row>
      <xdr:rowOff>21703</xdr:rowOff>
    </xdr:to>
    <xdr:cxnSp macro="">
      <xdr:nvCxnSpPr>
        <xdr:cNvPr id="204" name="直線コネクタ 203"/>
        <xdr:cNvCxnSpPr/>
      </xdr:nvCxnSpPr>
      <xdr:spPr>
        <a:xfrm flipV="1">
          <a:off x="2336800" y="14067307"/>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111590</xdr:rowOff>
    </xdr:from>
    <xdr:to>
      <xdr:col>11</xdr:col>
      <xdr:colOff>31750</xdr:colOff>
      <xdr:row>82</xdr:row>
      <xdr:rowOff>21703</xdr:rowOff>
    </xdr:to>
    <xdr:cxnSp macro="">
      <xdr:nvCxnSpPr>
        <xdr:cNvPr id="207" name="直線コネクタ 206"/>
        <xdr:cNvCxnSpPr/>
      </xdr:nvCxnSpPr>
      <xdr:spPr>
        <a:xfrm>
          <a:off x="1447800" y="13999040"/>
          <a:ext cx="889000" cy="8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26691</xdr:rowOff>
    </xdr:from>
    <xdr:to>
      <xdr:col>11</xdr:col>
      <xdr:colOff>82550</xdr:colOff>
      <xdr:row>82</xdr:row>
      <xdr:rowOff>128291</xdr:rowOff>
    </xdr:to>
    <xdr:sp macro="" textlink="">
      <xdr:nvSpPr>
        <xdr:cNvPr id="208" name="フローチャート: 判断 207"/>
        <xdr:cNvSpPr/>
      </xdr:nvSpPr>
      <xdr:spPr>
        <a:xfrm>
          <a:off x="2286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113068</xdr:rowOff>
    </xdr:from>
    <xdr:ext cx="762000" cy="259045"/>
    <xdr:sp macro="" textlink="">
      <xdr:nvSpPr>
        <xdr:cNvPr id="209" name="テキスト ボックス 208"/>
        <xdr:cNvSpPr txBox="1"/>
      </xdr:nvSpPr>
      <xdr:spPr>
        <a:xfrm>
          <a:off x="1955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81924</xdr:rowOff>
    </xdr:from>
    <xdr:to>
      <xdr:col>7</xdr:col>
      <xdr:colOff>31750</xdr:colOff>
      <xdr:row>82</xdr:row>
      <xdr:rowOff>12074</xdr:rowOff>
    </xdr:to>
    <xdr:sp macro="" textlink="">
      <xdr:nvSpPr>
        <xdr:cNvPr id="210" name="フローチャート: 判断 209"/>
        <xdr:cNvSpPr/>
      </xdr:nvSpPr>
      <xdr:spPr>
        <a:xfrm>
          <a:off x="1397000" y="139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168301</xdr:rowOff>
    </xdr:from>
    <xdr:ext cx="762000" cy="259045"/>
    <xdr:sp macro="" textlink="">
      <xdr:nvSpPr>
        <xdr:cNvPr id="211" name="テキスト ボックス 210"/>
        <xdr:cNvSpPr txBox="1"/>
      </xdr:nvSpPr>
      <xdr:spPr>
        <a:xfrm>
          <a:off x="1066800" y="1405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167742</xdr:rowOff>
    </xdr:from>
    <xdr:to>
      <xdr:col>23</xdr:col>
      <xdr:colOff>184150</xdr:colOff>
      <xdr:row>82</xdr:row>
      <xdr:rowOff>97892</xdr:rowOff>
    </xdr:to>
    <xdr:sp macro="" textlink="">
      <xdr:nvSpPr>
        <xdr:cNvPr id="217" name="楕円 216"/>
        <xdr:cNvSpPr/>
      </xdr:nvSpPr>
      <xdr:spPr>
        <a:xfrm>
          <a:off x="4902200" y="140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139819</xdr:rowOff>
    </xdr:from>
    <xdr:ext cx="762000" cy="259045"/>
    <xdr:sp macro="" textlink="">
      <xdr:nvSpPr>
        <xdr:cNvPr id="218" name="人件費・物件費等の状況該当値テキスト"/>
        <xdr:cNvSpPr txBox="1"/>
      </xdr:nvSpPr>
      <xdr:spPr>
        <a:xfrm>
          <a:off x="5041900" y="140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141114</xdr:rowOff>
    </xdr:from>
    <xdr:to>
      <xdr:col>19</xdr:col>
      <xdr:colOff>184150</xdr:colOff>
      <xdr:row>82</xdr:row>
      <xdr:rowOff>71264</xdr:rowOff>
    </xdr:to>
    <xdr:sp macro="" textlink="">
      <xdr:nvSpPr>
        <xdr:cNvPr id="219" name="楕円 218"/>
        <xdr:cNvSpPr/>
      </xdr:nvSpPr>
      <xdr:spPr>
        <a:xfrm>
          <a:off x="4064000" y="140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81441</xdr:rowOff>
    </xdr:from>
    <xdr:ext cx="736600" cy="259045"/>
    <xdr:sp macro="" textlink="">
      <xdr:nvSpPr>
        <xdr:cNvPr id="220" name="テキスト ボックス 219"/>
        <xdr:cNvSpPr txBox="1"/>
      </xdr:nvSpPr>
      <xdr:spPr>
        <a:xfrm>
          <a:off x="3733800" y="1379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129057</xdr:rowOff>
    </xdr:from>
    <xdr:to>
      <xdr:col>15</xdr:col>
      <xdr:colOff>133350</xdr:colOff>
      <xdr:row>82</xdr:row>
      <xdr:rowOff>59207</xdr:rowOff>
    </xdr:to>
    <xdr:sp macro="" textlink="">
      <xdr:nvSpPr>
        <xdr:cNvPr id="221" name="楕円 220"/>
        <xdr:cNvSpPr/>
      </xdr:nvSpPr>
      <xdr:spPr>
        <a:xfrm>
          <a:off x="3175000" y="140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69384</xdr:rowOff>
    </xdr:from>
    <xdr:ext cx="762000" cy="259045"/>
    <xdr:sp macro="" textlink="">
      <xdr:nvSpPr>
        <xdr:cNvPr id="222" name="テキスト ボックス 221"/>
        <xdr:cNvSpPr txBox="1"/>
      </xdr:nvSpPr>
      <xdr:spPr>
        <a:xfrm>
          <a:off x="2844800" y="1378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142353</xdr:rowOff>
    </xdr:from>
    <xdr:to>
      <xdr:col>11</xdr:col>
      <xdr:colOff>82550</xdr:colOff>
      <xdr:row>82</xdr:row>
      <xdr:rowOff>72503</xdr:rowOff>
    </xdr:to>
    <xdr:sp macro="" textlink="">
      <xdr:nvSpPr>
        <xdr:cNvPr id="223" name="楕円 222"/>
        <xdr:cNvSpPr/>
      </xdr:nvSpPr>
      <xdr:spPr>
        <a:xfrm>
          <a:off x="2286000" y="1402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82680</xdr:rowOff>
    </xdr:from>
    <xdr:ext cx="762000" cy="259045"/>
    <xdr:sp macro="" textlink="">
      <xdr:nvSpPr>
        <xdr:cNvPr id="224" name="テキスト ボックス 223"/>
        <xdr:cNvSpPr txBox="1"/>
      </xdr:nvSpPr>
      <xdr:spPr>
        <a:xfrm>
          <a:off x="1955800" y="1379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60790</xdr:rowOff>
    </xdr:from>
    <xdr:to>
      <xdr:col>7</xdr:col>
      <xdr:colOff>31750</xdr:colOff>
      <xdr:row>81</xdr:row>
      <xdr:rowOff>162390</xdr:rowOff>
    </xdr:to>
    <xdr:sp macro="" textlink="">
      <xdr:nvSpPr>
        <xdr:cNvPr id="225" name="楕円 224"/>
        <xdr:cNvSpPr/>
      </xdr:nvSpPr>
      <xdr:spPr>
        <a:xfrm>
          <a:off x="1397000" y="139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xdr:rowOff>
    </xdr:from>
    <xdr:ext cx="762000" cy="259045"/>
    <xdr:sp macro="" textlink="">
      <xdr:nvSpPr>
        <xdr:cNvPr id="226" name="テキスト ボックス 225"/>
        <xdr:cNvSpPr txBox="1"/>
      </xdr:nvSpPr>
      <xdr:spPr>
        <a:xfrm>
          <a:off x="1066800" y="137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昨年度に比べ同数値としたものの類似団体平均および全国町村平均と比較すると依然と高い値である。今後において、職務職責に応じた構造を徹底し、類似団体平均となるように努める。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年度については、国の調査結果が未公表のため前年度の数値を基に算定されています。</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86</xdr:row>
      <xdr:rowOff>168628</xdr:rowOff>
    </xdr:to>
    <xdr:cxnSp macro="">
      <xdr:nvCxnSpPr>
        <xdr:cNvPr id="260" name="直線コネクタ 259"/>
        <xdr:cNvCxnSpPr/>
      </xdr:nvCxnSpPr>
      <xdr:spPr>
        <a:xfrm>
          <a:off x="16179800" y="1491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88</xdr:row>
      <xdr:rowOff>26811</xdr:rowOff>
    </xdr:to>
    <xdr:cxnSp macro="">
      <xdr:nvCxnSpPr>
        <xdr:cNvPr id="263" name="直線コネクタ 262"/>
        <xdr:cNvCxnSpPr/>
      </xdr:nvCxnSpPr>
      <xdr:spPr>
        <a:xfrm flipV="1">
          <a:off x="15290800" y="1491332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67028</xdr:rowOff>
    </xdr:to>
    <xdr:cxnSp macro="">
      <xdr:nvCxnSpPr>
        <xdr:cNvPr id="266" name="直線コネクタ 265"/>
        <xdr:cNvCxnSpPr/>
      </xdr:nvCxnSpPr>
      <xdr:spPr>
        <a:xfrm flipV="1">
          <a:off x="14401800" y="151144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88</xdr:row>
      <xdr:rowOff>67028</xdr:rowOff>
    </xdr:to>
    <xdr:cxnSp macro="">
      <xdr:nvCxnSpPr>
        <xdr:cNvPr id="269" name="直線コネクタ 268"/>
        <xdr:cNvCxnSpPr/>
      </xdr:nvCxnSpPr>
      <xdr:spPr>
        <a:xfrm>
          <a:off x="13512800" y="1492673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2" name="フローチャート: 判断 271"/>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3" name="テキスト ボックス 27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9" name="楕円 278"/>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80"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1" name="楕円 280"/>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2" name="テキスト ボックス 281"/>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3" name="楕円 282"/>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4" name="テキスト ボックス 283"/>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16228</xdr:rowOff>
    </xdr:from>
    <xdr:to>
      <xdr:col>68</xdr:col>
      <xdr:colOff>203200</xdr:colOff>
      <xdr:row>88</xdr:row>
      <xdr:rowOff>117828</xdr:rowOff>
    </xdr:to>
    <xdr:sp macro="" textlink="">
      <xdr:nvSpPr>
        <xdr:cNvPr id="285" name="楕円 284"/>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102605</xdr:rowOff>
    </xdr:from>
    <xdr:ext cx="762000" cy="259045"/>
    <xdr:sp macro="" textlink="">
      <xdr:nvSpPr>
        <xdr:cNvPr id="286" name="テキスト ボックス 285"/>
        <xdr:cNvSpPr txBox="1"/>
      </xdr:nvSpPr>
      <xdr:spPr>
        <a:xfrm>
          <a:off x="14020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7" name="楕円 286"/>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8" name="テキスト ボックス 287"/>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適切な定員管理計画の実施に努める一方で、本町における行政需要の増加等を受けて、全国平均を２．９８ポイント、滋賀県平均を３．８ポイント、類似団体平均を０．５７ポイント上回る結果となり、前年度と比して、０．１７ポイント悪化する結果となった。</a:t>
          </a:r>
          <a:endParaRPr lang="ja-JP" altLang="ja-JP" sz="1400">
            <a:effectLst/>
          </a:endParaRPr>
        </a:p>
        <a:p>
          <a:r>
            <a:rPr kumimoji="1" lang="ja-JP" altLang="ja-JP" sz="1100">
              <a:solidFill>
                <a:schemeClr val="dk1"/>
              </a:solidFill>
              <a:effectLst/>
              <a:latin typeface="+mn-lt"/>
              <a:ea typeface="+mn-ea"/>
              <a:cs typeface="+mn-cs"/>
            </a:rPr>
            <a:t>　ついては、この結果を参酌しつつ、今後、新たな行政需要も含めた中で、民間業務委託等の活用も視野に入れつつ、積極的に各業務の効率化および見直し等を図る。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年度については、国の調査結果が未公表のため一部前年度の数値を基に算定されています。</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163745</xdr:rowOff>
    </xdr:from>
    <xdr:to>
      <xdr:col>81</xdr:col>
      <xdr:colOff>44450</xdr:colOff>
      <xdr:row>61</xdr:row>
      <xdr:rowOff>5969</xdr:rowOff>
    </xdr:to>
    <xdr:cxnSp macro="">
      <xdr:nvCxnSpPr>
        <xdr:cNvPr id="323" name="直線コネクタ 322"/>
        <xdr:cNvCxnSpPr/>
      </xdr:nvCxnSpPr>
      <xdr:spPr>
        <a:xfrm>
          <a:off x="16179800" y="10450745"/>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160528</xdr:rowOff>
    </xdr:from>
    <xdr:to>
      <xdr:col>77</xdr:col>
      <xdr:colOff>44450</xdr:colOff>
      <xdr:row>60</xdr:row>
      <xdr:rowOff>163745</xdr:rowOff>
    </xdr:to>
    <xdr:cxnSp macro="">
      <xdr:nvCxnSpPr>
        <xdr:cNvPr id="326" name="直線コネクタ 325"/>
        <xdr:cNvCxnSpPr/>
      </xdr:nvCxnSpPr>
      <xdr:spPr>
        <a:xfrm>
          <a:off x="15290800" y="10447528"/>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124333</xdr:rowOff>
    </xdr:from>
    <xdr:to>
      <xdr:col>72</xdr:col>
      <xdr:colOff>203200</xdr:colOff>
      <xdr:row>60</xdr:row>
      <xdr:rowOff>160528</xdr:rowOff>
    </xdr:to>
    <xdr:cxnSp macro="">
      <xdr:nvCxnSpPr>
        <xdr:cNvPr id="329" name="直線コネクタ 328"/>
        <xdr:cNvCxnSpPr/>
      </xdr:nvCxnSpPr>
      <xdr:spPr>
        <a:xfrm>
          <a:off x="14401800" y="1041133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111464</xdr:rowOff>
    </xdr:from>
    <xdr:to>
      <xdr:col>68</xdr:col>
      <xdr:colOff>152400</xdr:colOff>
      <xdr:row>60</xdr:row>
      <xdr:rowOff>124333</xdr:rowOff>
    </xdr:to>
    <xdr:cxnSp macro="">
      <xdr:nvCxnSpPr>
        <xdr:cNvPr id="332" name="直線コネクタ 331"/>
        <xdr:cNvCxnSpPr/>
      </xdr:nvCxnSpPr>
      <xdr:spPr>
        <a:xfrm>
          <a:off x="13512800" y="10398464"/>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3" name="フローチャート: 判断 332"/>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9838</xdr:rowOff>
    </xdr:from>
    <xdr:ext cx="762000" cy="259045"/>
    <xdr:sp macro="" textlink="">
      <xdr:nvSpPr>
        <xdr:cNvPr id="334" name="テキスト ボックス 333"/>
        <xdr:cNvSpPr txBox="1"/>
      </xdr:nvSpPr>
      <xdr:spPr>
        <a:xfrm>
          <a:off x="14020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5" name="フローチャート: 判断 334"/>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36" name="テキスト ボックス 335"/>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126619</xdr:rowOff>
    </xdr:from>
    <xdr:to>
      <xdr:col>81</xdr:col>
      <xdr:colOff>95250</xdr:colOff>
      <xdr:row>61</xdr:row>
      <xdr:rowOff>56769</xdr:rowOff>
    </xdr:to>
    <xdr:sp macro="" textlink="">
      <xdr:nvSpPr>
        <xdr:cNvPr id="342" name="楕円 341"/>
        <xdr:cNvSpPr/>
      </xdr:nvSpPr>
      <xdr:spPr>
        <a:xfrm>
          <a:off x="169672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98696</xdr:rowOff>
    </xdr:from>
    <xdr:ext cx="762000" cy="259045"/>
    <xdr:sp macro="" textlink="">
      <xdr:nvSpPr>
        <xdr:cNvPr id="343" name="定員管理の状況該当値テキスト"/>
        <xdr:cNvSpPr txBox="1"/>
      </xdr:nvSpPr>
      <xdr:spPr>
        <a:xfrm>
          <a:off x="17106900" y="103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112945</xdr:rowOff>
    </xdr:from>
    <xdr:to>
      <xdr:col>77</xdr:col>
      <xdr:colOff>95250</xdr:colOff>
      <xdr:row>61</xdr:row>
      <xdr:rowOff>43095</xdr:rowOff>
    </xdr:to>
    <xdr:sp macro="" textlink="">
      <xdr:nvSpPr>
        <xdr:cNvPr id="344" name="楕円 343"/>
        <xdr:cNvSpPr/>
      </xdr:nvSpPr>
      <xdr:spPr>
        <a:xfrm>
          <a:off x="16129000" y="103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27872</xdr:rowOff>
    </xdr:from>
    <xdr:ext cx="736600" cy="259045"/>
    <xdr:sp macro="" textlink="">
      <xdr:nvSpPr>
        <xdr:cNvPr id="345" name="テキスト ボックス 344"/>
        <xdr:cNvSpPr txBox="1"/>
      </xdr:nvSpPr>
      <xdr:spPr>
        <a:xfrm>
          <a:off x="15798800" y="1048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109728</xdr:rowOff>
    </xdr:from>
    <xdr:to>
      <xdr:col>73</xdr:col>
      <xdr:colOff>44450</xdr:colOff>
      <xdr:row>61</xdr:row>
      <xdr:rowOff>39878</xdr:rowOff>
    </xdr:to>
    <xdr:sp macro="" textlink="">
      <xdr:nvSpPr>
        <xdr:cNvPr id="346" name="楕円 345"/>
        <xdr:cNvSpPr/>
      </xdr:nvSpPr>
      <xdr:spPr>
        <a:xfrm>
          <a:off x="15240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24655</xdr:rowOff>
    </xdr:from>
    <xdr:ext cx="762000" cy="259045"/>
    <xdr:sp macro="" textlink="">
      <xdr:nvSpPr>
        <xdr:cNvPr id="347" name="テキスト ボックス 346"/>
        <xdr:cNvSpPr txBox="1"/>
      </xdr:nvSpPr>
      <xdr:spPr>
        <a:xfrm>
          <a:off x="14909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8" name="楕円 347"/>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159910</xdr:rowOff>
    </xdr:from>
    <xdr:ext cx="762000" cy="259045"/>
    <xdr:sp macro="" textlink="">
      <xdr:nvSpPr>
        <xdr:cNvPr id="349" name="テキスト ボックス 348"/>
        <xdr:cNvSpPr txBox="1"/>
      </xdr:nvSpPr>
      <xdr:spPr>
        <a:xfrm>
          <a:off x="14020800" y="1044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60664</xdr:rowOff>
    </xdr:from>
    <xdr:to>
      <xdr:col>64</xdr:col>
      <xdr:colOff>152400</xdr:colOff>
      <xdr:row>60</xdr:row>
      <xdr:rowOff>162264</xdr:rowOff>
    </xdr:to>
    <xdr:sp macro="" textlink="">
      <xdr:nvSpPr>
        <xdr:cNvPr id="350" name="楕円 349"/>
        <xdr:cNvSpPr/>
      </xdr:nvSpPr>
      <xdr:spPr>
        <a:xfrm>
          <a:off x="13462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147041</xdr:rowOff>
    </xdr:from>
    <xdr:ext cx="762000" cy="259045"/>
    <xdr:sp macro="" textlink="">
      <xdr:nvSpPr>
        <xdr:cNvPr id="351" name="テキスト ボックス 350"/>
        <xdr:cNvSpPr txBox="1"/>
      </xdr:nvSpPr>
      <xdr:spPr>
        <a:xfrm>
          <a:off x="13131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平成２９年度の実質公債費率は、３か年平均値で１１．９となり、前年度に比べ０．４イント悪化した。要因としては、公債費の元利償還金や債務負担に行為に基づく支出額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公債費に準ずるもの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は、年々減少しているものの、算入公債費および標準財政規模の減少によるものである。　なお、全国平均を５．５ポイント、滋賀県平均を５．２ポイント、類似団体平均を２．８ポイント上回っていることから、今後も引き続き投資的な事業の計画的な実施および町債残高の適正な管理に努める。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119239</xdr:rowOff>
    </xdr:from>
    <xdr:to>
      <xdr:col>81</xdr:col>
      <xdr:colOff>44450</xdr:colOff>
      <xdr:row>43</xdr:row>
      <xdr:rowOff>1411</xdr:rowOff>
    </xdr:to>
    <xdr:cxnSp macro="">
      <xdr:nvCxnSpPr>
        <xdr:cNvPr id="386" name="直線コネクタ 385"/>
        <xdr:cNvCxnSpPr/>
      </xdr:nvCxnSpPr>
      <xdr:spPr>
        <a:xfrm>
          <a:off x="16179800" y="732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42</xdr:row>
      <xdr:rowOff>132645</xdr:rowOff>
    </xdr:to>
    <xdr:cxnSp macro="">
      <xdr:nvCxnSpPr>
        <xdr:cNvPr id="389" name="直線コネクタ 388"/>
        <xdr:cNvCxnSpPr/>
      </xdr:nvCxnSpPr>
      <xdr:spPr>
        <a:xfrm flipV="1">
          <a:off x="15290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43</xdr:row>
      <xdr:rowOff>108655</xdr:rowOff>
    </xdr:to>
    <xdr:cxnSp macro="">
      <xdr:nvCxnSpPr>
        <xdr:cNvPr id="392" name="直線コネクタ 391"/>
        <xdr:cNvCxnSpPr/>
      </xdr:nvCxnSpPr>
      <xdr:spPr>
        <a:xfrm flipV="1">
          <a:off x="14401800" y="73335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108655</xdr:rowOff>
    </xdr:from>
    <xdr:to>
      <xdr:col>68</xdr:col>
      <xdr:colOff>152400</xdr:colOff>
      <xdr:row>44</xdr:row>
      <xdr:rowOff>138289</xdr:rowOff>
    </xdr:to>
    <xdr:cxnSp macro="">
      <xdr:nvCxnSpPr>
        <xdr:cNvPr id="395" name="直線コネクタ 394"/>
        <xdr:cNvCxnSpPr/>
      </xdr:nvCxnSpPr>
      <xdr:spPr>
        <a:xfrm flipV="1">
          <a:off x="13512800" y="748100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6" name="フローチャート: 判断 395"/>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7" name="テキスト ボックス 396"/>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398" name="フローチャート: 判断 397"/>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399" name="テキスト ボックス 398"/>
        <xdr:cNvSpPr txBox="1"/>
      </xdr:nvSpPr>
      <xdr:spPr>
        <a:xfrm>
          <a:off x="13131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405" name="楕円 404"/>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6" name="公債費負担の状況該当値テキスト"/>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7" name="楕円 406"/>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8" name="テキスト ボックス 407"/>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9" name="楕円 408"/>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10" name="テキスト ボックス 409"/>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57855</xdr:rowOff>
    </xdr:from>
    <xdr:to>
      <xdr:col>68</xdr:col>
      <xdr:colOff>203200</xdr:colOff>
      <xdr:row>43</xdr:row>
      <xdr:rowOff>159455</xdr:rowOff>
    </xdr:to>
    <xdr:sp macro="" textlink="">
      <xdr:nvSpPr>
        <xdr:cNvPr id="411" name="楕円 410"/>
        <xdr:cNvSpPr/>
      </xdr:nvSpPr>
      <xdr:spPr>
        <a:xfrm>
          <a:off x="14351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144232</xdr:rowOff>
    </xdr:from>
    <xdr:ext cx="762000" cy="259045"/>
    <xdr:sp macro="" textlink="">
      <xdr:nvSpPr>
        <xdr:cNvPr id="412" name="テキスト ボックス 411"/>
        <xdr:cNvSpPr txBox="1"/>
      </xdr:nvSpPr>
      <xdr:spPr>
        <a:xfrm>
          <a:off x="14020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87489</xdr:rowOff>
    </xdr:from>
    <xdr:to>
      <xdr:col>64</xdr:col>
      <xdr:colOff>152400</xdr:colOff>
      <xdr:row>45</xdr:row>
      <xdr:rowOff>17639</xdr:rowOff>
    </xdr:to>
    <xdr:sp macro="" textlink="">
      <xdr:nvSpPr>
        <xdr:cNvPr id="413" name="楕円 412"/>
        <xdr:cNvSpPr/>
      </xdr:nvSpPr>
      <xdr:spPr>
        <a:xfrm>
          <a:off x="13462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2416</xdr:rowOff>
    </xdr:from>
    <xdr:ext cx="762000" cy="259045"/>
    <xdr:sp macro="" textlink="">
      <xdr:nvSpPr>
        <xdr:cNvPr id="414" name="テキスト ボックス 413"/>
        <xdr:cNvSpPr txBox="1"/>
      </xdr:nvSpPr>
      <xdr:spPr>
        <a:xfrm>
          <a:off x="13131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平成２９度の将来負担比率については、町税が大幅に増加したことから等からこれを財源として、各種基金へ積立てを行うことができたため大幅な改善となっている。　</a:t>
          </a:r>
          <a:endParaRPr lang="ja-JP" altLang="ja-JP" sz="1400">
            <a:effectLst/>
          </a:endParaRPr>
        </a:p>
        <a:p>
          <a:r>
            <a:rPr kumimoji="1" lang="ja-JP" altLang="ja-JP" sz="1100">
              <a:solidFill>
                <a:schemeClr val="dk1"/>
              </a:solidFill>
              <a:effectLst/>
              <a:latin typeface="+mn-lt"/>
              <a:ea typeface="+mn-ea"/>
              <a:cs typeface="+mn-cs"/>
            </a:rPr>
            <a:t>　今後、老朽化する公共施設等の維持修繕による需要が見込まれることを踏まえて、公共施設等の総合的な管理を行うことと合わせて投資的事業の計画的な実施により公債費の動向をシミュレーションした上で町債残高をコントロールする等、引き続き地方債残高の適正な管理に努めるとともに、本町の特徴である税収の急激な増減を踏まえつつ各特定目的基金の充実に努め、将来負担比率の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49581</xdr:rowOff>
    </xdr:from>
    <xdr:to>
      <xdr:col>81</xdr:col>
      <xdr:colOff>44450</xdr:colOff>
      <xdr:row>18</xdr:row>
      <xdr:rowOff>109169</xdr:rowOff>
    </xdr:to>
    <xdr:cxnSp macro="">
      <xdr:nvCxnSpPr>
        <xdr:cNvPr id="446" name="直線コネクタ 445"/>
        <xdr:cNvCxnSpPr/>
      </xdr:nvCxnSpPr>
      <xdr:spPr>
        <a:xfrm flipV="1">
          <a:off x="16179800" y="2792781"/>
          <a:ext cx="838200" cy="4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92761</xdr:rowOff>
    </xdr:from>
    <xdr:to>
      <xdr:col>77</xdr:col>
      <xdr:colOff>44450</xdr:colOff>
      <xdr:row>18</xdr:row>
      <xdr:rowOff>109169</xdr:rowOff>
    </xdr:to>
    <xdr:cxnSp macro="">
      <xdr:nvCxnSpPr>
        <xdr:cNvPr id="449" name="直線コネクタ 448"/>
        <xdr:cNvCxnSpPr/>
      </xdr:nvCxnSpPr>
      <xdr:spPr>
        <a:xfrm>
          <a:off x="15290800" y="3178861"/>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12649</xdr:rowOff>
    </xdr:from>
    <xdr:to>
      <xdr:col>72</xdr:col>
      <xdr:colOff>203200</xdr:colOff>
      <xdr:row>18</xdr:row>
      <xdr:rowOff>92761</xdr:rowOff>
    </xdr:to>
    <xdr:cxnSp macro="">
      <xdr:nvCxnSpPr>
        <xdr:cNvPr id="452" name="直線コネクタ 451"/>
        <xdr:cNvCxnSpPr/>
      </xdr:nvCxnSpPr>
      <xdr:spPr>
        <a:xfrm>
          <a:off x="14401800" y="3098749"/>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131013</xdr:rowOff>
    </xdr:from>
    <xdr:to>
      <xdr:col>68</xdr:col>
      <xdr:colOff>152400</xdr:colOff>
      <xdr:row>18</xdr:row>
      <xdr:rowOff>12649</xdr:rowOff>
    </xdr:to>
    <xdr:cxnSp macro="">
      <xdr:nvCxnSpPr>
        <xdr:cNvPr id="455" name="直線コネクタ 454"/>
        <xdr:cNvCxnSpPr/>
      </xdr:nvCxnSpPr>
      <xdr:spPr>
        <a:xfrm>
          <a:off x="13512800" y="304566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6" name="フローチャート: 判断 45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7" name="テキスト ボックス 45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58" name="フローチャート: 判断 457"/>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59" name="テキスト ボックス 458"/>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65" name="楕円 464"/>
        <xdr:cNvSpPr/>
      </xdr:nvSpPr>
      <xdr:spPr>
        <a:xfrm>
          <a:off x="16967200" y="27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142308</xdr:rowOff>
    </xdr:from>
    <xdr:ext cx="762000" cy="259045"/>
    <xdr:sp macro="" textlink="">
      <xdr:nvSpPr>
        <xdr:cNvPr id="466" name="将来負担の状況該当値テキスト"/>
        <xdr:cNvSpPr txBox="1"/>
      </xdr:nvSpPr>
      <xdr:spPr>
        <a:xfrm>
          <a:off x="17106900" y="271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58369</xdr:rowOff>
    </xdr:from>
    <xdr:to>
      <xdr:col>77</xdr:col>
      <xdr:colOff>95250</xdr:colOff>
      <xdr:row>18</xdr:row>
      <xdr:rowOff>159969</xdr:rowOff>
    </xdr:to>
    <xdr:sp macro="" textlink="">
      <xdr:nvSpPr>
        <xdr:cNvPr id="467" name="楕円 466"/>
        <xdr:cNvSpPr/>
      </xdr:nvSpPr>
      <xdr:spPr>
        <a:xfrm>
          <a:off x="16129000" y="31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144746</xdr:rowOff>
    </xdr:from>
    <xdr:ext cx="736600" cy="259045"/>
    <xdr:sp macro="" textlink="">
      <xdr:nvSpPr>
        <xdr:cNvPr id="468" name="テキスト ボックス 467"/>
        <xdr:cNvSpPr txBox="1"/>
      </xdr:nvSpPr>
      <xdr:spPr>
        <a:xfrm>
          <a:off x="15798800" y="323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41961</xdr:rowOff>
    </xdr:from>
    <xdr:to>
      <xdr:col>73</xdr:col>
      <xdr:colOff>44450</xdr:colOff>
      <xdr:row>18</xdr:row>
      <xdr:rowOff>143561</xdr:rowOff>
    </xdr:to>
    <xdr:sp macro="" textlink="">
      <xdr:nvSpPr>
        <xdr:cNvPr id="469" name="楕円 468"/>
        <xdr:cNvSpPr/>
      </xdr:nvSpPr>
      <xdr:spPr>
        <a:xfrm>
          <a:off x="15240000" y="31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128338</xdr:rowOff>
    </xdr:from>
    <xdr:ext cx="762000" cy="259045"/>
    <xdr:sp macro="" textlink="">
      <xdr:nvSpPr>
        <xdr:cNvPr id="470" name="テキスト ボックス 469"/>
        <xdr:cNvSpPr txBox="1"/>
      </xdr:nvSpPr>
      <xdr:spPr>
        <a:xfrm>
          <a:off x="14909800" y="321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133299</xdr:rowOff>
    </xdr:from>
    <xdr:to>
      <xdr:col>68</xdr:col>
      <xdr:colOff>203200</xdr:colOff>
      <xdr:row>18</xdr:row>
      <xdr:rowOff>63449</xdr:rowOff>
    </xdr:to>
    <xdr:sp macro="" textlink="">
      <xdr:nvSpPr>
        <xdr:cNvPr id="471" name="楕円 470"/>
        <xdr:cNvSpPr/>
      </xdr:nvSpPr>
      <xdr:spPr>
        <a:xfrm>
          <a:off x="14351000" y="30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48226</xdr:rowOff>
    </xdr:from>
    <xdr:ext cx="762000" cy="259045"/>
    <xdr:sp macro="" textlink="">
      <xdr:nvSpPr>
        <xdr:cNvPr id="472" name="テキスト ボックス 471"/>
        <xdr:cNvSpPr txBox="1"/>
      </xdr:nvSpPr>
      <xdr:spPr>
        <a:xfrm>
          <a:off x="14020800" y="313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73" name="楕円 472"/>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166590</xdr:rowOff>
    </xdr:from>
    <xdr:ext cx="762000" cy="259045"/>
    <xdr:sp macro="" textlink="">
      <xdr:nvSpPr>
        <xdr:cNvPr id="474" name="テキスト ボックス 473"/>
        <xdr:cNvSpPr txBox="1"/>
      </xdr:nvSpPr>
      <xdr:spPr>
        <a:xfrm>
          <a:off x="13131800" y="308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前年度に比べて３．８ポイント減少し２２．０となった要因は、経常一般財源が大幅に増加したことによるものである。しかしながら、人件費総額は増加している。</a:t>
          </a:r>
          <a:endParaRPr lang="ja-JP" altLang="ja-JP" sz="1400">
            <a:effectLst/>
          </a:endParaRPr>
        </a:p>
        <a:p>
          <a:r>
            <a:rPr kumimoji="1" lang="ja-JP" altLang="ja-JP" sz="1100">
              <a:solidFill>
                <a:schemeClr val="dk1"/>
              </a:solidFill>
              <a:effectLst/>
              <a:latin typeface="+mn-lt"/>
              <a:ea typeface="+mn-ea"/>
              <a:cs typeface="+mn-cs"/>
            </a:rPr>
            <a:t>　ついては、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37</xdr:row>
      <xdr:rowOff>130810</xdr:rowOff>
    </xdr:to>
    <xdr:cxnSp macro="">
      <xdr:nvCxnSpPr>
        <xdr:cNvPr id="66" name="直線コネクタ 65"/>
        <xdr:cNvCxnSpPr/>
      </xdr:nvCxnSpPr>
      <xdr:spPr>
        <a:xfrm flipV="1">
          <a:off x="3987800" y="61849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39</xdr:row>
      <xdr:rowOff>1270</xdr:rowOff>
    </xdr:to>
    <xdr:cxnSp macro="">
      <xdr:nvCxnSpPr>
        <xdr:cNvPr id="69" name="直線コネクタ 68"/>
        <xdr:cNvCxnSpPr/>
      </xdr:nvCxnSpPr>
      <xdr:spPr>
        <a:xfrm flipV="1">
          <a:off x="3098800" y="64744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39</xdr:row>
      <xdr:rowOff>1270</xdr:rowOff>
    </xdr:to>
    <xdr:cxnSp macro="">
      <xdr:nvCxnSpPr>
        <xdr:cNvPr id="72" name="直線コネクタ 71"/>
        <xdr:cNvCxnSpPr/>
      </xdr:nvCxnSpPr>
      <xdr:spPr>
        <a:xfrm>
          <a:off x="2209800" y="6527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38</xdr:row>
      <xdr:rowOff>12700</xdr:rowOff>
    </xdr:to>
    <xdr:cxnSp macro="">
      <xdr:nvCxnSpPr>
        <xdr:cNvPr id="75" name="直線コネクタ 74"/>
        <xdr:cNvCxnSpPr/>
      </xdr:nvCxnSpPr>
      <xdr:spPr>
        <a:xfrm>
          <a:off x="1320800" y="636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一般財源が大幅に増加したことにより、昨年度より数値は改善しているものの依然として、類似団体平均および全国平均に対して高止まりしている。前年度に引き続き、各施設における指定管理料が減少したもののシステム整備を始めと事務執行に係る財政需要が多いことなどによるもの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20</xdr:row>
      <xdr:rowOff>110672</xdr:rowOff>
    </xdr:to>
    <xdr:cxnSp macro="">
      <xdr:nvCxnSpPr>
        <xdr:cNvPr id="129" name="直線コネクタ 128"/>
        <xdr:cNvCxnSpPr/>
      </xdr:nvCxnSpPr>
      <xdr:spPr>
        <a:xfrm flipV="1">
          <a:off x="15671800" y="3071586"/>
          <a:ext cx="8382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110672</xdr:rowOff>
    </xdr:from>
    <xdr:to>
      <xdr:col>78</xdr:col>
      <xdr:colOff>69850</xdr:colOff>
      <xdr:row>21</xdr:row>
      <xdr:rowOff>58964</xdr:rowOff>
    </xdr:to>
    <xdr:cxnSp macro="">
      <xdr:nvCxnSpPr>
        <xdr:cNvPr id="132" name="直線コネクタ 131"/>
        <xdr:cNvCxnSpPr/>
      </xdr:nvCxnSpPr>
      <xdr:spPr>
        <a:xfrm flipV="1">
          <a:off x="14782800" y="35396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23586</xdr:rowOff>
    </xdr:from>
    <xdr:to>
      <xdr:col>73</xdr:col>
      <xdr:colOff>180975</xdr:colOff>
      <xdr:row>21</xdr:row>
      <xdr:rowOff>58964</xdr:rowOff>
    </xdr:to>
    <xdr:cxnSp macro="">
      <xdr:nvCxnSpPr>
        <xdr:cNvPr id="135" name="直線コネクタ 134"/>
        <xdr:cNvCxnSpPr/>
      </xdr:nvCxnSpPr>
      <xdr:spPr>
        <a:xfrm>
          <a:off x="13893800" y="3452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20</xdr:row>
      <xdr:rowOff>23586</xdr:rowOff>
    </xdr:to>
    <xdr:cxnSp macro="">
      <xdr:nvCxnSpPr>
        <xdr:cNvPr id="138" name="直線コネクタ 137"/>
        <xdr:cNvCxnSpPr/>
      </xdr:nvCxnSpPr>
      <xdr:spPr>
        <a:xfrm>
          <a:off x="13004800" y="32893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8" name="楕円 147"/>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9"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59872</xdr:rowOff>
    </xdr:from>
    <xdr:to>
      <xdr:col>78</xdr:col>
      <xdr:colOff>120650</xdr:colOff>
      <xdr:row>20</xdr:row>
      <xdr:rowOff>161472</xdr:rowOff>
    </xdr:to>
    <xdr:sp macro="" textlink="">
      <xdr:nvSpPr>
        <xdr:cNvPr id="150" name="楕円 149"/>
        <xdr:cNvSpPr/>
      </xdr:nvSpPr>
      <xdr:spPr>
        <a:xfrm>
          <a:off x="15621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146249</xdr:rowOff>
    </xdr:from>
    <xdr:ext cx="736600" cy="259045"/>
    <xdr:sp macro="" textlink="">
      <xdr:nvSpPr>
        <xdr:cNvPr id="151" name="テキスト ボックス 150"/>
        <xdr:cNvSpPr txBox="1"/>
      </xdr:nvSpPr>
      <xdr:spPr>
        <a:xfrm>
          <a:off x="15290800" y="357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8164</xdr:rowOff>
    </xdr:from>
    <xdr:to>
      <xdr:col>74</xdr:col>
      <xdr:colOff>31750</xdr:colOff>
      <xdr:row>21</xdr:row>
      <xdr:rowOff>109764</xdr:rowOff>
    </xdr:to>
    <xdr:sp macro="" textlink="">
      <xdr:nvSpPr>
        <xdr:cNvPr id="152" name="楕円 151"/>
        <xdr:cNvSpPr/>
      </xdr:nvSpPr>
      <xdr:spPr>
        <a:xfrm>
          <a:off x="14732000" y="3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94541</xdr:rowOff>
    </xdr:from>
    <xdr:ext cx="762000" cy="259045"/>
    <xdr:sp macro="" textlink="">
      <xdr:nvSpPr>
        <xdr:cNvPr id="153" name="テキスト ボックス 152"/>
        <xdr:cNvSpPr txBox="1"/>
      </xdr:nvSpPr>
      <xdr:spPr>
        <a:xfrm>
          <a:off x="14401800" y="369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144236</xdr:rowOff>
    </xdr:from>
    <xdr:to>
      <xdr:col>69</xdr:col>
      <xdr:colOff>142875</xdr:colOff>
      <xdr:row>20</xdr:row>
      <xdr:rowOff>74386</xdr:rowOff>
    </xdr:to>
    <xdr:sp macro="" textlink="">
      <xdr:nvSpPr>
        <xdr:cNvPr id="154" name="楕円 153"/>
        <xdr:cNvSpPr/>
      </xdr:nvSpPr>
      <xdr:spPr>
        <a:xfrm>
          <a:off x="13843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59163</xdr:rowOff>
    </xdr:from>
    <xdr:ext cx="762000" cy="259045"/>
    <xdr:sp macro="" textlink="">
      <xdr:nvSpPr>
        <xdr:cNvPr id="155" name="テキスト ボックス 154"/>
        <xdr:cNvSpPr txBox="1"/>
      </xdr:nvSpPr>
      <xdr:spPr>
        <a:xfrm>
          <a:off x="13512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6" name="楕円 155"/>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7" name="テキスト ボックス 156"/>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類似団体平均、全国平均および滋賀県平均いずれにおいても下回る結果となった。この要因は、経常一般財源が大幅に増加したことによるものであります。</a:t>
          </a:r>
          <a:endParaRPr lang="ja-JP" altLang="ja-JP" sz="1400">
            <a:effectLst/>
          </a:endParaRPr>
        </a:p>
        <a:p>
          <a:r>
            <a:rPr kumimoji="1" lang="ja-JP" altLang="ja-JP" sz="1100">
              <a:solidFill>
                <a:schemeClr val="dk1"/>
              </a:solidFill>
              <a:effectLst/>
              <a:latin typeface="+mn-lt"/>
              <a:ea typeface="+mn-ea"/>
              <a:cs typeface="+mn-cs"/>
            </a:rPr>
            <a:t>　ただし、自立支援給付費等は、年々増加傾向であることから資格審査等の適正化に努める。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56</xdr:row>
      <xdr:rowOff>45357</xdr:rowOff>
    </xdr:to>
    <xdr:cxnSp macro="">
      <xdr:nvCxnSpPr>
        <xdr:cNvPr id="192" name="直線コネクタ 191"/>
        <xdr:cNvCxnSpPr/>
      </xdr:nvCxnSpPr>
      <xdr:spPr>
        <a:xfrm flipV="1">
          <a:off x="3987800" y="94832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5" name="直線コネクタ 194"/>
        <xdr:cNvCxnSpPr/>
      </xdr:nvCxnSpPr>
      <xdr:spPr>
        <a:xfrm flipV="1">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110672</xdr:rowOff>
    </xdr:to>
    <xdr:cxnSp macro="">
      <xdr:nvCxnSpPr>
        <xdr:cNvPr id="198" name="直線コネクタ 197"/>
        <xdr:cNvCxnSpPr/>
      </xdr:nvCxnSpPr>
      <xdr:spPr>
        <a:xfrm>
          <a:off x="2209800" y="9548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118835</xdr:rowOff>
    </xdr:to>
    <xdr:cxnSp macro="">
      <xdr:nvCxnSpPr>
        <xdr:cNvPr id="201" name="直線コネクタ 200"/>
        <xdr:cNvCxnSpPr/>
      </xdr:nvCxnSpPr>
      <xdr:spPr>
        <a:xfrm>
          <a:off x="1320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5" name="テキスト ボックス 204"/>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4" name="テキスト ボックス 213"/>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8" name="テキスト ボックス 217"/>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9" name="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して下水道事業に対する繰出金が増加したもの経常一般財源が大幅に増加したこと等により、他団体との比較においては、全国平均値を０．４ポイント、滋賀県平均値を０．３ポイント、類似団体平均値を２．５ポイントそれぞれ下回る結果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43180</xdr:rowOff>
    </xdr:from>
    <xdr:to>
      <xdr:col>82</xdr:col>
      <xdr:colOff>107950</xdr:colOff>
      <xdr:row>55</xdr:row>
      <xdr:rowOff>62230</xdr:rowOff>
    </xdr:to>
    <xdr:cxnSp macro="">
      <xdr:nvCxnSpPr>
        <xdr:cNvPr id="253" name="直線コネクタ 252"/>
        <xdr:cNvCxnSpPr/>
      </xdr:nvCxnSpPr>
      <xdr:spPr>
        <a:xfrm flipV="1">
          <a:off x="15671800" y="93014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146050</xdr:rowOff>
    </xdr:to>
    <xdr:cxnSp macro="">
      <xdr:nvCxnSpPr>
        <xdr:cNvPr id="256" name="直線コネクタ 255"/>
        <xdr:cNvCxnSpPr/>
      </xdr:nvCxnSpPr>
      <xdr:spPr>
        <a:xfrm flipV="1">
          <a:off x="14782800" y="9491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146050</xdr:rowOff>
    </xdr:to>
    <xdr:cxnSp macro="">
      <xdr:nvCxnSpPr>
        <xdr:cNvPr id="259" name="直線コネクタ 258"/>
        <xdr:cNvCxnSpPr/>
      </xdr:nvCxnSpPr>
      <xdr:spPr>
        <a:xfrm>
          <a:off x="13893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55</xdr:row>
      <xdr:rowOff>31750</xdr:rowOff>
    </xdr:to>
    <xdr:cxnSp macro="">
      <xdr:nvCxnSpPr>
        <xdr:cNvPr id="262" name="直線コネクタ 261"/>
        <xdr:cNvCxnSpPr/>
      </xdr:nvCxnSpPr>
      <xdr:spPr>
        <a:xfrm>
          <a:off x="13004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4" name="テキスト ボックス 263"/>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6" name="テキスト ボックス 265"/>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72" name="楕円 271"/>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8907</xdr:rowOff>
    </xdr:from>
    <xdr:ext cx="762000" cy="259045"/>
    <xdr:sp macro="" textlink="">
      <xdr:nvSpPr>
        <xdr:cNvPr id="273" name="その他該当値テキスト"/>
        <xdr:cNvSpPr txBox="1"/>
      </xdr:nvSpPr>
      <xdr:spPr>
        <a:xfrm>
          <a:off x="165989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4" name="楕円 273"/>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97807</xdr:rowOff>
    </xdr:from>
    <xdr:ext cx="736600" cy="259045"/>
    <xdr:sp macro="" textlink="">
      <xdr:nvSpPr>
        <xdr:cNvPr id="275" name="テキスト ボックス 274"/>
        <xdr:cNvSpPr txBox="1"/>
      </xdr:nvSpPr>
      <xdr:spPr>
        <a:xfrm>
          <a:off x="15290800" y="952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7" name="テキスト ボックス 276"/>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8" name="楕円 277"/>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9" name="テキスト ボックス 278"/>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80" name="楕円 279"/>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21607</xdr:rowOff>
    </xdr:from>
    <xdr:ext cx="762000" cy="259045"/>
    <xdr:sp macro="" textlink="">
      <xdr:nvSpPr>
        <xdr:cNvPr id="281" name="テキスト ボックス 280"/>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前年度に比べて２．１ポイント減少し１０．３となった要因は、経常一般財源が大幅に増加したことによるものである。しかしながら、補助費等の総額は増加している。</a:t>
          </a:r>
          <a:endParaRPr lang="ja-JP" altLang="ja-JP" sz="1400">
            <a:effectLst/>
          </a:endParaRPr>
        </a:p>
        <a:p>
          <a:r>
            <a:rPr kumimoji="1" lang="ja-JP" altLang="ja-JP" sz="1100">
              <a:solidFill>
                <a:schemeClr val="dk1"/>
              </a:solidFill>
              <a:effectLst/>
              <a:latin typeface="+mn-lt"/>
              <a:ea typeface="+mn-ea"/>
              <a:cs typeface="+mn-cs"/>
            </a:rPr>
            <a:t>　類似団体平均よりも下回っているものの補助金を交付するのが適当な事業を行っているのかなどについて明確な基準を設けて、必要性の低い補助金は見直しや廃止を行うよう努める。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97608</xdr:rowOff>
    </xdr:from>
    <xdr:to>
      <xdr:col>82</xdr:col>
      <xdr:colOff>107950</xdr:colOff>
      <xdr:row>37</xdr:row>
      <xdr:rowOff>63319</xdr:rowOff>
    </xdr:to>
    <xdr:cxnSp macro="">
      <xdr:nvCxnSpPr>
        <xdr:cNvPr id="315" name="直線コネクタ 314"/>
        <xdr:cNvCxnSpPr/>
      </xdr:nvCxnSpPr>
      <xdr:spPr>
        <a:xfrm flipV="1">
          <a:off x="15671800" y="626980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63319</xdr:rowOff>
    </xdr:from>
    <xdr:to>
      <xdr:col>78</xdr:col>
      <xdr:colOff>69850</xdr:colOff>
      <xdr:row>38</xdr:row>
      <xdr:rowOff>87812</xdr:rowOff>
    </xdr:to>
    <xdr:cxnSp macro="">
      <xdr:nvCxnSpPr>
        <xdr:cNvPr id="318" name="直線コネクタ 317"/>
        <xdr:cNvCxnSpPr/>
      </xdr:nvCxnSpPr>
      <xdr:spPr>
        <a:xfrm flipV="1">
          <a:off x="14782800" y="640696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30661</xdr:rowOff>
    </xdr:from>
    <xdr:to>
      <xdr:col>73</xdr:col>
      <xdr:colOff>180975</xdr:colOff>
      <xdr:row>38</xdr:row>
      <xdr:rowOff>87812</xdr:rowOff>
    </xdr:to>
    <xdr:cxnSp macro="">
      <xdr:nvCxnSpPr>
        <xdr:cNvPr id="321" name="直線コネクタ 320"/>
        <xdr:cNvCxnSpPr/>
      </xdr:nvCxnSpPr>
      <xdr:spPr>
        <a:xfrm>
          <a:off x="13893800" y="6374311"/>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37</xdr:row>
      <xdr:rowOff>30661</xdr:rowOff>
    </xdr:to>
    <xdr:cxnSp macro="">
      <xdr:nvCxnSpPr>
        <xdr:cNvPr id="324" name="直線コネクタ 323"/>
        <xdr:cNvCxnSpPr/>
      </xdr:nvCxnSpPr>
      <xdr:spPr>
        <a:xfrm>
          <a:off x="13004800" y="631552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26" name="テキスト ボックス 325"/>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28" name="テキスト ボックス 327"/>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34" name="楕円 333"/>
        <xdr:cNvSpPr/>
      </xdr:nvSpPr>
      <xdr:spPr>
        <a:xfrm>
          <a:off x="16459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63335</xdr:rowOff>
    </xdr:from>
    <xdr:ext cx="762000" cy="259045"/>
    <xdr:sp macro="" textlink="">
      <xdr:nvSpPr>
        <xdr:cNvPr id="335" name="補助費等該当値テキスト"/>
        <xdr:cNvSpPr txBox="1"/>
      </xdr:nvSpPr>
      <xdr:spPr>
        <a:xfrm>
          <a:off x="16598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12519</xdr:rowOff>
    </xdr:from>
    <xdr:to>
      <xdr:col>78</xdr:col>
      <xdr:colOff>120650</xdr:colOff>
      <xdr:row>37</xdr:row>
      <xdr:rowOff>114119</xdr:rowOff>
    </xdr:to>
    <xdr:sp macro="" textlink="">
      <xdr:nvSpPr>
        <xdr:cNvPr id="336" name="楕円 335"/>
        <xdr:cNvSpPr/>
      </xdr:nvSpPr>
      <xdr:spPr>
        <a:xfrm>
          <a:off x="15621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37" name="テキスト ボックス 336"/>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37012</xdr:rowOff>
    </xdr:from>
    <xdr:to>
      <xdr:col>74</xdr:col>
      <xdr:colOff>31750</xdr:colOff>
      <xdr:row>38</xdr:row>
      <xdr:rowOff>138612</xdr:rowOff>
    </xdr:to>
    <xdr:sp macro="" textlink="">
      <xdr:nvSpPr>
        <xdr:cNvPr id="338" name="楕円 337"/>
        <xdr:cNvSpPr/>
      </xdr:nvSpPr>
      <xdr:spPr>
        <a:xfrm>
          <a:off x="14732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123389</xdr:rowOff>
    </xdr:from>
    <xdr:ext cx="762000" cy="259045"/>
    <xdr:sp macro="" textlink="">
      <xdr:nvSpPr>
        <xdr:cNvPr id="339" name="テキスト ボックス 338"/>
        <xdr:cNvSpPr txBox="1"/>
      </xdr:nvSpPr>
      <xdr:spPr>
        <a:xfrm>
          <a:off x="14401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151311</xdr:rowOff>
    </xdr:from>
    <xdr:to>
      <xdr:col>69</xdr:col>
      <xdr:colOff>142875</xdr:colOff>
      <xdr:row>37</xdr:row>
      <xdr:rowOff>81461</xdr:rowOff>
    </xdr:to>
    <xdr:sp macro="" textlink="">
      <xdr:nvSpPr>
        <xdr:cNvPr id="340" name="楕円 339"/>
        <xdr:cNvSpPr/>
      </xdr:nvSpPr>
      <xdr:spPr>
        <a:xfrm>
          <a:off x="13843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91638</xdr:rowOff>
    </xdr:from>
    <xdr:ext cx="762000" cy="259045"/>
    <xdr:sp macro="" textlink="">
      <xdr:nvSpPr>
        <xdr:cNvPr id="341" name="テキスト ボックス 340"/>
        <xdr:cNvSpPr txBox="1"/>
      </xdr:nvSpPr>
      <xdr:spPr>
        <a:xfrm>
          <a:off x="13512800" y="609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2" name="楕円 341"/>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43" name="テキスト ボックス 342"/>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の計画的な実施により、および積極的な繰上償還の実施を受けて、前年度に比べて２．５ポイント減少し、全国平均を７．０ポイント、滋賀県平均を５．８ポイント、類似団体平均を６．０ポイント下回った。</a:t>
          </a:r>
          <a:endParaRPr lang="ja-JP" altLang="ja-JP" sz="1400">
            <a:effectLst/>
          </a:endParaRPr>
        </a:p>
        <a:p>
          <a:r>
            <a:rPr kumimoji="1" lang="ja-JP" altLang="ja-JP" sz="1100">
              <a:solidFill>
                <a:schemeClr val="dk1"/>
              </a:solidFill>
              <a:effectLst/>
              <a:latin typeface="+mn-lt"/>
              <a:ea typeface="+mn-ea"/>
              <a:cs typeface="+mn-cs"/>
            </a:rPr>
            <a:t>　平成２０年度決算に基づく実質公債費比率が１８．０％を超えたことによる平成２１年度の公債費負担適正化計画策定以降、町債の繰上償還等公債費の圧縮および適切な町債残高の管理に努めており、今後の各施設の老朽化に伴う維持修繕費の増嵩も視野に、引き続き普通建設事業の計画的な実施等による町債残高の適切な管理等の取組を進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122428</xdr:rowOff>
    </xdr:to>
    <xdr:cxnSp macro="">
      <xdr:nvCxnSpPr>
        <xdr:cNvPr id="373" name="直線コネクタ 372"/>
        <xdr:cNvCxnSpPr/>
      </xdr:nvCxnSpPr>
      <xdr:spPr>
        <a:xfrm flipV="1">
          <a:off x="3987800" y="13038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77</xdr:row>
      <xdr:rowOff>33274</xdr:rowOff>
    </xdr:to>
    <xdr:cxnSp macro="">
      <xdr:nvCxnSpPr>
        <xdr:cNvPr id="376" name="直線コネクタ 375"/>
        <xdr:cNvCxnSpPr/>
      </xdr:nvCxnSpPr>
      <xdr:spPr>
        <a:xfrm flipV="1">
          <a:off x="3098800" y="13152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33274</xdr:rowOff>
    </xdr:to>
    <xdr:cxnSp macro="">
      <xdr:nvCxnSpPr>
        <xdr:cNvPr id="379" name="直線コネクタ 378"/>
        <xdr:cNvCxnSpPr/>
      </xdr:nvCxnSpPr>
      <xdr:spPr>
        <a:xfrm>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24130</xdr:rowOff>
    </xdr:to>
    <xdr:cxnSp macro="">
      <xdr:nvCxnSpPr>
        <xdr:cNvPr id="382" name="直線コネクタ 381"/>
        <xdr:cNvCxnSpPr/>
      </xdr:nvCxnSpPr>
      <xdr:spPr>
        <a:xfrm>
          <a:off x="1320800" y="13221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6" name="テキスト ボックス 385"/>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92" name="楕円 391"/>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93" name="公債費該当値テキスト"/>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4" name="楕円 393"/>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5" name="テキスト ボックス 394"/>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6" name="楕円 395"/>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7" name="テキスト ボックス 396"/>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9" name="テキスト ボックス 39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400" name="楕円 399"/>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401" name="テキスト ボックス 400"/>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過去、類似団体との比較において、大きく上回っていたが、大幅な改善となった。これの主な要因としては、経常一般財源の大幅な増加が影響している。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79</xdr:row>
      <xdr:rowOff>1270</xdr:rowOff>
    </xdr:to>
    <xdr:cxnSp macro="">
      <xdr:nvCxnSpPr>
        <xdr:cNvPr id="432" name="直線コネクタ 431"/>
        <xdr:cNvCxnSpPr/>
      </xdr:nvCxnSpPr>
      <xdr:spPr>
        <a:xfrm flipV="1">
          <a:off x="15671800" y="12919456"/>
          <a:ext cx="838200" cy="6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81</xdr:row>
      <xdr:rowOff>42418</xdr:rowOff>
    </xdr:to>
    <xdr:cxnSp macro="">
      <xdr:nvCxnSpPr>
        <xdr:cNvPr id="435" name="直線コネクタ 434"/>
        <xdr:cNvCxnSpPr/>
      </xdr:nvCxnSpPr>
      <xdr:spPr>
        <a:xfrm flipV="1">
          <a:off x="14782800" y="13545820"/>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81</xdr:row>
      <xdr:rowOff>42418</xdr:rowOff>
    </xdr:to>
    <xdr:cxnSp macro="">
      <xdr:nvCxnSpPr>
        <xdr:cNvPr id="438" name="直線コネクタ 437"/>
        <xdr:cNvCxnSpPr/>
      </xdr:nvCxnSpPr>
      <xdr:spPr>
        <a:xfrm>
          <a:off x="13893800" y="1347266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99568</xdr:rowOff>
    </xdr:to>
    <xdr:cxnSp macro="">
      <xdr:nvCxnSpPr>
        <xdr:cNvPr id="441" name="直線コネクタ 440"/>
        <xdr:cNvCxnSpPr/>
      </xdr:nvCxnSpPr>
      <xdr:spPr>
        <a:xfrm>
          <a:off x="13004800" y="1320292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3" name="テキスト ボックス 442"/>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5" name="テキスト ボックス 444"/>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51" name="楕円 450"/>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52" name="公債費以外該当値テキスト"/>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3" name="楕円 452"/>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4" name="テキスト ボックス 45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163068</xdr:rowOff>
    </xdr:from>
    <xdr:to>
      <xdr:col>74</xdr:col>
      <xdr:colOff>31750</xdr:colOff>
      <xdr:row>81</xdr:row>
      <xdr:rowOff>93218</xdr:rowOff>
    </xdr:to>
    <xdr:sp macro="" textlink="">
      <xdr:nvSpPr>
        <xdr:cNvPr id="455" name="楕円 454"/>
        <xdr:cNvSpPr/>
      </xdr:nvSpPr>
      <xdr:spPr>
        <a:xfrm>
          <a:off x="14732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77995</xdr:rowOff>
    </xdr:from>
    <xdr:ext cx="762000" cy="259045"/>
    <xdr:sp macro="" textlink="">
      <xdr:nvSpPr>
        <xdr:cNvPr id="456" name="テキスト ボックス 455"/>
        <xdr:cNvSpPr txBox="1"/>
      </xdr:nvSpPr>
      <xdr:spPr>
        <a:xfrm>
          <a:off x="14401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7" name="楕円 456"/>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8" name="テキスト ボックス 457"/>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9" name="楕円 458"/>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60" name="テキスト ボックス 45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132524</xdr:rowOff>
    </xdr:from>
    <xdr:to>
      <xdr:col>29</xdr:col>
      <xdr:colOff>127000</xdr:colOff>
      <xdr:row>18</xdr:row>
      <xdr:rowOff>9736</xdr:rowOff>
    </xdr:to>
    <xdr:cxnSp macro="">
      <xdr:nvCxnSpPr>
        <xdr:cNvPr id="50" name="直線コネクタ 49"/>
        <xdr:cNvCxnSpPr/>
      </xdr:nvCxnSpPr>
      <xdr:spPr bwMode="auto">
        <a:xfrm flipV="1">
          <a:off x="5003800" y="3094799"/>
          <a:ext cx="647700" cy="4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117301</xdr:rowOff>
    </xdr:from>
    <xdr:ext cx="762000" cy="259045"/>
    <xdr:sp macro="" textlink="">
      <xdr:nvSpPr>
        <xdr:cNvPr id="51" name="人口1人当たり決算額の推移平均値テキスト130"/>
        <xdr:cNvSpPr txBox="1"/>
      </xdr:nvSpPr>
      <xdr:spPr>
        <a:xfrm>
          <a:off x="5740400" y="3079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9736</xdr:rowOff>
    </xdr:from>
    <xdr:to>
      <xdr:col>26</xdr:col>
      <xdr:colOff>50800</xdr:colOff>
      <xdr:row>18</xdr:row>
      <xdr:rowOff>12540</xdr:rowOff>
    </xdr:to>
    <xdr:cxnSp macro="">
      <xdr:nvCxnSpPr>
        <xdr:cNvPr id="53" name="直線コネクタ 52"/>
        <xdr:cNvCxnSpPr/>
      </xdr:nvCxnSpPr>
      <xdr:spPr bwMode="auto">
        <a:xfrm flipV="1">
          <a:off x="4305300" y="3143461"/>
          <a:ext cx="698500" cy="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12540</xdr:rowOff>
    </xdr:from>
    <xdr:to>
      <xdr:col>22</xdr:col>
      <xdr:colOff>114300</xdr:colOff>
      <xdr:row>18</xdr:row>
      <xdr:rowOff>32261</xdr:rowOff>
    </xdr:to>
    <xdr:cxnSp macro="">
      <xdr:nvCxnSpPr>
        <xdr:cNvPr id="56" name="直線コネクタ 55"/>
        <xdr:cNvCxnSpPr/>
      </xdr:nvCxnSpPr>
      <xdr:spPr bwMode="auto">
        <a:xfrm flipV="1">
          <a:off x="3606800" y="3146265"/>
          <a:ext cx="698500" cy="1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32261</xdr:rowOff>
    </xdr:from>
    <xdr:to>
      <xdr:col>18</xdr:col>
      <xdr:colOff>177800</xdr:colOff>
      <xdr:row>18</xdr:row>
      <xdr:rowOff>89380</xdr:rowOff>
    </xdr:to>
    <xdr:cxnSp macro="">
      <xdr:nvCxnSpPr>
        <xdr:cNvPr id="59" name="直線コネクタ 58"/>
        <xdr:cNvCxnSpPr/>
      </xdr:nvCxnSpPr>
      <xdr:spPr bwMode="auto">
        <a:xfrm flipV="1">
          <a:off x="2908300" y="3165986"/>
          <a:ext cx="698500" cy="57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89100</xdr:rowOff>
    </xdr:from>
    <xdr:ext cx="762000" cy="259045"/>
    <xdr:sp macro="" textlink="">
      <xdr:nvSpPr>
        <xdr:cNvPr id="63" name="テキスト ボックス 62"/>
        <xdr:cNvSpPr txBox="1"/>
      </xdr:nvSpPr>
      <xdr:spPr>
        <a:xfrm>
          <a:off x="25273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81724</xdr:rowOff>
    </xdr:from>
    <xdr:to>
      <xdr:col>29</xdr:col>
      <xdr:colOff>177800</xdr:colOff>
      <xdr:row>18</xdr:row>
      <xdr:rowOff>11874</xdr:rowOff>
    </xdr:to>
    <xdr:sp macro="" textlink="">
      <xdr:nvSpPr>
        <xdr:cNvPr id="69" name="楕円 68"/>
        <xdr:cNvSpPr/>
      </xdr:nvSpPr>
      <xdr:spPr bwMode="auto">
        <a:xfrm>
          <a:off x="5600700" y="304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98251</xdr:rowOff>
    </xdr:from>
    <xdr:ext cx="762000" cy="259045"/>
    <xdr:sp macro="" textlink="">
      <xdr:nvSpPr>
        <xdr:cNvPr id="70" name="人口1人当たり決算額の推移該当値テキスト130"/>
        <xdr:cNvSpPr txBox="1"/>
      </xdr:nvSpPr>
      <xdr:spPr>
        <a:xfrm>
          <a:off x="5740400" y="288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130386</xdr:rowOff>
    </xdr:from>
    <xdr:to>
      <xdr:col>26</xdr:col>
      <xdr:colOff>101600</xdr:colOff>
      <xdr:row>18</xdr:row>
      <xdr:rowOff>60536</xdr:rowOff>
    </xdr:to>
    <xdr:sp macro="" textlink="">
      <xdr:nvSpPr>
        <xdr:cNvPr id="71" name="楕円 70"/>
        <xdr:cNvSpPr/>
      </xdr:nvSpPr>
      <xdr:spPr bwMode="auto">
        <a:xfrm>
          <a:off x="4953000" y="309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45313</xdr:rowOff>
    </xdr:from>
    <xdr:ext cx="736600" cy="259045"/>
    <xdr:sp macro="" textlink="">
      <xdr:nvSpPr>
        <xdr:cNvPr id="72" name="テキスト ボックス 71"/>
        <xdr:cNvSpPr txBox="1"/>
      </xdr:nvSpPr>
      <xdr:spPr>
        <a:xfrm>
          <a:off x="4622800" y="317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133190</xdr:rowOff>
    </xdr:from>
    <xdr:to>
      <xdr:col>22</xdr:col>
      <xdr:colOff>165100</xdr:colOff>
      <xdr:row>18</xdr:row>
      <xdr:rowOff>63340</xdr:rowOff>
    </xdr:to>
    <xdr:sp macro="" textlink="">
      <xdr:nvSpPr>
        <xdr:cNvPr id="73" name="楕円 72"/>
        <xdr:cNvSpPr/>
      </xdr:nvSpPr>
      <xdr:spPr bwMode="auto">
        <a:xfrm>
          <a:off x="4254500" y="309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48117</xdr:rowOff>
    </xdr:from>
    <xdr:ext cx="762000" cy="259045"/>
    <xdr:sp macro="" textlink="">
      <xdr:nvSpPr>
        <xdr:cNvPr id="74" name="テキスト ボックス 73"/>
        <xdr:cNvSpPr txBox="1"/>
      </xdr:nvSpPr>
      <xdr:spPr>
        <a:xfrm>
          <a:off x="3924300" y="318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152911</xdr:rowOff>
    </xdr:from>
    <xdr:to>
      <xdr:col>19</xdr:col>
      <xdr:colOff>38100</xdr:colOff>
      <xdr:row>18</xdr:row>
      <xdr:rowOff>83061</xdr:rowOff>
    </xdr:to>
    <xdr:sp macro="" textlink="">
      <xdr:nvSpPr>
        <xdr:cNvPr id="75" name="楕円 74"/>
        <xdr:cNvSpPr/>
      </xdr:nvSpPr>
      <xdr:spPr bwMode="auto">
        <a:xfrm>
          <a:off x="3556000" y="311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67837</xdr:rowOff>
    </xdr:from>
    <xdr:ext cx="762000" cy="259045"/>
    <xdr:sp macro="" textlink="">
      <xdr:nvSpPr>
        <xdr:cNvPr id="76" name="テキスト ボックス 75"/>
        <xdr:cNvSpPr txBox="1"/>
      </xdr:nvSpPr>
      <xdr:spPr>
        <a:xfrm>
          <a:off x="3225800" y="320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38580</xdr:rowOff>
    </xdr:from>
    <xdr:to>
      <xdr:col>15</xdr:col>
      <xdr:colOff>101600</xdr:colOff>
      <xdr:row>18</xdr:row>
      <xdr:rowOff>140180</xdr:rowOff>
    </xdr:to>
    <xdr:sp macro="" textlink="">
      <xdr:nvSpPr>
        <xdr:cNvPr id="77" name="楕円 76"/>
        <xdr:cNvSpPr/>
      </xdr:nvSpPr>
      <xdr:spPr bwMode="auto">
        <a:xfrm>
          <a:off x="2857500" y="317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124957</xdr:rowOff>
    </xdr:from>
    <xdr:ext cx="762000" cy="259045"/>
    <xdr:sp macro="" textlink="">
      <xdr:nvSpPr>
        <xdr:cNvPr id="78" name="テキスト ボックス 77"/>
        <xdr:cNvSpPr txBox="1"/>
      </xdr:nvSpPr>
      <xdr:spPr>
        <a:xfrm>
          <a:off x="2527300" y="325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163005</xdr:rowOff>
    </xdr:from>
    <xdr:to>
      <xdr:col>29</xdr:col>
      <xdr:colOff>127000</xdr:colOff>
      <xdr:row>35</xdr:row>
      <xdr:rowOff>204473</xdr:rowOff>
    </xdr:to>
    <xdr:cxnSp macro="">
      <xdr:nvCxnSpPr>
        <xdr:cNvPr id="110" name="直線コネクタ 109"/>
        <xdr:cNvCxnSpPr/>
      </xdr:nvCxnSpPr>
      <xdr:spPr bwMode="auto">
        <a:xfrm flipV="1">
          <a:off x="5003800" y="6773355"/>
          <a:ext cx="647700" cy="4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143345</xdr:rowOff>
    </xdr:from>
    <xdr:to>
      <xdr:col>26</xdr:col>
      <xdr:colOff>50800</xdr:colOff>
      <xdr:row>35</xdr:row>
      <xdr:rowOff>204473</xdr:rowOff>
    </xdr:to>
    <xdr:cxnSp macro="">
      <xdr:nvCxnSpPr>
        <xdr:cNvPr id="113" name="直線コネクタ 112"/>
        <xdr:cNvCxnSpPr/>
      </xdr:nvCxnSpPr>
      <xdr:spPr bwMode="auto">
        <a:xfrm>
          <a:off x="4305300" y="6753695"/>
          <a:ext cx="698500" cy="61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143345</xdr:rowOff>
    </xdr:from>
    <xdr:to>
      <xdr:col>22</xdr:col>
      <xdr:colOff>114300</xdr:colOff>
      <xdr:row>35</xdr:row>
      <xdr:rowOff>169085</xdr:rowOff>
    </xdr:to>
    <xdr:cxnSp macro="">
      <xdr:nvCxnSpPr>
        <xdr:cNvPr id="116" name="直線コネクタ 115"/>
        <xdr:cNvCxnSpPr/>
      </xdr:nvCxnSpPr>
      <xdr:spPr bwMode="auto">
        <a:xfrm flipV="1">
          <a:off x="3606800" y="6753695"/>
          <a:ext cx="6985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134750</xdr:rowOff>
    </xdr:from>
    <xdr:to>
      <xdr:col>18</xdr:col>
      <xdr:colOff>177800</xdr:colOff>
      <xdr:row>35</xdr:row>
      <xdr:rowOff>169085</xdr:rowOff>
    </xdr:to>
    <xdr:cxnSp macro="">
      <xdr:nvCxnSpPr>
        <xdr:cNvPr id="119" name="直線コネクタ 118"/>
        <xdr:cNvCxnSpPr/>
      </xdr:nvCxnSpPr>
      <xdr:spPr bwMode="auto">
        <a:xfrm>
          <a:off x="2908300" y="6745100"/>
          <a:ext cx="698500" cy="34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112205</xdr:rowOff>
    </xdr:from>
    <xdr:to>
      <xdr:col>29</xdr:col>
      <xdr:colOff>177800</xdr:colOff>
      <xdr:row>35</xdr:row>
      <xdr:rowOff>213805</xdr:rowOff>
    </xdr:to>
    <xdr:sp macro="" textlink="">
      <xdr:nvSpPr>
        <xdr:cNvPr id="129" name="楕円 128"/>
        <xdr:cNvSpPr/>
      </xdr:nvSpPr>
      <xdr:spPr bwMode="auto">
        <a:xfrm>
          <a:off x="5600700" y="672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300182</xdr:rowOff>
    </xdr:from>
    <xdr:ext cx="762000" cy="259045"/>
    <xdr:sp macro="" textlink="">
      <xdr:nvSpPr>
        <xdr:cNvPr id="130" name="人口1人当たり決算額の推移該当値テキスト445"/>
        <xdr:cNvSpPr txBox="1"/>
      </xdr:nvSpPr>
      <xdr:spPr>
        <a:xfrm>
          <a:off x="57404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153673</xdr:rowOff>
    </xdr:from>
    <xdr:to>
      <xdr:col>26</xdr:col>
      <xdr:colOff>101600</xdr:colOff>
      <xdr:row>35</xdr:row>
      <xdr:rowOff>255273</xdr:rowOff>
    </xdr:to>
    <xdr:sp macro="" textlink="">
      <xdr:nvSpPr>
        <xdr:cNvPr id="131" name="楕円 130"/>
        <xdr:cNvSpPr/>
      </xdr:nvSpPr>
      <xdr:spPr bwMode="auto">
        <a:xfrm>
          <a:off x="4953000" y="6764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265450</xdr:rowOff>
    </xdr:from>
    <xdr:ext cx="736600" cy="259045"/>
    <xdr:sp macro="" textlink="">
      <xdr:nvSpPr>
        <xdr:cNvPr id="132" name="テキスト ボックス 131"/>
        <xdr:cNvSpPr txBox="1"/>
      </xdr:nvSpPr>
      <xdr:spPr>
        <a:xfrm>
          <a:off x="4622800" y="653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92545</xdr:rowOff>
    </xdr:from>
    <xdr:to>
      <xdr:col>22</xdr:col>
      <xdr:colOff>165100</xdr:colOff>
      <xdr:row>35</xdr:row>
      <xdr:rowOff>194145</xdr:rowOff>
    </xdr:to>
    <xdr:sp macro="" textlink="">
      <xdr:nvSpPr>
        <xdr:cNvPr id="133" name="楕円 132"/>
        <xdr:cNvSpPr/>
      </xdr:nvSpPr>
      <xdr:spPr bwMode="auto">
        <a:xfrm>
          <a:off x="4254500" y="670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204322</xdr:rowOff>
    </xdr:from>
    <xdr:ext cx="762000" cy="259045"/>
    <xdr:sp macro="" textlink="">
      <xdr:nvSpPr>
        <xdr:cNvPr id="134" name="テキスト ボックス 133"/>
        <xdr:cNvSpPr txBox="1"/>
      </xdr:nvSpPr>
      <xdr:spPr>
        <a:xfrm>
          <a:off x="3924300" y="647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118285</xdr:rowOff>
    </xdr:from>
    <xdr:to>
      <xdr:col>19</xdr:col>
      <xdr:colOff>38100</xdr:colOff>
      <xdr:row>35</xdr:row>
      <xdr:rowOff>219885</xdr:rowOff>
    </xdr:to>
    <xdr:sp macro="" textlink="">
      <xdr:nvSpPr>
        <xdr:cNvPr id="135" name="楕円 134"/>
        <xdr:cNvSpPr/>
      </xdr:nvSpPr>
      <xdr:spPr bwMode="auto">
        <a:xfrm>
          <a:off x="3556000" y="672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230062</xdr:rowOff>
    </xdr:from>
    <xdr:ext cx="762000" cy="259045"/>
    <xdr:sp macro="" textlink="">
      <xdr:nvSpPr>
        <xdr:cNvPr id="136" name="テキスト ボックス 135"/>
        <xdr:cNvSpPr txBox="1"/>
      </xdr:nvSpPr>
      <xdr:spPr>
        <a:xfrm>
          <a:off x="3225800" y="649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83950</xdr:rowOff>
    </xdr:from>
    <xdr:to>
      <xdr:col>15</xdr:col>
      <xdr:colOff>101600</xdr:colOff>
      <xdr:row>35</xdr:row>
      <xdr:rowOff>185550</xdr:rowOff>
    </xdr:to>
    <xdr:sp macro="" textlink="">
      <xdr:nvSpPr>
        <xdr:cNvPr id="137" name="楕円 136"/>
        <xdr:cNvSpPr/>
      </xdr:nvSpPr>
      <xdr:spPr bwMode="auto">
        <a:xfrm>
          <a:off x="2857500" y="669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195727</xdr:rowOff>
    </xdr:from>
    <xdr:ext cx="762000" cy="259045"/>
    <xdr:sp macro="" textlink="">
      <xdr:nvSpPr>
        <xdr:cNvPr id="138" name="テキスト ボックス 137"/>
        <xdr:cNvSpPr txBox="1"/>
      </xdr:nvSpPr>
      <xdr:spPr>
        <a:xfrm>
          <a:off x="2527300" y="646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75311</xdr:rowOff>
    </xdr:from>
    <xdr:to>
      <xdr:col>24</xdr:col>
      <xdr:colOff>63500</xdr:colOff>
      <xdr:row>36</xdr:row>
      <xdr:rowOff>142815</xdr:rowOff>
    </xdr:to>
    <xdr:cxnSp macro="">
      <xdr:nvCxnSpPr>
        <xdr:cNvPr id="65" name="直線コネクタ 64"/>
        <xdr:cNvCxnSpPr/>
      </xdr:nvCxnSpPr>
      <xdr:spPr>
        <a:xfrm flipV="1">
          <a:off x="3797300" y="6247511"/>
          <a:ext cx="838200" cy="6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141538</xdr:rowOff>
    </xdr:from>
    <xdr:to>
      <xdr:col>19</xdr:col>
      <xdr:colOff>177800</xdr:colOff>
      <xdr:row>36</xdr:row>
      <xdr:rowOff>142815</xdr:rowOff>
    </xdr:to>
    <xdr:cxnSp macro="">
      <xdr:nvCxnSpPr>
        <xdr:cNvPr id="68" name="直線コネクタ 67"/>
        <xdr:cNvCxnSpPr/>
      </xdr:nvCxnSpPr>
      <xdr:spPr>
        <a:xfrm>
          <a:off x="2908300" y="6313738"/>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141538</xdr:rowOff>
    </xdr:from>
    <xdr:to>
      <xdr:col>15</xdr:col>
      <xdr:colOff>50800</xdr:colOff>
      <xdr:row>36</xdr:row>
      <xdr:rowOff>154597</xdr:rowOff>
    </xdr:to>
    <xdr:cxnSp macro="">
      <xdr:nvCxnSpPr>
        <xdr:cNvPr id="71" name="直線コネクタ 70"/>
        <xdr:cNvCxnSpPr/>
      </xdr:nvCxnSpPr>
      <xdr:spPr>
        <a:xfrm flipV="1">
          <a:off x="2019300" y="6313738"/>
          <a:ext cx="889000" cy="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154597</xdr:rowOff>
    </xdr:from>
    <xdr:to>
      <xdr:col>10</xdr:col>
      <xdr:colOff>114300</xdr:colOff>
      <xdr:row>37</xdr:row>
      <xdr:rowOff>42507</xdr:rowOff>
    </xdr:to>
    <xdr:cxnSp macro="">
      <xdr:nvCxnSpPr>
        <xdr:cNvPr id="74" name="直線コネクタ 73"/>
        <xdr:cNvCxnSpPr/>
      </xdr:nvCxnSpPr>
      <xdr:spPr>
        <a:xfrm flipV="1">
          <a:off x="1130300" y="6326797"/>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14365</xdr:rowOff>
    </xdr:from>
    <xdr:ext cx="534377" cy="259045"/>
    <xdr:sp macro="" textlink="">
      <xdr:nvSpPr>
        <xdr:cNvPr id="76" name="テキスト ボックス 75"/>
        <xdr:cNvSpPr txBox="1"/>
      </xdr:nvSpPr>
      <xdr:spPr>
        <a:xfrm>
          <a:off x="1752111" y="6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70543</xdr:rowOff>
    </xdr:from>
    <xdr:ext cx="534377" cy="259045"/>
    <xdr:sp macro="" textlink="">
      <xdr:nvSpPr>
        <xdr:cNvPr id="78" name="テキスト ボックス 77"/>
        <xdr:cNvSpPr txBox="1"/>
      </xdr:nvSpPr>
      <xdr:spPr>
        <a:xfrm>
          <a:off x="863111" y="60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24511</xdr:rowOff>
    </xdr:from>
    <xdr:to>
      <xdr:col>24</xdr:col>
      <xdr:colOff>114300</xdr:colOff>
      <xdr:row>36</xdr:row>
      <xdr:rowOff>126111</xdr:rowOff>
    </xdr:to>
    <xdr:sp macro="" textlink="">
      <xdr:nvSpPr>
        <xdr:cNvPr id="84" name="楕円 83"/>
        <xdr:cNvSpPr/>
      </xdr:nvSpPr>
      <xdr:spPr>
        <a:xfrm>
          <a:off x="4584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47388</xdr:rowOff>
    </xdr:from>
    <xdr:ext cx="534377" cy="259045"/>
    <xdr:sp macro="" textlink="">
      <xdr:nvSpPr>
        <xdr:cNvPr id="85" name="人件費該当値テキスト"/>
        <xdr:cNvSpPr txBox="1"/>
      </xdr:nvSpPr>
      <xdr:spPr>
        <a:xfrm>
          <a:off x="4686300"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92015</xdr:rowOff>
    </xdr:from>
    <xdr:to>
      <xdr:col>20</xdr:col>
      <xdr:colOff>38100</xdr:colOff>
      <xdr:row>37</xdr:row>
      <xdr:rowOff>22165</xdr:rowOff>
    </xdr:to>
    <xdr:sp macro="" textlink="">
      <xdr:nvSpPr>
        <xdr:cNvPr id="86" name="楕円 85"/>
        <xdr:cNvSpPr/>
      </xdr:nvSpPr>
      <xdr:spPr>
        <a:xfrm>
          <a:off x="3746500" y="62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13292</xdr:rowOff>
    </xdr:from>
    <xdr:ext cx="534377" cy="259045"/>
    <xdr:sp macro="" textlink="">
      <xdr:nvSpPr>
        <xdr:cNvPr id="87" name="テキスト ボックス 86"/>
        <xdr:cNvSpPr txBox="1"/>
      </xdr:nvSpPr>
      <xdr:spPr>
        <a:xfrm>
          <a:off x="3530111" y="63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90738</xdr:rowOff>
    </xdr:from>
    <xdr:to>
      <xdr:col>15</xdr:col>
      <xdr:colOff>101600</xdr:colOff>
      <xdr:row>37</xdr:row>
      <xdr:rowOff>20888</xdr:rowOff>
    </xdr:to>
    <xdr:sp macro="" textlink="">
      <xdr:nvSpPr>
        <xdr:cNvPr id="88" name="楕円 87"/>
        <xdr:cNvSpPr/>
      </xdr:nvSpPr>
      <xdr:spPr>
        <a:xfrm>
          <a:off x="2857500" y="62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12015</xdr:rowOff>
    </xdr:from>
    <xdr:ext cx="534377" cy="259045"/>
    <xdr:sp macro="" textlink="">
      <xdr:nvSpPr>
        <xdr:cNvPr id="89" name="テキスト ボックス 88"/>
        <xdr:cNvSpPr txBox="1"/>
      </xdr:nvSpPr>
      <xdr:spPr>
        <a:xfrm>
          <a:off x="2641111" y="63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103797</xdr:rowOff>
    </xdr:from>
    <xdr:to>
      <xdr:col>10</xdr:col>
      <xdr:colOff>165100</xdr:colOff>
      <xdr:row>37</xdr:row>
      <xdr:rowOff>33947</xdr:rowOff>
    </xdr:to>
    <xdr:sp macro="" textlink="">
      <xdr:nvSpPr>
        <xdr:cNvPr id="90" name="楕円 89"/>
        <xdr:cNvSpPr/>
      </xdr:nvSpPr>
      <xdr:spPr>
        <a:xfrm>
          <a:off x="1968500" y="62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25074</xdr:rowOff>
    </xdr:from>
    <xdr:ext cx="534377" cy="259045"/>
    <xdr:sp macro="" textlink="">
      <xdr:nvSpPr>
        <xdr:cNvPr id="91" name="テキスト ボックス 90"/>
        <xdr:cNvSpPr txBox="1"/>
      </xdr:nvSpPr>
      <xdr:spPr>
        <a:xfrm>
          <a:off x="1752111" y="63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163157</xdr:rowOff>
    </xdr:from>
    <xdr:to>
      <xdr:col>6</xdr:col>
      <xdr:colOff>38100</xdr:colOff>
      <xdr:row>37</xdr:row>
      <xdr:rowOff>93307</xdr:rowOff>
    </xdr:to>
    <xdr:sp macro="" textlink="">
      <xdr:nvSpPr>
        <xdr:cNvPr id="92" name="楕円 91"/>
        <xdr:cNvSpPr/>
      </xdr:nvSpPr>
      <xdr:spPr>
        <a:xfrm>
          <a:off x="1079500" y="63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84434</xdr:rowOff>
    </xdr:from>
    <xdr:ext cx="534377" cy="259045"/>
    <xdr:sp macro="" textlink="">
      <xdr:nvSpPr>
        <xdr:cNvPr id="93" name="テキスト ボックス 92"/>
        <xdr:cNvSpPr txBox="1"/>
      </xdr:nvSpPr>
      <xdr:spPr>
        <a:xfrm>
          <a:off x="863111" y="64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94780</xdr:rowOff>
    </xdr:from>
    <xdr:to>
      <xdr:col>24</xdr:col>
      <xdr:colOff>63500</xdr:colOff>
      <xdr:row>57</xdr:row>
      <xdr:rowOff>95710</xdr:rowOff>
    </xdr:to>
    <xdr:cxnSp macro="">
      <xdr:nvCxnSpPr>
        <xdr:cNvPr id="123" name="直線コネクタ 122"/>
        <xdr:cNvCxnSpPr/>
      </xdr:nvCxnSpPr>
      <xdr:spPr>
        <a:xfrm flipV="1">
          <a:off x="3797300" y="9867430"/>
          <a:ext cx="8382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95710</xdr:rowOff>
    </xdr:from>
    <xdr:to>
      <xdr:col>19</xdr:col>
      <xdr:colOff>177800</xdr:colOff>
      <xdr:row>57</xdr:row>
      <xdr:rowOff>114569</xdr:rowOff>
    </xdr:to>
    <xdr:cxnSp macro="">
      <xdr:nvCxnSpPr>
        <xdr:cNvPr id="126" name="直線コネクタ 125"/>
        <xdr:cNvCxnSpPr/>
      </xdr:nvCxnSpPr>
      <xdr:spPr>
        <a:xfrm flipV="1">
          <a:off x="2908300" y="9868360"/>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82847</xdr:rowOff>
    </xdr:from>
    <xdr:to>
      <xdr:col>15</xdr:col>
      <xdr:colOff>50800</xdr:colOff>
      <xdr:row>57</xdr:row>
      <xdr:rowOff>114569</xdr:rowOff>
    </xdr:to>
    <xdr:cxnSp macro="">
      <xdr:nvCxnSpPr>
        <xdr:cNvPr id="129" name="直線コネクタ 128"/>
        <xdr:cNvCxnSpPr/>
      </xdr:nvCxnSpPr>
      <xdr:spPr>
        <a:xfrm>
          <a:off x="2019300" y="9855497"/>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82847</xdr:rowOff>
    </xdr:from>
    <xdr:to>
      <xdr:col>10</xdr:col>
      <xdr:colOff>114300</xdr:colOff>
      <xdr:row>58</xdr:row>
      <xdr:rowOff>353</xdr:rowOff>
    </xdr:to>
    <xdr:cxnSp macro="">
      <xdr:nvCxnSpPr>
        <xdr:cNvPr id="132" name="直線コネクタ 131"/>
        <xdr:cNvCxnSpPr/>
      </xdr:nvCxnSpPr>
      <xdr:spPr>
        <a:xfrm flipV="1">
          <a:off x="1130300" y="9855497"/>
          <a:ext cx="889000" cy="8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135496</xdr:rowOff>
    </xdr:from>
    <xdr:to>
      <xdr:col>10</xdr:col>
      <xdr:colOff>165100</xdr:colOff>
      <xdr:row>57</xdr:row>
      <xdr:rowOff>65646</xdr:rowOff>
    </xdr:to>
    <xdr:sp macro="" textlink="">
      <xdr:nvSpPr>
        <xdr:cNvPr id="133" name="フローチャート: 判断 132"/>
        <xdr:cNvSpPr/>
      </xdr:nvSpPr>
      <xdr:spPr>
        <a:xfrm>
          <a:off x="1968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82173</xdr:rowOff>
    </xdr:from>
    <xdr:ext cx="534377" cy="259045"/>
    <xdr:sp macro="" textlink="">
      <xdr:nvSpPr>
        <xdr:cNvPr id="134" name="テキスト ボックス 133"/>
        <xdr:cNvSpPr txBox="1"/>
      </xdr:nvSpPr>
      <xdr:spPr>
        <a:xfrm>
          <a:off x="1752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131328</xdr:rowOff>
    </xdr:from>
    <xdr:to>
      <xdr:col>6</xdr:col>
      <xdr:colOff>38100</xdr:colOff>
      <xdr:row>58</xdr:row>
      <xdr:rowOff>61478</xdr:rowOff>
    </xdr:to>
    <xdr:sp macro="" textlink="">
      <xdr:nvSpPr>
        <xdr:cNvPr id="135" name="フローチャート: 判断 134"/>
        <xdr:cNvSpPr/>
      </xdr:nvSpPr>
      <xdr:spPr>
        <a:xfrm>
          <a:off x="1079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52605</xdr:rowOff>
    </xdr:from>
    <xdr:ext cx="534377" cy="259045"/>
    <xdr:sp macro="" textlink="">
      <xdr:nvSpPr>
        <xdr:cNvPr id="136" name="テキスト ボックス 135"/>
        <xdr:cNvSpPr txBox="1"/>
      </xdr:nvSpPr>
      <xdr:spPr>
        <a:xfrm>
          <a:off x="863111" y="99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43980</xdr:rowOff>
    </xdr:from>
    <xdr:to>
      <xdr:col>24</xdr:col>
      <xdr:colOff>114300</xdr:colOff>
      <xdr:row>57</xdr:row>
      <xdr:rowOff>145580</xdr:rowOff>
    </xdr:to>
    <xdr:sp macro="" textlink="">
      <xdr:nvSpPr>
        <xdr:cNvPr id="142" name="楕円 141"/>
        <xdr:cNvSpPr/>
      </xdr:nvSpPr>
      <xdr:spPr>
        <a:xfrm>
          <a:off x="4584700" y="98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66857</xdr:rowOff>
    </xdr:from>
    <xdr:ext cx="534377" cy="259045"/>
    <xdr:sp macro="" textlink="">
      <xdr:nvSpPr>
        <xdr:cNvPr id="143" name="物件費該当値テキスト"/>
        <xdr:cNvSpPr txBox="1"/>
      </xdr:nvSpPr>
      <xdr:spPr>
        <a:xfrm>
          <a:off x="4686300" y="96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44910</xdr:rowOff>
    </xdr:from>
    <xdr:to>
      <xdr:col>20</xdr:col>
      <xdr:colOff>38100</xdr:colOff>
      <xdr:row>57</xdr:row>
      <xdr:rowOff>146510</xdr:rowOff>
    </xdr:to>
    <xdr:sp macro="" textlink="">
      <xdr:nvSpPr>
        <xdr:cNvPr id="144" name="楕円 143"/>
        <xdr:cNvSpPr/>
      </xdr:nvSpPr>
      <xdr:spPr>
        <a:xfrm>
          <a:off x="3746500" y="981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163037</xdr:rowOff>
    </xdr:from>
    <xdr:ext cx="534377" cy="259045"/>
    <xdr:sp macro="" textlink="">
      <xdr:nvSpPr>
        <xdr:cNvPr id="145" name="テキスト ボックス 144"/>
        <xdr:cNvSpPr txBox="1"/>
      </xdr:nvSpPr>
      <xdr:spPr>
        <a:xfrm>
          <a:off x="3530111" y="95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63769</xdr:rowOff>
    </xdr:from>
    <xdr:to>
      <xdr:col>15</xdr:col>
      <xdr:colOff>101600</xdr:colOff>
      <xdr:row>57</xdr:row>
      <xdr:rowOff>165369</xdr:rowOff>
    </xdr:to>
    <xdr:sp macro="" textlink="">
      <xdr:nvSpPr>
        <xdr:cNvPr id="146" name="楕円 145"/>
        <xdr:cNvSpPr/>
      </xdr:nvSpPr>
      <xdr:spPr>
        <a:xfrm>
          <a:off x="2857500" y="98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156496</xdr:rowOff>
    </xdr:from>
    <xdr:ext cx="534377" cy="259045"/>
    <xdr:sp macro="" textlink="">
      <xdr:nvSpPr>
        <xdr:cNvPr id="147" name="テキスト ボックス 146"/>
        <xdr:cNvSpPr txBox="1"/>
      </xdr:nvSpPr>
      <xdr:spPr>
        <a:xfrm>
          <a:off x="2641111" y="992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32047</xdr:rowOff>
    </xdr:from>
    <xdr:to>
      <xdr:col>10</xdr:col>
      <xdr:colOff>165100</xdr:colOff>
      <xdr:row>57</xdr:row>
      <xdr:rowOff>133647</xdr:rowOff>
    </xdr:to>
    <xdr:sp macro="" textlink="">
      <xdr:nvSpPr>
        <xdr:cNvPr id="148" name="楕円 147"/>
        <xdr:cNvSpPr/>
      </xdr:nvSpPr>
      <xdr:spPr>
        <a:xfrm>
          <a:off x="1968500" y="980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124774</xdr:rowOff>
    </xdr:from>
    <xdr:ext cx="534377" cy="259045"/>
    <xdr:sp macro="" textlink="">
      <xdr:nvSpPr>
        <xdr:cNvPr id="149" name="テキスト ボックス 148"/>
        <xdr:cNvSpPr txBox="1"/>
      </xdr:nvSpPr>
      <xdr:spPr>
        <a:xfrm>
          <a:off x="1752111" y="98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121003</xdr:rowOff>
    </xdr:from>
    <xdr:to>
      <xdr:col>6</xdr:col>
      <xdr:colOff>38100</xdr:colOff>
      <xdr:row>58</xdr:row>
      <xdr:rowOff>51153</xdr:rowOff>
    </xdr:to>
    <xdr:sp macro="" textlink="">
      <xdr:nvSpPr>
        <xdr:cNvPr id="150" name="楕円 149"/>
        <xdr:cNvSpPr/>
      </xdr:nvSpPr>
      <xdr:spPr>
        <a:xfrm>
          <a:off x="1079500" y="989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67680</xdr:rowOff>
    </xdr:from>
    <xdr:ext cx="534377" cy="259045"/>
    <xdr:sp macro="" textlink="">
      <xdr:nvSpPr>
        <xdr:cNvPr id="151" name="テキスト ボックス 150"/>
        <xdr:cNvSpPr txBox="1"/>
      </xdr:nvSpPr>
      <xdr:spPr>
        <a:xfrm>
          <a:off x="863111" y="966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77961</xdr:rowOff>
    </xdr:from>
    <xdr:to>
      <xdr:col>24</xdr:col>
      <xdr:colOff>63500</xdr:colOff>
      <xdr:row>79</xdr:row>
      <xdr:rowOff>78108</xdr:rowOff>
    </xdr:to>
    <xdr:cxnSp macro="">
      <xdr:nvCxnSpPr>
        <xdr:cNvPr id="182" name="直線コネクタ 181"/>
        <xdr:cNvCxnSpPr/>
      </xdr:nvCxnSpPr>
      <xdr:spPr>
        <a:xfrm flipV="1">
          <a:off x="3797300" y="13622511"/>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78108</xdr:rowOff>
    </xdr:from>
    <xdr:to>
      <xdr:col>19</xdr:col>
      <xdr:colOff>177800</xdr:colOff>
      <xdr:row>79</xdr:row>
      <xdr:rowOff>83775</xdr:rowOff>
    </xdr:to>
    <xdr:cxnSp macro="">
      <xdr:nvCxnSpPr>
        <xdr:cNvPr id="185" name="直線コネクタ 184"/>
        <xdr:cNvCxnSpPr/>
      </xdr:nvCxnSpPr>
      <xdr:spPr>
        <a:xfrm flipV="1">
          <a:off x="2908300" y="13622658"/>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82860</xdr:rowOff>
    </xdr:from>
    <xdr:to>
      <xdr:col>15</xdr:col>
      <xdr:colOff>50800</xdr:colOff>
      <xdr:row>79</xdr:row>
      <xdr:rowOff>83775</xdr:rowOff>
    </xdr:to>
    <xdr:cxnSp macro="">
      <xdr:nvCxnSpPr>
        <xdr:cNvPr id="188" name="直線コネクタ 187"/>
        <xdr:cNvCxnSpPr/>
      </xdr:nvCxnSpPr>
      <xdr:spPr>
        <a:xfrm>
          <a:off x="2019300" y="136274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82860</xdr:rowOff>
    </xdr:from>
    <xdr:to>
      <xdr:col>10</xdr:col>
      <xdr:colOff>114300</xdr:colOff>
      <xdr:row>79</xdr:row>
      <xdr:rowOff>90846</xdr:rowOff>
    </xdr:to>
    <xdr:cxnSp macro="">
      <xdr:nvCxnSpPr>
        <xdr:cNvPr id="191" name="直線コネクタ 190"/>
        <xdr:cNvCxnSpPr/>
      </xdr:nvCxnSpPr>
      <xdr:spPr>
        <a:xfrm flipV="1">
          <a:off x="1130300" y="13627410"/>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2" name="フローチャート: 判断 191"/>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96238</xdr:rowOff>
    </xdr:from>
    <xdr:ext cx="469744" cy="259045"/>
    <xdr:sp macro="" textlink="">
      <xdr:nvSpPr>
        <xdr:cNvPr id="193" name="テキスト ボックス 192"/>
        <xdr:cNvSpPr txBox="1"/>
      </xdr:nvSpPr>
      <xdr:spPr>
        <a:xfrm>
          <a:off x="1784428" y="1329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4" name="フローチャート: 判断 193"/>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101561</xdr:rowOff>
    </xdr:from>
    <xdr:ext cx="469744" cy="259045"/>
    <xdr:sp macro="" textlink="">
      <xdr:nvSpPr>
        <xdr:cNvPr id="195" name="テキスト ボックス 194"/>
        <xdr:cNvSpPr txBox="1"/>
      </xdr:nvSpPr>
      <xdr:spPr>
        <a:xfrm>
          <a:off x="895428" y="133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27161</xdr:rowOff>
    </xdr:from>
    <xdr:to>
      <xdr:col>24</xdr:col>
      <xdr:colOff>114300</xdr:colOff>
      <xdr:row>79</xdr:row>
      <xdr:rowOff>128761</xdr:rowOff>
    </xdr:to>
    <xdr:sp macro="" textlink="">
      <xdr:nvSpPr>
        <xdr:cNvPr id="201" name="楕円 200"/>
        <xdr:cNvSpPr/>
      </xdr:nvSpPr>
      <xdr:spPr>
        <a:xfrm>
          <a:off x="4584700" y="135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113538</xdr:rowOff>
    </xdr:from>
    <xdr:ext cx="469744" cy="259045"/>
    <xdr:sp macro="" textlink="">
      <xdr:nvSpPr>
        <xdr:cNvPr id="202" name="維持補修費該当値テキスト"/>
        <xdr:cNvSpPr txBox="1"/>
      </xdr:nvSpPr>
      <xdr:spPr>
        <a:xfrm>
          <a:off x="4686300" y="1348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27308</xdr:rowOff>
    </xdr:from>
    <xdr:to>
      <xdr:col>20</xdr:col>
      <xdr:colOff>38100</xdr:colOff>
      <xdr:row>79</xdr:row>
      <xdr:rowOff>128908</xdr:rowOff>
    </xdr:to>
    <xdr:sp macro="" textlink="">
      <xdr:nvSpPr>
        <xdr:cNvPr id="203" name="楕円 202"/>
        <xdr:cNvSpPr/>
      </xdr:nvSpPr>
      <xdr:spPr>
        <a:xfrm>
          <a:off x="3746500" y="135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120035</xdr:rowOff>
    </xdr:from>
    <xdr:ext cx="469744" cy="259045"/>
    <xdr:sp macro="" textlink="">
      <xdr:nvSpPr>
        <xdr:cNvPr id="204" name="テキスト ボックス 203"/>
        <xdr:cNvSpPr txBox="1"/>
      </xdr:nvSpPr>
      <xdr:spPr>
        <a:xfrm>
          <a:off x="3562428" y="1366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32975</xdr:rowOff>
    </xdr:from>
    <xdr:to>
      <xdr:col>15</xdr:col>
      <xdr:colOff>101600</xdr:colOff>
      <xdr:row>79</xdr:row>
      <xdr:rowOff>134575</xdr:rowOff>
    </xdr:to>
    <xdr:sp macro="" textlink="">
      <xdr:nvSpPr>
        <xdr:cNvPr id="205" name="楕円 204"/>
        <xdr:cNvSpPr/>
      </xdr:nvSpPr>
      <xdr:spPr>
        <a:xfrm>
          <a:off x="2857500" y="135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125702</xdr:rowOff>
    </xdr:from>
    <xdr:ext cx="378565" cy="259045"/>
    <xdr:sp macro="" textlink="">
      <xdr:nvSpPr>
        <xdr:cNvPr id="206" name="テキスト ボックス 205"/>
        <xdr:cNvSpPr txBox="1"/>
      </xdr:nvSpPr>
      <xdr:spPr>
        <a:xfrm>
          <a:off x="2719017" y="13670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32060</xdr:rowOff>
    </xdr:from>
    <xdr:to>
      <xdr:col>10</xdr:col>
      <xdr:colOff>165100</xdr:colOff>
      <xdr:row>79</xdr:row>
      <xdr:rowOff>133660</xdr:rowOff>
    </xdr:to>
    <xdr:sp macro="" textlink="">
      <xdr:nvSpPr>
        <xdr:cNvPr id="207" name="楕円 206"/>
        <xdr:cNvSpPr/>
      </xdr:nvSpPr>
      <xdr:spPr>
        <a:xfrm>
          <a:off x="1968500" y="135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124787</xdr:rowOff>
    </xdr:from>
    <xdr:ext cx="378565" cy="259045"/>
    <xdr:sp macro="" textlink="">
      <xdr:nvSpPr>
        <xdr:cNvPr id="208" name="テキスト ボックス 207"/>
        <xdr:cNvSpPr txBox="1"/>
      </xdr:nvSpPr>
      <xdr:spPr>
        <a:xfrm>
          <a:off x="1830017" y="13669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40046</xdr:rowOff>
    </xdr:from>
    <xdr:to>
      <xdr:col>6</xdr:col>
      <xdr:colOff>38100</xdr:colOff>
      <xdr:row>79</xdr:row>
      <xdr:rowOff>141646</xdr:rowOff>
    </xdr:to>
    <xdr:sp macro="" textlink="">
      <xdr:nvSpPr>
        <xdr:cNvPr id="209" name="楕円 208"/>
        <xdr:cNvSpPr/>
      </xdr:nvSpPr>
      <xdr:spPr>
        <a:xfrm>
          <a:off x="1079500" y="135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132773</xdr:rowOff>
    </xdr:from>
    <xdr:ext cx="378565" cy="259045"/>
    <xdr:sp macro="" textlink="">
      <xdr:nvSpPr>
        <xdr:cNvPr id="210" name="テキスト ボックス 209"/>
        <xdr:cNvSpPr txBox="1"/>
      </xdr:nvSpPr>
      <xdr:spPr>
        <a:xfrm>
          <a:off x="941017" y="13677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148273</xdr:rowOff>
    </xdr:from>
    <xdr:to>
      <xdr:col>24</xdr:col>
      <xdr:colOff>63500</xdr:colOff>
      <xdr:row>96</xdr:row>
      <xdr:rowOff>30257</xdr:rowOff>
    </xdr:to>
    <xdr:cxnSp macro="">
      <xdr:nvCxnSpPr>
        <xdr:cNvPr id="240" name="直線コネクタ 239"/>
        <xdr:cNvCxnSpPr/>
      </xdr:nvCxnSpPr>
      <xdr:spPr>
        <a:xfrm flipV="1">
          <a:off x="3797300" y="16436023"/>
          <a:ext cx="838200" cy="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30257</xdr:rowOff>
    </xdr:from>
    <xdr:to>
      <xdr:col>19</xdr:col>
      <xdr:colOff>177800</xdr:colOff>
      <xdr:row>96</xdr:row>
      <xdr:rowOff>106896</xdr:rowOff>
    </xdr:to>
    <xdr:cxnSp macro="">
      <xdr:nvCxnSpPr>
        <xdr:cNvPr id="243" name="直線コネクタ 242"/>
        <xdr:cNvCxnSpPr/>
      </xdr:nvCxnSpPr>
      <xdr:spPr>
        <a:xfrm flipV="1">
          <a:off x="2908300" y="16489457"/>
          <a:ext cx="889000" cy="7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106896</xdr:rowOff>
    </xdr:from>
    <xdr:to>
      <xdr:col>15</xdr:col>
      <xdr:colOff>50800</xdr:colOff>
      <xdr:row>97</xdr:row>
      <xdr:rowOff>2597</xdr:rowOff>
    </xdr:to>
    <xdr:cxnSp macro="">
      <xdr:nvCxnSpPr>
        <xdr:cNvPr id="246" name="直線コネクタ 245"/>
        <xdr:cNvCxnSpPr/>
      </xdr:nvCxnSpPr>
      <xdr:spPr>
        <a:xfrm flipV="1">
          <a:off x="2019300" y="16566096"/>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2597</xdr:rowOff>
    </xdr:from>
    <xdr:to>
      <xdr:col>10</xdr:col>
      <xdr:colOff>114300</xdr:colOff>
      <xdr:row>98</xdr:row>
      <xdr:rowOff>23133</xdr:rowOff>
    </xdr:to>
    <xdr:cxnSp macro="">
      <xdr:nvCxnSpPr>
        <xdr:cNvPr id="249" name="直線コネクタ 248"/>
        <xdr:cNvCxnSpPr/>
      </xdr:nvCxnSpPr>
      <xdr:spPr>
        <a:xfrm flipV="1">
          <a:off x="1130300" y="16633247"/>
          <a:ext cx="889000" cy="19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0" name="フローチャート: 判断 249"/>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17245</xdr:rowOff>
    </xdr:from>
    <xdr:ext cx="534377" cy="259045"/>
    <xdr:sp macro="" textlink="">
      <xdr:nvSpPr>
        <xdr:cNvPr id="251" name="テキスト ボックス 250"/>
        <xdr:cNvSpPr txBox="1"/>
      </xdr:nvSpPr>
      <xdr:spPr>
        <a:xfrm>
          <a:off x="1752111" y="168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2" name="フローチャート: 判断 251"/>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126592</xdr:rowOff>
    </xdr:from>
    <xdr:ext cx="534377" cy="259045"/>
    <xdr:sp macro="" textlink="">
      <xdr:nvSpPr>
        <xdr:cNvPr id="253" name="テキスト ボックス 252"/>
        <xdr:cNvSpPr txBox="1"/>
      </xdr:nvSpPr>
      <xdr:spPr>
        <a:xfrm>
          <a:off x="863111" y="1692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97473</xdr:rowOff>
    </xdr:from>
    <xdr:to>
      <xdr:col>24</xdr:col>
      <xdr:colOff>114300</xdr:colOff>
      <xdr:row>96</xdr:row>
      <xdr:rowOff>27623</xdr:rowOff>
    </xdr:to>
    <xdr:sp macro="" textlink="">
      <xdr:nvSpPr>
        <xdr:cNvPr id="259" name="楕円 258"/>
        <xdr:cNvSpPr/>
      </xdr:nvSpPr>
      <xdr:spPr>
        <a:xfrm>
          <a:off x="4584700" y="163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120350</xdr:rowOff>
    </xdr:from>
    <xdr:ext cx="534377" cy="259045"/>
    <xdr:sp macro="" textlink="">
      <xdr:nvSpPr>
        <xdr:cNvPr id="260" name="扶助費該当値テキスト"/>
        <xdr:cNvSpPr txBox="1"/>
      </xdr:nvSpPr>
      <xdr:spPr>
        <a:xfrm>
          <a:off x="4686300" y="162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150907</xdr:rowOff>
    </xdr:from>
    <xdr:to>
      <xdr:col>20</xdr:col>
      <xdr:colOff>38100</xdr:colOff>
      <xdr:row>96</xdr:row>
      <xdr:rowOff>81057</xdr:rowOff>
    </xdr:to>
    <xdr:sp macro="" textlink="">
      <xdr:nvSpPr>
        <xdr:cNvPr id="261" name="楕円 260"/>
        <xdr:cNvSpPr/>
      </xdr:nvSpPr>
      <xdr:spPr>
        <a:xfrm>
          <a:off x="3746500" y="164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97584</xdr:rowOff>
    </xdr:from>
    <xdr:ext cx="534377" cy="259045"/>
    <xdr:sp macro="" textlink="">
      <xdr:nvSpPr>
        <xdr:cNvPr id="262" name="テキスト ボックス 261"/>
        <xdr:cNvSpPr txBox="1"/>
      </xdr:nvSpPr>
      <xdr:spPr>
        <a:xfrm>
          <a:off x="3530111" y="162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56096</xdr:rowOff>
    </xdr:from>
    <xdr:to>
      <xdr:col>15</xdr:col>
      <xdr:colOff>101600</xdr:colOff>
      <xdr:row>96</xdr:row>
      <xdr:rowOff>157696</xdr:rowOff>
    </xdr:to>
    <xdr:sp macro="" textlink="">
      <xdr:nvSpPr>
        <xdr:cNvPr id="263" name="楕円 262"/>
        <xdr:cNvSpPr/>
      </xdr:nvSpPr>
      <xdr:spPr>
        <a:xfrm>
          <a:off x="2857500" y="165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2773</xdr:rowOff>
    </xdr:from>
    <xdr:ext cx="534377" cy="259045"/>
    <xdr:sp macro="" textlink="">
      <xdr:nvSpPr>
        <xdr:cNvPr id="264" name="テキスト ボックス 263"/>
        <xdr:cNvSpPr txBox="1"/>
      </xdr:nvSpPr>
      <xdr:spPr>
        <a:xfrm>
          <a:off x="2641111" y="162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123247</xdr:rowOff>
    </xdr:from>
    <xdr:to>
      <xdr:col>10</xdr:col>
      <xdr:colOff>165100</xdr:colOff>
      <xdr:row>97</xdr:row>
      <xdr:rowOff>53397</xdr:rowOff>
    </xdr:to>
    <xdr:sp macro="" textlink="">
      <xdr:nvSpPr>
        <xdr:cNvPr id="265" name="楕円 264"/>
        <xdr:cNvSpPr/>
      </xdr:nvSpPr>
      <xdr:spPr>
        <a:xfrm>
          <a:off x="1968500" y="165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69924</xdr:rowOff>
    </xdr:from>
    <xdr:ext cx="534377" cy="259045"/>
    <xdr:sp macro="" textlink="">
      <xdr:nvSpPr>
        <xdr:cNvPr id="266" name="テキスト ボックス 265"/>
        <xdr:cNvSpPr txBox="1"/>
      </xdr:nvSpPr>
      <xdr:spPr>
        <a:xfrm>
          <a:off x="1752111" y="163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143783</xdr:rowOff>
    </xdr:from>
    <xdr:to>
      <xdr:col>6</xdr:col>
      <xdr:colOff>38100</xdr:colOff>
      <xdr:row>98</xdr:row>
      <xdr:rowOff>73933</xdr:rowOff>
    </xdr:to>
    <xdr:sp macro="" textlink="">
      <xdr:nvSpPr>
        <xdr:cNvPr id="267" name="楕円 266"/>
        <xdr:cNvSpPr/>
      </xdr:nvSpPr>
      <xdr:spPr>
        <a:xfrm>
          <a:off x="1079500" y="167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90460</xdr:rowOff>
    </xdr:from>
    <xdr:ext cx="534377" cy="259045"/>
    <xdr:sp macro="" textlink="">
      <xdr:nvSpPr>
        <xdr:cNvPr id="268" name="テキスト ボックス 267"/>
        <xdr:cNvSpPr txBox="1"/>
      </xdr:nvSpPr>
      <xdr:spPr>
        <a:xfrm>
          <a:off x="863111" y="1654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141469</xdr:rowOff>
    </xdr:from>
    <xdr:to>
      <xdr:col>55</xdr:col>
      <xdr:colOff>0</xdr:colOff>
      <xdr:row>36</xdr:row>
      <xdr:rowOff>147038</xdr:rowOff>
    </xdr:to>
    <xdr:cxnSp macro="">
      <xdr:nvCxnSpPr>
        <xdr:cNvPr id="295" name="直線コネクタ 294"/>
        <xdr:cNvCxnSpPr/>
      </xdr:nvCxnSpPr>
      <xdr:spPr>
        <a:xfrm>
          <a:off x="9639300" y="6313669"/>
          <a:ext cx="8382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6"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100047</xdr:rowOff>
    </xdr:from>
    <xdr:to>
      <xdr:col>50</xdr:col>
      <xdr:colOff>114300</xdr:colOff>
      <xdr:row>36</xdr:row>
      <xdr:rowOff>141469</xdr:rowOff>
    </xdr:to>
    <xdr:cxnSp macro="">
      <xdr:nvCxnSpPr>
        <xdr:cNvPr id="298" name="直線コネクタ 297"/>
        <xdr:cNvCxnSpPr/>
      </xdr:nvCxnSpPr>
      <xdr:spPr>
        <a:xfrm>
          <a:off x="8750300" y="6272247"/>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0" name="テキスト ボックス 299"/>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100047</xdr:rowOff>
    </xdr:from>
    <xdr:to>
      <xdr:col>45</xdr:col>
      <xdr:colOff>177800</xdr:colOff>
      <xdr:row>37</xdr:row>
      <xdr:rowOff>30274</xdr:rowOff>
    </xdr:to>
    <xdr:cxnSp macro="">
      <xdr:nvCxnSpPr>
        <xdr:cNvPr id="301" name="直線コネクタ 300"/>
        <xdr:cNvCxnSpPr/>
      </xdr:nvCxnSpPr>
      <xdr:spPr>
        <a:xfrm flipV="1">
          <a:off x="7861300" y="6272247"/>
          <a:ext cx="889000" cy="10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30274</xdr:rowOff>
    </xdr:from>
    <xdr:to>
      <xdr:col>41</xdr:col>
      <xdr:colOff>50800</xdr:colOff>
      <xdr:row>37</xdr:row>
      <xdr:rowOff>49399</xdr:rowOff>
    </xdr:to>
    <xdr:cxnSp macro="">
      <xdr:nvCxnSpPr>
        <xdr:cNvPr id="304" name="直線コネクタ 303"/>
        <xdr:cNvCxnSpPr/>
      </xdr:nvCxnSpPr>
      <xdr:spPr>
        <a:xfrm flipV="1">
          <a:off x="6972300" y="6373924"/>
          <a:ext cx="8890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5" name="フローチャート: 判断 304"/>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6" name="テキスト ボックス 305"/>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7" name="フローチャート: 判断 306"/>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8" name="テキスト ボックス 307"/>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96238</xdr:rowOff>
    </xdr:from>
    <xdr:to>
      <xdr:col>55</xdr:col>
      <xdr:colOff>50800</xdr:colOff>
      <xdr:row>37</xdr:row>
      <xdr:rowOff>26388</xdr:rowOff>
    </xdr:to>
    <xdr:sp macro="" textlink="">
      <xdr:nvSpPr>
        <xdr:cNvPr id="314" name="楕円 313"/>
        <xdr:cNvSpPr/>
      </xdr:nvSpPr>
      <xdr:spPr>
        <a:xfrm>
          <a:off x="10426700" y="62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74665</xdr:rowOff>
    </xdr:from>
    <xdr:ext cx="534377" cy="259045"/>
    <xdr:sp macro="" textlink="">
      <xdr:nvSpPr>
        <xdr:cNvPr id="315" name="補助費等該当値テキスト"/>
        <xdr:cNvSpPr txBox="1"/>
      </xdr:nvSpPr>
      <xdr:spPr>
        <a:xfrm>
          <a:off x="10528300" y="62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90669</xdr:rowOff>
    </xdr:from>
    <xdr:to>
      <xdr:col>50</xdr:col>
      <xdr:colOff>165100</xdr:colOff>
      <xdr:row>37</xdr:row>
      <xdr:rowOff>20819</xdr:rowOff>
    </xdr:to>
    <xdr:sp macro="" textlink="">
      <xdr:nvSpPr>
        <xdr:cNvPr id="316" name="楕円 315"/>
        <xdr:cNvSpPr/>
      </xdr:nvSpPr>
      <xdr:spPr>
        <a:xfrm>
          <a:off x="9588500" y="62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11946</xdr:rowOff>
    </xdr:from>
    <xdr:ext cx="534377" cy="259045"/>
    <xdr:sp macro="" textlink="">
      <xdr:nvSpPr>
        <xdr:cNvPr id="317" name="テキスト ボックス 316"/>
        <xdr:cNvSpPr txBox="1"/>
      </xdr:nvSpPr>
      <xdr:spPr>
        <a:xfrm>
          <a:off x="9372111" y="63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49247</xdr:rowOff>
    </xdr:from>
    <xdr:to>
      <xdr:col>46</xdr:col>
      <xdr:colOff>38100</xdr:colOff>
      <xdr:row>36</xdr:row>
      <xdr:rowOff>150847</xdr:rowOff>
    </xdr:to>
    <xdr:sp macro="" textlink="">
      <xdr:nvSpPr>
        <xdr:cNvPr id="318" name="楕円 317"/>
        <xdr:cNvSpPr/>
      </xdr:nvSpPr>
      <xdr:spPr>
        <a:xfrm>
          <a:off x="8699500" y="62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167374</xdr:rowOff>
    </xdr:from>
    <xdr:ext cx="534377" cy="259045"/>
    <xdr:sp macro="" textlink="">
      <xdr:nvSpPr>
        <xdr:cNvPr id="319" name="テキスト ボックス 318"/>
        <xdr:cNvSpPr txBox="1"/>
      </xdr:nvSpPr>
      <xdr:spPr>
        <a:xfrm>
          <a:off x="8483111" y="599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150924</xdr:rowOff>
    </xdr:from>
    <xdr:to>
      <xdr:col>41</xdr:col>
      <xdr:colOff>101600</xdr:colOff>
      <xdr:row>37</xdr:row>
      <xdr:rowOff>81074</xdr:rowOff>
    </xdr:to>
    <xdr:sp macro="" textlink="">
      <xdr:nvSpPr>
        <xdr:cNvPr id="320" name="楕円 319"/>
        <xdr:cNvSpPr/>
      </xdr:nvSpPr>
      <xdr:spPr>
        <a:xfrm>
          <a:off x="7810500" y="632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72201</xdr:rowOff>
    </xdr:from>
    <xdr:ext cx="534377" cy="259045"/>
    <xdr:sp macro="" textlink="">
      <xdr:nvSpPr>
        <xdr:cNvPr id="321" name="テキスト ボックス 320"/>
        <xdr:cNvSpPr txBox="1"/>
      </xdr:nvSpPr>
      <xdr:spPr>
        <a:xfrm>
          <a:off x="7594111" y="641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170049</xdr:rowOff>
    </xdr:from>
    <xdr:to>
      <xdr:col>36</xdr:col>
      <xdr:colOff>165100</xdr:colOff>
      <xdr:row>37</xdr:row>
      <xdr:rowOff>100199</xdr:rowOff>
    </xdr:to>
    <xdr:sp macro="" textlink="">
      <xdr:nvSpPr>
        <xdr:cNvPr id="322" name="楕円 321"/>
        <xdr:cNvSpPr/>
      </xdr:nvSpPr>
      <xdr:spPr>
        <a:xfrm>
          <a:off x="6921500" y="63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91326</xdr:rowOff>
    </xdr:from>
    <xdr:ext cx="534377" cy="259045"/>
    <xdr:sp macro="" textlink="">
      <xdr:nvSpPr>
        <xdr:cNvPr id="323" name="テキスト ボックス 322"/>
        <xdr:cNvSpPr txBox="1"/>
      </xdr:nvSpPr>
      <xdr:spPr>
        <a:xfrm>
          <a:off x="6705111" y="64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99536</xdr:rowOff>
    </xdr:from>
    <xdr:to>
      <xdr:col>55</xdr:col>
      <xdr:colOff>0</xdr:colOff>
      <xdr:row>58</xdr:row>
      <xdr:rowOff>114193</xdr:rowOff>
    </xdr:to>
    <xdr:cxnSp macro="">
      <xdr:nvCxnSpPr>
        <xdr:cNvPr id="350" name="直線コネクタ 349"/>
        <xdr:cNvCxnSpPr/>
      </xdr:nvCxnSpPr>
      <xdr:spPr>
        <a:xfrm>
          <a:off x="9639300" y="10043636"/>
          <a:ext cx="838200" cy="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99536</xdr:rowOff>
    </xdr:from>
    <xdr:to>
      <xdr:col>50</xdr:col>
      <xdr:colOff>114300</xdr:colOff>
      <xdr:row>58</xdr:row>
      <xdr:rowOff>101857</xdr:rowOff>
    </xdr:to>
    <xdr:cxnSp macro="">
      <xdr:nvCxnSpPr>
        <xdr:cNvPr id="353" name="直線コネクタ 352"/>
        <xdr:cNvCxnSpPr/>
      </xdr:nvCxnSpPr>
      <xdr:spPr>
        <a:xfrm flipV="1">
          <a:off x="8750300" y="10043636"/>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101282</xdr:rowOff>
    </xdr:from>
    <xdr:to>
      <xdr:col>45</xdr:col>
      <xdr:colOff>177800</xdr:colOff>
      <xdr:row>58</xdr:row>
      <xdr:rowOff>101857</xdr:rowOff>
    </xdr:to>
    <xdr:cxnSp macro="">
      <xdr:nvCxnSpPr>
        <xdr:cNvPr id="356" name="直線コネクタ 355"/>
        <xdr:cNvCxnSpPr/>
      </xdr:nvCxnSpPr>
      <xdr:spPr>
        <a:xfrm>
          <a:off x="7861300" y="10045382"/>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88804</xdr:rowOff>
    </xdr:from>
    <xdr:to>
      <xdr:col>41</xdr:col>
      <xdr:colOff>50800</xdr:colOff>
      <xdr:row>58</xdr:row>
      <xdr:rowOff>101282</xdr:rowOff>
    </xdr:to>
    <xdr:cxnSp macro="">
      <xdr:nvCxnSpPr>
        <xdr:cNvPr id="359" name="直線コネクタ 358"/>
        <xdr:cNvCxnSpPr/>
      </xdr:nvCxnSpPr>
      <xdr:spPr>
        <a:xfrm>
          <a:off x="6972300" y="10032904"/>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0" name="フローチャート: 判断 359"/>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1" name="テキスト ボックス 360"/>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2" name="フローチャート: 判断 361"/>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133278</xdr:rowOff>
    </xdr:from>
    <xdr:ext cx="599010" cy="259045"/>
    <xdr:sp macro="" textlink="">
      <xdr:nvSpPr>
        <xdr:cNvPr id="363" name="テキスト ボックス 362"/>
        <xdr:cNvSpPr txBox="1"/>
      </xdr:nvSpPr>
      <xdr:spPr>
        <a:xfrm>
          <a:off x="6672795" y="10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63393</xdr:rowOff>
    </xdr:from>
    <xdr:to>
      <xdr:col>55</xdr:col>
      <xdr:colOff>50800</xdr:colOff>
      <xdr:row>58</xdr:row>
      <xdr:rowOff>164993</xdr:rowOff>
    </xdr:to>
    <xdr:sp macro="" textlink="">
      <xdr:nvSpPr>
        <xdr:cNvPr id="369" name="楕円 368"/>
        <xdr:cNvSpPr/>
      </xdr:nvSpPr>
      <xdr:spPr>
        <a:xfrm>
          <a:off x="10426700" y="100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29382</xdr:rowOff>
    </xdr:from>
    <xdr:ext cx="534377" cy="259045"/>
    <xdr:sp macro="" textlink="">
      <xdr:nvSpPr>
        <xdr:cNvPr id="370" name="普通建設事業費該当値テキスト"/>
        <xdr:cNvSpPr txBox="1"/>
      </xdr:nvSpPr>
      <xdr:spPr>
        <a:xfrm>
          <a:off x="10528300" y="99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48736</xdr:rowOff>
    </xdr:from>
    <xdr:to>
      <xdr:col>50</xdr:col>
      <xdr:colOff>165100</xdr:colOff>
      <xdr:row>58</xdr:row>
      <xdr:rowOff>150336</xdr:rowOff>
    </xdr:to>
    <xdr:sp macro="" textlink="">
      <xdr:nvSpPr>
        <xdr:cNvPr id="371" name="楕円 370"/>
        <xdr:cNvSpPr/>
      </xdr:nvSpPr>
      <xdr:spPr>
        <a:xfrm>
          <a:off x="9588500" y="99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166863</xdr:rowOff>
    </xdr:from>
    <xdr:ext cx="534377" cy="259045"/>
    <xdr:sp macro="" textlink="">
      <xdr:nvSpPr>
        <xdr:cNvPr id="372" name="テキスト ボックス 371"/>
        <xdr:cNvSpPr txBox="1"/>
      </xdr:nvSpPr>
      <xdr:spPr>
        <a:xfrm>
          <a:off x="9372111" y="9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51057</xdr:rowOff>
    </xdr:from>
    <xdr:to>
      <xdr:col>46</xdr:col>
      <xdr:colOff>38100</xdr:colOff>
      <xdr:row>58</xdr:row>
      <xdr:rowOff>152657</xdr:rowOff>
    </xdr:to>
    <xdr:sp macro="" textlink="">
      <xdr:nvSpPr>
        <xdr:cNvPr id="373" name="楕円 372"/>
        <xdr:cNvSpPr/>
      </xdr:nvSpPr>
      <xdr:spPr>
        <a:xfrm>
          <a:off x="8699500" y="99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143784</xdr:rowOff>
    </xdr:from>
    <xdr:ext cx="534377" cy="259045"/>
    <xdr:sp macro="" textlink="">
      <xdr:nvSpPr>
        <xdr:cNvPr id="374" name="テキスト ボックス 373"/>
        <xdr:cNvSpPr txBox="1"/>
      </xdr:nvSpPr>
      <xdr:spPr>
        <a:xfrm>
          <a:off x="8483111" y="1008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50482</xdr:rowOff>
    </xdr:from>
    <xdr:to>
      <xdr:col>41</xdr:col>
      <xdr:colOff>101600</xdr:colOff>
      <xdr:row>58</xdr:row>
      <xdr:rowOff>152082</xdr:rowOff>
    </xdr:to>
    <xdr:sp macro="" textlink="">
      <xdr:nvSpPr>
        <xdr:cNvPr id="375" name="楕円 374"/>
        <xdr:cNvSpPr/>
      </xdr:nvSpPr>
      <xdr:spPr>
        <a:xfrm>
          <a:off x="7810500" y="99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143209</xdr:rowOff>
    </xdr:from>
    <xdr:ext cx="534377" cy="259045"/>
    <xdr:sp macro="" textlink="">
      <xdr:nvSpPr>
        <xdr:cNvPr id="376" name="テキスト ボックス 375"/>
        <xdr:cNvSpPr txBox="1"/>
      </xdr:nvSpPr>
      <xdr:spPr>
        <a:xfrm>
          <a:off x="7594111" y="100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38004</xdr:rowOff>
    </xdr:from>
    <xdr:to>
      <xdr:col>36</xdr:col>
      <xdr:colOff>165100</xdr:colOff>
      <xdr:row>58</xdr:row>
      <xdr:rowOff>139604</xdr:rowOff>
    </xdr:to>
    <xdr:sp macro="" textlink="">
      <xdr:nvSpPr>
        <xdr:cNvPr id="377" name="楕円 376"/>
        <xdr:cNvSpPr/>
      </xdr:nvSpPr>
      <xdr:spPr>
        <a:xfrm>
          <a:off x="6921500" y="99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156131</xdr:rowOff>
    </xdr:from>
    <xdr:ext cx="599010" cy="259045"/>
    <xdr:sp macro="" textlink="">
      <xdr:nvSpPr>
        <xdr:cNvPr id="378" name="テキスト ボックス 377"/>
        <xdr:cNvSpPr txBox="1"/>
      </xdr:nvSpPr>
      <xdr:spPr>
        <a:xfrm>
          <a:off x="6672795" y="975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106742</xdr:rowOff>
    </xdr:from>
    <xdr:to>
      <xdr:col>55</xdr:col>
      <xdr:colOff>0</xdr:colOff>
      <xdr:row>79</xdr:row>
      <xdr:rowOff>15456</xdr:rowOff>
    </xdr:to>
    <xdr:cxnSp macro="">
      <xdr:nvCxnSpPr>
        <xdr:cNvPr id="407" name="直線コネクタ 406"/>
        <xdr:cNvCxnSpPr/>
      </xdr:nvCxnSpPr>
      <xdr:spPr>
        <a:xfrm>
          <a:off x="9639300" y="13479842"/>
          <a:ext cx="8382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97093</xdr:rowOff>
    </xdr:from>
    <xdr:to>
      <xdr:col>50</xdr:col>
      <xdr:colOff>114300</xdr:colOff>
      <xdr:row>78</xdr:row>
      <xdr:rowOff>106742</xdr:rowOff>
    </xdr:to>
    <xdr:cxnSp macro="">
      <xdr:nvCxnSpPr>
        <xdr:cNvPr id="410" name="直線コネクタ 409"/>
        <xdr:cNvCxnSpPr/>
      </xdr:nvCxnSpPr>
      <xdr:spPr>
        <a:xfrm>
          <a:off x="8750300" y="13470193"/>
          <a:ext cx="889000" cy="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2" name="テキスト ボックス 411"/>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97093</xdr:rowOff>
    </xdr:from>
    <xdr:to>
      <xdr:col>45</xdr:col>
      <xdr:colOff>177800</xdr:colOff>
      <xdr:row>78</xdr:row>
      <xdr:rowOff>118433</xdr:rowOff>
    </xdr:to>
    <xdr:cxnSp macro="">
      <xdr:nvCxnSpPr>
        <xdr:cNvPr id="413" name="直線コネクタ 412"/>
        <xdr:cNvCxnSpPr/>
      </xdr:nvCxnSpPr>
      <xdr:spPr>
        <a:xfrm flipV="1">
          <a:off x="7861300" y="13470193"/>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5" name="テキスト ボックス 414"/>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6" name="フローチャート: 判断 415"/>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73328</xdr:rowOff>
    </xdr:from>
    <xdr:ext cx="599010" cy="259045"/>
    <xdr:sp macro="" textlink="">
      <xdr:nvSpPr>
        <xdr:cNvPr id="417" name="テキスト ボックス 416"/>
        <xdr:cNvSpPr txBox="1"/>
      </xdr:nvSpPr>
      <xdr:spPr>
        <a:xfrm>
          <a:off x="7561795" y="1310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136106</xdr:rowOff>
    </xdr:from>
    <xdr:to>
      <xdr:col>55</xdr:col>
      <xdr:colOff>50800</xdr:colOff>
      <xdr:row>79</xdr:row>
      <xdr:rowOff>66256</xdr:rowOff>
    </xdr:to>
    <xdr:sp macro="" textlink="">
      <xdr:nvSpPr>
        <xdr:cNvPr id="423" name="楕円 422"/>
        <xdr:cNvSpPr/>
      </xdr:nvSpPr>
      <xdr:spPr>
        <a:xfrm>
          <a:off x="10426700" y="13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534377" cy="259045"/>
    <xdr:sp macro="" textlink="">
      <xdr:nvSpPr>
        <xdr:cNvPr id="424" name="普通建設事業費 （ うち新規整備　）該当値テキスト"/>
        <xdr:cNvSpPr txBox="1"/>
      </xdr:nvSpPr>
      <xdr:spPr>
        <a:xfrm>
          <a:off x="10528300" y="13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55942</xdr:rowOff>
    </xdr:from>
    <xdr:to>
      <xdr:col>50</xdr:col>
      <xdr:colOff>165100</xdr:colOff>
      <xdr:row>78</xdr:row>
      <xdr:rowOff>157542</xdr:rowOff>
    </xdr:to>
    <xdr:sp macro="" textlink="">
      <xdr:nvSpPr>
        <xdr:cNvPr id="425" name="楕円 424"/>
        <xdr:cNvSpPr/>
      </xdr:nvSpPr>
      <xdr:spPr>
        <a:xfrm>
          <a:off x="9588500" y="134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2619</xdr:rowOff>
    </xdr:from>
    <xdr:ext cx="534377" cy="259045"/>
    <xdr:sp macro="" textlink="">
      <xdr:nvSpPr>
        <xdr:cNvPr id="426" name="テキスト ボックス 425"/>
        <xdr:cNvSpPr txBox="1"/>
      </xdr:nvSpPr>
      <xdr:spPr>
        <a:xfrm>
          <a:off x="9372111" y="1320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46293</xdr:rowOff>
    </xdr:from>
    <xdr:to>
      <xdr:col>46</xdr:col>
      <xdr:colOff>38100</xdr:colOff>
      <xdr:row>78</xdr:row>
      <xdr:rowOff>147893</xdr:rowOff>
    </xdr:to>
    <xdr:sp macro="" textlink="">
      <xdr:nvSpPr>
        <xdr:cNvPr id="427" name="楕円 426"/>
        <xdr:cNvSpPr/>
      </xdr:nvSpPr>
      <xdr:spPr>
        <a:xfrm>
          <a:off x="8699500" y="134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164420</xdr:rowOff>
    </xdr:from>
    <xdr:ext cx="534377" cy="259045"/>
    <xdr:sp macro="" textlink="">
      <xdr:nvSpPr>
        <xdr:cNvPr id="428" name="テキスト ボックス 427"/>
        <xdr:cNvSpPr txBox="1"/>
      </xdr:nvSpPr>
      <xdr:spPr>
        <a:xfrm>
          <a:off x="8483111" y="131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67633</xdr:rowOff>
    </xdr:from>
    <xdr:to>
      <xdr:col>41</xdr:col>
      <xdr:colOff>101600</xdr:colOff>
      <xdr:row>78</xdr:row>
      <xdr:rowOff>169233</xdr:rowOff>
    </xdr:to>
    <xdr:sp macro="" textlink="">
      <xdr:nvSpPr>
        <xdr:cNvPr id="429" name="楕円 428"/>
        <xdr:cNvSpPr/>
      </xdr:nvSpPr>
      <xdr:spPr>
        <a:xfrm>
          <a:off x="7810500" y="134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160360</xdr:rowOff>
    </xdr:from>
    <xdr:ext cx="534377" cy="259045"/>
    <xdr:sp macro="" textlink="">
      <xdr:nvSpPr>
        <xdr:cNvPr id="430" name="テキスト ボックス 429"/>
        <xdr:cNvSpPr txBox="1"/>
      </xdr:nvSpPr>
      <xdr:spPr>
        <a:xfrm>
          <a:off x="7594111" y="135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124819</xdr:rowOff>
    </xdr:from>
    <xdr:to>
      <xdr:col>55</xdr:col>
      <xdr:colOff>0</xdr:colOff>
      <xdr:row>98</xdr:row>
      <xdr:rowOff>131514</xdr:rowOff>
    </xdr:to>
    <xdr:cxnSp macro="">
      <xdr:nvCxnSpPr>
        <xdr:cNvPr id="457" name="直線コネクタ 456"/>
        <xdr:cNvCxnSpPr/>
      </xdr:nvCxnSpPr>
      <xdr:spPr>
        <a:xfrm flipV="1">
          <a:off x="9639300" y="16926919"/>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128893</xdr:rowOff>
    </xdr:from>
    <xdr:to>
      <xdr:col>50</xdr:col>
      <xdr:colOff>114300</xdr:colOff>
      <xdr:row>98</xdr:row>
      <xdr:rowOff>131514</xdr:rowOff>
    </xdr:to>
    <xdr:cxnSp macro="">
      <xdr:nvCxnSpPr>
        <xdr:cNvPr id="460" name="直線コネクタ 459"/>
        <xdr:cNvCxnSpPr/>
      </xdr:nvCxnSpPr>
      <xdr:spPr>
        <a:xfrm>
          <a:off x="8750300" y="16930993"/>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123582</xdr:rowOff>
    </xdr:from>
    <xdr:to>
      <xdr:col>45</xdr:col>
      <xdr:colOff>177800</xdr:colOff>
      <xdr:row>98</xdr:row>
      <xdr:rowOff>128893</xdr:rowOff>
    </xdr:to>
    <xdr:cxnSp macro="">
      <xdr:nvCxnSpPr>
        <xdr:cNvPr id="463" name="直線コネクタ 462"/>
        <xdr:cNvCxnSpPr/>
      </xdr:nvCxnSpPr>
      <xdr:spPr>
        <a:xfrm>
          <a:off x="7861300" y="16925682"/>
          <a:ext cx="8890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6" name="フローチャート: 判断 465"/>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10236</xdr:rowOff>
    </xdr:from>
    <xdr:ext cx="534377" cy="259045"/>
    <xdr:sp macro="" textlink="">
      <xdr:nvSpPr>
        <xdr:cNvPr id="467" name="テキスト ボックス 466"/>
        <xdr:cNvSpPr txBox="1"/>
      </xdr:nvSpPr>
      <xdr:spPr>
        <a:xfrm>
          <a:off x="7594111" y="16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74019</xdr:rowOff>
    </xdr:from>
    <xdr:to>
      <xdr:col>55</xdr:col>
      <xdr:colOff>50800</xdr:colOff>
      <xdr:row>99</xdr:row>
      <xdr:rowOff>4169</xdr:rowOff>
    </xdr:to>
    <xdr:sp macro="" textlink="">
      <xdr:nvSpPr>
        <xdr:cNvPr id="473" name="楕円 472"/>
        <xdr:cNvSpPr/>
      </xdr:nvSpPr>
      <xdr:spPr>
        <a:xfrm>
          <a:off x="10426700" y="168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22701</xdr:rowOff>
    </xdr:from>
    <xdr:ext cx="534377" cy="259045"/>
    <xdr:sp macro="" textlink="">
      <xdr:nvSpPr>
        <xdr:cNvPr id="474" name="普通建設事業費 （ うち更新整備　）該当値テキスト"/>
        <xdr:cNvSpPr txBox="1"/>
      </xdr:nvSpPr>
      <xdr:spPr>
        <a:xfrm>
          <a:off x="10528300" y="168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80714</xdr:rowOff>
    </xdr:from>
    <xdr:to>
      <xdr:col>50</xdr:col>
      <xdr:colOff>165100</xdr:colOff>
      <xdr:row>99</xdr:row>
      <xdr:rowOff>10864</xdr:rowOff>
    </xdr:to>
    <xdr:sp macro="" textlink="">
      <xdr:nvSpPr>
        <xdr:cNvPr id="475" name="楕円 474"/>
        <xdr:cNvSpPr/>
      </xdr:nvSpPr>
      <xdr:spPr>
        <a:xfrm>
          <a:off x="9588500" y="168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1991</xdr:rowOff>
    </xdr:from>
    <xdr:ext cx="469744" cy="259045"/>
    <xdr:sp macro="" textlink="">
      <xdr:nvSpPr>
        <xdr:cNvPr id="476" name="テキスト ボックス 475"/>
        <xdr:cNvSpPr txBox="1"/>
      </xdr:nvSpPr>
      <xdr:spPr>
        <a:xfrm>
          <a:off x="9404428" y="169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78093</xdr:rowOff>
    </xdr:from>
    <xdr:to>
      <xdr:col>46</xdr:col>
      <xdr:colOff>38100</xdr:colOff>
      <xdr:row>99</xdr:row>
      <xdr:rowOff>8243</xdr:rowOff>
    </xdr:to>
    <xdr:sp macro="" textlink="">
      <xdr:nvSpPr>
        <xdr:cNvPr id="477" name="楕円 476"/>
        <xdr:cNvSpPr/>
      </xdr:nvSpPr>
      <xdr:spPr>
        <a:xfrm>
          <a:off x="8699500" y="16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170820</xdr:rowOff>
    </xdr:from>
    <xdr:ext cx="534377" cy="259045"/>
    <xdr:sp macro="" textlink="">
      <xdr:nvSpPr>
        <xdr:cNvPr id="478" name="テキスト ボックス 477"/>
        <xdr:cNvSpPr txBox="1"/>
      </xdr:nvSpPr>
      <xdr:spPr>
        <a:xfrm>
          <a:off x="8483111" y="16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72782</xdr:rowOff>
    </xdr:from>
    <xdr:to>
      <xdr:col>41</xdr:col>
      <xdr:colOff>101600</xdr:colOff>
      <xdr:row>99</xdr:row>
      <xdr:rowOff>2932</xdr:rowOff>
    </xdr:to>
    <xdr:sp macro="" textlink="">
      <xdr:nvSpPr>
        <xdr:cNvPr id="479" name="楕円 478"/>
        <xdr:cNvSpPr/>
      </xdr:nvSpPr>
      <xdr:spPr>
        <a:xfrm>
          <a:off x="7810500" y="168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165509</xdr:rowOff>
    </xdr:from>
    <xdr:ext cx="534377" cy="259045"/>
    <xdr:sp macro="" textlink="">
      <xdr:nvSpPr>
        <xdr:cNvPr id="480" name="テキスト ボックス 479"/>
        <xdr:cNvSpPr txBox="1"/>
      </xdr:nvSpPr>
      <xdr:spPr>
        <a:xfrm>
          <a:off x="7594111" y="1696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86806</xdr:rowOff>
    </xdr:from>
    <xdr:to>
      <xdr:col>85</xdr:col>
      <xdr:colOff>127000</xdr:colOff>
      <xdr:row>39</xdr:row>
      <xdr:rowOff>96038</xdr:rowOff>
    </xdr:to>
    <xdr:cxnSp macro="">
      <xdr:nvCxnSpPr>
        <xdr:cNvPr id="511" name="直線コネクタ 510"/>
        <xdr:cNvCxnSpPr/>
      </xdr:nvCxnSpPr>
      <xdr:spPr>
        <a:xfrm flipV="1">
          <a:off x="15481300" y="6773356"/>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29287</xdr:rowOff>
    </xdr:from>
    <xdr:to>
      <xdr:col>81</xdr:col>
      <xdr:colOff>50800</xdr:colOff>
      <xdr:row>39</xdr:row>
      <xdr:rowOff>96038</xdr:rowOff>
    </xdr:to>
    <xdr:cxnSp macro="">
      <xdr:nvCxnSpPr>
        <xdr:cNvPr id="514" name="直線コネクタ 513"/>
        <xdr:cNvCxnSpPr/>
      </xdr:nvCxnSpPr>
      <xdr:spPr>
        <a:xfrm>
          <a:off x="14592300" y="6715837"/>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29287</xdr:rowOff>
    </xdr:from>
    <xdr:to>
      <xdr:col>76</xdr:col>
      <xdr:colOff>114300</xdr:colOff>
      <xdr:row>39</xdr:row>
      <xdr:rowOff>29711</xdr:rowOff>
    </xdr:to>
    <xdr:cxnSp macro="">
      <xdr:nvCxnSpPr>
        <xdr:cNvPr id="517" name="直線コネクタ 516"/>
        <xdr:cNvCxnSpPr/>
      </xdr:nvCxnSpPr>
      <xdr:spPr>
        <a:xfrm flipV="1">
          <a:off x="13703300" y="6715837"/>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29711</xdr:rowOff>
    </xdr:from>
    <xdr:to>
      <xdr:col>71</xdr:col>
      <xdr:colOff>177800</xdr:colOff>
      <xdr:row>39</xdr:row>
      <xdr:rowOff>56740</xdr:rowOff>
    </xdr:to>
    <xdr:cxnSp macro="">
      <xdr:nvCxnSpPr>
        <xdr:cNvPr id="520" name="直線コネクタ 519"/>
        <xdr:cNvCxnSpPr/>
      </xdr:nvCxnSpPr>
      <xdr:spPr>
        <a:xfrm flipV="1">
          <a:off x="12814300" y="6716261"/>
          <a:ext cx="889000" cy="2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1" name="フローチャート: 判断 520"/>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164453</xdr:rowOff>
    </xdr:from>
    <xdr:ext cx="534377" cy="259045"/>
    <xdr:sp macro="" textlink="">
      <xdr:nvSpPr>
        <xdr:cNvPr id="522" name="テキスト ボックス 521"/>
        <xdr:cNvSpPr txBox="1"/>
      </xdr:nvSpPr>
      <xdr:spPr>
        <a:xfrm>
          <a:off x="13436111" y="6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3" name="フローチャート: 判断 522"/>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148026</xdr:rowOff>
    </xdr:from>
    <xdr:ext cx="534377" cy="259045"/>
    <xdr:sp macro="" textlink="">
      <xdr:nvSpPr>
        <xdr:cNvPr id="524" name="テキスト ボックス 523"/>
        <xdr:cNvSpPr txBox="1"/>
      </xdr:nvSpPr>
      <xdr:spPr>
        <a:xfrm>
          <a:off x="12547111" y="63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36006</xdr:rowOff>
    </xdr:from>
    <xdr:to>
      <xdr:col>85</xdr:col>
      <xdr:colOff>177800</xdr:colOff>
      <xdr:row>39</xdr:row>
      <xdr:rowOff>137606</xdr:rowOff>
    </xdr:to>
    <xdr:sp macro="" textlink="">
      <xdr:nvSpPr>
        <xdr:cNvPr id="530" name="楕円 529"/>
        <xdr:cNvSpPr/>
      </xdr:nvSpPr>
      <xdr:spPr>
        <a:xfrm>
          <a:off x="16268700" y="67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469744" cy="259045"/>
    <xdr:sp macro="" textlink="">
      <xdr:nvSpPr>
        <xdr:cNvPr id="531" name="災害復旧事業費該当値テキスト"/>
        <xdr:cNvSpPr txBox="1"/>
      </xdr:nvSpPr>
      <xdr:spPr>
        <a:xfrm>
          <a:off x="16370300" y="666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45238</xdr:rowOff>
    </xdr:from>
    <xdr:to>
      <xdr:col>81</xdr:col>
      <xdr:colOff>101600</xdr:colOff>
      <xdr:row>39</xdr:row>
      <xdr:rowOff>146838</xdr:rowOff>
    </xdr:to>
    <xdr:sp macro="" textlink="">
      <xdr:nvSpPr>
        <xdr:cNvPr id="532" name="楕円 531"/>
        <xdr:cNvSpPr/>
      </xdr:nvSpPr>
      <xdr:spPr>
        <a:xfrm>
          <a:off x="15430500" y="67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137965</xdr:rowOff>
    </xdr:from>
    <xdr:ext cx="378565" cy="259045"/>
    <xdr:sp macro="" textlink="">
      <xdr:nvSpPr>
        <xdr:cNvPr id="533" name="テキスト ボックス 532"/>
        <xdr:cNvSpPr txBox="1"/>
      </xdr:nvSpPr>
      <xdr:spPr>
        <a:xfrm>
          <a:off x="15292017" y="682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149937</xdr:rowOff>
    </xdr:from>
    <xdr:to>
      <xdr:col>76</xdr:col>
      <xdr:colOff>165100</xdr:colOff>
      <xdr:row>39</xdr:row>
      <xdr:rowOff>80087</xdr:rowOff>
    </xdr:to>
    <xdr:sp macro="" textlink="">
      <xdr:nvSpPr>
        <xdr:cNvPr id="534" name="楕円 533"/>
        <xdr:cNvSpPr/>
      </xdr:nvSpPr>
      <xdr:spPr>
        <a:xfrm>
          <a:off x="14541500" y="66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71214</xdr:rowOff>
    </xdr:from>
    <xdr:ext cx="469744" cy="259045"/>
    <xdr:sp macro="" textlink="">
      <xdr:nvSpPr>
        <xdr:cNvPr id="535" name="テキスト ボックス 534"/>
        <xdr:cNvSpPr txBox="1"/>
      </xdr:nvSpPr>
      <xdr:spPr>
        <a:xfrm>
          <a:off x="14357428" y="67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150361</xdr:rowOff>
    </xdr:from>
    <xdr:to>
      <xdr:col>72</xdr:col>
      <xdr:colOff>38100</xdr:colOff>
      <xdr:row>39</xdr:row>
      <xdr:rowOff>80511</xdr:rowOff>
    </xdr:to>
    <xdr:sp macro="" textlink="">
      <xdr:nvSpPr>
        <xdr:cNvPr id="536" name="楕円 535"/>
        <xdr:cNvSpPr/>
      </xdr:nvSpPr>
      <xdr:spPr>
        <a:xfrm>
          <a:off x="13652500" y="666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71638</xdr:rowOff>
    </xdr:from>
    <xdr:ext cx="469744" cy="259045"/>
    <xdr:sp macro="" textlink="">
      <xdr:nvSpPr>
        <xdr:cNvPr id="537" name="テキスト ボックス 536"/>
        <xdr:cNvSpPr txBox="1"/>
      </xdr:nvSpPr>
      <xdr:spPr>
        <a:xfrm>
          <a:off x="13468428" y="675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5940</xdr:rowOff>
    </xdr:from>
    <xdr:to>
      <xdr:col>67</xdr:col>
      <xdr:colOff>101600</xdr:colOff>
      <xdr:row>39</xdr:row>
      <xdr:rowOff>107540</xdr:rowOff>
    </xdr:to>
    <xdr:sp macro="" textlink="">
      <xdr:nvSpPr>
        <xdr:cNvPr id="538" name="楕円 537"/>
        <xdr:cNvSpPr/>
      </xdr:nvSpPr>
      <xdr:spPr>
        <a:xfrm>
          <a:off x="12763500" y="66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98667</xdr:rowOff>
    </xdr:from>
    <xdr:ext cx="469744" cy="259045"/>
    <xdr:sp macro="" textlink="">
      <xdr:nvSpPr>
        <xdr:cNvPr id="539" name="テキスト ボックス 538"/>
        <xdr:cNvSpPr txBox="1"/>
      </xdr:nvSpPr>
      <xdr:spPr>
        <a:xfrm>
          <a:off x="12579428" y="67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95983</xdr:rowOff>
    </xdr:from>
    <xdr:to>
      <xdr:col>85</xdr:col>
      <xdr:colOff>127000</xdr:colOff>
      <xdr:row>77</xdr:row>
      <xdr:rowOff>99307</xdr:rowOff>
    </xdr:to>
    <xdr:cxnSp macro="">
      <xdr:nvCxnSpPr>
        <xdr:cNvPr id="617" name="直線コネクタ 616"/>
        <xdr:cNvCxnSpPr/>
      </xdr:nvCxnSpPr>
      <xdr:spPr>
        <a:xfrm flipV="1">
          <a:off x="15481300" y="13297633"/>
          <a:ext cx="8382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88905</xdr:rowOff>
    </xdr:from>
    <xdr:to>
      <xdr:col>81</xdr:col>
      <xdr:colOff>50800</xdr:colOff>
      <xdr:row>77</xdr:row>
      <xdr:rowOff>99307</xdr:rowOff>
    </xdr:to>
    <xdr:cxnSp macro="">
      <xdr:nvCxnSpPr>
        <xdr:cNvPr id="620" name="直線コネクタ 619"/>
        <xdr:cNvCxnSpPr/>
      </xdr:nvCxnSpPr>
      <xdr:spPr>
        <a:xfrm>
          <a:off x="14592300" y="13290555"/>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76828</xdr:rowOff>
    </xdr:from>
    <xdr:to>
      <xdr:col>76</xdr:col>
      <xdr:colOff>114300</xdr:colOff>
      <xdr:row>77</xdr:row>
      <xdr:rowOff>88905</xdr:rowOff>
    </xdr:to>
    <xdr:cxnSp macro="">
      <xdr:nvCxnSpPr>
        <xdr:cNvPr id="623" name="直線コネクタ 622"/>
        <xdr:cNvCxnSpPr/>
      </xdr:nvCxnSpPr>
      <xdr:spPr>
        <a:xfrm>
          <a:off x="13703300" y="13278478"/>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76828</xdr:rowOff>
    </xdr:from>
    <xdr:to>
      <xdr:col>71</xdr:col>
      <xdr:colOff>177800</xdr:colOff>
      <xdr:row>77</xdr:row>
      <xdr:rowOff>77299</xdr:rowOff>
    </xdr:to>
    <xdr:cxnSp macro="">
      <xdr:nvCxnSpPr>
        <xdr:cNvPr id="626" name="直線コネクタ 625"/>
        <xdr:cNvCxnSpPr/>
      </xdr:nvCxnSpPr>
      <xdr:spPr>
        <a:xfrm flipV="1">
          <a:off x="12814300" y="13278478"/>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7" name="フローチャート: 判断 626"/>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116608</xdr:rowOff>
    </xdr:from>
    <xdr:ext cx="534377" cy="259045"/>
    <xdr:sp macro="" textlink="">
      <xdr:nvSpPr>
        <xdr:cNvPr id="628" name="テキスト ボックス 627"/>
        <xdr:cNvSpPr txBox="1"/>
      </xdr:nvSpPr>
      <xdr:spPr>
        <a:xfrm>
          <a:off x="13436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29" name="フローチャート: 判断 628"/>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98152</xdr:rowOff>
    </xdr:from>
    <xdr:ext cx="534377" cy="259045"/>
    <xdr:sp macro="" textlink="">
      <xdr:nvSpPr>
        <xdr:cNvPr id="630" name="テキスト ボックス 629"/>
        <xdr:cNvSpPr txBox="1"/>
      </xdr:nvSpPr>
      <xdr:spPr>
        <a:xfrm>
          <a:off x="12547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45183</xdr:rowOff>
    </xdr:from>
    <xdr:to>
      <xdr:col>85</xdr:col>
      <xdr:colOff>177800</xdr:colOff>
      <xdr:row>77</xdr:row>
      <xdr:rowOff>146783</xdr:rowOff>
    </xdr:to>
    <xdr:sp macro="" textlink="">
      <xdr:nvSpPr>
        <xdr:cNvPr id="636" name="楕円 635"/>
        <xdr:cNvSpPr/>
      </xdr:nvSpPr>
      <xdr:spPr>
        <a:xfrm>
          <a:off x="16268700" y="1324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131560</xdr:rowOff>
    </xdr:from>
    <xdr:ext cx="534377" cy="259045"/>
    <xdr:sp macro="" textlink="">
      <xdr:nvSpPr>
        <xdr:cNvPr id="637" name="公債費該当値テキスト"/>
        <xdr:cNvSpPr txBox="1"/>
      </xdr:nvSpPr>
      <xdr:spPr>
        <a:xfrm>
          <a:off x="16370300" y="131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48507</xdr:rowOff>
    </xdr:from>
    <xdr:to>
      <xdr:col>81</xdr:col>
      <xdr:colOff>101600</xdr:colOff>
      <xdr:row>77</xdr:row>
      <xdr:rowOff>150107</xdr:rowOff>
    </xdr:to>
    <xdr:sp macro="" textlink="">
      <xdr:nvSpPr>
        <xdr:cNvPr id="638" name="楕円 637"/>
        <xdr:cNvSpPr/>
      </xdr:nvSpPr>
      <xdr:spPr>
        <a:xfrm>
          <a:off x="15430500" y="132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141234</xdr:rowOff>
    </xdr:from>
    <xdr:ext cx="534377" cy="259045"/>
    <xdr:sp macro="" textlink="">
      <xdr:nvSpPr>
        <xdr:cNvPr id="639" name="テキスト ボックス 638"/>
        <xdr:cNvSpPr txBox="1"/>
      </xdr:nvSpPr>
      <xdr:spPr>
        <a:xfrm>
          <a:off x="15214111" y="133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38105</xdr:rowOff>
    </xdr:from>
    <xdr:to>
      <xdr:col>76</xdr:col>
      <xdr:colOff>165100</xdr:colOff>
      <xdr:row>77</xdr:row>
      <xdr:rowOff>139705</xdr:rowOff>
    </xdr:to>
    <xdr:sp macro="" textlink="">
      <xdr:nvSpPr>
        <xdr:cNvPr id="640" name="楕円 639"/>
        <xdr:cNvSpPr/>
      </xdr:nvSpPr>
      <xdr:spPr>
        <a:xfrm>
          <a:off x="14541500" y="132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130832</xdr:rowOff>
    </xdr:from>
    <xdr:ext cx="534377" cy="259045"/>
    <xdr:sp macro="" textlink="">
      <xdr:nvSpPr>
        <xdr:cNvPr id="641" name="テキスト ボックス 640"/>
        <xdr:cNvSpPr txBox="1"/>
      </xdr:nvSpPr>
      <xdr:spPr>
        <a:xfrm>
          <a:off x="14325111" y="1333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26028</xdr:rowOff>
    </xdr:from>
    <xdr:to>
      <xdr:col>72</xdr:col>
      <xdr:colOff>38100</xdr:colOff>
      <xdr:row>77</xdr:row>
      <xdr:rowOff>127628</xdr:rowOff>
    </xdr:to>
    <xdr:sp macro="" textlink="">
      <xdr:nvSpPr>
        <xdr:cNvPr id="642" name="楕円 641"/>
        <xdr:cNvSpPr/>
      </xdr:nvSpPr>
      <xdr:spPr>
        <a:xfrm>
          <a:off x="13652500" y="132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118755</xdr:rowOff>
    </xdr:from>
    <xdr:ext cx="534377" cy="259045"/>
    <xdr:sp macro="" textlink="">
      <xdr:nvSpPr>
        <xdr:cNvPr id="643" name="テキスト ボックス 642"/>
        <xdr:cNvSpPr txBox="1"/>
      </xdr:nvSpPr>
      <xdr:spPr>
        <a:xfrm>
          <a:off x="13436111" y="1332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26499</xdr:rowOff>
    </xdr:from>
    <xdr:to>
      <xdr:col>67</xdr:col>
      <xdr:colOff>101600</xdr:colOff>
      <xdr:row>77</xdr:row>
      <xdr:rowOff>128099</xdr:rowOff>
    </xdr:to>
    <xdr:sp macro="" textlink="">
      <xdr:nvSpPr>
        <xdr:cNvPr id="644" name="楕円 643"/>
        <xdr:cNvSpPr/>
      </xdr:nvSpPr>
      <xdr:spPr>
        <a:xfrm>
          <a:off x="12763500" y="132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119226</xdr:rowOff>
    </xdr:from>
    <xdr:ext cx="534377" cy="259045"/>
    <xdr:sp macro="" textlink="">
      <xdr:nvSpPr>
        <xdr:cNvPr id="645" name="テキスト ボックス 644"/>
        <xdr:cNvSpPr txBox="1"/>
      </xdr:nvSpPr>
      <xdr:spPr>
        <a:xfrm>
          <a:off x="12547111" y="133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130259</xdr:rowOff>
    </xdr:from>
    <xdr:to>
      <xdr:col>85</xdr:col>
      <xdr:colOff>127000</xdr:colOff>
      <xdr:row>98</xdr:row>
      <xdr:rowOff>164252</xdr:rowOff>
    </xdr:to>
    <xdr:cxnSp macro="">
      <xdr:nvCxnSpPr>
        <xdr:cNvPr id="674" name="直線コネクタ 673"/>
        <xdr:cNvCxnSpPr/>
      </xdr:nvCxnSpPr>
      <xdr:spPr>
        <a:xfrm flipV="1">
          <a:off x="15481300" y="16589459"/>
          <a:ext cx="838200" cy="3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75"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164252</xdr:rowOff>
    </xdr:from>
    <xdr:to>
      <xdr:col>81</xdr:col>
      <xdr:colOff>50800</xdr:colOff>
      <xdr:row>99</xdr:row>
      <xdr:rowOff>4452</xdr:rowOff>
    </xdr:to>
    <xdr:cxnSp macro="">
      <xdr:nvCxnSpPr>
        <xdr:cNvPr id="677" name="直線コネクタ 676"/>
        <xdr:cNvCxnSpPr/>
      </xdr:nvCxnSpPr>
      <xdr:spPr>
        <a:xfrm flipV="1">
          <a:off x="14592300" y="16966352"/>
          <a:ext cx="889000" cy="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4452</xdr:rowOff>
    </xdr:from>
    <xdr:to>
      <xdr:col>76</xdr:col>
      <xdr:colOff>114300</xdr:colOff>
      <xdr:row>99</xdr:row>
      <xdr:rowOff>25651</xdr:rowOff>
    </xdr:to>
    <xdr:cxnSp macro="">
      <xdr:nvCxnSpPr>
        <xdr:cNvPr id="680" name="直線コネクタ 679"/>
        <xdr:cNvCxnSpPr/>
      </xdr:nvCxnSpPr>
      <xdr:spPr>
        <a:xfrm flipV="1">
          <a:off x="13703300" y="16978002"/>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145503</xdr:rowOff>
    </xdr:from>
    <xdr:to>
      <xdr:col>71</xdr:col>
      <xdr:colOff>177800</xdr:colOff>
      <xdr:row>99</xdr:row>
      <xdr:rowOff>25651</xdr:rowOff>
    </xdr:to>
    <xdr:cxnSp macro="">
      <xdr:nvCxnSpPr>
        <xdr:cNvPr id="683" name="直線コネクタ 682"/>
        <xdr:cNvCxnSpPr/>
      </xdr:nvCxnSpPr>
      <xdr:spPr>
        <a:xfrm>
          <a:off x="12814300" y="16947603"/>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4" name="フローチャート: 判断 683"/>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5" name="テキスト ボックス 684"/>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6" name="フローチャート: 判断 685"/>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21964</xdr:rowOff>
    </xdr:from>
    <xdr:ext cx="534377" cy="259045"/>
    <xdr:sp macro="" textlink="">
      <xdr:nvSpPr>
        <xdr:cNvPr id="687" name="テキスト ボックス 686"/>
        <xdr:cNvSpPr txBox="1"/>
      </xdr:nvSpPr>
      <xdr:spPr>
        <a:xfrm>
          <a:off x="12547111" y="16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79459</xdr:rowOff>
    </xdr:from>
    <xdr:to>
      <xdr:col>85</xdr:col>
      <xdr:colOff>177800</xdr:colOff>
      <xdr:row>97</xdr:row>
      <xdr:rowOff>9609</xdr:rowOff>
    </xdr:to>
    <xdr:sp macro="" textlink="">
      <xdr:nvSpPr>
        <xdr:cNvPr id="693" name="楕円 692"/>
        <xdr:cNvSpPr/>
      </xdr:nvSpPr>
      <xdr:spPr>
        <a:xfrm>
          <a:off x="16268700" y="165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102336</xdr:rowOff>
    </xdr:from>
    <xdr:ext cx="599010" cy="259045"/>
    <xdr:sp macro="" textlink="">
      <xdr:nvSpPr>
        <xdr:cNvPr id="694" name="積立金該当値テキスト"/>
        <xdr:cNvSpPr txBox="1"/>
      </xdr:nvSpPr>
      <xdr:spPr>
        <a:xfrm>
          <a:off x="16370300" y="1639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113452</xdr:rowOff>
    </xdr:from>
    <xdr:to>
      <xdr:col>81</xdr:col>
      <xdr:colOff>101600</xdr:colOff>
      <xdr:row>99</xdr:row>
      <xdr:rowOff>43602</xdr:rowOff>
    </xdr:to>
    <xdr:sp macro="" textlink="">
      <xdr:nvSpPr>
        <xdr:cNvPr id="695" name="楕円 694"/>
        <xdr:cNvSpPr/>
      </xdr:nvSpPr>
      <xdr:spPr>
        <a:xfrm>
          <a:off x="15430500" y="169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34729</xdr:rowOff>
    </xdr:from>
    <xdr:ext cx="534377" cy="259045"/>
    <xdr:sp macro="" textlink="">
      <xdr:nvSpPr>
        <xdr:cNvPr id="696" name="テキスト ボックス 695"/>
        <xdr:cNvSpPr txBox="1"/>
      </xdr:nvSpPr>
      <xdr:spPr>
        <a:xfrm>
          <a:off x="15214111" y="170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125102</xdr:rowOff>
    </xdr:from>
    <xdr:to>
      <xdr:col>76</xdr:col>
      <xdr:colOff>165100</xdr:colOff>
      <xdr:row>99</xdr:row>
      <xdr:rowOff>55252</xdr:rowOff>
    </xdr:to>
    <xdr:sp macro="" textlink="">
      <xdr:nvSpPr>
        <xdr:cNvPr id="697" name="楕円 696"/>
        <xdr:cNvSpPr/>
      </xdr:nvSpPr>
      <xdr:spPr>
        <a:xfrm>
          <a:off x="14541500" y="169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46379</xdr:rowOff>
    </xdr:from>
    <xdr:ext cx="534377" cy="259045"/>
    <xdr:sp macro="" textlink="">
      <xdr:nvSpPr>
        <xdr:cNvPr id="698" name="テキスト ボックス 697"/>
        <xdr:cNvSpPr txBox="1"/>
      </xdr:nvSpPr>
      <xdr:spPr>
        <a:xfrm>
          <a:off x="14325111" y="170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146301</xdr:rowOff>
    </xdr:from>
    <xdr:to>
      <xdr:col>72</xdr:col>
      <xdr:colOff>38100</xdr:colOff>
      <xdr:row>99</xdr:row>
      <xdr:rowOff>76451</xdr:rowOff>
    </xdr:to>
    <xdr:sp macro="" textlink="">
      <xdr:nvSpPr>
        <xdr:cNvPr id="699" name="楕円 698"/>
        <xdr:cNvSpPr/>
      </xdr:nvSpPr>
      <xdr:spPr>
        <a:xfrm>
          <a:off x="13652500" y="1694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67578</xdr:rowOff>
    </xdr:from>
    <xdr:ext cx="469744" cy="259045"/>
    <xdr:sp macro="" textlink="">
      <xdr:nvSpPr>
        <xdr:cNvPr id="700" name="テキスト ボックス 699"/>
        <xdr:cNvSpPr txBox="1"/>
      </xdr:nvSpPr>
      <xdr:spPr>
        <a:xfrm>
          <a:off x="13468428" y="1704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94703</xdr:rowOff>
    </xdr:from>
    <xdr:to>
      <xdr:col>67</xdr:col>
      <xdr:colOff>101600</xdr:colOff>
      <xdr:row>99</xdr:row>
      <xdr:rowOff>24853</xdr:rowOff>
    </xdr:to>
    <xdr:sp macro="" textlink="">
      <xdr:nvSpPr>
        <xdr:cNvPr id="701" name="楕円 700"/>
        <xdr:cNvSpPr/>
      </xdr:nvSpPr>
      <xdr:spPr>
        <a:xfrm>
          <a:off x="12763500" y="168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15980</xdr:rowOff>
    </xdr:from>
    <xdr:ext cx="534377" cy="259045"/>
    <xdr:sp macro="" textlink="">
      <xdr:nvSpPr>
        <xdr:cNvPr id="702" name="テキスト ボックス 701"/>
        <xdr:cNvSpPr txBox="1"/>
      </xdr:nvSpPr>
      <xdr:spPr>
        <a:xfrm>
          <a:off x="12547111" y="1698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3" name="フローチャート: 判断 742"/>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161634</xdr:rowOff>
    </xdr:from>
    <xdr:ext cx="469744" cy="259045"/>
    <xdr:sp macro="" textlink="">
      <xdr:nvSpPr>
        <xdr:cNvPr id="744" name="テキスト ボックス 743"/>
        <xdr:cNvSpPr txBox="1"/>
      </xdr:nvSpPr>
      <xdr:spPr>
        <a:xfrm>
          <a:off x="19310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5" name="フローチャート: 判断 744"/>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136270</xdr:rowOff>
    </xdr:from>
    <xdr:ext cx="469744" cy="259045"/>
    <xdr:sp macro="" textlink="">
      <xdr:nvSpPr>
        <xdr:cNvPr id="746" name="テキスト ボックス 745"/>
        <xdr:cNvSpPr txBox="1"/>
      </xdr:nvSpPr>
      <xdr:spPr>
        <a:xfrm>
          <a:off x="18421428" y="61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137802</xdr:rowOff>
    </xdr:from>
    <xdr:to>
      <xdr:col>116</xdr:col>
      <xdr:colOff>63500</xdr:colOff>
      <xdr:row>58</xdr:row>
      <xdr:rowOff>137848</xdr:rowOff>
    </xdr:to>
    <xdr:cxnSp macro="">
      <xdr:nvCxnSpPr>
        <xdr:cNvPr id="788" name="直線コネクタ 787"/>
        <xdr:cNvCxnSpPr/>
      </xdr:nvCxnSpPr>
      <xdr:spPr>
        <a:xfrm flipV="1">
          <a:off x="21323300" y="1008190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137848</xdr:rowOff>
    </xdr:from>
    <xdr:to>
      <xdr:col>111</xdr:col>
      <xdr:colOff>177800</xdr:colOff>
      <xdr:row>58</xdr:row>
      <xdr:rowOff>137848</xdr:rowOff>
    </xdr:to>
    <xdr:cxnSp macro="">
      <xdr:nvCxnSpPr>
        <xdr:cNvPr id="791" name="直線コネクタ 790"/>
        <xdr:cNvCxnSpPr/>
      </xdr:nvCxnSpPr>
      <xdr:spPr>
        <a:xfrm>
          <a:off x="20434300" y="10081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137848</xdr:rowOff>
    </xdr:from>
    <xdr:to>
      <xdr:col>107</xdr:col>
      <xdr:colOff>50800</xdr:colOff>
      <xdr:row>58</xdr:row>
      <xdr:rowOff>137871</xdr:rowOff>
    </xdr:to>
    <xdr:cxnSp macro="">
      <xdr:nvCxnSpPr>
        <xdr:cNvPr id="794" name="直線コネクタ 793"/>
        <xdr:cNvCxnSpPr/>
      </xdr:nvCxnSpPr>
      <xdr:spPr>
        <a:xfrm flipV="1">
          <a:off x="19545300" y="1008194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137871</xdr:rowOff>
    </xdr:from>
    <xdr:to>
      <xdr:col>102</xdr:col>
      <xdr:colOff>114300</xdr:colOff>
      <xdr:row>58</xdr:row>
      <xdr:rowOff>137894</xdr:rowOff>
    </xdr:to>
    <xdr:cxnSp macro="">
      <xdr:nvCxnSpPr>
        <xdr:cNvPr id="797" name="直線コネクタ 796"/>
        <xdr:cNvCxnSpPr/>
      </xdr:nvCxnSpPr>
      <xdr:spPr>
        <a:xfrm flipV="1">
          <a:off x="18656300" y="1008197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8" name="フローチャート: 判断 797"/>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799" name="テキスト ボックス 798"/>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0" name="フローチャート: 判断 799"/>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169536</xdr:rowOff>
    </xdr:from>
    <xdr:ext cx="469744" cy="259045"/>
    <xdr:sp macro="" textlink="">
      <xdr:nvSpPr>
        <xdr:cNvPr id="801" name="テキスト ボックス 800"/>
        <xdr:cNvSpPr txBox="1"/>
      </xdr:nvSpPr>
      <xdr:spPr>
        <a:xfrm>
          <a:off x="18421428" y="97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87002</xdr:rowOff>
    </xdr:from>
    <xdr:to>
      <xdr:col>116</xdr:col>
      <xdr:colOff>114300</xdr:colOff>
      <xdr:row>59</xdr:row>
      <xdr:rowOff>17152</xdr:rowOff>
    </xdr:to>
    <xdr:sp macro="" textlink="">
      <xdr:nvSpPr>
        <xdr:cNvPr id="807" name="楕円 806"/>
        <xdr:cNvSpPr/>
      </xdr:nvSpPr>
      <xdr:spPr>
        <a:xfrm>
          <a:off x="22110700" y="100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1929</xdr:rowOff>
    </xdr:from>
    <xdr:ext cx="313932" cy="259045"/>
    <xdr:sp macro="" textlink="">
      <xdr:nvSpPr>
        <xdr:cNvPr id="808" name="貸付金該当値テキスト"/>
        <xdr:cNvSpPr txBox="1"/>
      </xdr:nvSpPr>
      <xdr:spPr>
        <a:xfrm>
          <a:off x="22212300" y="9946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87048</xdr:rowOff>
    </xdr:from>
    <xdr:to>
      <xdr:col>112</xdr:col>
      <xdr:colOff>38100</xdr:colOff>
      <xdr:row>59</xdr:row>
      <xdr:rowOff>17198</xdr:rowOff>
    </xdr:to>
    <xdr:sp macro="" textlink="">
      <xdr:nvSpPr>
        <xdr:cNvPr id="809" name="楕円 808"/>
        <xdr:cNvSpPr/>
      </xdr:nvSpPr>
      <xdr:spPr>
        <a:xfrm>
          <a:off x="21272500" y="100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8325</xdr:rowOff>
    </xdr:from>
    <xdr:ext cx="313932" cy="259045"/>
    <xdr:sp macro="" textlink="">
      <xdr:nvSpPr>
        <xdr:cNvPr id="810" name="テキスト ボックス 809"/>
        <xdr:cNvSpPr txBox="1"/>
      </xdr:nvSpPr>
      <xdr:spPr>
        <a:xfrm>
          <a:off x="21166333" y="10123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87048</xdr:rowOff>
    </xdr:from>
    <xdr:to>
      <xdr:col>107</xdr:col>
      <xdr:colOff>101600</xdr:colOff>
      <xdr:row>59</xdr:row>
      <xdr:rowOff>17198</xdr:rowOff>
    </xdr:to>
    <xdr:sp macro="" textlink="">
      <xdr:nvSpPr>
        <xdr:cNvPr id="811" name="楕円 810"/>
        <xdr:cNvSpPr/>
      </xdr:nvSpPr>
      <xdr:spPr>
        <a:xfrm>
          <a:off x="20383500" y="100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8325</xdr:rowOff>
    </xdr:from>
    <xdr:ext cx="313932" cy="259045"/>
    <xdr:sp macro="" textlink="">
      <xdr:nvSpPr>
        <xdr:cNvPr id="812" name="テキスト ボックス 811"/>
        <xdr:cNvSpPr txBox="1"/>
      </xdr:nvSpPr>
      <xdr:spPr>
        <a:xfrm>
          <a:off x="20277333" y="10123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87071</xdr:rowOff>
    </xdr:from>
    <xdr:to>
      <xdr:col>102</xdr:col>
      <xdr:colOff>165100</xdr:colOff>
      <xdr:row>59</xdr:row>
      <xdr:rowOff>17221</xdr:rowOff>
    </xdr:to>
    <xdr:sp macro="" textlink="">
      <xdr:nvSpPr>
        <xdr:cNvPr id="813" name="楕円 812"/>
        <xdr:cNvSpPr/>
      </xdr:nvSpPr>
      <xdr:spPr>
        <a:xfrm>
          <a:off x="19494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8348</xdr:rowOff>
    </xdr:from>
    <xdr:ext cx="313932" cy="259045"/>
    <xdr:sp macro="" textlink="">
      <xdr:nvSpPr>
        <xdr:cNvPr id="814" name="テキスト ボックス 813"/>
        <xdr:cNvSpPr txBox="1"/>
      </xdr:nvSpPr>
      <xdr:spPr>
        <a:xfrm>
          <a:off x="19388333" y="1012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87094</xdr:rowOff>
    </xdr:from>
    <xdr:to>
      <xdr:col>98</xdr:col>
      <xdr:colOff>38100</xdr:colOff>
      <xdr:row>59</xdr:row>
      <xdr:rowOff>17244</xdr:rowOff>
    </xdr:to>
    <xdr:sp macro="" textlink="">
      <xdr:nvSpPr>
        <xdr:cNvPr id="815" name="楕円 814"/>
        <xdr:cNvSpPr/>
      </xdr:nvSpPr>
      <xdr:spPr>
        <a:xfrm>
          <a:off x="18605500" y="1003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8371</xdr:rowOff>
    </xdr:from>
    <xdr:ext cx="313932" cy="259045"/>
    <xdr:sp macro="" textlink="">
      <xdr:nvSpPr>
        <xdr:cNvPr id="816" name="テキスト ボックス 815"/>
        <xdr:cNvSpPr txBox="1"/>
      </xdr:nvSpPr>
      <xdr:spPr>
        <a:xfrm>
          <a:off x="18499333" y="10123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74067</xdr:rowOff>
    </xdr:from>
    <xdr:to>
      <xdr:col>116</xdr:col>
      <xdr:colOff>63500</xdr:colOff>
      <xdr:row>77</xdr:row>
      <xdr:rowOff>110389</xdr:rowOff>
    </xdr:to>
    <xdr:cxnSp macro="">
      <xdr:nvCxnSpPr>
        <xdr:cNvPr id="846" name="直線コネクタ 845"/>
        <xdr:cNvCxnSpPr/>
      </xdr:nvCxnSpPr>
      <xdr:spPr>
        <a:xfrm flipV="1">
          <a:off x="21323300" y="13275717"/>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110389</xdr:rowOff>
    </xdr:from>
    <xdr:to>
      <xdr:col>111</xdr:col>
      <xdr:colOff>177800</xdr:colOff>
      <xdr:row>77</xdr:row>
      <xdr:rowOff>116472</xdr:rowOff>
    </xdr:to>
    <xdr:cxnSp macro="">
      <xdr:nvCxnSpPr>
        <xdr:cNvPr id="849" name="直線コネクタ 848"/>
        <xdr:cNvCxnSpPr/>
      </xdr:nvCxnSpPr>
      <xdr:spPr>
        <a:xfrm flipV="1">
          <a:off x="20434300" y="13312039"/>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116472</xdr:rowOff>
    </xdr:from>
    <xdr:to>
      <xdr:col>107</xdr:col>
      <xdr:colOff>50800</xdr:colOff>
      <xdr:row>77</xdr:row>
      <xdr:rowOff>130200</xdr:rowOff>
    </xdr:to>
    <xdr:cxnSp macro="">
      <xdr:nvCxnSpPr>
        <xdr:cNvPr id="852" name="直線コネクタ 851"/>
        <xdr:cNvCxnSpPr/>
      </xdr:nvCxnSpPr>
      <xdr:spPr>
        <a:xfrm flipV="1">
          <a:off x="19545300" y="13318122"/>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130200</xdr:rowOff>
    </xdr:from>
    <xdr:to>
      <xdr:col>102</xdr:col>
      <xdr:colOff>114300</xdr:colOff>
      <xdr:row>77</xdr:row>
      <xdr:rowOff>162637</xdr:rowOff>
    </xdr:to>
    <xdr:cxnSp macro="">
      <xdr:nvCxnSpPr>
        <xdr:cNvPr id="855" name="直線コネクタ 854"/>
        <xdr:cNvCxnSpPr/>
      </xdr:nvCxnSpPr>
      <xdr:spPr>
        <a:xfrm flipV="1">
          <a:off x="18656300" y="13331850"/>
          <a:ext cx="889000" cy="3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6" name="フローチャート: 判断 855"/>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7" name="テキスト ボックス 856"/>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8" name="フローチャート: 判断 857"/>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59" name="テキスト ボックス 858"/>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23267</xdr:rowOff>
    </xdr:from>
    <xdr:to>
      <xdr:col>116</xdr:col>
      <xdr:colOff>114300</xdr:colOff>
      <xdr:row>77</xdr:row>
      <xdr:rowOff>124867</xdr:rowOff>
    </xdr:to>
    <xdr:sp macro="" textlink="">
      <xdr:nvSpPr>
        <xdr:cNvPr id="865" name="楕円 864"/>
        <xdr:cNvSpPr/>
      </xdr:nvSpPr>
      <xdr:spPr>
        <a:xfrm>
          <a:off x="22110700" y="132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1694</xdr:rowOff>
    </xdr:from>
    <xdr:ext cx="534377" cy="259045"/>
    <xdr:sp macro="" textlink="">
      <xdr:nvSpPr>
        <xdr:cNvPr id="866" name="繰出金該当値テキスト"/>
        <xdr:cNvSpPr txBox="1"/>
      </xdr:nvSpPr>
      <xdr:spPr>
        <a:xfrm>
          <a:off x="22212300" y="132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59589</xdr:rowOff>
    </xdr:from>
    <xdr:to>
      <xdr:col>112</xdr:col>
      <xdr:colOff>38100</xdr:colOff>
      <xdr:row>77</xdr:row>
      <xdr:rowOff>161189</xdr:rowOff>
    </xdr:to>
    <xdr:sp macro="" textlink="">
      <xdr:nvSpPr>
        <xdr:cNvPr id="867" name="楕円 866"/>
        <xdr:cNvSpPr/>
      </xdr:nvSpPr>
      <xdr:spPr>
        <a:xfrm>
          <a:off x="21272500" y="132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152316</xdr:rowOff>
    </xdr:from>
    <xdr:ext cx="534377" cy="259045"/>
    <xdr:sp macro="" textlink="">
      <xdr:nvSpPr>
        <xdr:cNvPr id="868" name="テキスト ボックス 867"/>
        <xdr:cNvSpPr txBox="1"/>
      </xdr:nvSpPr>
      <xdr:spPr>
        <a:xfrm>
          <a:off x="21056111" y="133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65672</xdr:rowOff>
    </xdr:from>
    <xdr:to>
      <xdr:col>107</xdr:col>
      <xdr:colOff>101600</xdr:colOff>
      <xdr:row>77</xdr:row>
      <xdr:rowOff>167272</xdr:rowOff>
    </xdr:to>
    <xdr:sp macro="" textlink="">
      <xdr:nvSpPr>
        <xdr:cNvPr id="869" name="楕円 868"/>
        <xdr:cNvSpPr/>
      </xdr:nvSpPr>
      <xdr:spPr>
        <a:xfrm>
          <a:off x="20383500" y="132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158399</xdr:rowOff>
    </xdr:from>
    <xdr:ext cx="534377" cy="259045"/>
    <xdr:sp macro="" textlink="">
      <xdr:nvSpPr>
        <xdr:cNvPr id="870" name="テキスト ボックス 869"/>
        <xdr:cNvSpPr txBox="1"/>
      </xdr:nvSpPr>
      <xdr:spPr>
        <a:xfrm>
          <a:off x="20167111" y="133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79400</xdr:rowOff>
    </xdr:from>
    <xdr:to>
      <xdr:col>102</xdr:col>
      <xdr:colOff>165100</xdr:colOff>
      <xdr:row>78</xdr:row>
      <xdr:rowOff>9550</xdr:rowOff>
    </xdr:to>
    <xdr:sp macro="" textlink="">
      <xdr:nvSpPr>
        <xdr:cNvPr id="871" name="楕円 870"/>
        <xdr:cNvSpPr/>
      </xdr:nvSpPr>
      <xdr:spPr>
        <a:xfrm>
          <a:off x="19494500" y="132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677</xdr:rowOff>
    </xdr:from>
    <xdr:ext cx="534377" cy="259045"/>
    <xdr:sp macro="" textlink="">
      <xdr:nvSpPr>
        <xdr:cNvPr id="872" name="テキスト ボックス 871"/>
        <xdr:cNvSpPr txBox="1"/>
      </xdr:nvSpPr>
      <xdr:spPr>
        <a:xfrm>
          <a:off x="19278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111837</xdr:rowOff>
    </xdr:from>
    <xdr:to>
      <xdr:col>98</xdr:col>
      <xdr:colOff>38100</xdr:colOff>
      <xdr:row>78</xdr:row>
      <xdr:rowOff>41987</xdr:rowOff>
    </xdr:to>
    <xdr:sp macro="" textlink="">
      <xdr:nvSpPr>
        <xdr:cNvPr id="873" name="楕円 872"/>
        <xdr:cNvSpPr/>
      </xdr:nvSpPr>
      <xdr:spPr>
        <a:xfrm>
          <a:off x="18605500" y="133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33114</xdr:rowOff>
    </xdr:from>
    <xdr:ext cx="534377" cy="259045"/>
    <xdr:sp macro="" textlink="">
      <xdr:nvSpPr>
        <xdr:cNvPr id="874" name="テキスト ボックス 873"/>
        <xdr:cNvSpPr txBox="1"/>
      </xdr:nvSpPr>
      <xdr:spPr>
        <a:xfrm>
          <a:off x="18389111" y="134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歳出総額は、住民一人当たりコストが５８６，７４４円となっており、この総額を各費目ごとに分類し、これを類似団体と比較すると、全体的には低い状況となってはいるものの、平成２５年度からの状況と比較すると増加傾向にある。特に扶助費の増加が著しく、</a:t>
          </a:r>
          <a:endParaRPr lang="ja-JP" altLang="ja-JP" sz="1400">
            <a:effectLst/>
          </a:endParaRPr>
        </a:p>
        <a:p>
          <a:r>
            <a:rPr kumimoji="1" lang="ja-JP" altLang="ja-JP" sz="1100">
              <a:solidFill>
                <a:schemeClr val="dk1"/>
              </a:solidFill>
              <a:effectLst/>
              <a:latin typeface="+mn-lt"/>
              <a:ea typeface="+mn-ea"/>
              <a:cs typeface="+mn-cs"/>
            </a:rPr>
            <a:t>その主な要因としては、自立支援給付をはじめとした社会保障関連経費の増加等によるものである。</a:t>
          </a:r>
          <a:endParaRPr lang="ja-JP" altLang="ja-JP" sz="1400">
            <a:effectLst/>
          </a:endParaRPr>
        </a:p>
        <a:p>
          <a:r>
            <a:rPr kumimoji="1" lang="ja-JP" altLang="ja-JP" sz="1100">
              <a:solidFill>
                <a:schemeClr val="dk1"/>
              </a:solidFill>
              <a:effectLst/>
              <a:latin typeface="+mn-lt"/>
              <a:ea typeface="+mn-ea"/>
              <a:cs typeface="+mn-cs"/>
            </a:rPr>
            <a:t>　また、積立金において住民一人当たりコストが１１２，４７８円となり、類似団体と比べて高い状況である。これは、平成２９年度において、多額の法人町民税を収入できたこと、また町有地の売却により得た収入を各種基金へ積立てたこと、さらには特目基金を新たに</a:t>
          </a:r>
          <a:endParaRPr lang="ja-JP" altLang="ja-JP" sz="1400">
            <a:effectLst/>
          </a:endParaRPr>
        </a:p>
        <a:p>
          <a:r>
            <a:rPr kumimoji="1" lang="ja-JP" altLang="ja-JP" sz="1100">
              <a:solidFill>
                <a:schemeClr val="dk1"/>
              </a:solidFill>
              <a:effectLst/>
              <a:latin typeface="+mn-lt"/>
              <a:ea typeface="+mn-ea"/>
              <a:cs typeface="+mn-cs"/>
            </a:rPr>
            <a:t>２つ設置し、それぞれの目的に応じた積立てを行ったためである。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12,118
11,973
44.55
7,432,661
7,110,159
197,897
3,504,528
4,824,737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79121</xdr:rowOff>
    </xdr:from>
    <xdr:to>
      <xdr:col>24</xdr:col>
      <xdr:colOff>63500</xdr:colOff>
      <xdr:row>37</xdr:row>
      <xdr:rowOff>94797</xdr:rowOff>
    </xdr:to>
    <xdr:cxnSp macro="">
      <xdr:nvCxnSpPr>
        <xdr:cNvPr id="63" name="直線コネクタ 62"/>
        <xdr:cNvCxnSpPr/>
      </xdr:nvCxnSpPr>
      <xdr:spPr>
        <a:xfrm>
          <a:off x="3797300" y="6422771"/>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79121</xdr:rowOff>
    </xdr:from>
    <xdr:to>
      <xdr:col>19</xdr:col>
      <xdr:colOff>177800</xdr:colOff>
      <xdr:row>37</xdr:row>
      <xdr:rowOff>118309</xdr:rowOff>
    </xdr:to>
    <xdr:cxnSp macro="">
      <xdr:nvCxnSpPr>
        <xdr:cNvPr id="66" name="直線コネクタ 65"/>
        <xdr:cNvCxnSpPr/>
      </xdr:nvCxnSpPr>
      <xdr:spPr>
        <a:xfrm flipV="1">
          <a:off x="2908300" y="642277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118309</xdr:rowOff>
    </xdr:from>
    <xdr:to>
      <xdr:col>15</xdr:col>
      <xdr:colOff>50800</xdr:colOff>
      <xdr:row>37</xdr:row>
      <xdr:rowOff>125657</xdr:rowOff>
    </xdr:to>
    <xdr:cxnSp macro="">
      <xdr:nvCxnSpPr>
        <xdr:cNvPr id="69" name="直線コネクタ 68"/>
        <xdr:cNvCxnSpPr/>
      </xdr:nvCxnSpPr>
      <xdr:spPr>
        <a:xfrm flipV="1">
          <a:off x="2019300" y="646195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125657</xdr:rowOff>
    </xdr:from>
    <xdr:to>
      <xdr:col>10</xdr:col>
      <xdr:colOff>114300</xdr:colOff>
      <xdr:row>37</xdr:row>
      <xdr:rowOff>146231</xdr:rowOff>
    </xdr:to>
    <xdr:cxnSp macro="">
      <xdr:nvCxnSpPr>
        <xdr:cNvPr id="72" name="直線コネクタ 71"/>
        <xdr:cNvCxnSpPr/>
      </xdr:nvCxnSpPr>
      <xdr:spPr>
        <a:xfrm flipV="1">
          <a:off x="1130300" y="646930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165063</xdr:rowOff>
    </xdr:from>
    <xdr:ext cx="469744" cy="259045"/>
    <xdr:sp macro="" textlink="">
      <xdr:nvSpPr>
        <xdr:cNvPr id="74" name="テキスト ボックス 73"/>
        <xdr:cNvSpPr txBox="1"/>
      </xdr:nvSpPr>
      <xdr:spPr>
        <a:xfrm>
          <a:off x="1784428"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56151</xdr:rowOff>
    </xdr:from>
    <xdr:ext cx="469744" cy="259045"/>
    <xdr:sp macro="" textlink="">
      <xdr:nvSpPr>
        <xdr:cNvPr id="76" name="テキスト ボックス 75"/>
        <xdr:cNvSpPr txBox="1"/>
      </xdr:nvSpPr>
      <xdr:spPr>
        <a:xfrm>
          <a:off x="895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43997</xdr:rowOff>
    </xdr:from>
    <xdr:to>
      <xdr:col>24</xdr:col>
      <xdr:colOff>114300</xdr:colOff>
      <xdr:row>37</xdr:row>
      <xdr:rowOff>145597</xdr:rowOff>
    </xdr:to>
    <xdr:sp macro="" textlink="">
      <xdr:nvSpPr>
        <xdr:cNvPr id="82" name="楕円 81"/>
        <xdr:cNvSpPr/>
      </xdr:nvSpPr>
      <xdr:spPr>
        <a:xfrm>
          <a:off x="4584700" y="63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22424</xdr:rowOff>
    </xdr:from>
    <xdr:ext cx="469744" cy="259045"/>
    <xdr:sp macro="" textlink="">
      <xdr:nvSpPr>
        <xdr:cNvPr id="83" name="議会費該当値テキスト"/>
        <xdr:cNvSpPr txBox="1"/>
      </xdr:nvSpPr>
      <xdr:spPr>
        <a:xfrm>
          <a:off x="4686300" y="63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28321</xdr:rowOff>
    </xdr:from>
    <xdr:to>
      <xdr:col>20</xdr:col>
      <xdr:colOff>38100</xdr:colOff>
      <xdr:row>37</xdr:row>
      <xdr:rowOff>129921</xdr:rowOff>
    </xdr:to>
    <xdr:sp macro="" textlink="">
      <xdr:nvSpPr>
        <xdr:cNvPr id="84" name="楕円 83"/>
        <xdr:cNvSpPr/>
      </xdr:nvSpPr>
      <xdr:spPr>
        <a:xfrm>
          <a:off x="3746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121048</xdr:rowOff>
    </xdr:from>
    <xdr:ext cx="469744" cy="259045"/>
    <xdr:sp macro="" textlink="">
      <xdr:nvSpPr>
        <xdr:cNvPr id="85" name="テキスト ボックス 84"/>
        <xdr:cNvSpPr txBox="1"/>
      </xdr:nvSpPr>
      <xdr:spPr>
        <a:xfrm>
          <a:off x="3562428" y="646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67509</xdr:rowOff>
    </xdr:from>
    <xdr:to>
      <xdr:col>15</xdr:col>
      <xdr:colOff>101600</xdr:colOff>
      <xdr:row>37</xdr:row>
      <xdr:rowOff>169109</xdr:rowOff>
    </xdr:to>
    <xdr:sp macro="" textlink="">
      <xdr:nvSpPr>
        <xdr:cNvPr id="86" name="楕円 85"/>
        <xdr:cNvSpPr/>
      </xdr:nvSpPr>
      <xdr:spPr>
        <a:xfrm>
          <a:off x="2857500" y="64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160237</xdr:rowOff>
    </xdr:from>
    <xdr:ext cx="469744" cy="259045"/>
    <xdr:sp macro="" textlink="">
      <xdr:nvSpPr>
        <xdr:cNvPr id="87" name="テキスト ボックス 86"/>
        <xdr:cNvSpPr txBox="1"/>
      </xdr:nvSpPr>
      <xdr:spPr>
        <a:xfrm>
          <a:off x="2673428" y="6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74857</xdr:rowOff>
    </xdr:from>
    <xdr:to>
      <xdr:col>10</xdr:col>
      <xdr:colOff>165100</xdr:colOff>
      <xdr:row>38</xdr:row>
      <xdr:rowOff>5007</xdr:rowOff>
    </xdr:to>
    <xdr:sp macro="" textlink="">
      <xdr:nvSpPr>
        <xdr:cNvPr id="88" name="楕円 87"/>
        <xdr:cNvSpPr/>
      </xdr:nvSpPr>
      <xdr:spPr>
        <a:xfrm>
          <a:off x="1968500" y="64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167584</xdr:rowOff>
    </xdr:from>
    <xdr:ext cx="469744" cy="259045"/>
    <xdr:sp macro="" textlink="">
      <xdr:nvSpPr>
        <xdr:cNvPr id="89" name="テキスト ボックス 88"/>
        <xdr:cNvSpPr txBox="1"/>
      </xdr:nvSpPr>
      <xdr:spPr>
        <a:xfrm>
          <a:off x="1784428" y="65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95431</xdr:rowOff>
    </xdr:from>
    <xdr:to>
      <xdr:col>6</xdr:col>
      <xdr:colOff>38100</xdr:colOff>
      <xdr:row>38</xdr:row>
      <xdr:rowOff>25581</xdr:rowOff>
    </xdr:to>
    <xdr:sp macro="" textlink="">
      <xdr:nvSpPr>
        <xdr:cNvPr id="90" name="楕円 89"/>
        <xdr:cNvSpPr/>
      </xdr:nvSpPr>
      <xdr:spPr>
        <a:xfrm>
          <a:off x="1079500" y="64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16708</xdr:rowOff>
    </xdr:from>
    <xdr:ext cx="469744" cy="259045"/>
    <xdr:sp macro="" textlink="">
      <xdr:nvSpPr>
        <xdr:cNvPr id="91" name="テキスト ボックス 90"/>
        <xdr:cNvSpPr txBox="1"/>
      </xdr:nvSpPr>
      <xdr:spPr>
        <a:xfrm>
          <a:off x="895428" y="65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131004</xdr:rowOff>
    </xdr:from>
    <xdr:to>
      <xdr:col>24</xdr:col>
      <xdr:colOff>63500</xdr:colOff>
      <xdr:row>58</xdr:row>
      <xdr:rowOff>41787</xdr:rowOff>
    </xdr:to>
    <xdr:cxnSp macro="">
      <xdr:nvCxnSpPr>
        <xdr:cNvPr id="122" name="直線コネクタ 121"/>
        <xdr:cNvCxnSpPr/>
      </xdr:nvCxnSpPr>
      <xdr:spPr>
        <a:xfrm flipV="1">
          <a:off x="3797300" y="9732204"/>
          <a:ext cx="838200" cy="2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10264</xdr:rowOff>
    </xdr:from>
    <xdr:to>
      <xdr:col>19</xdr:col>
      <xdr:colOff>177800</xdr:colOff>
      <xdr:row>58</xdr:row>
      <xdr:rowOff>41787</xdr:rowOff>
    </xdr:to>
    <xdr:cxnSp macro="">
      <xdr:nvCxnSpPr>
        <xdr:cNvPr id="125" name="直線コネクタ 124"/>
        <xdr:cNvCxnSpPr/>
      </xdr:nvCxnSpPr>
      <xdr:spPr>
        <a:xfrm>
          <a:off x="2908300" y="9954364"/>
          <a:ext cx="889000" cy="3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10264</xdr:rowOff>
    </xdr:from>
    <xdr:to>
      <xdr:col>15</xdr:col>
      <xdr:colOff>50800</xdr:colOff>
      <xdr:row>58</xdr:row>
      <xdr:rowOff>53172</xdr:rowOff>
    </xdr:to>
    <xdr:cxnSp macro="">
      <xdr:nvCxnSpPr>
        <xdr:cNvPr id="128" name="直線コネクタ 127"/>
        <xdr:cNvCxnSpPr/>
      </xdr:nvCxnSpPr>
      <xdr:spPr>
        <a:xfrm flipV="1">
          <a:off x="2019300" y="9954364"/>
          <a:ext cx="889000" cy="4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53172</xdr:rowOff>
    </xdr:from>
    <xdr:to>
      <xdr:col>10</xdr:col>
      <xdr:colOff>114300</xdr:colOff>
      <xdr:row>58</xdr:row>
      <xdr:rowOff>68266</xdr:rowOff>
    </xdr:to>
    <xdr:cxnSp macro="">
      <xdr:nvCxnSpPr>
        <xdr:cNvPr id="131" name="直線コネクタ 130"/>
        <xdr:cNvCxnSpPr/>
      </xdr:nvCxnSpPr>
      <xdr:spPr>
        <a:xfrm flipV="1">
          <a:off x="1130300" y="9997272"/>
          <a:ext cx="889000" cy="1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72130</xdr:rowOff>
    </xdr:from>
    <xdr:ext cx="534377" cy="259045"/>
    <xdr:sp macro="" textlink="">
      <xdr:nvSpPr>
        <xdr:cNvPr id="135" name="テキスト ボックス 134"/>
        <xdr:cNvSpPr txBox="1"/>
      </xdr:nvSpPr>
      <xdr:spPr>
        <a:xfrm>
          <a:off x="863111" y="96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80204</xdr:rowOff>
    </xdr:from>
    <xdr:to>
      <xdr:col>24</xdr:col>
      <xdr:colOff>114300</xdr:colOff>
      <xdr:row>57</xdr:row>
      <xdr:rowOff>10354</xdr:rowOff>
    </xdr:to>
    <xdr:sp macro="" textlink="">
      <xdr:nvSpPr>
        <xdr:cNvPr id="141" name="楕円 140"/>
        <xdr:cNvSpPr/>
      </xdr:nvSpPr>
      <xdr:spPr>
        <a:xfrm>
          <a:off x="4584700" y="968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103081</xdr:rowOff>
    </xdr:from>
    <xdr:ext cx="599010" cy="259045"/>
    <xdr:sp macro="" textlink="">
      <xdr:nvSpPr>
        <xdr:cNvPr id="142" name="総務費該当値テキスト"/>
        <xdr:cNvSpPr txBox="1"/>
      </xdr:nvSpPr>
      <xdr:spPr>
        <a:xfrm>
          <a:off x="4686300" y="953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162437</xdr:rowOff>
    </xdr:from>
    <xdr:to>
      <xdr:col>20</xdr:col>
      <xdr:colOff>38100</xdr:colOff>
      <xdr:row>58</xdr:row>
      <xdr:rowOff>92587</xdr:rowOff>
    </xdr:to>
    <xdr:sp macro="" textlink="">
      <xdr:nvSpPr>
        <xdr:cNvPr id="143" name="楕円 142"/>
        <xdr:cNvSpPr/>
      </xdr:nvSpPr>
      <xdr:spPr>
        <a:xfrm>
          <a:off x="3746500" y="99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83714</xdr:rowOff>
    </xdr:from>
    <xdr:ext cx="534377" cy="259045"/>
    <xdr:sp macro="" textlink="">
      <xdr:nvSpPr>
        <xdr:cNvPr id="144" name="テキスト ボックス 143"/>
        <xdr:cNvSpPr txBox="1"/>
      </xdr:nvSpPr>
      <xdr:spPr>
        <a:xfrm>
          <a:off x="3530111" y="100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130914</xdr:rowOff>
    </xdr:from>
    <xdr:to>
      <xdr:col>15</xdr:col>
      <xdr:colOff>101600</xdr:colOff>
      <xdr:row>58</xdr:row>
      <xdr:rowOff>61064</xdr:rowOff>
    </xdr:to>
    <xdr:sp macro="" textlink="">
      <xdr:nvSpPr>
        <xdr:cNvPr id="145" name="楕円 144"/>
        <xdr:cNvSpPr/>
      </xdr:nvSpPr>
      <xdr:spPr>
        <a:xfrm>
          <a:off x="2857500" y="99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52191</xdr:rowOff>
    </xdr:from>
    <xdr:ext cx="534377" cy="259045"/>
    <xdr:sp macro="" textlink="">
      <xdr:nvSpPr>
        <xdr:cNvPr id="146" name="テキスト ボックス 145"/>
        <xdr:cNvSpPr txBox="1"/>
      </xdr:nvSpPr>
      <xdr:spPr>
        <a:xfrm>
          <a:off x="2641111" y="99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2372</xdr:rowOff>
    </xdr:from>
    <xdr:to>
      <xdr:col>10</xdr:col>
      <xdr:colOff>165100</xdr:colOff>
      <xdr:row>58</xdr:row>
      <xdr:rowOff>103972</xdr:rowOff>
    </xdr:to>
    <xdr:sp macro="" textlink="">
      <xdr:nvSpPr>
        <xdr:cNvPr id="147" name="楕円 146"/>
        <xdr:cNvSpPr/>
      </xdr:nvSpPr>
      <xdr:spPr>
        <a:xfrm>
          <a:off x="1968500" y="99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95099</xdr:rowOff>
    </xdr:from>
    <xdr:ext cx="534377" cy="259045"/>
    <xdr:sp macro="" textlink="">
      <xdr:nvSpPr>
        <xdr:cNvPr id="148" name="テキスト ボックス 147"/>
        <xdr:cNvSpPr txBox="1"/>
      </xdr:nvSpPr>
      <xdr:spPr>
        <a:xfrm>
          <a:off x="1752111" y="100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17466</xdr:rowOff>
    </xdr:from>
    <xdr:to>
      <xdr:col>6</xdr:col>
      <xdr:colOff>38100</xdr:colOff>
      <xdr:row>58</xdr:row>
      <xdr:rowOff>119066</xdr:rowOff>
    </xdr:to>
    <xdr:sp macro="" textlink="">
      <xdr:nvSpPr>
        <xdr:cNvPr id="149" name="楕円 148"/>
        <xdr:cNvSpPr/>
      </xdr:nvSpPr>
      <xdr:spPr>
        <a:xfrm>
          <a:off x="1079500" y="99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110193</xdr:rowOff>
    </xdr:from>
    <xdr:ext cx="534377" cy="259045"/>
    <xdr:sp macro="" textlink="">
      <xdr:nvSpPr>
        <xdr:cNvPr id="150" name="テキスト ボックス 149"/>
        <xdr:cNvSpPr txBox="1"/>
      </xdr:nvSpPr>
      <xdr:spPr>
        <a:xfrm>
          <a:off x="863111" y="100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168948</xdr:rowOff>
    </xdr:from>
    <xdr:to>
      <xdr:col>24</xdr:col>
      <xdr:colOff>63500</xdr:colOff>
      <xdr:row>78</xdr:row>
      <xdr:rowOff>15374</xdr:rowOff>
    </xdr:to>
    <xdr:cxnSp macro="">
      <xdr:nvCxnSpPr>
        <xdr:cNvPr id="178" name="直線コネクタ 177"/>
        <xdr:cNvCxnSpPr/>
      </xdr:nvCxnSpPr>
      <xdr:spPr>
        <a:xfrm flipV="1">
          <a:off x="3797300" y="13370598"/>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15374</xdr:rowOff>
    </xdr:from>
    <xdr:to>
      <xdr:col>19</xdr:col>
      <xdr:colOff>177800</xdr:colOff>
      <xdr:row>78</xdr:row>
      <xdr:rowOff>52411</xdr:rowOff>
    </xdr:to>
    <xdr:cxnSp macro="">
      <xdr:nvCxnSpPr>
        <xdr:cNvPr id="181" name="直線コネクタ 180"/>
        <xdr:cNvCxnSpPr/>
      </xdr:nvCxnSpPr>
      <xdr:spPr>
        <a:xfrm flipV="1">
          <a:off x="2908300" y="13388474"/>
          <a:ext cx="889000" cy="3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48082</xdr:rowOff>
    </xdr:from>
    <xdr:to>
      <xdr:col>15</xdr:col>
      <xdr:colOff>50800</xdr:colOff>
      <xdr:row>78</xdr:row>
      <xdr:rowOff>52411</xdr:rowOff>
    </xdr:to>
    <xdr:cxnSp macro="">
      <xdr:nvCxnSpPr>
        <xdr:cNvPr id="184" name="直線コネクタ 183"/>
        <xdr:cNvCxnSpPr/>
      </xdr:nvCxnSpPr>
      <xdr:spPr>
        <a:xfrm>
          <a:off x="2019300" y="13421182"/>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48082</xdr:rowOff>
    </xdr:from>
    <xdr:to>
      <xdr:col>10</xdr:col>
      <xdr:colOff>114300</xdr:colOff>
      <xdr:row>78</xdr:row>
      <xdr:rowOff>109497</xdr:rowOff>
    </xdr:to>
    <xdr:cxnSp macro="">
      <xdr:nvCxnSpPr>
        <xdr:cNvPr id="187" name="直線コネクタ 186"/>
        <xdr:cNvCxnSpPr/>
      </xdr:nvCxnSpPr>
      <xdr:spPr>
        <a:xfrm flipV="1">
          <a:off x="1130300" y="13421182"/>
          <a:ext cx="889000" cy="6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15464</xdr:rowOff>
    </xdr:from>
    <xdr:to>
      <xdr:col>10</xdr:col>
      <xdr:colOff>165100</xdr:colOff>
      <xdr:row>77</xdr:row>
      <xdr:rowOff>117064</xdr:rowOff>
    </xdr:to>
    <xdr:sp macro="" textlink="">
      <xdr:nvSpPr>
        <xdr:cNvPr id="188" name="フローチャート: 判断 187"/>
        <xdr:cNvSpPr/>
      </xdr:nvSpPr>
      <xdr:spPr>
        <a:xfrm>
          <a:off x="1968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133591</xdr:rowOff>
    </xdr:from>
    <xdr:ext cx="599010" cy="259045"/>
    <xdr:sp macro="" textlink="">
      <xdr:nvSpPr>
        <xdr:cNvPr id="189" name="テキスト ボックス 188"/>
        <xdr:cNvSpPr txBox="1"/>
      </xdr:nvSpPr>
      <xdr:spPr>
        <a:xfrm>
          <a:off x="1719795" y="1299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80144</xdr:rowOff>
    </xdr:from>
    <xdr:to>
      <xdr:col>6</xdr:col>
      <xdr:colOff>38100</xdr:colOff>
      <xdr:row>78</xdr:row>
      <xdr:rowOff>10294</xdr:rowOff>
    </xdr:to>
    <xdr:sp macro="" textlink="">
      <xdr:nvSpPr>
        <xdr:cNvPr id="190" name="フローチャート: 判断 189"/>
        <xdr:cNvSpPr/>
      </xdr:nvSpPr>
      <xdr:spPr>
        <a:xfrm>
          <a:off x="1079500" y="132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26821</xdr:rowOff>
    </xdr:from>
    <xdr:ext cx="599010" cy="259045"/>
    <xdr:sp macro="" textlink="">
      <xdr:nvSpPr>
        <xdr:cNvPr id="191" name="テキスト ボックス 190"/>
        <xdr:cNvSpPr txBox="1"/>
      </xdr:nvSpPr>
      <xdr:spPr>
        <a:xfrm>
          <a:off x="830795" y="130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118148</xdr:rowOff>
    </xdr:from>
    <xdr:to>
      <xdr:col>24</xdr:col>
      <xdr:colOff>114300</xdr:colOff>
      <xdr:row>78</xdr:row>
      <xdr:rowOff>48298</xdr:rowOff>
    </xdr:to>
    <xdr:sp macro="" textlink="">
      <xdr:nvSpPr>
        <xdr:cNvPr id="197" name="楕円 196"/>
        <xdr:cNvSpPr/>
      </xdr:nvSpPr>
      <xdr:spPr>
        <a:xfrm>
          <a:off x="4584700" y="133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96575</xdr:rowOff>
    </xdr:from>
    <xdr:ext cx="599010" cy="259045"/>
    <xdr:sp macro="" textlink="">
      <xdr:nvSpPr>
        <xdr:cNvPr id="198" name="民生費該当値テキスト"/>
        <xdr:cNvSpPr txBox="1"/>
      </xdr:nvSpPr>
      <xdr:spPr>
        <a:xfrm>
          <a:off x="4686300" y="1329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136024</xdr:rowOff>
    </xdr:from>
    <xdr:to>
      <xdr:col>20</xdr:col>
      <xdr:colOff>38100</xdr:colOff>
      <xdr:row>78</xdr:row>
      <xdr:rowOff>66174</xdr:rowOff>
    </xdr:to>
    <xdr:sp macro="" textlink="">
      <xdr:nvSpPr>
        <xdr:cNvPr id="199" name="楕円 198"/>
        <xdr:cNvSpPr/>
      </xdr:nvSpPr>
      <xdr:spPr>
        <a:xfrm>
          <a:off x="3746500" y="133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57301</xdr:rowOff>
    </xdr:from>
    <xdr:ext cx="599010" cy="259045"/>
    <xdr:sp macro="" textlink="">
      <xdr:nvSpPr>
        <xdr:cNvPr id="200" name="テキスト ボックス 199"/>
        <xdr:cNvSpPr txBox="1"/>
      </xdr:nvSpPr>
      <xdr:spPr>
        <a:xfrm>
          <a:off x="3497795" y="134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1611</xdr:rowOff>
    </xdr:from>
    <xdr:to>
      <xdr:col>15</xdr:col>
      <xdr:colOff>101600</xdr:colOff>
      <xdr:row>78</xdr:row>
      <xdr:rowOff>103211</xdr:rowOff>
    </xdr:to>
    <xdr:sp macro="" textlink="">
      <xdr:nvSpPr>
        <xdr:cNvPr id="201" name="楕円 200"/>
        <xdr:cNvSpPr/>
      </xdr:nvSpPr>
      <xdr:spPr>
        <a:xfrm>
          <a:off x="2857500" y="1337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94338</xdr:rowOff>
    </xdr:from>
    <xdr:ext cx="599010" cy="259045"/>
    <xdr:sp macro="" textlink="">
      <xdr:nvSpPr>
        <xdr:cNvPr id="202" name="テキスト ボックス 201"/>
        <xdr:cNvSpPr txBox="1"/>
      </xdr:nvSpPr>
      <xdr:spPr>
        <a:xfrm>
          <a:off x="2608795" y="1346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168732</xdr:rowOff>
    </xdr:from>
    <xdr:to>
      <xdr:col>10</xdr:col>
      <xdr:colOff>165100</xdr:colOff>
      <xdr:row>78</xdr:row>
      <xdr:rowOff>98882</xdr:rowOff>
    </xdr:to>
    <xdr:sp macro="" textlink="">
      <xdr:nvSpPr>
        <xdr:cNvPr id="203" name="楕円 202"/>
        <xdr:cNvSpPr/>
      </xdr:nvSpPr>
      <xdr:spPr>
        <a:xfrm>
          <a:off x="1968500" y="13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90009</xdr:rowOff>
    </xdr:from>
    <xdr:ext cx="599010" cy="259045"/>
    <xdr:sp macro="" textlink="">
      <xdr:nvSpPr>
        <xdr:cNvPr id="204" name="テキスト ボックス 203"/>
        <xdr:cNvSpPr txBox="1"/>
      </xdr:nvSpPr>
      <xdr:spPr>
        <a:xfrm>
          <a:off x="1719795" y="1346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58697</xdr:rowOff>
    </xdr:from>
    <xdr:to>
      <xdr:col>6</xdr:col>
      <xdr:colOff>38100</xdr:colOff>
      <xdr:row>78</xdr:row>
      <xdr:rowOff>160297</xdr:rowOff>
    </xdr:to>
    <xdr:sp macro="" textlink="">
      <xdr:nvSpPr>
        <xdr:cNvPr id="205" name="楕円 204"/>
        <xdr:cNvSpPr/>
      </xdr:nvSpPr>
      <xdr:spPr>
        <a:xfrm>
          <a:off x="1079500" y="134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151424</xdr:rowOff>
    </xdr:from>
    <xdr:ext cx="599010" cy="259045"/>
    <xdr:sp macro="" textlink="">
      <xdr:nvSpPr>
        <xdr:cNvPr id="206" name="テキスト ボックス 205"/>
        <xdr:cNvSpPr txBox="1"/>
      </xdr:nvSpPr>
      <xdr:spPr>
        <a:xfrm>
          <a:off x="830795" y="1352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36449</xdr:rowOff>
    </xdr:from>
    <xdr:to>
      <xdr:col>24</xdr:col>
      <xdr:colOff>63500</xdr:colOff>
      <xdr:row>97</xdr:row>
      <xdr:rowOff>70227</xdr:rowOff>
    </xdr:to>
    <xdr:cxnSp macro="">
      <xdr:nvCxnSpPr>
        <xdr:cNvPr id="237" name="直線コネクタ 236"/>
        <xdr:cNvCxnSpPr/>
      </xdr:nvCxnSpPr>
      <xdr:spPr>
        <a:xfrm flipV="1">
          <a:off x="3797300" y="16667099"/>
          <a:ext cx="8382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70227</xdr:rowOff>
    </xdr:from>
    <xdr:to>
      <xdr:col>19</xdr:col>
      <xdr:colOff>177800</xdr:colOff>
      <xdr:row>97</xdr:row>
      <xdr:rowOff>79752</xdr:rowOff>
    </xdr:to>
    <xdr:cxnSp macro="">
      <xdr:nvCxnSpPr>
        <xdr:cNvPr id="240" name="直線コネクタ 239"/>
        <xdr:cNvCxnSpPr/>
      </xdr:nvCxnSpPr>
      <xdr:spPr>
        <a:xfrm flipV="1">
          <a:off x="2908300" y="1670087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79752</xdr:rowOff>
    </xdr:from>
    <xdr:to>
      <xdr:col>15</xdr:col>
      <xdr:colOff>50800</xdr:colOff>
      <xdr:row>97</xdr:row>
      <xdr:rowOff>113074</xdr:rowOff>
    </xdr:to>
    <xdr:cxnSp macro="">
      <xdr:nvCxnSpPr>
        <xdr:cNvPr id="243" name="直線コネクタ 242"/>
        <xdr:cNvCxnSpPr/>
      </xdr:nvCxnSpPr>
      <xdr:spPr>
        <a:xfrm flipV="1">
          <a:off x="2019300" y="16710402"/>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110603</xdr:rowOff>
    </xdr:from>
    <xdr:to>
      <xdr:col>10</xdr:col>
      <xdr:colOff>114300</xdr:colOff>
      <xdr:row>97</xdr:row>
      <xdr:rowOff>113074</xdr:rowOff>
    </xdr:to>
    <xdr:cxnSp macro="">
      <xdr:nvCxnSpPr>
        <xdr:cNvPr id="246" name="直線コネクタ 245"/>
        <xdr:cNvCxnSpPr/>
      </xdr:nvCxnSpPr>
      <xdr:spPr>
        <a:xfrm>
          <a:off x="1130300" y="16741253"/>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47" name="フローチャート: 判断 246"/>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48" name="テキスト ボックス 247"/>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49" name="フローチャート: 判断 248"/>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0" name="テキスト ボックス 249"/>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157099</xdr:rowOff>
    </xdr:from>
    <xdr:to>
      <xdr:col>24</xdr:col>
      <xdr:colOff>114300</xdr:colOff>
      <xdr:row>97</xdr:row>
      <xdr:rowOff>87249</xdr:rowOff>
    </xdr:to>
    <xdr:sp macro="" textlink="">
      <xdr:nvSpPr>
        <xdr:cNvPr id="256" name="楕円 255"/>
        <xdr:cNvSpPr/>
      </xdr:nvSpPr>
      <xdr:spPr>
        <a:xfrm>
          <a:off x="4584700" y="166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135526</xdr:rowOff>
    </xdr:from>
    <xdr:ext cx="534377" cy="259045"/>
    <xdr:sp macro="" textlink="">
      <xdr:nvSpPr>
        <xdr:cNvPr id="257" name="衛生費該当値テキスト"/>
        <xdr:cNvSpPr txBox="1"/>
      </xdr:nvSpPr>
      <xdr:spPr>
        <a:xfrm>
          <a:off x="4686300" y="165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19427</xdr:rowOff>
    </xdr:from>
    <xdr:to>
      <xdr:col>20</xdr:col>
      <xdr:colOff>38100</xdr:colOff>
      <xdr:row>97</xdr:row>
      <xdr:rowOff>121027</xdr:rowOff>
    </xdr:to>
    <xdr:sp macro="" textlink="">
      <xdr:nvSpPr>
        <xdr:cNvPr id="258" name="楕円 257"/>
        <xdr:cNvSpPr/>
      </xdr:nvSpPr>
      <xdr:spPr>
        <a:xfrm>
          <a:off x="3746500" y="166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112154</xdr:rowOff>
    </xdr:from>
    <xdr:ext cx="534377" cy="259045"/>
    <xdr:sp macro="" textlink="">
      <xdr:nvSpPr>
        <xdr:cNvPr id="259" name="テキスト ボックス 258"/>
        <xdr:cNvSpPr txBox="1"/>
      </xdr:nvSpPr>
      <xdr:spPr>
        <a:xfrm>
          <a:off x="3530111" y="167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28952</xdr:rowOff>
    </xdr:from>
    <xdr:to>
      <xdr:col>15</xdr:col>
      <xdr:colOff>101600</xdr:colOff>
      <xdr:row>97</xdr:row>
      <xdr:rowOff>130552</xdr:rowOff>
    </xdr:to>
    <xdr:sp macro="" textlink="">
      <xdr:nvSpPr>
        <xdr:cNvPr id="260" name="楕円 259"/>
        <xdr:cNvSpPr/>
      </xdr:nvSpPr>
      <xdr:spPr>
        <a:xfrm>
          <a:off x="2857500" y="166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121679</xdr:rowOff>
    </xdr:from>
    <xdr:ext cx="534377" cy="259045"/>
    <xdr:sp macro="" textlink="">
      <xdr:nvSpPr>
        <xdr:cNvPr id="261" name="テキスト ボックス 260"/>
        <xdr:cNvSpPr txBox="1"/>
      </xdr:nvSpPr>
      <xdr:spPr>
        <a:xfrm>
          <a:off x="2641111" y="167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62274</xdr:rowOff>
    </xdr:from>
    <xdr:to>
      <xdr:col>10</xdr:col>
      <xdr:colOff>165100</xdr:colOff>
      <xdr:row>97</xdr:row>
      <xdr:rowOff>163874</xdr:rowOff>
    </xdr:to>
    <xdr:sp macro="" textlink="">
      <xdr:nvSpPr>
        <xdr:cNvPr id="262" name="楕円 261"/>
        <xdr:cNvSpPr/>
      </xdr:nvSpPr>
      <xdr:spPr>
        <a:xfrm>
          <a:off x="1968500" y="166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155001</xdr:rowOff>
    </xdr:from>
    <xdr:ext cx="534377" cy="259045"/>
    <xdr:sp macro="" textlink="">
      <xdr:nvSpPr>
        <xdr:cNvPr id="263" name="テキスト ボックス 262"/>
        <xdr:cNvSpPr txBox="1"/>
      </xdr:nvSpPr>
      <xdr:spPr>
        <a:xfrm>
          <a:off x="1752111" y="167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59803</xdr:rowOff>
    </xdr:from>
    <xdr:to>
      <xdr:col>6</xdr:col>
      <xdr:colOff>38100</xdr:colOff>
      <xdr:row>97</xdr:row>
      <xdr:rowOff>161403</xdr:rowOff>
    </xdr:to>
    <xdr:sp macro="" textlink="">
      <xdr:nvSpPr>
        <xdr:cNvPr id="264" name="楕円 263"/>
        <xdr:cNvSpPr/>
      </xdr:nvSpPr>
      <xdr:spPr>
        <a:xfrm>
          <a:off x="1079500" y="166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152530</xdr:rowOff>
    </xdr:from>
    <xdr:ext cx="534377" cy="259045"/>
    <xdr:sp macro="" textlink="">
      <xdr:nvSpPr>
        <xdr:cNvPr id="265" name="テキスト ボックス 264"/>
        <xdr:cNvSpPr txBox="1"/>
      </xdr:nvSpPr>
      <xdr:spPr>
        <a:xfrm>
          <a:off x="863111" y="167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56833</xdr:rowOff>
    </xdr:from>
    <xdr:to>
      <xdr:col>54</xdr:col>
      <xdr:colOff>189865</xdr:colOff>
      <xdr:row>39</xdr:row>
      <xdr:rowOff>44450</xdr:rowOff>
    </xdr:to>
    <xdr:cxnSp macro="">
      <xdr:nvCxnSpPr>
        <xdr:cNvPr id="289" name="直線コネクタ 288"/>
        <xdr:cNvCxnSpPr/>
      </xdr:nvCxnSpPr>
      <xdr:spPr>
        <a:xfrm flipV="1">
          <a:off x="10475595" y="6229033"/>
          <a:ext cx="1270" cy="501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3510</xdr:rowOff>
    </xdr:from>
    <xdr:ext cx="469744" cy="259045"/>
    <xdr:sp macro="" textlink="">
      <xdr:nvSpPr>
        <xdr:cNvPr id="292" name="労働費最大値テキスト"/>
        <xdr:cNvSpPr txBox="1"/>
      </xdr:nvSpPr>
      <xdr:spPr>
        <a:xfrm>
          <a:off x="10528300" y="600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56833</xdr:rowOff>
    </xdr:from>
    <xdr:to>
      <xdr:col>55</xdr:col>
      <xdr:colOff>88900</xdr:colOff>
      <xdr:row>36</xdr:row>
      <xdr:rowOff>56833</xdr:rowOff>
    </xdr:to>
    <xdr:cxnSp macro="">
      <xdr:nvCxnSpPr>
        <xdr:cNvPr id="293" name="直線コネクタ 292"/>
        <xdr:cNvCxnSpPr/>
      </xdr:nvCxnSpPr>
      <xdr:spPr>
        <a:xfrm>
          <a:off x="10388600" y="622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38164</xdr:rowOff>
    </xdr:from>
    <xdr:to>
      <xdr:col>55</xdr:col>
      <xdr:colOff>0</xdr:colOff>
      <xdr:row>38</xdr:row>
      <xdr:rowOff>41593</xdr:rowOff>
    </xdr:to>
    <xdr:cxnSp macro="">
      <xdr:nvCxnSpPr>
        <xdr:cNvPr id="294" name="直線コネクタ 293"/>
        <xdr:cNvCxnSpPr/>
      </xdr:nvCxnSpPr>
      <xdr:spPr>
        <a:xfrm flipV="1">
          <a:off x="9639300" y="655326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39705</xdr:rowOff>
    </xdr:from>
    <xdr:ext cx="378565" cy="259045"/>
    <xdr:sp macro="" textlink="">
      <xdr:nvSpPr>
        <xdr:cNvPr id="295" name="労働費平均値テキスト"/>
        <xdr:cNvSpPr txBox="1"/>
      </xdr:nvSpPr>
      <xdr:spPr>
        <a:xfrm>
          <a:off x="10528300" y="6554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61278</xdr:rowOff>
    </xdr:from>
    <xdr:to>
      <xdr:col>55</xdr:col>
      <xdr:colOff>50800</xdr:colOff>
      <xdr:row>38</xdr:row>
      <xdr:rowOff>162878</xdr:rowOff>
    </xdr:to>
    <xdr:sp macro="" textlink="">
      <xdr:nvSpPr>
        <xdr:cNvPr id="296" name="フローチャート: 判断 295"/>
        <xdr:cNvSpPr/>
      </xdr:nvSpPr>
      <xdr:spPr>
        <a:xfrm>
          <a:off x="104267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41593</xdr:rowOff>
    </xdr:from>
    <xdr:to>
      <xdr:col>50</xdr:col>
      <xdr:colOff>114300</xdr:colOff>
      <xdr:row>38</xdr:row>
      <xdr:rowOff>53784</xdr:rowOff>
    </xdr:to>
    <xdr:cxnSp macro="">
      <xdr:nvCxnSpPr>
        <xdr:cNvPr id="297" name="直線コネクタ 296"/>
        <xdr:cNvCxnSpPr/>
      </xdr:nvCxnSpPr>
      <xdr:spPr>
        <a:xfrm flipV="1">
          <a:off x="8750300" y="6556693"/>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12509</xdr:rowOff>
    </xdr:from>
    <xdr:to>
      <xdr:col>50</xdr:col>
      <xdr:colOff>165100</xdr:colOff>
      <xdr:row>38</xdr:row>
      <xdr:rowOff>114109</xdr:rowOff>
    </xdr:to>
    <xdr:sp macro="" textlink="">
      <xdr:nvSpPr>
        <xdr:cNvPr id="298" name="フローチャート: 判断 297"/>
        <xdr:cNvSpPr/>
      </xdr:nvSpPr>
      <xdr:spPr>
        <a:xfrm>
          <a:off x="9588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105236</xdr:rowOff>
    </xdr:from>
    <xdr:ext cx="378565" cy="259045"/>
    <xdr:sp macro="" textlink="">
      <xdr:nvSpPr>
        <xdr:cNvPr id="299" name="テキスト ボックス 298"/>
        <xdr:cNvSpPr txBox="1"/>
      </xdr:nvSpPr>
      <xdr:spPr>
        <a:xfrm>
          <a:off x="9450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25972</xdr:rowOff>
    </xdr:from>
    <xdr:to>
      <xdr:col>45</xdr:col>
      <xdr:colOff>177800</xdr:colOff>
      <xdr:row>38</xdr:row>
      <xdr:rowOff>53784</xdr:rowOff>
    </xdr:to>
    <xdr:cxnSp macro="">
      <xdr:nvCxnSpPr>
        <xdr:cNvPr id="300" name="直線コネクタ 299"/>
        <xdr:cNvCxnSpPr/>
      </xdr:nvCxnSpPr>
      <xdr:spPr>
        <a:xfrm>
          <a:off x="7861300" y="5855272"/>
          <a:ext cx="889000" cy="71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158623</xdr:rowOff>
    </xdr:from>
    <xdr:to>
      <xdr:col>46</xdr:col>
      <xdr:colOff>38100</xdr:colOff>
      <xdr:row>38</xdr:row>
      <xdr:rowOff>88773</xdr:rowOff>
    </xdr:to>
    <xdr:sp macro="" textlink="">
      <xdr:nvSpPr>
        <xdr:cNvPr id="301" name="フローチャート: 判断 300"/>
        <xdr:cNvSpPr/>
      </xdr:nvSpPr>
      <xdr:spPr>
        <a:xfrm>
          <a:off x="8699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105300</xdr:rowOff>
    </xdr:from>
    <xdr:ext cx="378565" cy="259045"/>
    <xdr:sp macro="" textlink="">
      <xdr:nvSpPr>
        <xdr:cNvPr id="302" name="テキスト ボックス 301"/>
        <xdr:cNvSpPr txBox="1"/>
      </xdr:nvSpPr>
      <xdr:spPr>
        <a:xfrm>
          <a:off x="8561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133795</xdr:rowOff>
    </xdr:from>
    <xdr:to>
      <xdr:col>41</xdr:col>
      <xdr:colOff>50800</xdr:colOff>
      <xdr:row>34</xdr:row>
      <xdr:rowOff>25972</xdr:rowOff>
    </xdr:to>
    <xdr:cxnSp macro="">
      <xdr:nvCxnSpPr>
        <xdr:cNvPr id="303" name="直線コネクタ 302"/>
        <xdr:cNvCxnSpPr/>
      </xdr:nvCxnSpPr>
      <xdr:spPr>
        <a:xfrm>
          <a:off x="6972300" y="5448745"/>
          <a:ext cx="889000" cy="4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53467</xdr:rowOff>
    </xdr:from>
    <xdr:to>
      <xdr:col>41</xdr:col>
      <xdr:colOff>101600</xdr:colOff>
      <xdr:row>36</xdr:row>
      <xdr:rowOff>155067</xdr:rowOff>
    </xdr:to>
    <xdr:sp macro="" textlink="">
      <xdr:nvSpPr>
        <xdr:cNvPr id="304" name="フローチャート: 判断 303"/>
        <xdr:cNvSpPr/>
      </xdr:nvSpPr>
      <xdr:spPr>
        <a:xfrm>
          <a:off x="7810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146194</xdr:rowOff>
    </xdr:from>
    <xdr:ext cx="469744" cy="259045"/>
    <xdr:sp macro="" textlink="">
      <xdr:nvSpPr>
        <xdr:cNvPr id="305" name="テキスト ボックス 304"/>
        <xdr:cNvSpPr txBox="1"/>
      </xdr:nvSpPr>
      <xdr:spPr>
        <a:xfrm>
          <a:off x="7626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75946</xdr:rowOff>
    </xdr:from>
    <xdr:to>
      <xdr:col>36</xdr:col>
      <xdr:colOff>165100</xdr:colOff>
      <xdr:row>38</xdr:row>
      <xdr:rowOff>6096</xdr:rowOff>
    </xdr:to>
    <xdr:sp macro="" textlink="">
      <xdr:nvSpPr>
        <xdr:cNvPr id="306" name="フローチャート: 判断 305"/>
        <xdr:cNvSpPr/>
      </xdr:nvSpPr>
      <xdr:spPr>
        <a:xfrm>
          <a:off x="6921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168673</xdr:rowOff>
    </xdr:from>
    <xdr:ext cx="469744" cy="259045"/>
    <xdr:sp macro="" textlink="">
      <xdr:nvSpPr>
        <xdr:cNvPr id="307" name="テキスト ボックス 306"/>
        <xdr:cNvSpPr txBox="1"/>
      </xdr:nvSpPr>
      <xdr:spPr>
        <a:xfrm>
          <a:off x="6737428"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158814</xdr:rowOff>
    </xdr:from>
    <xdr:to>
      <xdr:col>55</xdr:col>
      <xdr:colOff>50800</xdr:colOff>
      <xdr:row>38</xdr:row>
      <xdr:rowOff>88964</xdr:rowOff>
    </xdr:to>
    <xdr:sp macro="" textlink="">
      <xdr:nvSpPr>
        <xdr:cNvPr id="313" name="楕円 312"/>
        <xdr:cNvSpPr/>
      </xdr:nvSpPr>
      <xdr:spPr>
        <a:xfrm>
          <a:off x="10426700" y="65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10241</xdr:rowOff>
    </xdr:from>
    <xdr:ext cx="378565" cy="259045"/>
    <xdr:sp macro="" textlink="">
      <xdr:nvSpPr>
        <xdr:cNvPr id="314" name="労働費該当値テキスト"/>
        <xdr:cNvSpPr txBox="1"/>
      </xdr:nvSpPr>
      <xdr:spPr>
        <a:xfrm>
          <a:off x="10528300" y="6353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162243</xdr:rowOff>
    </xdr:from>
    <xdr:to>
      <xdr:col>50</xdr:col>
      <xdr:colOff>165100</xdr:colOff>
      <xdr:row>38</xdr:row>
      <xdr:rowOff>92393</xdr:rowOff>
    </xdr:to>
    <xdr:sp macro="" textlink="">
      <xdr:nvSpPr>
        <xdr:cNvPr id="315" name="楕円 314"/>
        <xdr:cNvSpPr/>
      </xdr:nvSpPr>
      <xdr:spPr>
        <a:xfrm>
          <a:off x="95885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108919</xdr:rowOff>
    </xdr:from>
    <xdr:ext cx="378565" cy="259045"/>
    <xdr:sp macro="" textlink="">
      <xdr:nvSpPr>
        <xdr:cNvPr id="316" name="テキスト ボックス 315"/>
        <xdr:cNvSpPr txBox="1"/>
      </xdr:nvSpPr>
      <xdr:spPr>
        <a:xfrm>
          <a:off x="9450017" y="6281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2984</xdr:rowOff>
    </xdr:from>
    <xdr:to>
      <xdr:col>46</xdr:col>
      <xdr:colOff>38100</xdr:colOff>
      <xdr:row>38</xdr:row>
      <xdr:rowOff>104584</xdr:rowOff>
    </xdr:to>
    <xdr:sp macro="" textlink="">
      <xdr:nvSpPr>
        <xdr:cNvPr id="317" name="楕円 316"/>
        <xdr:cNvSpPr/>
      </xdr:nvSpPr>
      <xdr:spPr>
        <a:xfrm>
          <a:off x="8699500" y="65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95711</xdr:rowOff>
    </xdr:from>
    <xdr:ext cx="378565" cy="259045"/>
    <xdr:sp macro="" textlink="">
      <xdr:nvSpPr>
        <xdr:cNvPr id="318" name="テキスト ボックス 317"/>
        <xdr:cNvSpPr txBox="1"/>
      </xdr:nvSpPr>
      <xdr:spPr>
        <a:xfrm>
          <a:off x="8561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146622</xdr:rowOff>
    </xdr:from>
    <xdr:to>
      <xdr:col>41</xdr:col>
      <xdr:colOff>101600</xdr:colOff>
      <xdr:row>34</xdr:row>
      <xdr:rowOff>76772</xdr:rowOff>
    </xdr:to>
    <xdr:sp macro="" textlink="">
      <xdr:nvSpPr>
        <xdr:cNvPr id="319" name="楕円 318"/>
        <xdr:cNvSpPr/>
      </xdr:nvSpPr>
      <xdr:spPr>
        <a:xfrm>
          <a:off x="7810500" y="58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93299</xdr:rowOff>
    </xdr:from>
    <xdr:ext cx="469744" cy="259045"/>
    <xdr:sp macro="" textlink="">
      <xdr:nvSpPr>
        <xdr:cNvPr id="320" name="テキスト ボックス 319"/>
        <xdr:cNvSpPr txBox="1"/>
      </xdr:nvSpPr>
      <xdr:spPr>
        <a:xfrm>
          <a:off x="7626428" y="557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82995</xdr:rowOff>
    </xdr:from>
    <xdr:to>
      <xdr:col>36</xdr:col>
      <xdr:colOff>165100</xdr:colOff>
      <xdr:row>32</xdr:row>
      <xdr:rowOff>13145</xdr:rowOff>
    </xdr:to>
    <xdr:sp macro="" textlink="">
      <xdr:nvSpPr>
        <xdr:cNvPr id="321" name="楕円 320"/>
        <xdr:cNvSpPr/>
      </xdr:nvSpPr>
      <xdr:spPr>
        <a:xfrm>
          <a:off x="6921500" y="53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29672</xdr:rowOff>
    </xdr:from>
    <xdr:ext cx="469744" cy="259045"/>
    <xdr:sp macro="" textlink="">
      <xdr:nvSpPr>
        <xdr:cNvPr id="322" name="テキスト ボックス 321"/>
        <xdr:cNvSpPr txBox="1"/>
      </xdr:nvSpPr>
      <xdr:spPr>
        <a:xfrm>
          <a:off x="6737428" y="5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2" name="直線コネクタ 341"/>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3"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4" name="直線コネクタ 343"/>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5"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6" name="直線コネクタ 345"/>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118938</xdr:rowOff>
    </xdr:from>
    <xdr:to>
      <xdr:col>55</xdr:col>
      <xdr:colOff>0</xdr:colOff>
      <xdr:row>57</xdr:row>
      <xdr:rowOff>13656</xdr:rowOff>
    </xdr:to>
    <xdr:cxnSp macro="">
      <xdr:nvCxnSpPr>
        <xdr:cNvPr id="347" name="直線コネクタ 346"/>
        <xdr:cNvCxnSpPr/>
      </xdr:nvCxnSpPr>
      <xdr:spPr>
        <a:xfrm flipV="1">
          <a:off x="9639300" y="9720138"/>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8"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9" name="フローチャート: 判断 348"/>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13656</xdr:rowOff>
    </xdr:from>
    <xdr:to>
      <xdr:col>50</xdr:col>
      <xdr:colOff>114300</xdr:colOff>
      <xdr:row>57</xdr:row>
      <xdr:rowOff>35499</xdr:rowOff>
    </xdr:to>
    <xdr:cxnSp macro="">
      <xdr:nvCxnSpPr>
        <xdr:cNvPr id="350" name="直線コネクタ 349"/>
        <xdr:cNvCxnSpPr/>
      </xdr:nvCxnSpPr>
      <xdr:spPr>
        <a:xfrm flipV="1">
          <a:off x="8750300" y="9786306"/>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51" name="フローチャート: 判断 350"/>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2" name="テキスト ボックス 351"/>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35499</xdr:rowOff>
    </xdr:from>
    <xdr:to>
      <xdr:col>45</xdr:col>
      <xdr:colOff>177800</xdr:colOff>
      <xdr:row>57</xdr:row>
      <xdr:rowOff>69188</xdr:rowOff>
    </xdr:to>
    <xdr:cxnSp macro="">
      <xdr:nvCxnSpPr>
        <xdr:cNvPr id="353" name="直線コネクタ 352"/>
        <xdr:cNvCxnSpPr/>
      </xdr:nvCxnSpPr>
      <xdr:spPr>
        <a:xfrm flipV="1">
          <a:off x="7861300" y="9808149"/>
          <a:ext cx="889000" cy="3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4" name="フローチャート: 判断 353"/>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5" name="テキスト ボックス 354"/>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69188</xdr:rowOff>
    </xdr:from>
    <xdr:to>
      <xdr:col>41</xdr:col>
      <xdr:colOff>50800</xdr:colOff>
      <xdr:row>57</xdr:row>
      <xdr:rowOff>83345</xdr:rowOff>
    </xdr:to>
    <xdr:cxnSp macro="">
      <xdr:nvCxnSpPr>
        <xdr:cNvPr id="356" name="直線コネクタ 355"/>
        <xdr:cNvCxnSpPr/>
      </xdr:nvCxnSpPr>
      <xdr:spPr>
        <a:xfrm flipV="1">
          <a:off x="6972300" y="9841838"/>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7" name="フローチャート: 判断 356"/>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58" name="テキスト ボックス 357"/>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59" name="フローチャート: 判断 358"/>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60" name="テキスト ボックス 359"/>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68138</xdr:rowOff>
    </xdr:from>
    <xdr:to>
      <xdr:col>55</xdr:col>
      <xdr:colOff>50800</xdr:colOff>
      <xdr:row>56</xdr:row>
      <xdr:rowOff>169738</xdr:rowOff>
    </xdr:to>
    <xdr:sp macro="" textlink="">
      <xdr:nvSpPr>
        <xdr:cNvPr id="366" name="楕円 365"/>
        <xdr:cNvSpPr/>
      </xdr:nvSpPr>
      <xdr:spPr>
        <a:xfrm>
          <a:off x="10426700" y="96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91015</xdr:rowOff>
    </xdr:from>
    <xdr:ext cx="534377" cy="259045"/>
    <xdr:sp macro="" textlink="">
      <xdr:nvSpPr>
        <xdr:cNvPr id="367" name="農林水産業費該当値テキスト"/>
        <xdr:cNvSpPr txBox="1"/>
      </xdr:nvSpPr>
      <xdr:spPr>
        <a:xfrm>
          <a:off x="10528300" y="952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134306</xdr:rowOff>
    </xdr:from>
    <xdr:to>
      <xdr:col>50</xdr:col>
      <xdr:colOff>165100</xdr:colOff>
      <xdr:row>57</xdr:row>
      <xdr:rowOff>64456</xdr:rowOff>
    </xdr:to>
    <xdr:sp macro="" textlink="">
      <xdr:nvSpPr>
        <xdr:cNvPr id="368" name="楕円 367"/>
        <xdr:cNvSpPr/>
      </xdr:nvSpPr>
      <xdr:spPr>
        <a:xfrm>
          <a:off x="9588500" y="97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55583</xdr:rowOff>
    </xdr:from>
    <xdr:ext cx="534377" cy="259045"/>
    <xdr:sp macro="" textlink="">
      <xdr:nvSpPr>
        <xdr:cNvPr id="369" name="テキスト ボックス 368"/>
        <xdr:cNvSpPr txBox="1"/>
      </xdr:nvSpPr>
      <xdr:spPr>
        <a:xfrm>
          <a:off x="9372111" y="9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156149</xdr:rowOff>
    </xdr:from>
    <xdr:to>
      <xdr:col>46</xdr:col>
      <xdr:colOff>38100</xdr:colOff>
      <xdr:row>57</xdr:row>
      <xdr:rowOff>86299</xdr:rowOff>
    </xdr:to>
    <xdr:sp macro="" textlink="">
      <xdr:nvSpPr>
        <xdr:cNvPr id="370" name="楕円 369"/>
        <xdr:cNvSpPr/>
      </xdr:nvSpPr>
      <xdr:spPr>
        <a:xfrm>
          <a:off x="8699500" y="97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77426</xdr:rowOff>
    </xdr:from>
    <xdr:ext cx="534377" cy="259045"/>
    <xdr:sp macro="" textlink="">
      <xdr:nvSpPr>
        <xdr:cNvPr id="371" name="テキスト ボックス 370"/>
        <xdr:cNvSpPr txBox="1"/>
      </xdr:nvSpPr>
      <xdr:spPr>
        <a:xfrm>
          <a:off x="8483111" y="98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18388</xdr:rowOff>
    </xdr:from>
    <xdr:to>
      <xdr:col>41</xdr:col>
      <xdr:colOff>101600</xdr:colOff>
      <xdr:row>57</xdr:row>
      <xdr:rowOff>119988</xdr:rowOff>
    </xdr:to>
    <xdr:sp macro="" textlink="">
      <xdr:nvSpPr>
        <xdr:cNvPr id="372" name="楕円 371"/>
        <xdr:cNvSpPr/>
      </xdr:nvSpPr>
      <xdr:spPr>
        <a:xfrm>
          <a:off x="7810500" y="97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111115</xdr:rowOff>
    </xdr:from>
    <xdr:ext cx="534377" cy="259045"/>
    <xdr:sp macro="" textlink="">
      <xdr:nvSpPr>
        <xdr:cNvPr id="373" name="テキスト ボックス 372"/>
        <xdr:cNvSpPr txBox="1"/>
      </xdr:nvSpPr>
      <xdr:spPr>
        <a:xfrm>
          <a:off x="7594111" y="98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32545</xdr:rowOff>
    </xdr:from>
    <xdr:to>
      <xdr:col>36</xdr:col>
      <xdr:colOff>165100</xdr:colOff>
      <xdr:row>57</xdr:row>
      <xdr:rowOff>134145</xdr:rowOff>
    </xdr:to>
    <xdr:sp macro="" textlink="">
      <xdr:nvSpPr>
        <xdr:cNvPr id="374" name="楕円 373"/>
        <xdr:cNvSpPr/>
      </xdr:nvSpPr>
      <xdr:spPr>
        <a:xfrm>
          <a:off x="6921500" y="98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125272</xdr:rowOff>
    </xdr:from>
    <xdr:ext cx="534377" cy="259045"/>
    <xdr:sp macro="" textlink="">
      <xdr:nvSpPr>
        <xdr:cNvPr id="375" name="テキスト ボックス 374"/>
        <xdr:cNvSpPr txBox="1"/>
      </xdr:nvSpPr>
      <xdr:spPr>
        <a:xfrm>
          <a:off x="6705111" y="98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9" name="直線コネクタ 398"/>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400"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401" name="直線コネクタ 400"/>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2"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3" name="直線コネクタ 402"/>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115608</xdr:rowOff>
    </xdr:from>
    <xdr:to>
      <xdr:col>55</xdr:col>
      <xdr:colOff>0</xdr:colOff>
      <xdr:row>78</xdr:row>
      <xdr:rowOff>119621</xdr:rowOff>
    </xdr:to>
    <xdr:cxnSp macro="">
      <xdr:nvCxnSpPr>
        <xdr:cNvPr id="404" name="直線コネクタ 403"/>
        <xdr:cNvCxnSpPr/>
      </xdr:nvCxnSpPr>
      <xdr:spPr>
        <a:xfrm flipV="1">
          <a:off x="9639300" y="13488708"/>
          <a:ext cx="8382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5"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6" name="フローチャート: 判断 405"/>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119621</xdr:rowOff>
    </xdr:from>
    <xdr:to>
      <xdr:col>50</xdr:col>
      <xdr:colOff>114300</xdr:colOff>
      <xdr:row>78</xdr:row>
      <xdr:rowOff>149707</xdr:rowOff>
    </xdr:to>
    <xdr:cxnSp macro="">
      <xdr:nvCxnSpPr>
        <xdr:cNvPr id="407" name="直線コネクタ 406"/>
        <xdr:cNvCxnSpPr/>
      </xdr:nvCxnSpPr>
      <xdr:spPr>
        <a:xfrm flipV="1">
          <a:off x="8750300" y="13492721"/>
          <a:ext cx="889000" cy="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8" name="フローチャート: 判断 407"/>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9" name="テキスト ボックス 408"/>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149707</xdr:rowOff>
    </xdr:from>
    <xdr:to>
      <xdr:col>45</xdr:col>
      <xdr:colOff>177800</xdr:colOff>
      <xdr:row>79</xdr:row>
      <xdr:rowOff>127</xdr:rowOff>
    </xdr:to>
    <xdr:cxnSp macro="">
      <xdr:nvCxnSpPr>
        <xdr:cNvPr id="410" name="直線コネクタ 409"/>
        <xdr:cNvCxnSpPr/>
      </xdr:nvCxnSpPr>
      <xdr:spPr>
        <a:xfrm flipV="1">
          <a:off x="7861300" y="13522807"/>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1" name="フローチャート: 判断 410"/>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2" name="テキスト ボックス 411"/>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127</xdr:rowOff>
    </xdr:from>
    <xdr:to>
      <xdr:col>41</xdr:col>
      <xdr:colOff>50800</xdr:colOff>
      <xdr:row>79</xdr:row>
      <xdr:rowOff>152</xdr:rowOff>
    </xdr:to>
    <xdr:cxnSp macro="">
      <xdr:nvCxnSpPr>
        <xdr:cNvPr id="413" name="直線コネクタ 412"/>
        <xdr:cNvCxnSpPr/>
      </xdr:nvCxnSpPr>
      <xdr:spPr>
        <a:xfrm flipV="1">
          <a:off x="6972300" y="13544677"/>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4" name="フローチャート: 判断 413"/>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5" name="テキスト ボックス 414"/>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6" name="フローチャート: 判断 415"/>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7" name="テキスト ボックス 416"/>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64808</xdr:rowOff>
    </xdr:from>
    <xdr:to>
      <xdr:col>55</xdr:col>
      <xdr:colOff>50800</xdr:colOff>
      <xdr:row>78</xdr:row>
      <xdr:rowOff>166408</xdr:rowOff>
    </xdr:to>
    <xdr:sp macro="" textlink="">
      <xdr:nvSpPr>
        <xdr:cNvPr id="423" name="楕円 422"/>
        <xdr:cNvSpPr/>
      </xdr:nvSpPr>
      <xdr:spPr>
        <a:xfrm>
          <a:off x="10426700" y="1343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151185</xdr:rowOff>
    </xdr:from>
    <xdr:ext cx="469744" cy="259045"/>
    <xdr:sp macro="" textlink="">
      <xdr:nvSpPr>
        <xdr:cNvPr id="424" name="商工費該当値テキスト"/>
        <xdr:cNvSpPr txBox="1"/>
      </xdr:nvSpPr>
      <xdr:spPr>
        <a:xfrm>
          <a:off x="10528300" y="1335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68821</xdr:rowOff>
    </xdr:from>
    <xdr:to>
      <xdr:col>50</xdr:col>
      <xdr:colOff>165100</xdr:colOff>
      <xdr:row>78</xdr:row>
      <xdr:rowOff>170421</xdr:rowOff>
    </xdr:to>
    <xdr:sp macro="" textlink="">
      <xdr:nvSpPr>
        <xdr:cNvPr id="425" name="楕円 424"/>
        <xdr:cNvSpPr/>
      </xdr:nvSpPr>
      <xdr:spPr>
        <a:xfrm>
          <a:off x="95885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161548</xdr:rowOff>
    </xdr:from>
    <xdr:ext cx="469744" cy="259045"/>
    <xdr:sp macro="" textlink="">
      <xdr:nvSpPr>
        <xdr:cNvPr id="426" name="テキスト ボックス 425"/>
        <xdr:cNvSpPr txBox="1"/>
      </xdr:nvSpPr>
      <xdr:spPr>
        <a:xfrm>
          <a:off x="9404428" y="1353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98907</xdr:rowOff>
    </xdr:from>
    <xdr:to>
      <xdr:col>46</xdr:col>
      <xdr:colOff>38100</xdr:colOff>
      <xdr:row>79</xdr:row>
      <xdr:rowOff>29057</xdr:rowOff>
    </xdr:to>
    <xdr:sp macro="" textlink="">
      <xdr:nvSpPr>
        <xdr:cNvPr id="427" name="楕円 426"/>
        <xdr:cNvSpPr/>
      </xdr:nvSpPr>
      <xdr:spPr>
        <a:xfrm>
          <a:off x="8699500" y="134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20184</xdr:rowOff>
    </xdr:from>
    <xdr:ext cx="469744" cy="259045"/>
    <xdr:sp macro="" textlink="">
      <xdr:nvSpPr>
        <xdr:cNvPr id="428" name="テキスト ボックス 427"/>
        <xdr:cNvSpPr txBox="1"/>
      </xdr:nvSpPr>
      <xdr:spPr>
        <a:xfrm>
          <a:off x="8515428" y="1356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120777</xdr:rowOff>
    </xdr:from>
    <xdr:to>
      <xdr:col>41</xdr:col>
      <xdr:colOff>101600</xdr:colOff>
      <xdr:row>79</xdr:row>
      <xdr:rowOff>50927</xdr:rowOff>
    </xdr:to>
    <xdr:sp macro="" textlink="">
      <xdr:nvSpPr>
        <xdr:cNvPr id="429" name="楕円 428"/>
        <xdr:cNvSpPr/>
      </xdr:nvSpPr>
      <xdr:spPr>
        <a:xfrm>
          <a:off x="7810500" y="134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42054</xdr:rowOff>
    </xdr:from>
    <xdr:ext cx="469744" cy="259045"/>
    <xdr:sp macro="" textlink="">
      <xdr:nvSpPr>
        <xdr:cNvPr id="430" name="テキスト ボックス 429"/>
        <xdr:cNvSpPr txBox="1"/>
      </xdr:nvSpPr>
      <xdr:spPr>
        <a:xfrm>
          <a:off x="7626428" y="1358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120802</xdr:rowOff>
    </xdr:from>
    <xdr:to>
      <xdr:col>36</xdr:col>
      <xdr:colOff>165100</xdr:colOff>
      <xdr:row>79</xdr:row>
      <xdr:rowOff>50952</xdr:rowOff>
    </xdr:to>
    <xdr:sp macro="" textlink="">
      <xdr:nvSpPr>
        <xdr:cNvPr id="431" name="楕円 430"/>
        <xdr:cNvSpPr/>
      </xdr:nvSpPr>
      <xdr:spPr>
        <a:xfrm>
          <a:off x="6921500" y="134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42079</xdr:rowOff>
    </xdr:from>
    <xdr:ext cx="469744" cy="259045"/>
    <xdr:sp macro="" textlink="">
      <xdr:nvSpPr>
        <xdr:cNvPr id="432" name="テキスト ボックス 431"/>
        <xdr:cNvSpPr txBox="1"/>
      </xdr:nvSpPr>
      <xdr:spPr>
        <a:xfrm>
          <a:off x="6737428" y="135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2" name="直線コネクタ 451"/>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3"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4" name="直線コネクタ 453"/>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5"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6" name="直線コネクタ 455"/>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132783</xdr:rowOff>
    </xdr:from>
    <xdr:to>
      <xdr:col>55</xdr:col>
      <xdr:colOff>0</xdr:colOff>
      <xdr:row>97</xdr:row>
      <xdr:rowOff>149879</xdr:rowOff>
    </xdr:to>
    <xdr:cxnSp macro="">
      <xdr:nvCxnSpPr>
        <xdr:cNvPr id="457" name="直線コネクタ 456"/>
        <xdr:cNvCxnSpPr/>
      </xdr:nvCxnSpPr>
      <xdr:spPr>
        <a:xfrm>
          <a:off x="9639300" y="16763433"/>
          <a:ext cx="838200" cy="1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8"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9" name="フローチャート: 判断 458"/>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132783</xdr:rowOff>
    </xdr:from>
    <xdr:to>
      <xdr:col>50</xdr:col>
      <xdr:colOff>114300</xdr:colOff>
      <xdr:row>97</xdr:row>
      <xdr:rowOff>135195</xdr:rowOff>
    </xdr:to>
    <xdr:cxnSp macro="">
      <xdr:nvCxnSpPr>
        <xdr:cNvPr id="460" name="直線コネクタ 459"/>
        <xdr:cNvCxnSpPr/>
      </xdr:nvCxnSpPr>
      <xdr:spPr>
        <a:xfrm flipV="1">
          <a:off x="8750300" y="16763433"/>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1" name="フローチャート: 判断 460"/>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2" name="テキスト ボックス 461"/>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135195</xdr:rowOff>
    </xdr:from>
    <xdr:to>
      <xdr:col>45</xdr:col>
      <xdr:colOff>177800</xdr:colOff>
      <xdr:row>97</xdr:row>
      <xdr:rowOff>137759</xdr:rowOff>
    </xdr:to>
    <xdr:cxnSp macro="">
      <xdr:nvCxnSpPr>
        <xdr:cNvPr id="463" name="直線コネクタ 462"/>
        <xdr:cNvCxnSpPr/>
      </xdr:nvCxnSpPr>
      <xdr:spPr>
        <a:xfrm flipV="1">
          <a:off x="7861300" y="16765845"/>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4" name="フローチャート: 判断 463"/>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5" name="テキスト ボックス 464"/>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129863</xdr:rowOff>
    </xdr:from>
    <xdr:to>
      <xdr:col>41</xdr:col>
      <xdr:colOff>50800</xdr:colOff>
      <xdr:row>97</xdr:row>
      <xdr:rowOff>137759</xdr:rowOff>
    </xdr:to>
    <xdr:cxnSp macro="">
      <xdr:nvCxnSpPr>
        <xdr:cNvPr id="466" name="直線コネクタ 465"/>
        <xdr:cNvCxnSpPr/>
      </xdr:nvCxnSpPr>
      <xdr:spPr>
        <a:xfrm>
          <a:off x="6972300" y="16760513"/>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7" name="フローチャート: 判断 466"/>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68" name="テキスト ボックス 467"/>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69" name="フローチャート: 判断 468"/>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33196</xdr:rowOff>
    </xdr:from>
    <xdr:ext cx="534377" cy="259045"/>
    <xdr:sp macro="" textlink="">
      <xdr:nvSpPr>
        <xdr:cNvPr id="470" name="テキスト ボックス 469"/>
        <xdr:cNvSpPr txBox="1"/>
      </xdr:nvSpPr>
      <xdr:spPr>
        <a:xfrm>
          <a:off x="6705111" y="168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99079</xdr:rowOff>
    </xdr:from>
    <xdr:to>
      <xdr:col>55</xdr:col>
      <xdr:colOff>50800</xdr:colOff>
      <xdr:row>98</xdr:row>
      <xdr:rowOff>29229</xdr:rowOff>
    </xdr:to>
    <xdr:sp macro="" textlink="">
      <xdr:nvSpPr>
        <xdr:cNvPr id="476" name="楕円 475"/>
        <xdr:cNvSpPr/>
      </xdr:nvSpPr>
      <xdr:spPr>
        <a:xfrm>
          <a:off x="10426700" y="167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58456</xdr:rowOff>
    </xdr:from>
    <xdr:ext cx="534377" cy="259045"/>
    <xdr:sp macro="" textlink="">
      <xdr:nvSpPr>
        <xdr:cNvPr id="477" name="土木費該当値テキスト"/>
        <xdr:cNvSpPr txBox="1"/>
      </xdr:nvSpPr>
      <xdr:spPr>
        <a:xfrm>
          <a:off x="10528300" y="165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81983</xdr:rowOff>
    </xdr:from>
    <xdr:to>
      <xdr:col>50</xdr:col>
      <xdr:colOff>165100</xdr:colOff>
      <xdr:row>98</xdr:row>
      <xdr:rowOff>12133</xdr:rowOff>
    </xdr:to>
    <xdr:sp macro="" textlink="">
      <xdr:nvSpPr>
        <xdr:cNvPr id="478" name="楕円 477"/>
        <xdr:cNvSpPr/>
      </xdr:nvSpPr>
      <xdr:spPr>
        <a:xfrm>
          <a:off x="9588500" y="1671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28660</xdr:rowOff>
    </xdr:from>
    <xdr:ext cx="599010" cy="259045"/>
    <xdr:sp macro="" textlink="">
      <xdr:nvSpPr>
        <xdr:cNvPr id="479" name="テキスト ボックス 478"/>
        <xdr:cNvSpPr txBox="1"/>
      </xdr:nvSpPr>
      <xdr:spPr>
        <a:xfrm>
          <a:off x="9339795" y="1648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84395</xdr:rowOff>
    </xdr:from>
    <xdr:to>
      <xdr:col>46</xdr:col>
      <xdr:colOff>38100</xdr:colOff>
      <xdr:row>98</xdr:row>
      <xdr:rowOff>14545</xdr:rowOff>
    </xdr:to>
    <xdr:sp macro="" textlink="">
      <xdr:nvSpPr>
        <xdr:cNvPr id="480" name="楕円 479"/>
        <xdr:cNvSpPr/>
      </xdr:nvSpPr>
      <xdr:spPr>
        <a:xfrm>
          <a:off x="8699500" y="167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31072</xdr:rowOff>
    </xdr:from>
    <xdr:ext cx="599010" cy="259045"/>
    <xdr:sp macro="" textlink="">
      <xdr:nvSpPr>
        <xdr:cNvPr id="481" name="テキスト ボックス 480"/>
        <xdr:cNvSpPr txBox="1"/>
      </xdr:nvSpPr>
      <xdr:spPr>
        <a:xfrm>
          <a:off x="8450795" y="1649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86959</xdr:rowOff>
    </xdr:from>
    <xdr:to>
      <xdr:col>41</xdr:col>
      <xdr:colOff>101600</xdr:colOff>
      <xdr:row>98</xdr:row>
      <xdr:rowOff>17109</xdr:rowOff>
    </xdr:to>
    <xdr:sp macro="" textlink="">
      <xdr:nvSpPr>
        <xdr:cNvPr id="482" name="楕円 481"/>
        <xdr:cNvSpPr/>
      </xdr:nvSpPr>
      <xdr:spPr>
        <a:xfrm>
          <a:off x="7810500" y="167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8236</xdr:rowOff>
    </xdr:from>
    <xdr:ext cx="599010" cy="259045"/>
    <xdr:sp macro="" textlink="">
      <xdr:nvSpPr>
        <xdr:cNvPr id="483" name="テキスト ボックス 482"/>
        <xdr:cNvSpPr txBox="1"/>
      </xdr:nvSpPr>
      <xdr:spPr>
        <a:xfrm>
          <a:off x="7561795" y="168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79063</xdr:rowOff>
    </xdr:from>
    <xdr:to>
      <xdr:col>36</xdr:col>
      <xdr:colOff>165100</xdr:colOff>
      <xdr:row>98</xdr:row>
      <xdr:rowOff>9213</xdr:rowOff>
    </xdr:to>
    <xdr:sp macro="" textlink="">
      <xdr:nvSpPr>
        <xdr:cNvPr id="484" name="楕円 483"/>
        <xdr:cNvSpPr/>
      </xdr:nvSpPr>
      <xdr:spPr>
        <a:xfrm>
          <a:off x="6921500" y="167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25740</xdr:rowOff>
    </xdr:from>
    <xdr:ext cx="599010" cy="259045"/>
    <xdr:sp macro="" textlink="">
      <xdr:nvSpPr>
        <xdr:cNvPr id="485" name="テキスト ボックス 484"/>
        <xdr:cNvSpPr txBox="1"/>
      </xdr:nvSpPr>
      <xdr:spPr>
        <a:xfrm>
          <a:off x="6672795" y="1648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1" name="直線コネクタ 510"/>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2"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3" name="直線コネクタ 512"/>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4"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5" name="直線コネクタ 514"/>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29384</xdr:rowOff>
    </xdr:from>
    <xdr:to>
      <xdr:col>85</xdr:col>
      <xdr:colOff>127000</xdr:colOff>
      <xdr:row>37</xdr:row>
      <xdr:rowOff>129478</xdr:rowOff>
    </xdr:to>
    <xdr:cxnSp macro="">
      <xdr:nvCxnSpPr>
        <xdr:cNvPr id="516" name="直線コネクタ 515"/>
        <xdr:cNvCxnSpPr/>
      </xdr:nvCxnSpPr>
      <xdr:spPr>
        <a:xfrm flipV="1">
          <a:off x="15481300" y="6373034"/>
          <a:ext cx="8382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7"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8" name="フローチャート: 判断 517"/>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51183</xdr:rowOff>
    </xdr:from>
    <xdr:to>
      <xdr:col>81</xdr:col>
      <xdr:colOff>50800</xdr:colOff>
      <xdr:row>37</xdr:row>
      <xdr:rowOff>129478</xdr:rowOff>
    </xdr:to>
    <xdr:cxnSp macro="">
      <xdr:nvCxnSpPr>
        <xdr:cNvPr id="519" name="直線コネクタ 518"/>
        <xdr:cNvCxnSpPr/>
      </xdr:nvCxnSpPr>
      <xdr:spPr>
        <a:xfrm>
          <a:off x="14592300" y="6394833"/>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0" name="フローチャート: 判断 519"/>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1" name="テキスト ボックス 520"/>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51183</xdr:rowOff>
    </xdr:from>
    <xdr:to>
      <xdr:col>76</xdr:col>
      <xdr:colOff>114300</xdr:colOff>
      <xdr:row>37</xdr:row>
      <xdr:rowOff>110243</xdr:rowOff>
    </xdr:to>
    <xdr:cxnSp macro="">
      <xdr:nvCxnSpPr>
        <xdr:cNvPr id="522" name="直線コネクタ 521"/>
        <xdr:cNvCxnSpPr/>
      </xdr:nvCxnSpPr>
      <xdr:spPr>
        <a:xfrm flipV="1">
          <a:off x="13703300" y="6394833"/>
          <a:ext cx="889000" cy="5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3" name="フローチャート: 判断 522"/>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4" name="テキスト ボックス 523"/>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89408</xdr:rowOff>
    </xdr:from>
    <xdr:to>
      <xdr:col>71</xdr:col>
      <xdr:colOff>177800</xdr:colOff>
      <xdr:row>37</xdr:row>
      <xdr:rowOff>110243</xdr:rowOff>
    </xdr:to>
    <xdr:cxnSp macro="">
      <xdr:nvCxnSpPr>
        <xdr:cNvPr id="525" name="直線コネクタ 524"/>
        <xdr:cNvCxnSpPr/>
      </xdr:nvCxnSpPr>
      <xdr:spPr>
        <a:xfrm>
          <a:off x="12814300" y="6433058"/>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6" name="フローチャート: 判断 525"/>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7" name="テキスト ボックス 526"/>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28" name="フローチャート: 判断 527"/>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109284</xdr:rowOff>
    </xdr:from>
    <xdr:ext cx="534377" cy="259045"/>
    <xdr:sp macro="" textlink="">
      <xdr:nvSpPr>
        <xdr:cNvPr id="529" name="テキスト ボックス 528"/>
        <xdr:cNvSpPr txBox="1"/>
      </xdr:nvSpPr>
      <xdr:spPr>
        <a:xfrm>
          <a:off x="12547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150034</xdr:rowOff>
    </xdr:from>
    <xdr:to>
      <xdr:col>85</xdr:col>
      <xdr:colOff>177800</xdr:colOff>
      <xdr:row>37</xdr:row>
      <xdr:rowOff>80184</xdr:rowOff>
    </xdr:to>
    <xdr:sp macro="" textlink="">
      <xdr:nvSpPr>
        <xdr:cNvPr id="535" name="楕円 534"/>
        <xdr:cNvSpPr/>
      </xdr:nvSpPr>
      <xdr:spPr>
        <a:xfrm>
          <a:off x="16268700" y="63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128461</xdr:rowOff>
    </xdr:from>
    <xdr:ext cx="534377" cy="259045"/>
    <xdr:sp macro="" textlink="">
      <xdr:nvSpPr>
        <xdr:cNvPr id="536" name="消防費該当値テキスト"/>
        <xdr:cNvSpPr txBox="1"/>
      </xdr:nvSpPr>
      <xdr:spPr>
        <a:xfrm>
          <a:off x="16370300"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78678</xdr:rowOff>
    </xdr:from>
    <xdr:to>
      <xdr:col>81</xdr:col>
      <xdr:colOff>101600</xdr:colOff>
      <xdr:row>38</xdr:row>
      <xdr:rowOff>8828</xdr:rowOff>
    </xdr:to>
    <xdr:sp macro="" textlink="">
      <xdr:nvSpPr>
        <xdr:cNvPr id="537" name="楕円 536"/>
        <xdr:cNvSpPr/>
      </xdr:nvSpPr>
      <xdr:spPr>
        <a:xfrm>
          <a:off x="15430500" y="64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171405</xdr:rowOff>
    </xdr:from>
    <xdr:ext cx="534377" cy="259045"/>
    <xdr:sp macro="" textlink="">
      <xdr:nvSpPr>
        <xdr:cNvPr id="538" name="テキスト ボックス 537"/>
        <xdr:cNvSpPr txBox="1"/>
      </xdr:nvSpPr>
      <xdr:spPr>
        <a:xfrm>
          <a:off x="15214111" y="65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383</xdr:rowOff>
    </xdr:from>
    <xdr:to>
      <xdr:col>76</xdr:col>
      <xdr:colOff>165100</xdr:colOff>
      <xdr:row>37</xdr:row>
      <xdr:rowOff>101983</xdr:rowOff>
    </xdr:to>
    <xdr:sp macro="" textlink="">
      <xdr:nvSpPr>
        <xdr:cNvPr id="539" name="楕円 538"/>
        <xdr:cNvSpPr/>
      </xdr:nvSpPr>
      <xdr:spPr>
        <a:xfrm>
          <a:off x="14541500" y="6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93110</xdr:rowOff>
    </xdr:from>
    <xdr:ext cx="534377" cy="259045"/>
    <xdr:sp macro="" textlink="">
      <xdr:nvSpPr>
        <xdr:cNvPr id="540" name="テキスト ボックス 539"/>
        <xdr:cNvSpPr txBox="1"/>
      </xdr:nvSpPr>
      <xdr:spPr>
        <a:xfrm>
          <a:off x="14325111" y="64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59443</xdr:rowOff>
    </xdr:from>
    <xdr:to>
      <xdr:col>72</xdr:col>
      <xdr:colOff>38100</xdr:colOff>
      <xdr:row>37</xdr:row>
      <xdr:rowOff>161043</xdr:rowOff>
    </xdr:to>
    <xdr:sp macro="" textlink="">
      <xdr:nvSpPr>
        <xdr:cNvPr id="541" name="楕円 540"/>
        <xdr:cNvSpPr/>
      </xdr:nvSpPr>
      <xdr:spPr>
        <a:xfrm>
          <a:off x="136525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152170</xdr:rowOff>
    </xdr:from>
    <xdr:ext cx="534377" cy="259045"/>
    <xdr:sp macro="" textlink="">
      <xdr:nvSpPr>
        <xdr:cNvPr id="542" name="テキスト ボックス 541"/>
        <xdr:cNvSpPr txBox="1"/>
      </xdr:nvSpPr>
      <xdr:spPr>
        <a:xfrm>
          <a:off x="13436111" y="64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38608</xdr:rowOff>
    </xdr:from>
    <xdr:to>
      <xdr:col>67</xdr:col>
      <xdr:colOff>101600</xdr:colOff>
      <xdr:row>37</xdr:row>
      <xdr:rowOff>140208</xdr:rowOff>
    </xdr:to>
    <xdr:sp macro="" textlink="">
      <xdr:nvSpPr>
        <xdr:cNvPr id="543" name="楕円 542"/>
        <xdr:cNvSpPr/>
      </xdr:nvSpPr>
      <xdr:spPr>
        <a:xfrm>
          <a:off x="12763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131335</xdr:rowOff>
    </xdr:from>
    <xdr:ext cx="534377" cy="259045"/>
    <xdr:sp macro="" textlink="">
      <xdr:nvSpPr>
        <xdr:cNvPr id="544" name="テキスト ボックス 543"/>
        <xdr:cNvSpPr txBox="1"/>
      </xdr:nvSpPr>
      <xdr:spPr>
        <a:xfrm>
          <a:off x="12547111" y="64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9" name="直線コネクタ 568"/>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0"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1" name="直線コネクタ 570"/>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2"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3" name="直線コネクタ 572"/>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109677</xdr:rowOff>
    </xdr:from>
    <xdr:to>
      <xdr:col>85</xdr:col>
      <xdr:colOff>127000</xdr:colOff>
      <xdr:row>57</xdr:row>
      <xdr:rowOff>11912</xdr:rowOff>
    </xdr:to>
    <xdr:cxnSp macro="">
      <xdr:nvCxnSpPr>
        <xdr:cNvPr id="574" name="直線コネクタ 573"/>
        <xdr:cNvCxnSpPr/>
      </xdr:nvCxnSpPr>
      <xdr:spPr>
        <a:xfrm flipV="1">
          <a:off x="15481300" y="9710877"/>
          <a:ext cx="8382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5"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6" name="フローチャート: 判断 575"/>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11912</xdr:rowOff>
    </xdr:from>
    <xdr:to>
      <xdr:col>81</xdr:col>
      <xdr:colOff>50800</xdr:colOff>
      <xdr:row>57</xdr:row>
      <xdr:rowOff>24879</xdr:rowOff>
    </xdr:to>
    <xdr:cxnSp macro="">
      <xdr:nvCxnSpPr>
        <xdr:cNvPr id="577" name="直線コネクタ 576"/>
        <xdr:cNvCxnSpPr/>
      </xdr:nvCxnSpPr>
      <xdr:spPr>
        <a:xfrm flipV="1">
          <a:off x="14592300" y="9784562"/>
          <a:ext cx="8890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8" name="フローチャート: 判断 577"/>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9" name="テキスト ボックス 578"/>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24879</xdr:rowOff>
    </xdr:from>
    <xdr:to>
      <xdr:col>76</xdr:col>
      <xdr:colOff>114300</xdr:colOff>
      <xdr:row>57</xdr:row>
      <xdr:rowOff>37998</xdr:rowOff>
    </xdr:to>
    <xdr:cxnSp macro="">
      <xdr:nvCxnSpPr>
        <xdr:cNvPr id="580" name="直線コネクタ 579"/>
        <xdr:cNvCxnSpPr/>
      </xdr:nvCxnSpPr>
      <xdr:spPr>
        <a:xfrm flipV="1">
          <a:off x="13703300" y="9797529"/>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1" name="フローチャート: 判断 580"/>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2" name="テキスト ボックス 581"/>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97333</xdr:rowOff>
    </xdr:from>
    <xdr:to>
      <xdr:col>71</xdr:col>
      <xdr:colOff>177800</xdr:colOff>
      <xdr:row>57</xdr:row>
      <xdr:rowOff>37998</xdr:rowOff>
    </xdr:to>
    <xdr:cxnSp macro="">
      <xdr:nvCxnSpPr>
        <xdr:cNvPr id="583" name="直線コネクタ 582"/>
        <xdr:cNvCxnSpPr/>
      </xdr:nvCxnSpPr>
      <xdr:spPr>
        <a:xfrm>
          <a:off x="12814300" y="9698533"/>
          <a:ext cx="889000" cy="1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4" name="フローチャート: 判断 583"/>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15841</xdr:rowOff>
    </xdr:from>
    <xdr:ext cx="534377" cy="259045"/>
    <xdr:sp macro="" textlink="">
      <xdr:nvSpPr>
        <xdr:cNvPr id="585" name="テキスト ボックス 584"/>
        <xdr:cNvSpPr txBox="1"/>
      </xdr:nvSpPr>
      <xdr:spPr>
        <a:xfrm>
          <a:off x="13436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6" name="フローチャート: 判断 585"/>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153205</xdr:rowOff>
    </xdr:from>
    <xdr:ext cx="534377" cy="259045"/>
    <xdr:sp macro="" textlink="">
      <xdr:nvSpPr>
        <xdr:cNvPr id="587" name="テキスト ボックス 586"/>
        <xdr:cNvSpPr txBox="1"/>
      </xdr:nvSpPr>
      <xdr:spPr>
        <a:xfrm>
          <a:off x="12547111" y="97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58877</xdr:rowOff>
    </xdr:from>
    <xdr:to>
      <xdr:col>85</xdr:col>
      <xdr:colOff>177800</xdr:colOff>
      <xdr:row>56</xdr:row>
      <xdr:rowOff>160477</xdr:rowOff>
    </xdr:to>
    <xdr:sp macro="" textlink="">
      <xdr:nvSpPr>
        <xdr:cNvPr id="593" name="楕円 592"/>
        <xdr:cNvSpPr/>
      </xdr:nvSpPr>
      <xdr:spPr>
        <a:xfrm>
          <a:off x="16268700" y="96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81754</xdr:rowOff>
    </xdr:from>
    <xdr:ext cx="534377" cy="259045"/>
    <xdr:sp macro="" textlink="">
      <xdr:nvSpPr>
        <xdr:cNvPr id="594" name="教育費該当値テキスト"/>
        <xdr:cNvSpPr txBox="1"/>
      </xdr:nvSpPr>
      <xdr:spPr>
        <a:xfrm>
          <a:off x="16370300" y="95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132562</xdr:rowOff>
    </xdr:from>
    <xdr:to>
      <xdr:col>81</xdr:col>
      <xdr:colOff>101600</xdr:colOff>
      <xdr:row>57</xdr:row>
      <xdr:rowOff>62712</xdr:rowOff>
    </xdr:to>
    <xdr:sp macro="" textlink="">
      <xdr:nvSpPr>
        <xdr:cNvPr id="595" name="楕円 594"/>
        <xdr:cNvSpPr/>
      </xdr:nvSpPr>
      <xdr:spPr>
        <a:xfrm>
          <a:off x="154305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53839</xdr:rowOff>
    </xdr:from>
    <xdr:ext cx="534377" cy="259045"/>
    <xdr:sp macro="" textlink="">
      <xdr:nvSpPr>
        <xdr:cNvPr id="596" name="テキスト ボックス 595"/>
        <xdr:cNvSpPr txBox="1"/>
      </xdr:nvSpPr>
      <xdr:spPr>
        <a:xfrm>
          <a:off x="1521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145529</xdr:rowOff>
    </xdr:from>
    <xdr:to>
      <xdr:col>76</xdr:col>
      <xdr:colOff>165100</xdr:colOff>
      <xdr:row>57</xdr:row>
      <xdr:rowOff>75679</xdr:rowOff>
    </xdr:to>
    <xdr:sp macro="" textlink="">
      <xdr:nvSpPr>
        <xdr:cNvPr id="597" name="楕円 596"/>
        <xdr:cNvSpPr/>
      </xdr:nvSpPr>
      <xdr:spPr>
        <a:xfrm>
          <a:off x="14541500" y="97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66806</xdr:rowOff>
    </xdr:from>
    <xdr:ext cx="534377" cy="259045"/>
    <xdr:sp macro="" textlink="">
      <xdr:nvSpPr>
        <xdr:cNvPr id="598" name="テキスト ボックス 597"/>
        <xdr:cNvSpPr txBox="1"/>
      </xdr:nvSpPr>
      <xdr:spPr>
        <a:xfrm>
          <a:off x="14325111" y="98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158648</xdr:rowOff>
    </xdr:from>
    <xdr:to>
      <xdr:col>72</xdr:col>
      <xdr:colOff>38100</xdr:colOff>
      <xdr:row>57</xdr:row>
      <xdr:rowOff>88798</xdr:rowOff>
    </xdr:to>
    <xdr:sp macro="" textlink="">
      <xdr:nvSpPr>
        <xdr:cNvPr id="599" name="楕円 598"/>
        <xdr:cNvSpPr/>
      </xdr:nvSpPr>
      <xdr:spPr>
        <a:xfrm>
          <a:off x="13652500" y="97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79925</xdr:rowOff>
    </xdr:from>
    <xdr:ext cx="534377" cy="259045"/>
    <xdr:sp macro="" textlink="">
      <xdr:nvSpPr>
        <xdr:cNvPr id="600" name="テキスト ボックス 599"/>
        <xdr:cNvSpPr txBox="1"/>
      </xdr:nvSpPr>
      <xdr:spPr>
        <a:xfrm>
          <a:off x="13436111" y="98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46533</xdr:rowOff>
    </xdr:from>
    <xdr:to>
      <xdr:col>67</xdr:col>
      <xdr:colOff>101600</xdr:colOff>
      <xdr:row>56</xdr:row>
      <xdr:rowOff>148133</xdr:rowOff>
    </xdr:to>
    <xdr:sp macro="" textlink="">
      <xdr:nvSpPr>
        <xdr:cNvPr id="601" name="楕円 600"/>
        <xdr:cNvSpPr/>
      </xdr:nvSpPr>
      <xdr:spPr>
        <a:xfrm>
          <a:off x="12763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164660</xdr:rowOff>
    </xdr:from>
    <xdr:ext cx="534377" cy="259045"/>
    <xdr:sp macro="" textlink="">
      <xdr:nvSpPr>
        <xdr:cNvPr id="602" name="テキスト ボックス 601"/>
        <xdr:cNvSpPr txBox="1"/>
      </xdr:nvSpPr>
      <xdr:spPr>
        <a:xfrm>
          <a:off x="12547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8" name="直線コネクタ 627"/>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1"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2" name="直線コネクタ 631"/>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86806</xdr:rowOff>
    </xdr:from>
    <xdr:to>
      <xdr:col>85</xdr:col>
      <xdr:colOff>127000</xdr:colOff>
      <xdr:row>79</xdr:row>
      <xdr:rowOff>96038</xdr:rowOff>
    </xdr:to>
    <xdr:cxnSp macro="">
      <xdr:nvCxnSpPr>
        <xdr:cNvPr id="633" name="直線コネクタ 632"/>
        <xdr:cNvCxnSpPr/>
      </xdr:nvCxnSpPr>
      <xdr:spPr>
        <a:xfrm flipV="1">
          <a:off x="15481300" y="13631356"/>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4"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5" name="フローチャート: 判断 634"/>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29287</xdr:rowOff>
    </xdr:from>
    <xdr:to>
      <xdr:col>81</xdr:col>
      <xdr:colOff>50800</xdr:colOff>
      <xdr:row>79</xdr:row>
      <xdr:rowOff>96038</xdr:rowOff>
    </xdr:to>
    <xdr:cxnSp macro="">
      <xdr:nvCxnSpPr>
        <xdr:cNvPr id="636" name="直線コネクタ 635"/>
        <xdr:cNvCxnSpPr/>
      </xdr:nvCxnSpPr>
      <xdr:spPr>
        <a:xfrm>
          <a:off x="14592300" y="13573837"/>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7" name="フローチャート: 判断 636"/>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8" name="テキスト ボックス 637"/>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29287</xdr:rowOff>
    </xdr:from>
    <xdr:to>
      <xdr:col>76</xdr:col>
      <xdr:colOff>114300</xdr:colOff>
      <xdr:row>79</xdr:row>
      <xdr:rowOff>29711</xdr:rowOff>
    </xdr:to>
    <xdr:cxnSp macro="">
      <xdr:nvCxnSpPr>
        <xdr:cNvPr id="639" name="直線コネクタ 638"/>
        <xdr:cNvCxnSpPr/>
      </xdr:nvCxnSpPr>
      <xdr:spPr>
        <a:xfrm flipV="1">
          <a:off x="13703300" y="13573837"/>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0" name="フローチャート: 判断 639"/>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41" name="テキスト ボックス 640"/>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29711</xdr:rowOff>
    </xdr:from>
    <xdr:to>
      <xdr:col>71</xdr:col>
      <xdr:colOff>177800</xdr:colOff>
      <xdr:row>79</xdr:row>
      <xdr:rowOff>56741</xdr:rowOff>
    </xdr:to>
    <xdr:cxnSp macro="">
      <xdr:nvCxnSpPr>
        <xdr:cNvPr id="642" name="直線コネクタ 641"/>
        <xdr:cNvCxnSpPr/>
      </xdr:nvCxnSpPr>
      <xdr:spPr>
        <a:xfrm flipV="1">
          <a:off x="12814300" y="13574261"/>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3" name="フローチャート: 判断 642"/>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164453</xdr:rowOff>
    </xdr:from>
    <xdr:ext cx="534377" cy="259045"/>
    <xdr:sp macro="" textlink="">
      <xdr:nvSpPr>
        <xdr:cNvPr id="644" name="テキスト ボックス 643"/>
        <xdr:cNvSpPr txBox="1"/>
      </xdr:nvSpPr>
      <xdr:spPr>
        <a:xfrm>
          <a:off x="13436111" y="131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5" name="フローチャート: 判断 644"/>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147993</xdr:rowOff>
    </xdr:from>
    <xdr:ext cx="534377" cy="259045"/>
    <xdr:sp macro="" textlink="">
      <xdr:nvSpPr>
        <xdr:cNvPr id="646" name="テキスト ボックス 645"/>
        <xdr:cNvSpPr txBox="1"/>
      </xdr:nvSpPr>
      <xdr:spPr>
        <a:xfrm>
          <a:off x="12547111" y="131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36006</xdr:rowOff>
    </xdr:from>
    <xdr:to>
      <xdr:col>85</xdr:col>
      <xdr:colOff>177800</xdr:colOff>
      <xdr:row>79</xdr:row>
      <xdr:rowOff>137606</xdr:rowOff>
    </xdr:to>
    <xdr:sp macro="" textlink="">
      <xdr:nvSpPr>
        <xdr:cNvPr id="652" name="楕円 651"/>
        <xdr:cNvSpPr/>
      </xdr:nvSpPr>
      <xdr:spPr>
        <a:xfrm>
          <a:off x="16268700" y="135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469744" cy="259045"/>
    <xdr:sp macro="" textlink="">
      <xdr:nvSpPr>
        <xdr:cNvPr id="653" name="災害復旧費該当値テキスト"/>
        <xdr:cNvSpPr txBox="1"/>
      </xdr:nvSpPr>
      <xdr:spPr>
        <a:xfrm>
          <a:off x="16370300" y="1351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45238</xdr:rowOff>
    </xdr:from>
    <xdr:to>
      <xdr:col>81</xdr:col>
      <xdr:colOff>101600</xdr:colOff>
      <xdr:row>79</xdr:row>
      <xdr:rowOff>146838</xdr:rowOff>
    </xdr:to>
    <xdr:sp macro="" textlink="">
      <xdr:nvSpPr>
        <xdr:cNvPr id="654" name="楕円 653"/>
        <xdr:cNvSpPr/>
      </xdr:nvSpPr>
      <xdr:spPr>
        <a:xfrm>
          <a:off x="15430500" y="13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137965</xdr:rowOff>
    </xdr:from>
    <xdr:ext cx="378565" cy="259045"/>
    <xdr:sp macro="" textlink="">
      <xdr:nvSpPr>
        <xdr:cNvPr id="655" name="テキスト ボックス 654"/>
        <xdr:cNvSpPr txBox="1"/>
      </xdr:nvSpPr>
      <xdr:spPr>
        <a:xfrm>
          <a:off x="15292017" y="13682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149937</xdr:rowOff>
    </xdr:from>
    <xdr:to>
      <xdr:col>76</xdr:col>
      <xdr:colOff>165100</xdr:colOff>
      <xdr:row>79</xdr:row>
      <xdr:rowOff>80087</xdr:rowOff>
    </xdr:to>
    <xdr:sp macro="" textlink="">
      <xdr:nvSpPr>
        <xdr:cNvPr id="656" name="楕円 655"/>
        <xdr:cNvSpPr/>
      </xdr:nvSpPr>
      <xdr:spPr>
        <a:xfrm>
          <a:off x="14541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71214</xdr:rowOff>
    </xdr:from>
    <xdr:ext cx="469744" cy="259045"/>
    <xdr:sp macro="" textlink="">
      <xdr:nvSpPr>
        <xdr:cNvPr id="657" name="テキスト ボックス 656"/>
        <xdr:cNvSpPr txBox="1"/>
      </xdr:nvSpPr>
      <xdr:spPr>
        <a:xfrm>
          <a:off x="14357428" y="1361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150361</xdr:rowOff>
    </xdr:from>
    <xdr:to>
      <xdr:col>72</xdr:col>
      <xdr:colOff>38100</xdr:colOff>
      <xdr:row>79</xdr:row>
      <xdr:rowOff>80511</xdr:rowOff>
    </xdr:to>
    <xdr:sp macro="" textlink="">
      <xdr:nvSpPr>
        <xdr:cNvPr id="658" name="楕円 657"/>
        <xdr:cNvSpPr/>
      </xdr:nvSpPr>
      <xdr:spPr>
        <a:xfrm>
          <a:off x="13652500" y="135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71638</xdr:rowOff>
    </xdr:from>
    <xdr:ext cx="469744" cy="259045"/>
    <xdr:sp macro="" textlink="">
      <xdr:nvSpPr>
        <xdr:cNvPr id="659" name="テキスト ボックス 658"/>
        <xdr:cNvSpPr txBox="1"/>
      </xdr:nvSpPr>
      <xdr:spPr>
        <a:xfrm>
          <a:off x="13468428" y="13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5941</xdr:rowOff>
    </xdr:from>
    <xdr:to>
      <xdr:col>67</xdr:col>
      <xdr:colOff>101600</xdr:colOff>
      <xdr:row>79</xdr:row>
      <xdr:rowOff>107541</xdr:rowOff>
    </xdr:to>
    <xdr:sp macro="" textlink="">
      <xdr:nvSpPr>
        <xdr:cNvPr id="660" name="楕円 659"/>
        <xdr:cNvSpPr/>
      </xdr:nvSpPr>
      <xdr:spPr>
        <a:xfrm>
          <a:off x="12763500" y="135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98668</xdr:rowOff>
    </xdr:from>
    <xdr:ext cx="469744" cy="259045"/>
    <xdr:sp macro="" textlink="">
      <xdr:nvSpPr>
        <xdr:cNvPr id="661" name="テキスト ボックス 660"/>
        <xdr:cNvSpPr txBox="1"/>
      </xdr:nvSpPr>
      <xdr:spPr>
        <a:xfrm>
          <a:off x="12579428" y="1364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5" name="直線コネクタ 684"/>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6"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7" name="直線コネクタ 686"/>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8"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9" name="直線コネクタ 688"/>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95983</xdr:rowOff>
    </xdr:from>
    <xdr:to>
      <xdr:col>85</xdr:col>
      <xdr:colOff>127000</xdr:colOff>
      <xdr:row>97</xdr:row>
      <xdr:rowOff>99307</xdr:rowOff>
    </xdr:to>
    <xdr:cxnSp macro="">
      <xdr:nvCxnSpPr>
        <xdr:cNvPr id="690" name="直線コネクタ 689"/>
        <xdr:cNvCxnSpPr/>
      </xdr:nvCxnSpPr>
      <xdr:spPr>
        <a:xfrm flipV="1">
          <a:off x="15481300" y="16726633"/>
          <a:ext cx="8382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1"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2" name="フローチャート: 判断 691"/>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88905</xdr:rowOff>
    </xdr:from>
    <xdr:to>
      <xdr:col>81</xdr:col>
      <xdr:colOff>50800</xdr:colOff>
      <xdr:row>97</xdr:row>
      <xdr:rowOff>99307</xdr:rowOff>
    </xdr:to>
    <xdr:cxnSp macro="">
      <xdr:nvCxnSpPr>
        <xdr:cNvPr id="693" name="直線コネクタ 692"/>
        <xdr:cNvCxnSpPr/>
      </xdr:nvCxnSpPr>
      <xdr:spPr>
        <a:xfrm>
          <a:off x="14592300" y="16719555"/>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4" name="フローチャート: 判断 693"/>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5" name="テキスト ボックス 694"/>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76828</xdr:rowOff>
    </xdr:from>
    <xdr:to>
      <xdr:col>76</xdr:col>
      <xdr:colOff>114300</xdr:colOff>
      <xdr:row>97</xdr:row>
      <xdr:rowOff>88905</xdr:rowOff>
    </xdr:to>
    <xdr:cxnSp macro="">
      <xdr:nvCxnSpPr>
        <xdr:cNvPr id="696" name="直線コネクタ 695"/>
        <xdr:cNvCxnSpPr/>
      </xdr:nvCxnSpPr>
      <xdr:spPr>
        <a:xfrm>
          <a:off x="13703300" y="16707478"/>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7" name="フローチャート: 判断 696"/>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8" name="テキスト ボックス 697"/>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76828</xdr:rowOff>
    </xdr:from>
    <xdr:to>
      <xdr:col>71</xdr:col>
      <xdr:colOff>177800</xdr:colOff>
      <xdr:row>97</xdr:row>
      <xdr:rowOff>77299</xdr:rowOff>
    </xdr:to>
    <xdr:cxnSp macro="">
      <xdr:nvCxnSpPr>
        <xdr:cNvPr id="699" name="直線コネクタ 698"/>
        <xdr:cNvCxnSpPr/>
      </xdr:nvCxnSpPr>
      <xdr:spPr>
        <a:xfrm flipV="1">
          <a:off x="12814300" y="16707478"/>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700" name="フローチャート: 判断 699"/>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116584</xdr:rowOff>
    </xdr:from>
    <xdr:ext cx="534377" cy="259045"/>
    <xdr:sp macro="" textlink="">
      <xdr:nvSpPr>
        <xdr:cNvPr id="701" name="テキスト ボックス 700"/>
        <xdr:cNvSpPr txBox="1"/>
      </xdr:nvSpPr>
      <xdr:spPr>
        <a:xfrm>
          <a:off x="13436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2" name="フローチャート: 判断 701"/>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98153</xdr:rowOff>
    </xdr:from>
    <xdr:ext cx="534377" cy="259045"/>
    <xdr:sp macro="" textlink="">
      <xdr:nvSpPr>
        <xdr:cNvPr id="703" name="テキスト ボックス 702"/>
        <xdr:cNvSpPr txBox="1"/>
      </xdr:nvSpPr>
      <xdr:spPr>
        <a:xfrm>
          <a:off x="12547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45183</xdr:rowOff>
    </xdr:from>
    <xdr:to>
      <xdr:col>85</xdr:col>
      <xdr:colOff>177800</xdr:colOff>
      <xdr:row>97</xdr:row>
      <xdr:rowOff>146783</xdr:rowOff>
    </xdr:to>
    <xdr:sp macro="" textlink="">
      <xdr:nvSpPr>
        <xdr:cNvPr id="709" name="楕円 708"/>
        <xdr:cNvSpPr/>
      </xdr:nvSpPr>
      <xdr:spPr>
        <a:xfrm>
          <a:off x="16268700" y="166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131560</xdr:rowOff>
    </xdr:from>
    <xdr:ext cx="534377" cy="259045"/>
    <xdr:sp macro="" textlink="">
      <xdr:nvSpPr>
        <xdr:cNvPr id="710" name="公債費該当値テキスト"/>
        <xdr:cNvSpPr txBox="1"/>
      </xdr:nvSpPr>
      <xdr:spPr>
        <a:xfrm>
          <a:off x="16370300" y="165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48507</xdr:rowOff>
    </xdr:from>
    <xdr:to>
      <xdr:col>81</xdr:col>
      <xdr:colOff>101600</xdr:colOff>
      <xdr:row>97</xdr:row>
      <xdr:rowOff>150107</xdr:rowOff>
    </xdr:to>
    <xdr:sp macro="" textlink="">
      <xdr:nvSpPr>
        <xdr:cNvPr id="711" name="楕円 710"/>
        <xdr:cNvSpPr/>
      </xdr:nvSpPr>
      <xdr:spPr>
        <a:xfrm>
          <a:off x="15430500" y="166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141234</xdr:rowOff>
    </xdr:from>
    <xdr:ext cx="534377" cy="259045"/>
    <xdr:sp macro="" textlink="">
      <xdr:nvSpPr>
        <xdr:cNvPr id="712" name="テキスト ボックス 711"/>
        <xdr:cNvSpPr txBox="1"/>
      </xdr:nvSpPr>
      <xdr:spPr>
        <a:xfrm>
          <a:off x="15214111" y="167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38105</xdr:rowOff>
    </xdr:from>
    <xdr:to>
      <xdr:col>76</xdr:col>
      <xdr:colOff>165100</xdr:colOff>
      <xdr:row>97</xdr:row>
      <xdr:rowOff>139705</xdr:rowOff>
    </xdr:to>
    <xdr:sp macro="" textlink="">
      <xdr:nvSpPr>
        <xdr:cNvPr id="713" name="楕円 712"/>
        <xdr:cNvSpPr/>
      </xdr:nvSpPr>
      <xdr:spPr>
        <a:xfrm>
          <a:off x="14541500" y="166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130832</xdr:rowOff>
    </xdr:from>
    <xdr:ext cx="534377" cy="259045"/>
    <xdr:sp macro="" textlink="">
      <xdr:nvSpPr>
        <xdr:cNvPr id="714" name="テキスト ボックス 713"/>
        <xdr:cNvSpPr txBox="1"/>
      </xdr:nvSpPr>
      <xdr:spPr>
        <a:xfrm>
          <a:off x="14325111" y="167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26028</xdr:rowOff>
    </xdr:from>
    <xdr:to>
      <xdr:col>72</xdr:col>
      <xdr:colOff>38100</xdr:colOff>
      <xdr:row>97</xdr:row>
      <xdr:rowOff>127628</xdr:rowOff>
    </xdr:to>
    <xdr:sp macro="" textlink="">
      <xdr:nvSpPr>
        <xdr:cNvPr id="715" name="楕円 714"/>
        <xdr:cNvSpPr/>
      </xdr:nvSpPr>
      <xdr:spPr>
        <a:xfrm>
          <a:off x="13652500" y="166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118755</xdr:rowOff>
    </xdr:from>
    <xdr:ext cx="534377" cy="259045"/>
    <xdr:sp macro="" textlink="">
      <xdr:nvSpPr>
        <xdr:cNvPr id="716" name="テキスト ボックス 715"/>
        <xdr:cNvSpPr txBox="1"/>
      </xdr:nvSpPr>
      <xdr:spPr>
        <a:xfrm>
          <a:off x="13436111" y="167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26499</xdr:rowOff>
    </xdr:from>
    <xdr:to>
      <xdr:col>67</xdr:col>
      <xdr:colOff>101600</xdr:colOff>
      <xdr:row>97</xdr:row>
      <xdr:rowOff>128099</xdr:rowOff>
    </xdr:to>
    <xdr:sp macro="" textlink="">
      <xdr:nvSpPr>
        <xdr:cNvPr id="717" name="楕円 716"/>
        <xdr:cNvSpPr/>
      </xdr:nvSpPr>
      <xdr:spPr>
        <a:xfrm>
          <a:off x="12763500" y="1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119226</xdr:rowOff>
    </xdr:from>
    <xdr:ext cx="534377" cy="259045"/>
    <xdr:sp macro="" textlink="">
      <xdr:nvSpPr>
        <xdr:cNvPr id="718" name="テキスト ボックス 717"/>
        <xdr:cNvSpPr txBox="1"/>
      </xdr:nvSpPr>
      <xdr:spPr>
        <a:xfrm>
          <a:off x="12547111" y="167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4" name="直線コネクタ 743"/>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5"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7"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8" name="直線コネクタ 747"/>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50"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1" name="フローチャート: 判断 750"/>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3" name="フローチャート: 判断 752"/>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4" name="テキスト ボックス 753"/>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6" name="フローチャート: 判断 755"/>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7" name="テキスト ボックス 756"/>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59" name="フローチャート: 判断 758"/>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60" name="テキスト ボックス 759"/>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61" name="フローチャート: 判断 760"/>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55498</xdr:rowOff>
    </xdr:from>
    <xdr:ext cx="378565" cy="259045"/>
    <xdr:sp macro="" textlink="">
      <xdr:nvSpPr>
        <xdr:cNvPr id="762" name="テキスト ボックス 761"/>
        <xdr:cNvSpPr txBox="1"/>
      </xdr:nvSpPr>
      <xdr:spPr>
        <a:xfrm>
          <a:off x="18467017" y="639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9"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総額は、住民一人当たりコストが５８６，７４４円となっており、この総額を各費目ごとに分類し、これを類似団体と比較すると、全体的には低い状況となってはいるものの、平成２５年度からの状況と比較すると増加傾向にある。</a:t>
          </a:r>
          <a:endParaRPr lang="ja-JP" altLang="ja-JP" sz="1400">
            <a:effectLst/>
          </a:endParaRPr>
        </a:p>
        <a:p>
          <a:r>
            <a:rPr kumimoji="1" lang="ja-JP" altLang="ja-JP" sz="1100">
              <a:solidFill>
                <a:schemeClr val="dk1"/>
              </a:solidFill>
              <a:effectLst/>
              <a:latin typeface="+mn-lt"/>
              <a:ea typeface="+mn-ea"/>
              <a:cs typeface="+mn-cs"/>
            </a:rPr>
            <a:t>　この増加した主な要因としては、総務費において住民一人当たりコストが１４７，６６３円となり、各種基金への積み立てが増加したためである。また、教育費において、住民一人当たりコストが６５，３６４円となり、小学校の施設整備にかかる</a:t>
          </a:r>
          <a:endParaRPr lang="ja-JP" altLang="ja-JP" sz="1400">
            <a:effectLst/>
          </a:endParaRPr>
        </a:p>
        <a:p>
          <a:r>
            <a:rPr kumimoji="1" lang="ja-JP" altLang="ja-JP" sz="1100">
              <a:solidFill>
                <a:schemeClr val="dk1"/>
              </a:solidFill>
              <a:effectLst/>
              <a:latin typeface="+mn-lt"/>
              <a:ea typeface="+mn-ea"/>
              <a:cs typeface="+mn-cs"/>
            </a:rPr>
            <a:t>普通建設事業費が増加したためである。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平成２９年度は、法人町民税を多く収入したことから財政調整基金への積立てを行った。このことにより、前年度に比べ実質単年度収支は大きく回復となった。</a:t>
          </a:r>
          <a:endParaRPr lang="ja-JP" altLang="ja-JP" sz="1400">
            <a:effectLst/>
          </a:endParaRPr>
        </a:p>
        <a:p>
          <a:r>
            <a:rPr kumimoji="1" lang="ja-JP" altLang="ja-JP" sz="1100">
              <a:solidFill>
                <a:schemeClr val="dk1"/>
              </a:solidFill>
              <a:effectLst/>
              <a:latin typeface="+mn-lt"/>
              <a:ea typeface="+mn-ea"/>
              <a:cs typeface="+mn-cs"/>
            </a:rPr>
            <a:t>　ついては、今後とも本町の特徴である税収の急激な増減を踏まえて、この影響を最小限とするための減収時の補完財源となる各特定目的基金の充実活用に重点を置き、これに加えて事業の適正化を図ることにより経常経費の一層の抑制に努め、安定的な財政運営の実現のための環境整備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連結実質赤字比率については、全会計において黒字であるため、いずれも算定されていない。</a:t>
          </a:r>
          <a:endParaRPr lang="ja-JP" altLang="ja-JP" sz="1400">
            <a:effectLst/>
          </a:endParaRPr>
        </a:p>
        <a:p>
          <a:r>
            <a:rPr kumimoji="1" lang="ja-JP" altLang="ja-JP" sz="1100">
              <a:solidFill>
                <a:schemeClr val="dk1"/>
              </a:solidFill>
              <a:effectLst/>
              <a:latin typeface="+mn-lt"/>
              <a:ea typeface="+mn-ea"/>
              <a:cs typeface="+mn-cs"/>
            </a:rPr>
            <a:t>　しかしながら、学校給食事業特別会計については、給食センター施設の老朽化および運営に係る対応の影響が特別会計にまで及ぶことが懸案事項としてあり、下水道事業特別会計においても下水道の普及について面整備はほとんど完了しており、長寿命化等に向けた修繕等について、また、上水道事業も含めて今後における施設の更新需要を勘案すると、上下水道使用料の見直しに向けた検討を進めるほか、民間事業者、広域的な行政連携等も視野に入れることを検討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c r="A1" s="161"/>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2"/>
      <c r="DK1" s="162"/>
      <c r="DL1" s="162"/>
      <c r="DM1" s="162"/>
      <c r="DN1" s="162"/>
      <c r="DO1" s="162"/>
    </row>
    <row r="2" spans="1:119" ht="24.75" thickBot="1">
      <c r="A2" s="161"/>
      <c r="B2" s="164" t="s">
        <v>73</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c r="A3" s="162"/>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1"/>
      <c r="DK3" s="161"/>
      <c r="DL3" s="161"/>
      <c r="DM3" s="161"/>
      <c r="DN3" s="161"/>
      <c r="DO3" s="161"/>
    </row>
    <row r="4" spans="1:119" ht="18.75" customHeight="1">
      <c r="A4" s="162"/>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7432661</v>
      </c>
      <c r="BO4" s="410"/>
      <c r="BP4" s="410"/>
      <c r="BQ4" s="410"/>
      <c r="BR4" s="410"/>
      <c r="BS4" s="410"/>
      <c r="BT4" s="410"/>
      <c r="BU4" s="411"/>
      <c r="BV4" s="409">
        <v>6477324</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4.7</v>
      </c>
      <c r="DC4" s="416"/>
      <c r="DD4" s="416"/>
      <c r="DE4" s="416"/>
      <c r="DF4" s="416"/>
      <c r="DG4" s="416"/>
      <c r="DH4" s="416"/>
      <c r="DI4" s="417"/>
      <c r="DJ4" s="161"/>
      <c r="DK4" s="161"/>
      <c r="DL4" s="161"/>
      <c r="DM4" s="161"/>
      <c r="DN4" s="161"/>
      <c r="DO4" s="161"/>
    </row>
    <row r="5" spans="1:119" ht="18.75" customHeight="1">
      <c r="A5" s="162"/>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7110159</v>
      </c>
      <c r="BO5" s="447"/>
      <c r="BP5" s="447"/>
      <c r="BQ5" s="447"/>
      <c r="BR5" s="447"/>
      <c r="BS5" s="447"/>
      <c r="BT5" s="447"/>
      <c r="BU5" s="448"/>
      <c r="BV5" s="446">
        <v>6242366</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77.2</v>
      </c>
      <c r="CU5" s="444"/>
      <c r="CV5" s="444"/>
      <c r="CW5" s="444"/>
      <c r="CX5" s="444"/>
      <c r="CY5" s="444"/>
      <c r="CZ5" s="444"/>
      <c r="DA5" s="445"/>
      <c r="DB5" s="443">
        <v>93.4</v>
      </c>
      <c r="DC5" s="444"/>
      <c r="DD5" s="444"/>
      <c r="DE5" s="444"/>
      <c r="DF5" s="444"/>
      <c r="DG5" s="444"/>
      <c r="DH5" s="444"/>
      <c r="DI5" s="445"/>
      <c r="DJ5" s="161"/>
      <c r="DK5" s="161"/>
      <c r="DL5" s="161"/>
      <c r="DM5" s="161"/>
      <c r="DN5" s="161"/>
      <c r="DO5" s="161"/>
    </row>
    <row r="6" spans="1:119" ht="18.75" customHeight="1">
      <c r="A6" s="162"/>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322502</v>
      </c>
      <c r="BO6" s="447"/>
      <c r="BP6" s="447"/>
      <c r="BQ6" s="447"/>
      <c r="BR6" s="447"/>
      <c r="BS6" s="447"/>
      <c r="BT6" s="447"/>
      <c r="BU6" s="448"/>
      <c r="BV6" s="446">
        <v>234958</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83.7</v>
      </c>
      <c r="CU6" s="484"/>
      <c r="CV6" s="484"/>
      <c r="CW6" s="484"/>
      <c r="CX6" s="484"/>
      <c r="CY6" s="484"/>
      <c r="CZ6" s="484"/>
      <c r="DA6" s="485"/>
      <c r="DB6" s="483">
        <v>104.1</v>
      </c>
      <c r="DC6" s="484"/>
      <c r="DD6" s="484"/>
      <c r="DE6" s="484"/>
      <c r="DF6" s="484"/>
      <c r="DG6" s="484"/>
      <c r="DH6" s="484"/>
      <c r="DI6" s="485"/>
      <c r="DJ6" s="161"/>
      <c r="DK6" s="161"/>
      <c r="DL6" s="161"/>
      <c r="DM6" s="161"/>
      <c r="DN6" s="161"/>
      <c r="DO6" s="161"/>
    </row>
    <row r="7" spans="1:119" ht="18.75" customHeight="1">
      <c r="A7" s="162"/>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124605</v>
      </c>
      <c r="BO7" s="447"/>
      <c r="BP7" s="447"/>
      <c r="BQ7" s="447"/>
      <c r="BR7" s="447"/>
      <c r="BS7" s="447"/>
      <c r="BT7" s="447"/>
      <c r="BU7" s="448"/>
      <c r="BV7" s="446">
        <v>66897</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3504528</v>
      </c>
      <c r="CU7" s="447"/>
      <c r="CV7" s="447"/>
      <c r="CW7" s="447"/>
      <c r="CX7" s="447"/>
      <c r="CY7" s="447"/>
      <c r="CZ7" s="447"/>
      <c r="DA7" s="448"/>
      <c r="DB7" s="446">
        <v>3541962</v>
      </c>
      <c r="DC7" s="447"/>
      <c r="DD7" s="447"/>
      <c r="DE7" s="447"/>
      <c r="DF7" s="447"/>
      <c r="DG7" s="447"/>
      <c r="DH7" s="447"/>
      <c r="DI7" s="448"/>
      <c r="DJ7" s="161"/>
      <c r="DK7" s="161"/>
      <c r="DL7" s="161"/>
      <c r="DM7" s="161"/>
      <c r="DN7" s="161"/>
      <c r="DO7" s="161"/>
    </row>
    <row r="8" spans="1:119" ht="18.75" customHeight="1" thickBot="1">
      <c r="A8" s="162"/>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100</v>
      </c>
      <c r="AV8" s="479"/>
      <c r="AW8" s="479"/>
      <c r="AX8" s="479"/>
      <c r="AY8" s="480" t="s">
        <v>101</v>
      </c>
      <c r="AZ8" s="481"/>
      <c r="BA8" s="481"/>
      <c r="BB8" s="481"/>
      <c r="BC8" s="481"/>
      <c r="BD8" s="481"/>
      <c r="BE8" s="481"/>
      <c r="BF8" s="481"/>
      <c r="BG8" s="481"/>
      <c r="BH8" s="481"/>
      <c r="BI8" s="481"/>
      <c r="BJ8" s="481"/>
      <c r="BK8" s="481"/>
      <c r="BL8" s="481"/>
      <c r="BM8" s="482"/>
      <c r="BN8" s="446">
        <v>197897</v>
      </c>
      <c r="BO8" s="447"/>
      <c r="BP8" s="447"/>
      <c r="BQ8" s="447"/>
      <c r="BR8" s="447"/>
      <c r="BS8" s="447"/>
      <c r="BT8" s="447"/>
      <c r="BU8" s="448"/>
      <c r="BV8" s="446">
        <v>168061</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0.95</v>
      </c>
      <c r="CU8" s="487"/>
      <c r="CV8" s="487"/>
      <c r="CW8" s="487"/>
      <c r="CX8" s="487"/>
      <c r="CY8" s="487"/>
      <c r="CZ8" s="487"/>
      <c r="DA8" s="488"/>
      <c r="DB8" s="486">
        <v>0.99</v>
      </c>
      <c r="DC8" s="487"/>
      <c r="DD8" s="487"/>
      <c r="DE8" s="487"/>
      <c r="DF8" s="487"/>
      <c r="DG8" s="487"/>
      <c r="DH8" s="487"/>
      <c r="DI8" s="488"/>
      <c r="DJ8" s="161"/>
      <c r="DK8" s="161"/>
      <c r="DL8" s="161"/>
      <c r="DM8" s="161"/>
      <c r="DN8" s="161"/>
      <c r="DO8" s="161"/>
    </row>
    <row r="9" spans="1:119" ht="18.75" customHeight="1" thickBot="1">
      <c r="A9" s="162"/>
      <c r="B9" s="440" t="s">
        <v>103</v>
      </c>
      <c r="C9" s="441"/>
      <c r="D9" s="441"/>
      <c r="E9" s="441"/>
      <c r="F9" s="441"/>
      <c r="G9" s="441"/>
      <c r="H9" s="441"/>
      <c r="I9" s="441"/>
      <c r="J9" s="441"/>
      <c r="K9" s="489"/>
      <c r="L9" s="490" t="s">
        <v>104</v>
      </c>
      <c r="M9" s="491"/>
      <c r="N9" s="491"/>
      <c r="O9" s="491"/>
      <c r="P9" s="491"/>
      <c r="Q9" s="492"/>
      <c r="R9" s="493">
        <v>12434</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86</v>
      </c>
      <c r="AV9" s="479"/>
      <c r="AW9" s="479"/>
      <c r="AX9" s="479"/>
      <c r="AY9" s="480" t="s">
        <v>107</v>
      </c>
      <c r="AZ9" s="481"/>
      <c r="BA9" s="481"/>
      <c r="BB9" s="481"/>
      <c r="BC9" s="481"/>
      <c r="BD9" s="481"/>
      <c r="BE9" s="481"/>
      <c r="BF9" s="481"/>
      <c r="BG9" s="481"/>
      <c r="BH9" s="481"/>
      <c r="BI9" s="481"/>
      <c r="BJ9" s="481"/>
      <c r="BK9" s="481"/>
      <c r="BL9" s="481"/>
      <c r="BM9" s="482"/>
      <c r="BN9" s="446">
        <v>29836</v>
      </c>
      <c r="BO9" s="447"/>
      <c r="BP9" s="447"/>
      <c r="BQ9" s="447"/>
      <c r="BR9" s="447"/>
      <c r="BS9" s="447"/>
      <c r="BT9" s="447"/>
      <c r="BU9" s="448"/>
      <c r="BV9" s="446">
        <v>-7137</v>
      </c>
      <c r="BW9" s="447"/>
      <c r="BX9" s="447"/>
      <c r="BY9" s="447"/>
      <c r="BZ9" s="447"/>
      <c r="CA9" s="447"/>
      <c r="CB9" s="447"/>
      <c r="CC9" s="448"/>
      <c r="CD9" s="449" t="s">
        <v>108</v>
      </c>
      <c r="CE9" s="450"/>
      <c r="CF9" s="450"/>
      <c r="CG9" s="450"/>
      <c r="CH9" s="450"/>
      <c r="CI9" s="450"/>
      <c r="CJ9" s="450"/>
      <c r="CK9" s="450"/>
      <c r="CL9" s="450"/>
      <c r="CM9" s="450"/>
      <c r="CN9" s="450"/>
      <c r="CO9" s="450"/>
      <c r="CP9" s="450"/>
      <c r="CQ9" s="450"/>
      <c r="CR9" s="450"/>
      <c r="CS9" s="451"/>
      <c r="CT9" s="443">
        <v>8.1</v>
      </c>
      <c r="CU9" s="444"/>
      <c r="CV9" s="444"/>
      <c r="CW9" s="444"/>
      <c r="CX9" s="444"/>
      <c r="CY9" s="444"/>
      <c r="CZ9" s="444"/>
      <c r="DA9" s="445"/>
      <c r="DB9" s="443">
        <v>10</v>
      </c>
      <c r="DC9" s="444"/>
      <c r="DD9" s="444"/>
      <c r="DE9" s="444"/>
      <c r="DF9" s="444"/>
      <c r="DG9" s="444"/>
      <c r="DH9" s="444"/>
      <c r="DI9" s="445"/>
      <c r="DJ9" s="161"/>
      <c r="DK9" s="161"/>
      <c r="DL9" s="161"/>
      <c r="DM9" s="161"/>
      <c r="DN9" s="161"/>
      <c r="DO9" s="161"/>
    </row>
    <row r="10" spans="1:119" ht="18.75" customHeight="1" thickBot="1">
      <c r="A10" s="162"/>
      <c r="B10" s="440"/>
      <c r="C10" s="441"/>
      <c r="D10" s="441"/>
      <c r="E10" s="441"/>
      <c r="F10" s="441"/>
      <c r="G10" s="441"/>
      <c r="H10" s="441"/>
      <c r="I10" s="441"/>
      <c r="J10" s="441"/>
      <c r="K10" s="489"/>
      <c r="L10" s="496" t="s">
        <v>109</v>
      </c>
      <c r="M10" s="476"/>
      <c r="N10" s="476"/>
      <c r="O10" s="476"/>
      <c r="P10" s="476"/>
      <c r="Q10" s="477"/>
      <c r="R10" s="497">
        <v>12916</v>
      </c>
      <c r="S10" s="498"/>
      <c r="T10" s="498"/>
      <c r="U10" s="498"/>
      <c r="V10" s="499"/>
      <c r="W10" s="434"/>
      <c r="X10" s="435"/>
      <c r="Y10" s="435"/>
      <c r="Z10" s="435"/>
      <c r="AA10" s="435"/>
      <c r="AB10" s="435"/>
      <c r="AC10" s="435"/>
      <c r="AD10" s="435"/>
      <c r="AE10" s="435"/>
      <c r="AF10" s="435"/>
      <c r="AG10" s="435"/>
      <c r="AH10" s="435"/>
      <c r="AI10" s="435"/>
      <c r="AJ10" s="435"/>
      <c r="AK10" s="435"/>
      <c r="AL10" s="438"/>
      <c r="AM10" s="475" t="s">
        <v>110</v>
      </c>
      <c r="AN10" s="476"/>
      <c r="AO10" s="476"/>
      <c r="AP10" s="476"/>
      <c r="AQ10" s="476"/>
      <c r="AR10" s="476"/>
      <c r="AS10" s="476"/>
      <c r="AT10" s="477"/>
      <c r="AU10" s="478" t="s">
        <v>86</v>
      </c>
      <c r="AV10" s="479"/>
      <c r="AW10" s="479"/>
      <c r="AX10" s="479"/>
      <c r="AY10" s="480" t="s">
        <v>111</v>
      </c>
      <c r="AZ10" s="481"/>
      <c r="BA10" s="481"/>
      <c r="BB10" s="481"/>
      <c r="BC10" s="481"/>
      <c r="BD10" s="481"/>
      <c r="BE10" s="481"/>
      <c r="BF10" s="481"/>
      <c r="BG10" s="481"/>
      <c r="BH10" s="481"/>
      <c r="BI10" s="481"/>
      <c r="BJ10" s="481"/>
      <c r="BK10" s="481"/>
      <c r="BL10" s="481"/>
      <c r="BM10" s="482"/>
      <c r="BN10" s="446">
        <v>718334</v>
      </c>
      <c r="BO10" s="447"/>
      <c r="BP10" s="447"/>
      <c r="BQ10" s="447"/>
      <c r="BR10" s="447"/>
      <c r="BS10" s="447"/>
      <c r="BT10" s="447"/>
      <c r="BU10" s="448"/>
      <c r="BV10" s="446">
        <v>472</v>
      </c>
      <c r="BW10" s="447"/>
      <c r="BX10" s="447"/>
      <c r="BY10" s="447"/>
      <c r="BZ10" s="447"/>
      <c r="CA10" s="447"/>
      <c r="CB10" s="447"/>
      <c r="CC10" s="448"/>
      <c r="CD10" s="166" t="s">
        <v>112</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c r="A11" s="162"/>
      <c r="B11" s="440"/>
      <c r="C11" s="441"/>
      <c r="D11" s="441"/>
      <c r="E11" s="441"/>
      <c r="F11" s="441"/>
      <c r="G11" s="441"/>
      <c r="H11" s="441"/>
      <c r="I11" s="441"/>
      <c r="J11" s="441"/>
      <c r="K11" s="489"/>
      <c r="L11" s="500" t="s">
        <v>113</v>
      </c>
      <c r="M11" s="501"/>
      <c r="N11" s="501"/>
      <c r="O11" s="501"/>
      <c r="P11" s="501"/>
      <c r="Q11" s="502"/>
      <c r="R11" s="503" t="s">
        <v>114</v>
      </c>
      <c r="S11" s="504"/>
      <c r="T11" s="504"/>
      <c r="U11" s="504"/>
      <c r="V11" s="505"/>
      <c r="W11" s="434"/>
      <c r="X11" s="435"/>
      <c r="Y11" s="435"/>
      <c r="Z11" s="435"/>
      <c r="AA11" s="435"/>
      <c r="AB11" s="435"/>
      <c r="AC11" s="435"/>
      <c r="AD11" s="435"/>
      <c r="AE11" s="435"/>
      <c r="AF11" s="435"/>
      <c r="AG11" s="435"/>
      <c r="AH11" s="435"/>
      <c r="AI11" s="435"/>
      <c r="AJ11" s="435"/>
      <c r="AK11" s="435"/>
      <c r="AL11" s="438"/>
      <c r="AM11" s="475" t="s">
        <v>115</v>
      </c>
      <c r="AN11" s="476"/>
      <c r="AO11" s="476"/>
      <c r="AP11" s="476"/>
      <c r="AQ11" s="476"/>
      <c r="AR11" s="476"/>
      <c r="AS11" s="476"/>
      <c r="AT11" s="477"/>
      <c r="AU11" s="478" t="s">
        <v>116</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1"/>
      <c r="DK11" s="161"/>
      <c r="DL11" s="161"/>
      <c r="DM11" s="161"/>
      <c r="DN11" s="161"/>
      <c r="DO11" s="161"/>
    </row>
    <row r="12" spans="1:119" ht="18.75" customHeight="1">
      <c r="A12" s="162"/>
      <c r="B12" s="506" t="s">
        <v>121</v>
      </c>
      <c r="C12" s="507"/>
      <c r="D12" s="507"/>
      <c r="E12" s="507"/>
      <c r="F12" s="507"/>
      <c r="G12" s="507"/>
      <c r="H12" s="507"/>
      <c r="I12" s="507"/>
      <c r="J12" s="507"/>
      <c r="K12" s="508"/>
      <c r="L12" s="515" t="s">
        <v>122</v>
      </c>
      <c r="M12" s="516"/>
      <c r="N12" s="516"/>
      <c r="O12" s="516"/>
      <c r="P12" s="516"/>
      <c r="Q12" s="517"/>
      <c r="R12" s="518">
        <v>12118</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86</v>
      </c>
      <c r="AV12" s="479"/>
      <c r="AW12" s="479"/>
      <c r="AX12" s="479"/>
      <c r="AY12" s="480" t="s">
        <v>126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119</v>
      </c>
      <c r="CU12" s="487"/>
      <c r="CV12" s="487"/>
      <c r="CW12" s="487"/>
      <c r="CX12" s="487"/>
      <c r="CY12" s="487"/>
      <c r="CZ12" s="487"/>
      <c r="DA12" s="488"/>
      <c r="DB12" s="486" t="s">
        <v>119</v>
      </c>
      <c r="DC12" s="487"/>
      <c r="DD12" s="487"/>
      <c r="DE12" s="487"/>
      <c r="DF12" s="487"/>
      <c r="DG12" s="487"/>
      <c r="DH12" s="487"/>
      <c r="DI12" s="488"/>
      <c r="DJ12" s="161"/>
      <c r="DK12" s="161"/>
      <c r="DL12" s="161"/>
      <c r="DM12" s="161"/>
      <c r="DN12" s="161"/>
      <c r="DO12" s="161"/>
    </row>
    <row r="13" spans="1:119" ht="18.75" customHeight="1">
      <c r="A13" s="162"/>
      <c r="B13" s="509"/>
      <c r="C13" s="510"/>
      <c r="D13" s="510"/>
      <c r="E13" s="510"/>
      <c r="F13" s="510"/>
      <c r="G13" s="510"/>
      <c r="H13" s="510"/>
      <c r="I13" s="510"/>
      <c r="J13" s="510"/>
      <c r="K13" s="511"/>
      <c r="L13" s="172"/>
      <c r="M13" s="534" t="s">
        <v>128</v>
      </c>
      <c r="N13" s="535"/>
      <c r="O13" s="535"/>
      <c r="P13" s="535"/>
      <c r="Q13" s="536"/>
      <c r="R13" s="527">
        <v>11973</v>
      </c>
      <c r="S13" s="528"/>
      <c r="T13" s="528"/>
      <c r="U13" s="528"/>
      <c r="V13" s="529"/>
      <c r="W13" s="462" t="s">
        <v>129</v>
      </c>
      <c r="X13" s="463"/>
      <c r="Y13" s="463"/>
      <c r="Z13" s="463"/>
      <c r="AA13" s="463"/>
      <c r="AB13" s="453"/>
      <c r="AC13" s="497">
        <v>459</v>
      </c>
      <c r="AD13" s="498"/>
      <c r="AE13" s="498"/>
      <c r="AF13" s="498"/>
      <c r="AG13" s="537"/>
      <c r="AH13" s="497">
        <v>504</v>
      </c>
      <c r="AI13" s="498"/>
      <c r="AJ13" s="498"/>
      <c r="AK13" s="498"/>
      <c r="AL13" s="499"/>
      <c r="AM13" s="475" t="s">
        <v>130</v>
      </c>
      <c r="AN13" s="476"/>
      <c r="AO13" s="476"/>
      <c r="AP13" s="476"/>
      <c r="AQ13" s="476"/>
      <c r="AR13" s="476"/>
      <c r="AS13" s="476"/>
      <c r="AT13" s="477"/>
      <c r="AU13" s="478" t="s">
        <v>131</v>
      </c>
      <c r="AV13" s="479"/>
      <c r="AW13" s="479"/>
      <c r="AX13" s="479"/>
      <c r="AY13" s="480" t="s">
        <v>132</v>
      </c>
      <c r="AZ13" s="481"/>
      <c r="BA13" s="481"/>
      <c r="BB13" s="481"/>
      <c r="BC13" s="481"/>
      <c r="BD13" s="481"/>
      <c r="BE13" s="481"/>
      <c r="BF13" s="481"/>
      <c r="BG13" s="481"/>
      <c r="BH13" s="481"/>
      <c r="BI13" s="481"/>
      <c r="BJ13" s="481"/>
      <c r="BK13" s="481"/>
      <c r="BL13" s="481"/>
      <c r="BM13" s="482"/>
      <c r="BN13" s="446">
        <v>748170</v>
      </c>
      <c r="BO13" s="447"/>
      <c r="BP13" s="447"/>
      <c r="BQ13" s="447"/>
      <c r="BR13" s="447"/>
      <c r="BS13" s="447"/>
      <c r="BT13" s="447"/>
      <c r="BU13" s="448"/>
      <c r="BV13" s="446">
        <v>-6665</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11.9</v>
      </c>
      <c r="CU13" s="444"/>
      <c r="CV13" s="444"/>
      <c r="CW13" s="444"/>
      <c r="CX13" s="444"/>
      <c r="CY13" s="444"/>
      <c r="CZ13" s="444"/>
      <c r="DA13" s="445"/>
      <c r="DB13" s="443">
        <v>11.5</v>
      </c>
      <c r="DC13" s="444"/>
      <c r="DD13" s="444"/>
      <c r="DE13" s="444"/>
      <c r="DF13" s="444"/>
      <c r="DG13" s="444"/>
      <c r="DH13" s="444"/>
      <c r="DI13" s="445"/>
      <c r="DJ13" s="161"/>
      <c r="DK13" s="161"/>
      <c r="DL13" s="161"/>
      <c r="DM13" s="161"/>
      <c r="DN13" s="161"/>
      <c r="DO13" s="161"/>
    </row>
    <row r="14" spans="1:119" ht="18.75" customHeight="1" thickBot="1">
      <c r="A14" s="162"/>
      <c r="B14" s="509"/>
      <c r="C14" s="510"/>
      <c r="D14" s="510"/>
      <c r="E14" s="510"/>
      <c r="F14" s="510"/>
      <c r="G14" s="510"/>
      <c r="H14" s="510"/>
      <c r="I14" s="510"/>
      <c r="J14" s="510"/>
      <c r="K14" s="511"/>
      <c r="L14" s="524" t="s">
        <v>134</v>
      </c>
      <c r="M14" s="525"/>
      <c r="N14" s="525"/>
      <c r="O14" s="525"/>
      <c r="P14" s="525"/>
      <c r="Q14" s="526"/>
      <c r="R14" s="527">
        <v>12314</v>
      </c>
      <c r="S14" s="528"/>
      <c r="T14" s="528"/>
      <c r="U14" s="528"/>
      <c r="V14" s="529"/>
      <c r="W14" s="436"/>
      <c r="X14" s="437"/>
      <c r="Y14" s="437"/>
      <c r="Z14" s="437"/>
      <c r="AA14" s="437"/>
      <c r="AB14" s="426"/>
      <c r="AC14" s="530">
        <v>6.6</v>
      </c>
      <c r="AD14" s="531"/>
      <c r="AE14" s="531"/>
      <c r="AF14" s="531"/>
      <c r="AG14" s="532"/>
      <c r="AH14" s="530">
        <v>6.9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35.4</v>
      </c>
      <c r="CU14" s="542"/>
      <c r="CV14" s="542"/>
      <c r="CW14" s="542"/>
      <c r="CX14" s="542"/>
      <c r="CY14" s="542"/>
      <c r="CZ14" s="542"/>
      <c r="DA14" s="543"/>
      <c r="DB14" s="541">
        <v>77.099999999999994</v>
      </c>
      <c r="DC14" s="542"/>
      <c r="DD14" s="542"/>
      <c r="DE14" s="542"/>
      <c r="DF14" s="542"/>
      <c r="DG14" s="542"/>
      <c r="DH14" s="542"/>
      <c r="DI14" s="543"/>
      <c r="DJ14" s="161"/>
      <c r="DK14" s="161"/>
      <c r="DL14" s="161"/>
      <c r="DM14" s="161"/>
      <c r="DN14" s="161"/>
      <c r="DO14" s="161"/>
    </row>
    <row r="15" spans="1:119" ht="18.75" customHeight="1">
      <c r="A15" s="162"/>
      <c r="B15" s="509"/>
      <c r="C15" s="510"/>
      <c r="D15" s="510"/>
      <c r="E15" s="510"/>
      <c r="F15" s="510"/>
      <c r="G15" s="510"/>
      <c r="H15" s="510"/>
      <c r="I15" s="510"/>
      <c r="J15" s="510"/>
      <c r="K15" s="511"/>
      <c r="L15" s="172"/>
      <c r="M15" s="534" t="s">
        <v>136</v>
      </c>
      <c r="N15" s="535"/>
      <c r="O15" s="535"/>
      <c r="P15" s="535"/>
      <c r="Q15" s="536"/>
      <c r="R15" s="527">
        <v>12068</v>
      </c>
      <c r="S15" s="528"/>
      <c r="T15" s="528"/>
      <c r="U15" s="528"/>
      <c r="V15" s="529"/>
      <c r="W15" s="462" t="s">
        <v>137</v>
      </c>
      <c r="X15" s="463"/>
      <c r="Y15" s="463"/>
      <c r="Z15" s="463"/>
      <c r="AA15" s="463"/>
      <c r="AB15" s="453"/>
      <c r="AC15" s="497">
        <v>3141</v>
      </c>
      <c r="AD15" s="498"/>
      <c r="AE15" s="498"/>
      <c r="AF15" s="498"/>
      <c r="AG15" s="537"/>
      <c r="AH15" s="497">
        <v>3558</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2286144</v>
      </c>
      <c r="BO15" s="410"/>
      <c r="BP15" s="410"/>
      <c r="BQ15" s="410"/>
      <c r="BR15" s="410"/>
      <c r="BS15" s="410"/>
      <c r="BT15" s="410"/>
      <c r="BU15" s="411"/>
      <c r="BV15" s="409">
        <v>2302756</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c r="A16" s="162"/>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45.4</v>
      </c>
      <c r="AD16" s="531"/>
      <c r="AE16" s="531"/>
      <c r="AF16" s="531"/>
      <c r="AG16" s="532"/>
      <c r="AH16" s="530">
        <v>48.4</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2465487</v>
      </c>
      <c r="BO16" s="447"/>
      <c r="BP16" s="447"/>
      <c r="BQ16" s="447"/>
      <c r="BR16" s="447"/>
      <c r="BS16" s="447"/>
      <c r="BT16" s="447"/>
      <c r="BU16" s="448"/>
      <c r="BV16" s="446">
        <v>2479681</v>
      </c>
      <c r="BW16" s="447"/>
      <c r="BX16" s="447"/>
      <c r="BY16" s="447"/>
      <c r="BZ16" s="447"/>
      <c r="CA16" s="447"/>
      <c r="CB16" s="447"/>
      <c r="CC16" s="448"/>
      <c r="CD16" s="176"/>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1"/>
      <c r="DK16" s="161"/>
      <c r="DL16" s="161"/>
      <c r="DM16" s="161"/>
      <c r="DN16" s="161"/>
      <c r="DO16" s="161"/>
    </row>
    <row r="17" spans="1:119" ht="18.75" customHeight="1" thickBot="1">
      <c r="A17" s="162"/>
      <c r="B17" s="512"/>
      <c r="C17" s="513"/>
      <c r="D17" s="513"/>
      <c r="E17" s="513"/>
      <c r="F17" s="513"/>
      <c r="G17" s="513"/>
      <c r="H17" s="513"/>
      <c r="I17" s="513"/>
      <c r="J17" s="513"/>
      <c r="K17" s="514"/>
      <c r="L17" s="177"/>
      <c r="M17" s="550" t="s">
        <v>143</v>
      </c>
      <c r="N17" s="551"/>
      <c r="O17" s="551"/>
      <c r="P17" s="551"/>
      <c r="Q17" s="552"/>
      <c r="R17" s="547" t="s">
        <v>144</v>
      </c>
      <c r="S17" s="548"/>
      <c r="T17" s="548"/>
      <c r="U17" s="548"/>
      <c r="V17" s="549"/>
      <c r="W17" s="462" t="s">
        <v>145</v>
      </c>
      <c r="X17" s="463"/>
      <c r="Y17" s="463"/>
      <c r="Z17" s="463"/>
      <c r="AA17" s="463"/>
      <c r="AB17" s="453"/>
      <c r="AC17" s="497">
        <v>3321</v>
      </c>
      <c r="AD17" s="498"/>
      <c r="AE17" s="498"/>
      <c r="AF17" s="498"/>
      <c r="AG17" s="537"/>
      <c r="AH17" s="497">
        <v>3285</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2957500</v>
      </c>
      <c r="BO17" s="447"/>
      <c r="BP17" s="447"/>
      <c r="BQ17" s="447"/>
      <c r="BR17" s="447"/>
      <c r="BS17" s="447"/>
      <c r="BT17" s="447"/>
      <c r="BU17" s="448"/>
      <c r="BV17" s="446">
        <v>2977464</v>
      </c>
      <c r="BW17" s="447"/>
      <c r="BX17" s="447"/>
      <c r="BY17" s="447"/>
      <c r="BZ17" s="447"/>
      <c r="CA17" s="447"/>
      <c r="CB17" s="447"/>
      <c r="CC17" s="448"/>
      <c r="CD17" s="176"/>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1"/>
      <c r="DK17" s="161"/>
      <c r="DL17" s="161"/>
      <c r="DM17" s="161"/>
      <c r="DN17" s="161"/>
      <c r="DO17" s="161"/>
    </row>
    <row r="18" spans="1:119" ht="18.75" customHeight="1" thickBot="1">
      <c r="A18" s="162"/>
      <c r="B18" s="557" t="s">
        <v>147</v>
      </c>
      <c r="C18" s="489"/>
      <c r="D18" s="489"/>
      <c r="E18" s="558"/>
      <c r="F18" s="558"/>
      <c r="G18" s="558"/>
      <c r="H18" s="558"/>
      <c r="I18" s="558"/>
      <c r="J18" s="558"/>
      <c r="K18" s="558"/>
      <c r="L18" s="559">
        <v>44.55</v>
      </c>
      <c r="M18" s="559"/>
      <c r="N18" s="559"/>
      <c r="O18" s="559"/>
      <c r="P18" s="559"/>
      <c r="Q18" s="559"/>
      <c r="R18" s="560"/>
      <c r="S18" s="560"/>
      <c r="T18" s="560"/>
      <c r="U18" s="560"/>
      <c r="V18" s="561"/>
      <c r="W18" s="464"/>
      <c r="X18" s="465"/>
      <c r="Y18" s="465"/>
      <c r="Z18" s="465"/>
      <c r="AA18" s="465"/>
      <c r="AB18" s="456"/>
      <c r="AC18" s="562">
        <v>48</v>
      </c>
      <c r="AD18" s="563"/>
      <c r="AE18" s="563"/>
      <c r="AF18" s="563"/>
      <c r="AG18" s="564"/>
      <c r="AH18" s="562">
        <v>44.7</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3613399</v>
      </c>
      <c r="BO18" s="447"/>
      <c r="BP18" s="447"/>
      <c r="BQ18" s="447"/>
      <c r="BR18" s="447"/>
      <c r="BS18" s="447"/>
      <c r="BT18" s="447"/>
      <c r="BU18" s="448"/>
      <c r="BV18" s="446">
        <v>3507835</v>
      </c>
      <c r="BW18" s="447"/>
      <c r="BX18" s="447"/>
      <c r="BY18" s="447"/>
      <c r="BZ18" s="447"/>
      <c r="CA18" s="447"/>
      <c r="CB18" s="447"/>
      <c r="CC18" s="448"/>
      <c r="CD18" s="176"/>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1"/>
      <c r="DK18" s="161"/>
      <c r="DL18" s="161"/>
      <c r="DM18" s="161"/>
      <c r="DN18" s="161"/>
      <c r="DO18" s="161"/>
    </row>
    <row r="19" spans="1:119" ht="18.75" customHeight="1" thickBot="1">
      <c r="A19" s="162"/>
      <c r="B19" s="557" t="s">
        <v>149</v>
      </c>
      <c r="C19" s="489"/>
      <c r="D19" s="489"/>
      <c r="E19" s="558"/>
      <c r="F19" s="558"/>
      <c r="G19" s="558"/>
      <c r="H19" s="558"/>
      <c r="I19" s="558"/>
      <c r="J19" s="558"/>
      <c r="K19" s="558"/>
      <c r="L19" s="566">
        <v>279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5722384</v>
      </c>
      <c r="BO19" s="447"/>
      <c r="BP19" s="447"/>
      <c r="BQ19" s="447"/>
      <c r="BR19" s="447"/>
      <c r="BS19" s="447"/>
      <c r="BT19" s="447"/>
      <c r="BU19" s="448"/>
      <c r="BV19" s="446">
        <v>4639135</v>
      </c>
      <c r="BW19" s="447"/>
      <c r="BX19" s="447"/>
      <c r="BY19" s="447"/>
      <c r="BZ19" s="447"/>
      <c r="CA19" s="447"/>
      <c r="CB19" s="447"/>
      <c r="CC19" s="448"/>
      <c r="CD19" s="176"/>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1"/>
      <c r="DK19" s="161"/>
      <c r="DL19" s="161"/>
      <c r="DM19" s="161"/>
      <c r="DN19" s="161"/>
      <c r="DO19" s="161"/>
    </row>
    <row r="20" spans="1:119" ht="18.75" customHeight="1" thickBot="1">
      <c r="A20" s="162"/>
      <c r="B20" s="557" t="s">
        <v>151</v>
      </c>
      <c r="C20" s="489"/>
      <c r="D20" s="489"/>
      <c r="E20" s="558"/>
      <c r="F20" s="558"/>
      <c r="G20" s="558"/>
      <c r="H20" s="558"/>
      <c r="I20" s="558"/>
      <c r="J20" s="558"/>
      <c r="K20" s="558"/>
      <c r="L20" s="566">
        <v>4266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76"/>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1"/>
      <c r="DK20" s="161"/>
      <c r="DL20" s="161"/>
      <c r="DM20" s="161"/>
      <c r="DN20" s="161"/>
      <c r="DO20" s="161"/>
    </row>
    <row r="21" spans="1:119" ht="18.75" customHeight="1">
      <c r="A21" s="162"/>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76"/>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1"/>
      <c r="DK21" s="161"/>
      <c r="DL21" s="161"/>
      <c r="DM21" s="161"/>
      <c r="DN21" s="161"/>
      <c r="DO21" s="161"/>
    </row>
    <row r="22" spans="1:119" ht="18.75" customHeight="1" thickBot="1">
      <c r="A22" s="162"/>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76"/>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1"/>
      <c r="DK22" s="161"/>
      <c r="DL22" s="161"/>
      <c r="DM22" s="161"/>
      <c r="DN22" s="161"/>
      <c r="DO22" s="161"/>
    </row>
    <row r="23" spans="1:119" ht="18.75" customHeight="1">
      <c r="A23" s="162"/>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4824737</v>
      </c>
      <c r="BO23" s="447"/>
      <c r="BP23" s="447"/>
      <c r="BQ23" s="447"/>
      <c r="BR23" s="447"/>
      <c r="BS23" s="447"/>
      <c r="BT23" s="447"/>
      <c r="BU23" s="448"/>
      <c r="BV23" s="446">
        <v>4731335</v>
      </c>
      <c r="BW23" s="447"/>
      <c r="BX23" s="447"/>
      <c r="BY23" s="447"/>
      <c r="BZ23" s="447"/>
      <c r="CA23" s="447"/>
      <c r="CB23" s="447"/>
      <c r="CC23" s="448"/>
      <c r="CD23" s="176"/>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1"/>
      <c r="DK23" s="161"/>
      <c r="DL23" s="161"/>
      <c r="DM23" s="161"/>
      <c r="DN23" s="161"/>
      <c r="DO23" s="161"/>
    </row>
    <row r="24" spans="1:119" ht="18.75" customHeight="1" thickBot="1">
      <c r="A24" s="162"/>
      <c r="B24" s="583"/>
      <c r="C24" s="584"/>
      <c r="D24" s="585"/>
      <c r="E24" s="496" t="s">
        <v>160</v>
      </c>
      <c r="F24" s="476"/>
      <c r="G24" s="476"/>
      <c r="H24" s="476"/>
      <c r="I24" s="476"/>
      <c r="J24" s="476"/>
      <c r="K24" s="477"/>
      <c r="L24" s="497">
        <v>1</v>
      </c>
      <c r="M24" s="498"/>
      <c r="N24" s="498"/>
      <c r="O24" s="498"/>
      <c r="P24" s="537"/>
      <c r="Q24" s="497">
        <v>7000</v>
      </c>
      <c r="R24" s="498"/>
      <c r="S24" s="498"/>
      <c r="T24" s="498"/>
      <c r="U24" s="498"/>
      <c r="V24" s="537"/>
      <c r="W24" s="596"/>
      <c r="X24" s="584"/>
      <c r="Y24" s="585"/>
      <c r="Z24" s="496" t="s">
        <v>161</v>
      </c>
      <c r="AA24" s="476"/>
      <c r="AB24" s="476"/>
      <c r="AC24" s="476"/>
      <c r="AD24" s="476"/>
      <c r="AE24" s="476"/>
      <c r="AF24" s="476"/>
      <c r="AG24" s="477"/>
      <c r="AH24" s="497">
        <v>111</v>
      </c>
      <c r="AI24" s="498"/>
      <c r="AJ24" s="498"/>
      <c r="AK24" s="498"/>
      <c r="AL24" s="537"/>
      <c r="AM24" s="497">
        <v>326562</v>
      </c>
      <c r="AN24" s="498"/>
      <c r="AO24" s="498"/>
      <c r="AP24" s="498"/>
      <c r="AQ24" s="498"/>
      <c r="AR24" s="537"/>
      <c r="AS24" s="497">
        <v>2942</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2999102</v>
      </c>
      <c r="BO24" s="447"/>
      <c r="BP24" s="447"/>
      <c r="BQ24" s="447"/>
      <c r="BR24" s="447"/>
      <c r="BS24" s="447"/>
      <c r="BT24" s="447"/>
      <c r="BU24" s="448"/>
      <c r="BV24" s="446">
        <v>2806723</v>
      </c>
      <c r="BW24" s="447"/>
      <c r="BX24" s="447"/>
      <c r="BY24" s="447"/>
      <c r="BZ24" s="447"/>
      <c r="CA24" s="447"/>
      <c r="CB24" s="447"/>
      <c r="CC24" s="448"/>
      <c r="CD24" s="176"/>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1"/>
      <c r="DK24" s="161"/>
      <c r="DL24" s="161"/>
      <c r="DM24" s="161"/>
      <c r="DN24" s="161"/>
      <c r="DO24" s="161"/>
    </row>
    <row r="25" spans="1:119" s="161" customFormat="1" ht="18.75" customHeight="1">
      <c r="A25" s="162"/>
      <c r="B25" s="583"/>
      <c r="C25" s="584"/>
      <c r="D25" s="585"/>
      <c r="E25" s="496" t="s">
        <v>163</v>
      </c>
      <c r="F25" s="476"/>
      <c r="G25" s="476"/>
      <c r="H25" s="476"/>
      <c r="I25" s="476"/>
      <c r="J25" s="476"/>
      <c r="K25" s="477"/>
      <c r="L25" s="497">
        <v>1</v>
      </c>
      <c r="M25" s="498"/>
      <c r="N25" s="498"/>
      <c r="O25" s="498"/>
      <c r="P25" s="537"/>
      <c r="Q25" s="497">
        <v>6010</v>
      </c>
      <c r="R25" s="498"/>
      <c r="S25" s="498"/>
      <c r="T25" s="498"/>
      <c r="U25" s="498"/>
      <c r="V25" s="537"/>
      <c r="W25" s="596"/>
      <c r="X25" s="584"/>
      <c r="Y25" s="585"/>
      <c r="Z25" s="496" t="s">
        <v>164</v>
      </c>
      <c r="AA25" s="476"/>
      <c r="AB25" s="476"/>
      <c r="AC25" s="476"/>
      <c r="AD25" s="476"/>
      <c r="AE25" s="476"/>
      <c r="AF25" s="476"/>
      <c r="AG25" s="477"/>
      <c r="AH25" s="497" t="s">
        <v>165</v>
      </c>
      <c r="AI25" s="498"/>
      <c r="AJ25" s="498"/>
      <c r="AK25" s="498"/>
      <c r="AL25" s="537"/>
      <c r="AM25" s="497" t="s">
        <v>165</v>
      </c>
      <c r="AN25" s="498"/>
      <c r="AO25" s="498"/>
      <c r="AP25" s="498"/>
      <c r="AQ25" s="498"/>
      <c r="AR25" s="537"/>
      <c r="AS25" s="497" t="s">
        <v>119</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1171224</v>
      </c>
      <c r="BO25" s="410"/>
      <c r="BP25" s="410"/>
      <c r="BQ25" s="410"/>
      <c r="BR25" s="410"/>
      <c r="BS25" s="410"/>
      <c r="BT25" s="410"/>
      <c r="BU25" s="411"/>
      <c r="BV25" s="409">
        <v>1722246</v>
      </c>
      <c r="BW25" s="410"/>
      <c r="BX25" s="410"/>
      <c r="BY25" s="410"/>
      <c r="BZ25" s="410"/>
      <c r="CA25" s="410"/>
      <c r="CB25" s="410"/>
      <c r="CC25" s="411"/>
      <c r="CD25" s="176"/>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1" customFormat="1" ht="18.75" customHeight="1">
      <c r="A26" s="162"/>
      <c r="B26" s="583"/>
      <c r="C26" s="584"/>
      <c r="D26" s="585"/>
      <c r="E26" s="496" t="s">
        <v>167</v>
      </c>
      <c r="F26" s="476"/>
      <c r="G26" s="476"/>
      <c r="H26" s="476"/>
      <c r="I26" s="476"/>
      <c r="J26" s="476"/>
      <c r="K26" s="477"/>
      <c r="L26" s="497">
        <v>1</v>
      </c>
      <c r="M26" s="498"/>
      <c r="N26" s="498"/>
      <c r="O26" s="498"/>
      <c r="P26" s="537"/>
      <c r="Q26" s="497">
        <v>5630</v>
      </c>
      <c r="R26" s="498"/>
      <c r="S26" s="498"/>
      <c r="T26" s="498"/>
      <c r="U26" s="498"/>
      <c r="V26" s="537"/>
      <c r="W26" s="596"/>
      <c r="X26" s="584"/>
      <c r="Y26" s="585"/>
      <c r="Z26" s="496" t="s">
        <v>168</v>
      </c>
      <c r="AA26" s="606"/>
      <c r="AB26" s="606"/>
      <c r="AC26" s="606"/>
      <c r="AD26" s="606"/>
      <c r="AE26" s="606"/>
      <c r="AF26" s="606"/>
      <c r="AG26" s="607"/>
      <c r="AH26" s="497">
        <v>4</v>
      </c>
      <c r="AI26" s="498"/>
      <c r="AJ26" s="498"/>
      <c r="AK26" s="498"/>
      <c r="AL26" s="537"/>
      <c r="AM26" s="497">
        <v>11736</v>
      </c>
      <c r="AN26" s="498"/>
      <c r="AO26" s="498"/>
      <c r="AP26" s="498"/>
      <c r="AQ26" s="498"/>
      <c r="AR26" s="537"/>
      <c r="AS26" s="497">
        <v>2934</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165</v>
      </c>
      <c r="BW26" s="447"/>
      <c r="BX26" s="447"/>
      <c r="BY26" s="447"/>
      <c r="BZ26" s="447"/>
      <c r="CA26" s="447"/>
      <c r="CB26" s="447"/>
      <c r="CC26" s="448"/>
      <c r="CD26" s="176"/>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2"/>
      <c r="B27" s="583"/>
      <c r="C27" s="584"/>
      <c r="D27" s="585"/>
      <c r="E27" s="496" t="s">
        <v>170</v>
      </c>
      <c r="F27" s="476"/>
      <c r="G27" s="476"/>
      <c r="H27" s="476"/>
      <c r="I27" s="476"/>
      <c r="J27" s="476"/>
      <c r="K27" s="477"/>
      <c r="L27" s="497">
        <v>1</v>
      </c>
      <c r="M27" s="498"/>
      <c r="N27" s="498"/>
      <c r="O27" s="498"/>
      <c r="P27" s="537"/>
      <c r="Q27" s="497">
        <v>3010</v>
      </c>
      <c r="R27" s="498"/>
      <c r="S27" s="498"/>
      <c r="T27" s="498"/>
      <c r="U27" s="498"/>
      <c r="V27" s="537"/>
      <c r="W27" s="596"/>
      <c r="X27" s="584"/>
      <c r="Y27" s="585"/>
      <c r="Z27" s="496" t="s">
        <v>171</v>
      </c>
      <c r="AA27" s="476"/>
      <c r="AB27" s="476"/>
      <c r="AC27" s="476"/>
      <c r="AD27" s="476"/>
      <c r="AE27" s="476"/>
      <c r="AF27" s="476"/>
      <c r="AG27" s="477"/>
      <c r="AH27" s="497">
        <v>21</v>
      </c>
      <c r="AI27" s="498"/>
      <c r="AJ27" s="498"/>
      <c r="AK27" s="498"/>
      <c r="AL27" s="537"/>
      <c r="AM27" s="497">
        <v>65183</v>
      </c>
      <c r="AN27" s="498"/>
      <c r="AO27" s="498"/>
      <c r="AP27" s="498"/>
      <c r="AQ27" s="498"/>
      <c r="AR27" s="537"/>
      <c r="AS27" s="497">
        <v>3104</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82866</v>
      </c>
      <c r="BO27" s="620"/>
      <c r="BP27" s="620"/>
      <c r="BQ27" s="620"/>
      <c r="BR27" s="620"/>
      <c r="BS27" s="620"/>
      <c r="BT27" s="620"/>
      <c r="BU27" s="621"/>
      <c r="BV27" s="619">
        <v>103462</v>
      </c>
      <c r="BW27" s="620"/>
      <c r="BX27" s="620"/>
      <c r="BY27" s="620"/>
      <c r="BZ27" s="620"/>
      <c r="CA27" s="620"/>
      <c r="CB27" s="620"/>
      <c r="CC27" s="621"/>
      <c r="CD27" s="178"/>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1"/>
      <c r="DK27" s="161"/>
      <c r="DL27" s="161"/>
      <c r="DM27" s="161"/>
      <c r="DN27" s="161"/>
      <c r="DO27" s="161"/>
    </row>
    <row r="28" spans="1:119" ht="18.75" customHeight="1">
      <c r="A28" s="162"/>
      <c r="B28" s="583"/>
      <c r="C28" s="584"/>
      <c r="D28" s="585"/>
      <c r="E28" s="496" t="s">
        <v>173</v>
      </c>
      <c r="F28" s="476"/>
      <c r="G28" s="476"/>
      <c r="H28" s="476"/>
      <c r="I28" s="476"/>
      <c r="J28" s="476"/>
      <c r="K28" s="477"/>
      <c r="L28" s="497">
        <v>1</v>
      </c>
      <c r="M28" s="498"/>
      <c r="N28" s="498"/>
      <c r="O28" s="498"/>
      <c r="P28" s="537"/>
      <c r="Q28" s="497">
        <v>2260</v>
      </c>
      <c r="R28" s="498"/>
      <c r="S28" s="498"/>
      <c r="T28" s="498"/>
      <c r="U28" s="498"/>
      <c r="V28" s="537"/>
      <c r="W28" s="596"/>
      <c r="X28" s="584"/>
      <c r="Y28" s="585"/>
      <c r="Z28" s="496" t="s">
        <v>174</v>
      </c>
      <c r="AA28" s="476"/>
      <c r="AB28" s="476"/>
      <c r="AC28" s="476"/>
      <c r="AD28" s="476"/>
      <c r="AE28" s="476"/>
      <c r="AF28" s="476"/>
      <c r="AG28" s="477"/>
      <c r="AH28" s="497" t="s">
        <v>119</v>
      </c>
      <c r="AI28" s="498"/>
      <c r="AJ28" s="498"/>
      <c r="AK28" s="498"/>
      <c r="AL28" s="537"/>
      <c r="AM28" s="497" t="s">
        <v>165</v>
      </c>
      <c r="AN28" s="498"/>
      <c r="AO28" s="498"/>
      <c r="AP28" s="498"/>
      <c r="AQ28" s="498"/>
      <c r="AR28" s="537"/>
      <c r="AS28" s="497" t="s">
        <v>165</v>
      </c>
      <c r="AT28" s="498"/>
      <c r="AU28" s="498"/>
      <c r="AV28" s="498"/>
      <c r="AW28" s="498"/>
      <c r="AX28" s="499"/>
      <c r="AY28" s="622" t="s">
        <v>175</v>
      </c>
      <c r="AZ28" s="623"/>
      <c r="BA28" s="623"/>
      <c r="BB28" s="624"/>
      <c r="BC28" s="406" t="s">
        <v>41</v>
      </c>
      <c r="BD28" s="407"/>
      <c r="BE28" s="407"/>
      <c r="BF28" s="407"/>
      <c r="BG28" s="407"/>
      <c r="BH28" s="407"/>
      <c r="BI28" s="407"/>
      <c r="BJ28" s="407"/>
      <c r="BK28" s="407"/>
      <c r="BL28" s="407"/>
      <c r="BM28" s="408"/>
      <c r="BN28" s="409">
        <v>1026743</v>
      </c>
      <c r="BO28" s="410"/>
      <c r="BP28" s="410"/>
      <c r="BQ28" s="410"/>
      <c r="BR28" s="410"/>
      <c r="BS28" s="410"/>
      <c r="BT28" s="410"/>
      <c r="BU28" s="411"/>
      <c r="BV28" s="409">
        <v>308409</v>
      </c>
      <c r="BW28" s="410"/>
      <c r="BX28" s="410"/>
      <c r="BY28" s="410"/>
      <c r="BZ28" s="410"/>
      <c r="CA28" s="410"/>
      <c r="CB28" s="410"/>
      <c r="CC28" s="411"/>
      <c r="CD28" s="176"/>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1"/>
      <c r="DK28" s="161"/>
      <c r="DL28" s="161"/>
      <c r="DM28" s="161"/>
      <c r="DN28" s="161"/>
      <c r="DO28" s="161"/>
    </row>
    <row r="29" spans="1:119" ht="18.75" customHeight="1">
      <c r="A29" s="162"/>
      <c r="B29" s="583"/>
      <c r="C29" s="584"/>
      <c r="D29" s="585"/>
      <c r="E29" s="496" t="s">
        <v>176</v>
      </c>
      <c r="F29" s="476"/>
      <c r="G29" s="476"/>
      <c r="H29" s="476"/>
      <c r="I29" s="476"/>
      <c r="J29" s="476"/>
      <c r="K29" s="477"/>
      <c r="L29" s="497">
        <v>10</v>
      </c>
      <c r="M29" s="498"/>
      <c r="N29" s="498"/>
      <c r="O29" s="498"/>
      <c r="P29" s="537"/>
      <c r="Q29" s="497">
        <v>2010</v>
      </c>
      <c r="R29" s="498"/>
      <c r="S29" s="498"/>
      <c r="T29" s="498"/>
      <c r="U29" s="498"/>
      <c r="V29" s="537"/>
      <c r="W29" s="597"/>
      <c r="X29" s="598"/>
      <c r="Y29" s="599"/>
      <c r="Z29" s="496" t="s">
        <v>177</v>
      </c>
      <c r="AA29" s="476"/>
      <c r="AB29" s="476"/>
      <c r="AC29" s="476"/>
      <c r="AD29" s="476"/>
      <c r="AE29" s="476"/>
      <c r="AF29" s="476"/>
      <c r="AG29" s="477"/>
      <c r="AH29" s="497">
        <v>132</v>
      </c>
      <c r="AI29" s="498"/>
      <c r="AJ29" s="498"/>
      <c r="AK29" s="498"/>
      <c r="AL29" s="537"/>
      <c r="AM29" s="497">
        <v>391745</v>
      </c>
      <c r="AN29" s="498"/>
      <c r="AO29" s="498"/>
      <c r="AP29" s="498"/>
      <c r="AQ29" s="498"/>
      <c r="AR29" s="537"/>
      <c r="AS29" s="497">
        <v>2968</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517172</v>
      </c>
      <c r="BO29" s="447"/>
      <c r="BP29" s="447"/>
      <c r="BQ29" s="447"/>
      <c r="BR29" s="447"/>
      <c r="BS29" s="447"/>
      <c r="BT29" s="447"/>
      <c r="BU29" s="448"/>
      <c r="BV29" s="446">
        <v>304702</v>
      </c>
      <c r="BW29" s="447"/>
      <c r="BX29" s="447"/>
      <c r="BY29" s="447"/>
      <c r="BZ29" s="447"/>
      <c r="CA29" s="447"/>
      <c r="CB29" s="447"/>
      <c r="CC29" s="448"/>
      <c r="CD29" s="178"/>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1"/>
      <c r="DK29" s="161"/>
      <c r="DL29" s="161"/>
      <c r="DM29" s="161"/>
      <c r="DN29" s="161"/>
      <c r="DO29" s="161"/>
    </row>
    <row r="30" spans="1:119" ht="18.75" customHeight="1" thickBot="1">
      <c r="A30" s="162"/>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98.3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1361526</v>
      </c>
      <c r="BO30" s="620"/>
      <c r="BP30" s="620"/>
      <c r="BQ30" s="620"/>
      <c r="BR30" s="620"/>
      <c r="BS30" s="620"/>
      <c r="BT30" s="620"/>
      <c r="BU30" s="621"/>
      <c r="BV30" s="619">
        <v>987616</v>
      </c>
      <c r="BW30" s="620"/>
      <c r="BX30" s="620"/>
      <c r="BY30" s="620"/>
      <c r="BZ30" s="620"/>
      <c r="CA30" s="620"/>
      <c r="CB30" s="620"/>
      <c r="CC30" s="62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c r="A32" s="162"/>
      <c r="B32" s="188"/>
      <c r="C32" s="189" t="s">
        <v>180</v>
      </c>
      <c r="D32" s="189"/>
      <c r="E32" s="189"/>
      <c r="F32" s="186"/>
      <c r="G32" s="186"/>
      <c r="H32" s="186"/>
      <c r="I32" s="186"/>
      <c r="J32" s="186"/>
      <c r="K32" s="186"/>
      <c r="L32" s="186"/>
      <c r="M32" s="186"/>
      <c r="N32" s="186"/>
      <c r="O32" s="186"/>
      <c r="P32" s="186"/>
      <c r="Q32" s="186"/>
      <c r="R32" s="186"/>
      <c r="S32" s="186"/>
      <c r="T32" s="186"/>
      <c r="U32" s="186" t="s">
        <v>181</v>
      </c>
      <c r="V32" s="186"/>
      <c r="W32" s="186"/>
      <c r="X32" s="186"/>
      <c r="Y32" s="186"/>
      <c r="Z32" s="186"/>
      <c r="AA32" s="186"/>
      <c r="AB32" s="186"/>
      <c r="AC32" s="186"/>
      <c r="AD32" s="186"/>
      <c r="AE32" s="186"/>
      <c r="AF32" s="186"/>
      <c r="AG32" s="186"/>
      <c r="AH32" s="186"/>
      <c r="AI32" s="186"/>
      <c r="AJ32" s="186"/>
      <c r="AK32" s="186"/>
      <c r="AL32" s="186"/>
      <c r="AM32" s="190" t="s">
        <v>182</v>
      </c>
      <c r="AN32" s="186"/>
      <c r="AO32" s="186"/>
      <c r="AP32" s="186"/>
      <c r="AQ32" s="186"/>
      <c r="AR32" s="186"/>
      <c r="AS32" s="190"/>
      <c r="AT32" s="190"/>
      <c r="AU32" s="190"/>
      <c r="AV32" s="190"/>
      <c r="AW32" s="190"/>
      <c r="AX32" s="190"/>
      <c r="AY32" s="190"/>
      <c r="AZ32" s="190"/>
      <c r="BA32" s="190"/>
      <c r="BB32" s="186"/>
      <c r="BC32" s="190"/>
      <c r="BD32" s="186"/>
      <c r="BE32" s="190" t="s">
        <v>183</v>
      </c>
      <c r="BF32" s="186"/>
      <c r="BG32" s="186"/>
      <c r="BH32" s="186"/>
      <c r="BI32" s="186"/>
      <c r="BJ32" s="190"/>
      <c r="BK32" s="190"/>
      <c r="BL32" s="190"/>
      <c r="BM32" s="190"/>
      <c r="BN32" s="190"/>
      <c r="BO32" s="190"/>
      <c r="BP32" s="190"/>
      <c r="BQ32" s="190"/>
      <c r="BR32" s="186"/>
      <c r="BS32" s="186"/>
      <c r="BT32" s="186"/>
      <c r="BU32" s="186"/>
      <c r="BV32" s="186"/>
      <c r="BW32" s="186" t="s">
        <v>184</v>
      </c>
      <c r="BX32" s="186"/>
      <c r="BY32" s="186"/>
      <c r="BZ32" s="186"/>
      <c r="CA32" s="186"/>
      <c r="CB32" s="190"/>
      <c r="CC32" s="190"/>
      <c r="CD32" s="190"/>
      <c r="CE32" s="190"/>
      <c r="CF32" s="190"/>
      <c r="CG32" s="190"/>
      <c r="CH32" s="190"/>
      <c r="CI32" s="190"/>
      <c r="CJ32" s="190"/>
      <c r="CK32" s="190"/>
      <c r="CL32" s="190"/>
      <c r="CM32" s="190"/>
      <c r="CN32" s="190"/>
      <c r="CO32" s="190" t="s">
        <v>185</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c r="A33" s="162"/>
      <c r="B33" s="188"/>
      <c r="C33" s="470" t="s">
        <v>186</v>
      </c>
      <c r="D33" s="470"/>
      <c r="E33" s="435" t="s">
        <v>187</v>
      </c>
      <c r="F33" s="435"/>
      <c r="G33" s="435"/>
      <c r="H33" s="435"/>
      <c r="I33" s="435"/>
      <c r="J33" s="435"/>
      <c r="K33" s="435"/>
      <c r="L33" s="435"/>
      <c r="M33" s="435"/>
      <c r="N33" s="435"/>
      <c r="O33" s="435"/>
      <c r="P33" s="435"/>
      <c r="Q33" s="435"/>
      <c r="R33" s="435"/>
      <c r="S33" s="435"/>
      <c r="T33" s="191"/>
      <c r="U33" s="470" t="s">
        <v>186</v>
      </c>
      <c r="V33" s="470"/>
      <c r="W33" s="435" t="s">
        <v>187</v>
      </c>
      <c r="X33" s="435"/>
      <c r="Y33" s="435"/>
      <c r="Z33" s="435"/>
      <c r="AA33" s="435"/>
      <c r="AB33" s="435"/>
      <c r="AC33" s="435"/>
      <c r="AD33" s="435"/>
      <c r="AE33" s="435"/>
      <c r="AF33" s="435"/>
      <c r="AG33" s="435"/>
      <c r="AH33" s="435"/>
      <c r="AI33" s="435"/>
      <c r="AJ33" s="435"/>
      <c r="AK33" s="435"/>
      <c r="AL33" s="191"/>
      <c r="AM33" s="470" t="s">
        <v>186</v>
      </c>
      <c r="AN33" s="470"/>
      <c r="AO33" s="435" t="s">
        <v>188</v>
      </c>
      <c r="AP33" s="435"/>
      <c r="AQ33" s="435"/>
      <c r="AR33" s="435"/>
      <c r="AS33" s="435"/>
      <c r="AT33" s="435"/>
      <c r="AU33" s="435"/>
      <c r="AV33" s="435"/>
      <c r="AW33" s="435"/>
      <c r="AX33" s="435"/>
      <c r="AY33" s="435"/>
      <c r="AZ33" s="435"/>
      <c r="BA33" s="435"/>
      <c r="BB33" s="435"/>
      <c r="BC33" s="435"/>
      <c r="BD33" s="192"/>
      <c r="BE33" s="435" t="s">
        <v>189</v>
      </c>
      <c r="BF33" s="435"/>
      <c r="BG33" s="435" t="s">
        <v>190</v>
      </c>
      <c r="BH33" s="435"/>
      <c r="BI33" s="435"/>
      <c r="BJ33" s="435"/>
      <c r="BK33" s="435"/>
      <c r="BL33" s="435"/>
      <c r="BM33" s="435"/>
      <c r="BN33" s="435"/>
      <c r="BO33" s="435"/>
      <c r="BP33" s="435"/>
      <c r="BQ33" s="435"/>
      <c r="BR33" s="435"/>
      <c r="BS33" s="435"/>
      <c r="BT33" s="435"/>
      <c r="BU33" s="435"/>
      <c r="BV33" s="192"/>
      <c r="BW33" s="470" t="s">
        <v>189</v>
      </c>
      <c r="BX33" s="470"/>
      <c r="BY33" s="435" t="s">
        <v>191</v>
      </c>
      <c r="BZ33" s="435"/>
      <c r="CA33" s="435"/>
      <c r="CB33" s="435"/>
      <c r="CC33" s="435"/>
      <c r="CD33" s="435"/>
      <c r="CE33" s="435"/>
      <c r="CF33" s="435"/>
      <c r="CG33" s="435"/>
      <c r="CH33" s="435"/>
      <c r="CI33" s="435"/>
      <c r="CJ33" s="435"/>
      <c r="CK33" s="435"/>
      <c r="CL33" s="435"/>
      <c r="CM33" s="435"/>
      <c r="CN33" s="191"/>
      <c r="CO33" s="470" t="s">
        <v>186</v>
      </c>
      <c r="CP33" s="470"/>
      <c r="CQ33" s="435" t="s">
        <v>192</v>
      </c>
      <c r="CR33" s="435"/>
      <c r="CS33" s="435"/>
      <c r="CT33" s="435"/>
      <c r="CU33" s="435"/>
      <c r="CV33" s="435"/>
      <c r="CW33" s="435"/>
      <c r="CX33" s="435"/>
      <c r="CY33" s="435"/>
      <c r="CZ33" s="435"/>
      <c r="DA33" s="435"/>
      <c r="DB33" s="435"/>
      <c r="DC33" s="435"/>
      <c r="DD33" s="435"/>
      <c r="DE33" s="435"/>
      <c r="DF33" s="191"/>
      <c r="DG33" s="631" t="s">
        <v>193</v>
      </c>
      <c r="DH33" s="631"/>
      <c r="DI33" s="193"/>
      <c r="DJ33" s="161"/>
      <c r="DK33" s="161"/>
      <c r="DL33" s="161"/>
      <c r="DM33" s="161"/>
      <c r="DN33" s="161"/>
      <c r="DO33" s="161"/>
    </row>
    <row r="34" spans="1:119" ht="32.25" customHeight="1">
      <c r="A34" s="162"/>
      <c r="B34" s="188"/>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89"/>
      <c r="U34" s="632">
        <f>IF(W34="","",MAX(C34:D43)+1)</f>
        <v>3</v>
      </c>
      <c r="V34" s="632"/>
      <c r="W34" s="633" t="str">
        <f>IF('各会計、関係団体の財政状況及び健全化判断比率'!B28="","",'各会計、関係団体の財政状況及び健全化判断比率'!B28)</f>
        <v>国民健康保険事業特別会計（事業勘定）</v>
      </c>
      <c r="X34" s="633"/>
      <c r="Y34" s="633"/>
      <c r="Z34" s="633"/>
      <c r="AA34" s="633"/>
      <c r="AB34" s="633"/>
      <c r="AC34" s="633"/>
      <c r="AD34" s="633"/>
      <c r="AE34" s="633"/>
      <c r="AF34" s="633"/>
      <c r="AG34" s="633"/>
      <c r="AH34" s="633"/>
      <c r="AI34" s="633"/>
      <c r="AJ34" s="633"/>
      <c r="AK34" s="633"/>
      <c r="AL34" s="189"/>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89"/>
      <c r="BE34" s="632">
        <f>IF(BG34="","",MAX(C34:D43,U34:V43,AM34:AN43)+1)</f>
        <v>8</v>
      </c>
      <c r="BF34" s="632"/>
      <c r="BG34" s="633" t="str">
        <f>IF('各会計、関係団体の財政状況及び健全化判断比率'!B33="","",'各会計、関係団体の財政状況及び健全化判断比率'!B33)</f>
        <v>下水道事業特別会計</v>
      </c>
      <c r="BH34" s="633"/>
      <c r="BI34" s="633"/>
      <c r="BJ34" s="633"/>
      <c r="BK34" s="633"/>
      <c r="BL34" s="633"/>
      <c r="BM34" s="633"/>
      <c r="BN34" s="633"/>
      <c r="BO34" s="633"/>
      <c r="BP34" s="633"/>
      <c r="BQ34" s="633"/>
      <c r="BR34" s="633"/>
      <c r="BS34" s="633"/>
      <c r="BT34" s="633"/>
      <c r="BU34" s="633"/>
      <c r="BV34" s="189"/>
      <c r="BW34" s="632">
        <f>IF(BY34="","",MAX(C34:D43,U34:V43,AM34:AN43,BE34:BF43)+1)</f>
        <v>9</v>
      </c>
      <c r="BX34" s="632"/>
      <c r="BY34" s="633" t="str">
        <f>IF('各会計、関係団体の財政状況及び健全化判断比率'!B68="","",'各会計、関係団体の財政状況及び健全化判断比率'!B68)</f>
        <v>滋賀県市町村職員退職手当組合</v>
      </c>
      <c r="BZ34" s="633"/>
      <c r="CA34" s="633"/>
      <c r="CB34" s="633"/>
      <c r="CC34" s="633"/>
      <c r="CD34" s="633"/>
      <c r="CE34" s="633"/>
      <c r="CF34" s="633"/>
      <c r="CG34" s="633"/>
      <c r="CH34" s="633"/>
      <c r="CI34" s="633"/>
      <c r="CJ34" s="633"/>
      <c r="CK34" s="633"/>
      <c r="CL34" s="633"/>
      <c r="CM34" s="633"/>
      <c r="CN34" s="189"/>
      <c r="CO34" s="632">
        <f>IF(CQ34="","",MAX(C34:D43,U34:V43,AM34:AN43,BE34:BF43,BW34:BX43)+1)</f>
        <v>19</v>
      </c>
      <c r="CP34" s="632"/>
      <c r="CQ34" s="633" t="str">
        <f>IF('各会計、関係団体の財政状況及び健全化判断比率'!BS7="","",'各会計、関係団体の財政状況及び健全化判断比率'!BS7)</f>
        <v>竜王町地域振興事業団</v>
      </c>
      <c r="CR34" s="633"/>
      <c r="CS34" s="633"/>
      <c r="CT34" s="633"/>
      <c r="CU34" s="633"/>
      <c r="CV34" s="633"/>
      <c r="CW34" s="633"/>
      <c r="CX34" s="633"/>
      <c r="CY34" s="633"/>
      <c r="CZ34" s="633"/>
      <c r="DA34" s="633"/>
      <c r="DB34" s="633"/>
      <c r="DC34" s="633"/>
      <c r="DD34" s="633"/>
      <c r="DE34" s="633"/>
      <c r="DF34" s="186"/>
      <c r="DG34" s="634" t="str">
        <f>IF('各会計、関係団体の財政状況及び健全化判断比率'!BR7="","",'各会計、関係団体の財政状況及び健全化判断比率'!BR7)</f>
        <v/>
      </c>
      <c r="DH34" s="634"/>
      <c r="DI34" s="193"/>
      <c r="DJ34" s="161"/>
      <c r="DK34" s="161"/>
      <c r="DL34" s="161"/>
      <c r="DM34" s="161"/>
      <c r="DN34" s="161"/>
      <c r="DO34" s="161"/>
    </row>
    <row r="35" spans="1:119" ht="32.25" customHeight="1">
      <c r="A35" s="162"/>
      <c r="B35" s="188"/>
      <c r="C35" s="632">
        <f>IF(E35="","",C34+1)</f>
        <v>2</v>
      </c>
      <c r="D35" s="632"/>
      <c r="E35" s="633" t="str">
        <f>IF('各会計、関係団体の財政状況及び健全化判断比率'!B8="","",'各会計、関係団体の財政状況及び健全化判断比率'!B8)</f>
        <v>学校給食事業特別会計</v>
      </c>
      <c r="F35" s="633"/>
      <c r="G35" s="633"/>
      <c r="H35" s="633"/>
      <c r="I35" s="633"/>
      <c r="J35" s="633"/>
      <c r="K35" s="633"/>
      <c r="L35" s="633"/>
      <c r="M35" s="633"/>
      <c r="N35" s="633"/>
      <c r="O35" s="633"/>
      <c r="P35" s="633"/>
      <c r="Q35" s="633"/>
      <c r="R35" s="633"/>
      <c r="S35" s="633"/>
      <c r="T35" s="189"/>
      <c r="U35" s="632">
        <f>IF(W35="","",U34+1)</f>
        <v>4</v>
      </c>
      <c r="V35" s="632"/>
      <c r="W35" s="633" t="str">
        <f>IF('各会計、関係団体の財政状況及び健全化判断比率'!B29="","",'各会計、関係団体の財政状況及び健全化判断比率'!B29)</f>
        <v>国民健康保険事業特別会計（施設勘定）</v>
      </c>
      <c r="X35" s="633"/>
      <c r="Y35" s="633"/>
      <c r="Z35" s="633"/>
      <c r="AA35" s="633"/>
      <c r="AB35" s="633"/>
      <c r="AC35" s="633"/>
      <c r="AD35" s="633"/>
      <c r="AE35" s="633"/>
      <c r="AF35" s="633"/>
      <c r="AG35" s="633"/>
      <c r="AH35" s="633"/>
      <c r="AI35" s="633"/>
      <c r="AJ35" s="633"/>
      <c r="AK35" s="633"/>
      <c r="AL35" s="189"/>
      <c r="AM35" s="632" t="str">
        <f t="shared" ref="AM35:AM43" si="0">IF(AO35="","",AM34+1)</f>
        <v/>
      </c>
      <c r="AN35" s="632"/>
      <c r="AO35" s="633"/>
      <c r="AP35" s="633"/>
      <c r="AQ35" s="633"/>
      <c r="AR35" s="633"/>
      <c r="AS35" s="633"/>
      <c r="AT35" s="633"/>
      <c r="AU35" s="633"/>
      <c r="AV35" s="633"/>
      <c r="AW35" s="633"/>
      <c r="AX35" s="633"/>
      <c r="AY35" s="633"/>
      <c r="AZ35" s="633"/>
      <c r="BA35" s="633"/>
      <c r="BB35" s="633"/>
      <c r="BC35" s="633"/>
      <c r="BD35" s="189"/>
      <c r="BE35" s="632" t="str">
        <f t="shared" ref="BE35:BE43" si="1">IF(BG35="","",BE34+1)</f>
        <v/>
      </c>
      <c r="BF35" s="632"/>
      <c r="BG35" s="633"/>
      <c r="BH35" s="633"/>
      <c r="BI35" s="633"/>
      <c r="BJ35" s="633"/>
      <c r="BK35" s="633"/>
      <c r="BL35" s="633"/>
      <c r="BM35" s="633"/>
      <c r="BN35" s="633"/>
      <c r="BO35" s="633"/>
      <c r="BP35" s="633"/>
      <c r="BQ35" s="633"/>
      <c r="BR35" s="633"/>
      <c r="BS35" s="633"/>
      <c r="BT35" s="633"/>
      <c r="BU35" s="633"/>
      <c r="BV35" s="189"/>
      <c r="BW35" s="632">
        <f t="shared" ref="BW35:BW43" si="2">IF(BY35="","",BW34+1)</f>
        <v>10</v>
      </c>
      <c r="BX35" s="632"/>
      <c r="BY35" s="633" t="str">
        <f>IF('各会計、関係団体の財政状況及び健全化判断比率'!B69="","",'各会計、関係団体の財政状況及び健全化判断比率'!B69)</f>
        <v>滋賀県市町村交通災害共済組合</v>
      </c>
      <c r="BZ35" s="633"/>
      <c r="CA35" s="633"/>
      <c r="CB35" s="633"/>
      <c r="CC35" s="633"/>
      <c r="CD35" s="633"/>
      <c r="CE35" s="633"/>
      <c r="CF35" s="633"/>
      <c r="CG35" s="633"/>
      <c r="CH35" s="633"/>
      <c r="CI35" s="633"/>
      <c r="CJ35" s="633"/>
      <c r="CK35" s="633"/>
      <c r="CL35" s="633"/>
      <c r="CM35" s="633"/>
      <c r="CN35" s="189"/>
      <c r="CO35" s="632">
        <f t="shared" ref="CO35:CO43" si="3">IF(CQ35="","",CO34+1)</f>
        <v>20</v>
      </c>
      <c r="CP35" s="632"/>
      <c r="CQ35" s="633" t="str">
        <f>IF('各会計、関係団体の財政状況及び健全化判断比率'!BS8="","",'各会計、関係団体の財政状況及び健全化判断比率'!BS8)</f>
        <v>みらいパーク竜王</v>
      </c>
      <c r="CR35" s="633"/>
      <c r="CS35" s="633"/>
      <c r="CT35" s="633"/>
      <c r="CU35" s="633"/>
      <c r="CV35" s="633"/>
      <c r="CW35" s="633"/>
      <c r="CX35" s="633"/>
      <c r="CY35" s="633"/>
      <c r="CZ35" s="633"/>
      <c r="DA35" s="633"/>
      <c r="DB35" s="633"/>
      <c r="DC35" s="633"/>
      <c r="DD35" s="633"/>
      <c r="DE35" s="633"/>
      <c r="DF35" s="186"/>
      <c r="DG35" s="634" t="str">
        <f>IF('各会計、関係団体の財政状況及び健全化判断比率'!BR8="","",'各会計、関係団体の財政状況及び健全化判断比率'!BR8)</f>
        <v/>
      </c>
      <c r="DH35" s="634"/>
      <c r="DI35" s="193"/>
      <c r="DJ35" s="161"/>
      <c r="DK35" s="161"/>
      <c r="DL35" s="161"/>
      <c r="DM35" s="161"/>
      <c r="DN35" s="161"/>
      <c r="DO35" s="161"/>
    </row>
    <row r="36" spans="1:119" ht="32.25" customHeight="1">
      <c r="A36" s="162"/>
      <c r="B36" s="188"/>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89"/>
      <c r="U36" s="632">
        <f t="shared" ref="U36:U43" si="4">IF(W36="","",U35+1)</f>
        <v>5</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89"/>
      <c r="AM36" s="632" t="str">
        <f t="shared" si="0"/>
        <v/>
      </c>
      <c r="AN36" s="632"/>
      <c r="AO36" s="633"/>
      <c r="AP36" s="633"/>
      <c r="AQ36" s="633"/>
      <c r="AR36" s="633"/>
      <c r="AS36" s="633"/>
      <c r="AT36" s="633"/>
      <c r="AU36" s="633"/>
      <c r="AV36" s="633"/>
      <c r="AW36" s="633"/>
      <c r="AX36" s="633"/>
      <c r="AY36" s="633"/>
      <c r="AZ36" s="633"/>
      <c r="BA36" s="633"/>
      <c r="BB36" s="633"/>
      <c r="BC36" s="633"/>
      <c r="BD36" s="189"/>
      <c r="BE36" s="632" t="str">
        <f t="shared" si="1"/>
        <v/>
      </c>
      <c r="BF36" s="632"/>
      <c r="BG36" s="633"/>
      <c r="BH36" s="633"/>
      <c r="BI36" s="633"/>
      <c r="BJ36" s="633"/>
      <c r="BK36" s="633"/>
      <c r="BL36" s="633"/>
      <c r="BM36" s="633"/>
      <c r="BN36" s="633"/>
      <c r="BO36" s="633"/>
      <c r="BP36" s="633"/>
      <c r="BQ36" s="633"/>
      <c r="BR36" s="633"/>
      <c r="BS36" s="633"/>
      <c r="BT36" s="633"/>
      <c r="BU36" s="633"/>
      <c r="BV36" s="189"/>
      <c r="BW36" s="632">
        <f t="shared" si="2"/>
        <v>11</v>
      </c>
      <c r="BX36" s="632"/>
      <c r="BY36" s="633" t="str">
        <f>IF('各会計、関係団体の財政状況及び健全化判断比率'!B70="","",'各会計、関係団体の財政状況及び健全化判断比率'!B70)</f>
        <v>八日市布引ライフ組合</v>
      </c>
      <c r="BZ36" s="633"/>
      <c r="CA36" s="633"/>
      <c r="CB36" s="633"/>
      <c r="CC36" s="633"/>
      <c r="CD36" s="633"/>
      <c r="CE36" s="633"/>
      <c r="CF36" s="633"/>
      <c r="CG36" s="633"/>
      <c r="CH36" s="633"/>
      <c r="CI36" s="633"/>
      <c r="CJ36" s="633"/>
      <c r="CK36" s="633"/>
      <c r="CL36" s="633"/>
      <c r="CM36" s="633"/>
      <c r="CN36" s="189"/>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86"/>
      <c r="DG36" s="634" t="str">
        <f>IF('各会計、関係団体の財政状況及び健全化判断比率'!BR9="","",'各会計、関係団体の財政状況及び健全化判断比率'!BR9)</f>
        <v/>
      </c>
      <c r="DH36" s="634"/>
      <c r="DI36" s="193"/>
      <c r="DJ36" s="161"/>
      <c r="DK36" s="161"/>
      <c r="DL36" s="161"/>
      <c r="DM36" s="161"/>
      <c r="DN36" s="161"/>
      <c r="DO36" s="161"/>
    </row>
    <row r="37" spans="1:119" ht="32.25" customHeight="1">
      <c r="A37" s="162"/>
      <c r="B37" s="188"/>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89"/>
      <c r="U37" s="632">
        <f t="shared" si="4"/>
        <v>6</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89"/>
      <c r="AM37" s="632" t="str">
        <f t="shared" si="0"/>
        <v/>
      </c>
      <c r="AN37" s="632"/>
      <c r="AO37" s="633"/>
      <c r="AP37" s="633"/>
      <c r="AQ37" s="633"/>
      <c r="AR37" s="633"/>
      <c r="AS37" s="633"/>
      <c r="AT37" s="633"/>
      <c r="AU37" s="633"/>
      <c r="AV37" s="633"/>
      <c r="AW37" s="633"/>
      <c r="AX37" s="633"/>
      <c r="AY37" s="633"/>
      <c r="AZ37" s="633"/>
      <c r="BA37" s="633"/>
      <c r="BB37" s="633"/>
      <c r="BC37" s="633"/>
      <c r="BD37" s="189"/>
      <c r="BE37" s="632" t="str">
        <f t="shared" si="1"/>
        <v/>
      </c>
      <c r="BF37" s="632"/>
      <c r="BG37" s="633"/>
      <c r="BH37" s="633"/>
      <c r="BI37" s="633"/>
      <c r="BJ37" s="633"/>
      <c r="BK37" s="633"/>
      <c r="BL37" s="633"/>
      <c r="BM37" s="633"/>
      <c r="BN37" s="633"/>
      <c r="BO37" s="633"/>
      <c r="BP37" s="633"/>
      <c r="BQ37" s="633"/>
      <c r="BR37" s="633"/>
      <c r="BS37" s="633"/>
      <c r="BT37" s="633"/>
      <c r="BU37" s="633"/>
      <c r="BV37" s="189"/>
      <c r="BW37" s="632">
        <f t="shared" si="2"/>
        <v>12</v>
      </c>
      <c r="BX37" s="632"/>
      <c r="BY37" s="633" t="str">
        <f>IF('各会計、関係団体の財政状況及び健全化判断比率'!B71="","",'各会計、関係団体の財政状況及び健全化判断比率'!B71)</f>
        <v>滋賀県市町村議会議員公務災害補償等組合</v>
      </c>
      <c r="BZ37" s="633"/>
      <c r="CA37" s="633"/>
      <c r="CB37" s="633"/>
      <c r="CC37" s="633"/>
      <c r="CD37" s="633"/>
      <c r="CE37" s="633"/>
      <c r="CF37" s="633"/>
      <c r="CG37" s="633"/>
      <c r="CH37" s="633"/>
      <c r="CI37" s="633"/>
      <c r="CJ37" s="633"/>
      <c r="CK37" s="633"/>
      <c r="CL37" s="633"/>
      <c r="CM37" s="633"/>
      <c r="CN37" s="189"/>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86"/>
      <c r="DG37" s="634" t="str">
        <f>IF('各会計、関係団体の財政状況及び健全化判断比率'!BR10="","",'各会計、関係団体の財政状況及び健全化判断比率'!BR10)</f>
        <v/>
      </c>
      <c r="DH37" s="634"/>
      <c r="DI37" s="193"/>
      <c r="DJ37" s="161"/>
      <c r="DK37" s="161"/>
      <c r="DL37" s="161"/>
      <c r="DM37" s="161"/>
      <c r="DN37" s="161"/>
      <c r="DO37" s="161"/>
    </row>
    <row r="38" spans="1:119" ht="32.25" customHeight="1">
      <c r="A38" s="162"/>
      <c r="B38" s="188"/>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89"/>
      <c r="U38" s="632" t="str">
        <f t="shared" si="4"/>
        <v/>
      </c>
      <c r="V38" s="632"/>
      <c r="W38" s="633"/>
      <c r="X38" s="633"/>
      <c r="Y38" s="633"/>
      <c r="Z38" s="633"/>
      <c r="AA38" s="633"/>
      <c r="AB38" s="633"/>
      <c r="AC38" s="633"/>
      <c r="AD38" s="633"/>
      <c r="AE38" s="633"/>
      <c r="AF38" s="633"/>
      <c r="AG38" s="633"/>
      <c r="AH38" s="633"/>
      <c r="AI38" s="633"/>
      <c r="AJ38" s="633"/>
      <c r="AK38" s="633"/>
      <c r="AL38" s="189"/>
      <c r="AM38" s="632" t="str">
        <f t="shared" si="0"/>
        <v/>
      </c>
      <c r="AN38" s="632"/>
      <c r="AO38" s="633"/>
      <c r="AP38" s="633"/>
      <c r="AQ38" s="633"/>
      <c r="AR38" s="633"/>
      <c r="AS38" s="633"/>
      <c r="AT38" s="633"/>
      <c r="AU38" s="633"/>
      <c r="AV38" s="633"/>
      <c r="AW38" s="633"/>
      <c r="AX38" s="633"/>
      <c r="AY38" s="633"/>
      <c r="AZ38" s="633"/>
      <c r="BA38" s="633"/>
      <c r="BB38" s="633"/>
      <c r="BC38" s="633"/>
      <c r="BD38" s="189"/>
      <c r="BE38" s="632" t="str">
        <f t="shared" si="1"/>
        <v/>
      </c>
      <c r="BF38" s="632"/>
      <c r="BG38" s="633"/>
      <c r="BH38" s="633"/>
      <c r="BI38" s="633"/>
      <c r="BJ38" s="633"/>
      <c r="BK38" s="633"/>
      <c r="BL38" s="633"/>
      <c r="BM38" s="633"/>
      <c r="BN38" s="633"/>
      <c r="BO38" s="633"/>
      <c r="BP38" s="633"/>
      <c r="BQ38" s="633"/>
      <c r="BR38" s="633"/>
      <c r="BS38" s="633"/>
      <c r="BT38" s="633"/>
      <c r="BU38" s="633"/>
      <c r="BV38" s="189"/>
      <c r="BW38" s="632">
        <f t="shared" si="2"/>
        <v>13</v>
      </c>
      <c r="BX38" s="632"/>
      <c r="BY38" s="633" t="str">
        <f>IF('各会計、関係団体の財政状況及び健全化判断比率'!B72="","",'各会計、関係団体の財政状況及び健全化判断比率'!B72)</f>
        <v>中部清掃組合</v>
      </c>
      <c r="BZ38" s="633"/>
      <c r="CA38" s="633"/>
      <c r="CB38" s="633"/>
      <c r="CC38" s="633"/>
      <c r="CD38" s="633"/>
      <c r="CE38" s="633"/>
      <c r="CF38" s="633"/>
      <c r="CG38" s="633"/>
      <c r="CH38" s="633"/>
      <c r="CI38" s="633"/>
      <c r="CJ38" s="633"/>
      <c r="CK38" s="633"/>
      <c r="CL38" s="633"/>
      <c r="CM38" s="633"/>
      <c r="CN38" s="189"/>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86"/>
      <c r="DG38" s="634" t="str">
        <f>IF('各会計、関係団体の財政状況及び健全化判断比率'!BR11="","",'各会計、関係団体の財政状況及び健全化判断比率'!BR11)</f>
        <v/>
      </c>
      <c r="DH38" s="634"/>
      <c r="DI38" s="193"/>
      <c r="DJ38" s="161"/>
      <c r="DK38" s="161"/>
      <c r="DL38" s="161"/>
      <c r="DM38" s="161"/>
      <c r="DN38" s="161"/>
      <c r="DO38" s="161"/>
    </row>
    <row r="39" spans="1:119" ht="32.25" customHeight="1">
      <c r="A39" s="162"/>
      <c r="B39" s="188"/>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89"/>
      <c r="U39" s="632" t="str">
        <f t="shared" si="4"/>
        <v/>
      </c>
      <c r="V39" s="632"/>
      <c r="W39" s="633"/>
      <c r="X39" s="633"/>
      <c r="Y39" s="633"/>
      <c r="Z39" s="633"/>
      <c r="AA39" s="633"/>
      <c r="AB39" s="633"/>
      <c r="AC39" s="633"/>
      <c r="AD39" s="633"/>
      <c r="AE39" s="633"/>
      <c r="AF39" s="633"/>
      <c r="AG39" s="633"/>
      <c r="AH39" s="633"/>
      <c r="AI39" s="633"/>
      <c r="AJ39" s="633"/>
      <c r="AK39" s="633"/>
      <c r="AL39" s="189"/>
      <c r="AM39" s="632" t="str">
        <f t="shared" si="0"/>
        <v/>
      </c>
      <c r="AN39" s="632"/>
      <c r="AO39" s="633"/>
      <c r="AP39" s="633"/>
      <c r="AQ39" s="633"/>
      <c r="AR39" s="633"/>
      <c r="AS39" s="633"/>
      <c r="AT39" s="633"/>
      <c r="AU39" s="633"/>
      <c r="AV39" s="633"/>
      <c r="AW39" s="633"/>
      <c r="AX39" s="633"/>
      <c r="AY39" s="633"/>
      <c r="AZ39" s="633"/>
      <c r="BA39" s="633"/>
      <c r="BB39" s="633"/>
      <c r="BC39" s="633"/>
      <c r="BD39" s="189"/>
      <c r="BE39" s="632" t="str">
        <f t="shared" si="1"/>
        <v/>
      </c>
      <c r="BF39" s="632"/>
      <c r="BG39" s="633"/>
      <c r="BH39" s="633"/>
      <c r="BI39" s="633"/>
      <c r="BJ39" s="633"/>
      <c r="BK39" s="633"/>
      <c r="BL39" s="633"/>
      <c r="BM39" s="633"/>
      <c r="BN39" s="633"/>
      <c r="BO39" s="633"/>
      <c r="BP39" s="633"/>
      <c r="BQ39" s="633"/>
      <c r="BR39" s="633"/>
      <c r="BS39" s="633"/>
      <c r="BT39" s="633"/>
      <c r="BU39" s="633"/>
      <c r="BV39" s="189"/>
      <c r="BW39" s="632">
        <f t="shared" si="2"/>
        <v>14</v>
      </c>
      <c r="BX39" s="632"/>
      <c r="BY39" s="633" t="str">
        <f>IF('各会計、関係団体の財政状況及び健全化判断比率'!B73="","",'各会計、関係団体の財政状況及び健全化判断比率'!B73)</f>
        <v>東近江行政組合（一般会計）</v>
      </c>
      <c r="BZ39" s="633"/>
      <c r="CA39" s="633"/>
      <c r="CB39" s="633"/>
      <c r="CC39" s="633"/>
      <c r="CD39" s="633"/>
      <c r="CE39" s="633"/>
      <c r="CF39" s="633"/>
      <c r="CG39" s="633"/>
      <c r="CH39" s="633"/>
      <c r="CI39" s="633"/>
      <c r="CJ39" s="633"/>
      <c r="CK39" s="633"/>
      <c r="CL39" s="633"/>
      <c r="CM39" s="633"/>
      <c r="CN39" s="189"/>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86"/>
      <c r="DG39" s="634" t="str">
        <f>IF('各会計、関係団体の財政状況及び健全化判断比率'!BR12="","",'各会計、関係団体の財政状況及び健全化判断比率'!BR12)</f>
        <v/>
      </c>
      <c r="DH39" s="634"/>
      <c r="DI39" s="193"/>
      <c r="DJ39" s="161"/>
      <c r="DK39" s="161"/>
      <c r="DL39" s="161"/>
      <c r="DM39" s="161"/>
      <c r="DN39" s="161"/>
      <c r="DO39" s="161"/>
    </row>
    <row r="40" spans="1:119" ht="32.25" customHeight="1">
      <c r="A40" s="162"/>
      <c r="B40" s="188"/>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89"/>
      <c r="U40" s="632" t="str">
        <f t="shared" si="4"/>
        <v/>
      </c>
      <c r="V40" s="632"/>
      <c r="W40" s="633"/>
      <c r="X40" s="633"/>
      <c r="Y40" s="633"/>
      <c r="Z40" s="633"/>
      <c r="AA40" s="633"/>
      <c r="AB40" s="633"/>
      <c r="AC40" s="633"/>
      <c r="AD40" s="633"/>
      <c r="AE40" s="633"/>
      <c r="AF40" s="633"/>
      <c r="AG40" s="633"/>
      <c r="AH40" s="633"/>
      <c r="AI40" s="633"/>
      <c r="AJ40" s="633"/>
      <c r="AK40" s="633"/>
      <c r="AL40" s="189"/>
      <c r="AM40" s="632" t="str">
        <f t="shared" si="0"/>
        <v/>
      </c>
      <c r="AN40" s="632"/>
      <c r="AO40" s="633"/>
      <c r="AP40" s="633"/>
      <c r="AQ40" s="633"/>
      <c r="AR40" s="633"/>
      <c r="AS40" s="633"/>
      <c r="AT40" s="633"/>
      <c r="AU40" s="633"/>
      <c r="AV40" s="633"/>
      <c r="AW40" s="633"/>
      <c r="AX40" s="633"/>
      <c r="AY40" s="633"/>
      <c r="AZ40" s="633"/>
      <c r="BA40" s="633"/>
      <c r="BB40" s="633"/>
      <c r="BC40" s="633"/>
      <c r="BD40" s="189"/>
      <c r="BE40" s="632" t="str">
        <f t="shared" si="1"/>
        <v/>
      </c>
      <c r="BF40" s="632"/>
      <c r="BG40" s="633"/>
      <c r="BH40" s="633"/>
      <c r="BI40" s="633"/>
      <c r="BJ40" s="633"/>
      <c r="BK40" s="633"/>
      <c r="BL40" s="633"/>
      <c r="BM40" s="633"/>
      <c r="BN40" s="633"/>
      <c r="BO40" s="633"/>
      <c r="BP40" s="633"/>
      <c r="BQ40" s="633"/>
      <c r="BR40" s="633"/>
      <c r="BS40" s="633"/>
      <c r="BT40" s="633"/>
      <c r="BU40" s="633"/>
      <c r="BV40" s="189"/>
      <c r="BW40" s="632">
        <f t="shared" si="2"/>
        <v>15</v>
      </c>
      <c r="BX40" s="632"/>
      <c r="BY40" s="633" t="str">
        <f>IF('各会計、関係団体の財政状況及び健全化判断比率'!B74="","",'各会計、関係団体の財政状況及び健全化判断比率'!B74)</f>
        <v>東近江行政組合（救急医療特別会計）</v>
      </c>
      <c r="BZ40" s="633"/>
      <c r="CA40" s="633"/>
      <c r="CB40" s="633"/>
      <c r="CC40" s="633"/>
      <c r="CD40" s="633"/>
      <c r="CE40" s="633"/>
      <c r="CF40" s="633"/>
      <c r="CG40" s="633"/>
      <c r="CH40" s="633"/>
      <c r="CI40" s="633"/>
      <c r="CJ40" s="633"/>
      <c r="CK40" s="633"/>
      <c r="CL40" s="633"/>
      <c r="CM40" s="633"/>
      <c r="CN40" s="189"/>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86"/>
      <c r="DG40" s="634" t="str">
        <f>IF('各会計、関係団体の財政状況及び健全化判断比率'!BR13="","",'各会計、関係団体の財政状況及び健全化判断比率'!BR13)</f>
        <v/>
      </c>
      <c r="DH40" s="634"/>
      <c r="DI40" s="193"/>
      <c r="DJ40" s="161"/>
      <c r="DK40" s="161"/>
      <c r="DL40" s="161"/>
      <c r="DM40" s="161"/>
      <c r="DN40" s="161"/>
      <c r="DO40" s="161"/>
    </row>
    <row r="41" spans="1:119" ht="32.25" customHeight="1">
      <c r="A41" s="162"/>
      <c r="B41" s="188"/>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89"/>
      <c r="U41" s="632" t="str">
        <f t="shared" si="4"/>
        <v/>
      </c>
      <c r="V41" s="632"/>
      <c r="W41" s="633"/>
      <c r="X41" s="633"/>
      <c r="Y41" s="633"/>
      <c r="Z41" s="633"/>
      <c r="AA41" s="633"/>
      <c r="AB41" s="633"/>
      <c r="AC41" s="633"/>
      <c r="AD41" s="633"/>
      <c r="AE41" s="633"/>
      <c r="AF41" s="633"/>
      <c r="AG41" s="633"/>
      <c r="AH41" s="633"/>
      <c r="AI41" s="633"/>
      <c r="AJ41" s="633"/>
      <c r="AK41" s="633"/>
      <c r="AL41" s="189"/>
      <c r="AM41" s="632" t="str">
        <f t="shared" si="0"/>
        <v/>
      </c>
      <c r="AN41" s="632"/>
      <c r="AO41" s="633"/>
      <c r="AP41" s="633"/>
      <c r="AQ41" s="633"/>
      <c r="AR41" s="633"/>
      <c r="AS41" s="633"/>
      <c r="AT41" s="633"/>
      <c r="AU41" s="633"/>
      <c r="AV41" s="633"/>
      <c r="AW41" s="633"/>
      <c r="AX41" s="633"/>
      <c r="AY41" s="633"/>
      <c r="AZ41" s="633"/>
      <c r="BA41" s="633"/>
      <c r="BB41" s="633"/>
      <c r="BC41" s="633"/>
      <c r="BD41" s="189"/>
      <c r="BE41" s="632" t="str">
        <f t="shared" si="1"/>
        <v/>
      </c>
      <c r="BF41" s="632"/>
      <c r="BG41" s="633"/>
      <c r="BH41" s="633"/>
      <c r="BI41" s="633"/>
      <c r="BJ41" s="633"/>
      <c r="BK41" s="633"/>
      <c r="BL41" s="633"/>
      <c r="BM41" s="633"/>
      <c r="BN41" s="633"/>
      <c r="BO41" s="633"/>
      <c r="BP41" s="633"/>
      <c r="BQ41" s="633"/>
      <c r="BR41" s="633"/>
      <c r="BS41" s="633"/>
      <c r="BT41" s="633"/>
      <c r="BU41" s="633"/>
      <c r="BV41" s="189"/>
      <c r="BW41" s="632">
        <f t="shared" si="2"/>
        <v>16</v>
      </c>
      <c r="BX41" s="632"/>
      <c r="BY41" s="633" t="str">
        <f>IF('各会計、関係団体の財政状況及び健全化判断比率'!B75="","",'各会計、関係団体の財政状況及び健全化判断比率'!B75)</f>
        <v>滋賀県市町村職員研修センター</v>
      </c>
      <c r="BZ41" s="633"/>
      <c r="CA41" s="633"/>
      <c r="CB41" s="633"/>
      <c r="CC41" s="633"/>
      <c r="CD41" s="633"/>
      <c r="CE41" s="633"/>
      <c r="CF41" s="633"/>
      <c r="CG41" s="633"/>
      <c r="CH41" s="633"/>
      <c r="CI41" s="633"/>
      <c r="CJ41" s="633"/>
      <c r="CK41" s="633"/>
      <c r="CL41" s="633"/>
      <c r="CM41" s="633"/>
      <c r="CN41" s="189"/>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86"/>
      <c r="DG41" s="634" t="str">
        <f>IF('各会計、関係団体の財政状況及び健全化判断比率'!BR14="","",'各会計、関係団体の財政状況及び健全化判断比率'!BR14)</f>
        <v/>
      </c>
      <c r="DH41" s="634"/>
      <c r="DI41" s="193"/>
      <c r="DJ41" s="161"/>
      <c r="DK41" s="161"/>
      <c r="DL41" s="161"/>
      <c r="DM41" s="161"/>
      <c r="DN41" s="161"/>
      <c r="DO41" s="161"/>
    </row>
    <row r="42" spans="1:119" ht="32.25" customHeight="1">
      <c r="A42" s="161"/>
      <c r="B42" s="188"/>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89"/>
      <c r="U42" s="632" t="str">
        <f t="shared" si="4"/>
        <v/>
      </c>
      <c r="V42" s="632"/>
      <c r="W42" s="633"/>
      <c r="X42" s="633"/>
      <c r="Y42" s="633"/>
      <c r="Z42" s="633"/>
      <c r="AA42" s="633"/>
      <c r="AB42" s="633"/>
      <c r="AC42" s="633"/>
      <c r="AD42" s="633"/>
      <c r="AE42" s="633"/>
      <c r="AF42" s="633"/>
      <c r="AG42" s="633"/>
      <c r="AH42" s="633"/>
      <c r="AI42" s="633"/>
      <c r="AJ42" s="633"/>
      <c r="AK42" s="633"/>
      <c r="AL42" s="189"/>
      <c r="AM42" s="632" t="str">
        <f t="shared" si="0"/>
        <v/>
      </c>
      <c r="AN42" s="632"/>
      <c r="AO42" s="633"/>
      <c r="AP42" s="633"/>
      <c r="AQ42" s="633"/>
      <c r="AR42" s="633"/>
      <c r="AS42" s="633"/>
      <c r="AT42" s="633"/>
      <c r="AU42" s="633"/>
      <c r="AV42" s="633"/>
      <c r="AW42" s="633"/>
      <c r="AX42" s="633"/>
      <c r="AY42" s="633"/>
      <c r="AZ42" s="633"/>
      <c r="BA42" s="633"/>
      <c r="BB42" s="633"/>
      <c r="BC42" s="633"/>
      <c r="BD42" s="189"/>
      <c r="BE42" s="632" t="str">
        <f t="shared" si="1"/>
        <v/>
      </c>
      <c r="BF42" s="632"/>
      <c r="BG42" s="633"/>
      <c r="BH42" s="633"/>
      <c r="BI42" s="633"/>
      <c r="BJ42" s="633"/>
      <c r="BK42" s="633"/>
      <c r="BL42" s="633"/>
      <c r="BM42" s="633"/>
      <c r="BN42" s="633"/>
      <c r="BO42" s="633"/>
      <c r="BP42" s="633"/>
      <c r="BQ42" s="633"/>
      <c r="BR42" s="633"/>
      <c r="BS42" s="633"/>
      <c r="BT42" s="633"/>
      <c r="BU42" s="633"/>
      <c r="BV42" s="189"/>
      <c r="BW42" s="632">
        <f t="shared" si="2"/>
        <v>17</v>
      </c>
      <c r="BX42" s="632"/>
      <c r="BY42" s="633" t="str">
        <f>IF('各会計、関係団体の財政状況及び健全化判断比率'!B76="","",'各会計、関係団体の財政状況及び健全化判断比率'!B76)</f>
        <v>滋賀県後期高齢者医療広域連合（一般会計）</v>
      </c>
      <c r="BZ42" s="633"/>
      <c r="CA42" s="633"/>
      <c r="CB42" s="633"/>
      <c r="CC42" s="633"/>
      <c r="CD42" s="633"/>
      <c r="CE42" s="633"/>
      <c r="CF42" s="633"/>
      <c r="CG42" s="633"/>
      <c r="CH42" s="633"/>
      <c r="CI42" s="633"/>
      <c r="CJ42" s="633"/>
      <c r="CK42" s="633"/>
      <c r="CL42" s="633"/>
      <c r="CM42" s="633"/>
      <c r="CN42" s="189"/>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86"/>
      <c r="DG42" s="634" t="str">
        <f>IF('各会計、関係団体の財政状況及び健全化判断比率'!BR15="","",'各会計、関係団体の財政状況及び健全化判断比率'!BR15)</f>
        <v/>
      </c>
      <c r="DH42" s="634"/>
      <c r="DI42" s="193"/>
      <c r="DJ42" s="161"/>
      <c r="DK42" s="161"/>
      <c r="DL42" s="161"/>
      <c r="DM42" s="161"/>
      <c r="DN42" s="161"/>
      <c r="DO42" s="161"/>
    </row>
    <row r="43" spans="1:119" ht="32.25" customHeight="1">
      <c r="A43" s="161"/>
      <c r="B43" s="188"/>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89"/>
      <c r="U43" s="632" t="str">
        <f t="shared" si="4"/>
        <v/>
      </c>
      <c r="V43" s="632"/>
      <c r="W43" s="633"/>
      <c r="X43" s="633"/>
      <c r="Y43" s="633"/>
      <c r="Z43" s="633"/>
      <c r="AA43" s="633"/>
      <c r="AB43" s="633"/>
      <c r="AC43" s="633"/>
      <c r="AD43" s="633"/>
      <c r="AE43" s="633"/>
      <c r="AF43" s="633"/>
      <c r="AG43" s="633"/>
      <c r="AH43" s="633"/>
      <c r="AI43" s="633"/>
      <c r="AJ43" s="633"/>
      <c r="AK43" s="633"/>
      <c r="AL43" s="189"/>
      <c r="AM43" s="632" t="str">
        <f t="shared" si="0"/>
        <v/>
      </c>
      <c r="AN43" s="632"/>
      <c r="AO43" s="633"/>
      <c r="AP43" s="633"/>
      <c r="AQ43" s="633"/>
      <c r="AR43" s="633"/>
      <c r="AS43" s="633"/>
      <c r="AT43" s="633"/>
      <c r="AU43" s="633"/>
      <c r="AV43" s="633"/>
      <c r="AW43" s="633"/>
      <c r="AX43" s="633"/>
      <c r="AY43" s="633"/>
      <c r="AZ43" s="633"/>
      <c r="BA43" s="633"/>
      <c r="BB43" s="633"/>
      <c r="BC43" s="633"/>
      <c r="BD43" s="189"/>
      <c r="BE43" s="632" t="str">
        <f t="shared" si="1"/>
        <v/>
      </c>
      <c r="BF43" s="632"/>
      <c r="BG43" s="633"/>
      <c r="BH43" s="633"/>
      <c r="BI43" s="633"/>
      <c r="BJ43" s="633"/>
      <c r="BK43" s="633"/>
      <c r="BL43" s="633"/>
      <c r="BM43" s="633"/>
      <c r="BN43" s="633"/>
      <c r="BO43" s="633"/>
      <c r="BP43" s="633"/>
      <c r="BQ43" s="633"/>
      <c r="BR43" s="633"/>
      <c r="BS43" s="633"/>
      <c r="BT43" s="633"/>
      <c r="BU43" s="633"/>
      <c r="BV43" s="189"/>
      <c r="BW43" s="632">
        <f t="shared" si="2"/>
        <v>18</v>
      </c>
      <c r="BX43" s="632"/>
      <c r="BY43" s="633" t="str">
        <f>IF('各会計、関係団体の財政状況及び健全化判断比率'!B77="","",'各会計、関係団体の財政状況及び健全化判断比率'!B77)</f>
        <v>滋賀県後期高齢者医療広域連合（後期高齢者医療特別会計）</v>
      </c>
      <c r="BZ43" s="633"/>
      <c r="CA43" s="633"/>
      <c r="CB43" s="633"/>
      <c r="CC43" s="633"/>
      <c r="CD43" s="633"/>
      <c r="CE43" s="633"/>
      <c r="CF43" s="633"/>
      <c r="CG43" s="633"/>
      <c r="CH43" s="633"/>
      <c r="CI43" s="633"/>
      <c r="CJ43" s="633"/>
      <c r="CK43" s="633"/>
      <c r="CL43" s="633"/>
      <c r="CM43" s="633"/>
      <c r="CN43" s="189"/>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86"/>
      <c r="DG43" s="634" t="str">
        <f>IF('各会計、関係団体の財政状況及び健全化判断比率'!BR16="","",'各会計、関係団体の財政状況及び健全化判断比率'!BR16)</f>
        <v/>
      </c>
      <c r="DH43" s="634"/>
      <c r="DI43" s="193"/>
      <c r="DJ43" s="161"/>
      <c r="DK43" s="161"/>
      <c r="DL43" s="161"/>
      <c r="DM43" s="161"/>
      <c r="DN43" s="161"/>
      <c r="DO43" s="161"/>
    </row>
    <row r="44" spans="1:119" ht="13.5" customHeight="1" thickBot="1">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c r="B46" s="161" t="s">
        <v>194</v>
      </c>
      <c r="C46" s="161"/>
      <c r="D46" s="161"/>
      <c r="E46" s="161" t="s">
        <v>195</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c r="B47" s="161"/>
      <c r="C47" s="161"/>
      <c r="D47" s="161"/>
      <c r="E47" s="161" t="s">
        <v>196</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c r="B48" s="161"/>
      <c r="C48" s="161"/>
      <c r="D48" s="161"/>
      <c r="E48" s="161" t="s">
        <v>197</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c r="E49" s="197" t="s">
        <v>198</v>
      </c>
    </row>
    <row r="50" spans="5:5">
      <c r="E50" s="163" t="s">
        <v>199</v>
      </c>
    </row>
    <row r="51" spans="5:5">
      <c r="E51" s="163" t="s">
        <v>200</v>
      </c>
    </row>
    <row r="52" spans="5:5">
      <c r="E52" s="163" t="s">
        <v>201</v>
      </c>
    </row>
    <row r="53" spans="5:5">
      <c r="E53" s="163" t="s">
        <v>202</v>
      </c>
    </row>
    <row r="54" spans="5:5"/>
    <row r="55" spans="5:5"/>
    <row r="56" spans="5:5"/>
    <row r="57" spans="5:5" hidden="1"/>
    <row r="58" spans="5:5" hidden="1"/>
    <row r="59" spans="5:5" hidden="1"/>
  </sheetData>
  <sheetProtection algorithmName="SHA-512" hashValue="W4WVjYjyJrg7G7P1FJcgVQsUl7A6zbTEWf8qiKgvqQPGB+TyELqixLoHpYfKAHv+R4G3oF6cpgiQtjdXR8keYg==" saltValue="hml3M3xZSnDPVJ2tnP31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3" t="s">
        <v>564</v>
      </c>
      <c r="D34" s="1223"/>
      <c r="E34" s="1224"/>
      <c r="F34" s="32">
        <v>8.49</v>
      </c>
      <c r="G34" s="33">
        <v>7.81</v>
      </c>
      <c r="H34" s="33">
        <v>7.89</v>
      </c>
      <c r="I34" s="33">
        <v>8.14</v>
      </c>
      <c r="J34" s="34">
        <v>8.43</v>
      </c>
      <c r="K34" s="22"/>
      <c r="L34" s="22"/>
      <c r="M34" s="22"/>
      <c r="N34" s="22"/>
      <c r="O34" s="22"/>
      <c r="P34" s="22"/>
    </row>
    <row r="35" spans="1:16" ht="39" customHeight="1">
      <c r="A35" s="22"/>
      <c r="B35" s="35"/>
      <c r="C35" s="1217" t="s">
        <v>565</v>
      </c>
      <c r="D35" s="1218"/>
      <c r="E35" s="1219"/>
      <c r="F35" s="36">
        <v>3.83</v>
      </c>
      <c r="G35" s="37">
        <v>4.4400000000000004</v>
      </c>
      <c r="H35" s="37">
        <v>4.6100000000000003</v>
      </c>
      <c r="I35" s="37">
        <v>4.7300000000000004</v>
      </c>
      <c r="J35" s="38">
        <v>5.62</v>
      </c>
      <c r="K35" s="22"/>
      <c r="L35" s="22"/>
      <c r="M35" s="22"/>
      <c r="N35" s="22"/>
      <c r="O35" s="22"/>
      <c r="P35" s="22"/>
    </row>
    <row r="36" spans="1:16" ht="39" customHeight="1">
      <c r="A36" s="22"/>
      <c r="B36" s="35"/>
      <c r="C36" s="1217" t="s">
        <v>566</v>
      </c>
      <c r="D36" s="1218"/>
      <c r="E36" s="1219"/>
      <c r="F36" s="36">
        <v>1.57</v>
      </c>
      <c r="G36" s="37">
        <v>0.82</v>
      </c>
      <c r="H36" s="37">
        <v>1.1499999999999999</v>
      </c>
      <c r="I36" s="37">
        <v>2.0499999999999998</v>
      </c>
      <c r="J36" s="38">
        <v>3.31</v>
      </c>
      <c r="K36" s="22"/>
      <c r="L36" s="22"/>
      <c r="M36" s="22"/>
      <c r="N36" s="22"/>
      <c r="O36" s="22"/>
      <c r="P36" s="22"/>
    </row>
    <row r="37" spans="1:16" ht="39" customHeight="1">
      <c r="A37" s="22"/>
      <c r="B37" s="35"/>
      <c r="C37" s="1217" t="s">
        <v>567</v>
      </c>
      <c r="D37" s="1218"/>
      <c r="E37" s="1219"/>
      <c r="F37" s="36">
        <v>0.14000000000000001</v>
      </c>
      <c r="G37" s="37">
        <v>0.19</v>
      </c>
      <c r="H37" s="37">
        <v>0.13</v>
      </c>
      <c r="I37" s="37">
        <v>0.65</v>
      </c>
      <c r="J37" s="38">
        <v>1.7</v>
      </c>
      <c r="K37" s="22"/>
      <c r="L37" s="22"/>
      <c r="M37" s="22"/>
      <c r="N37" s="22"/>
      <c r="O37" s="22"/>
      <c r="P37" s="22"/>
    </row>
    <row r="38" spans="1:16" ht="39" customHeight="1">
      <c r="A38" s="22"/>
      <c r="B38" s="35"/>
      <c r="C38" s="1217" t="s">
        <v>568</v>
      </c>
      <c r="D38" s="1218"/>
      <c r="E38" s="1219"/>
      <c r="F38" s="36">
        <v>0.63</v>
      </c>
      <c r="G38" s="37">
        <v>0.27</v>
      </c>
      <c r="H38" s="37">
        <v>0.61</v>
      </c>
      <c r="I38" s="37">
        <v>1.34</v>
      </c>
      <c r="J38" s="38">
        <v>0.61</v>
      </c>
      <c r="K38" s="22"/>
      <c r="L38" s="22"/>
      <c r="M38" s="22"/>
      <c r="N38" s="22"/>
      <c r="O38" s="22"/>
      <c r="P38" s="22"/>
    </row>
    <row r="39" spans="1:16" ht="39" customHeight="1">
      <c r="A39" s="22"/>
      <c r="B39" s="35"/>
      <c r="C39" s="1217" t="s">
        <v>569</v>
      </c>
      <c r="D39" s="1218"/>
      <c r="E39" s="1219"/>
      <c r="F39" s="36">
        <v>0.3</v>
      </c>
      <c r="G39" s="37">
        <v>0.1</v>
      </c>
      <c r="H39" s="37">
        <v>0.19</v>
      </c>
      <c r="I39" s="37">
        <v>0.25</v>
      </c>
      <c r="J39" s="38">
        <v>0.11</v>
      </c>
      <c r="K39" s="22"/>
      <c r="L39" s="22"/>
      <c r="M39" s="22"/>
      <c r="N39" s="22"/>
      <c r="O39" s="22"/>
      <c r="P39" s="22"/>
    </row>
    <row r="40" spans="1:16" ht="39" customHeight="1">
      <c r="A40" s="22"/>
      <c r="B40" s="35"/>
      <c r="C40" s="1217" t="s">
        <v>570</v>
      </c>
      <c r="D40" s="1218"/>
      <c r="E40" s="1219"/>
      <c r="F40" s="36">
        <v>0</v>
      </c>
      <c r="G40" s="37">
        <v>0.01</v>
      </c>
      <c r="H40" s="37">
        <v>0.01</v>
      </c>
      <c r="I40" s="37">
        <v>0.01</v>
      </c>
      <c r="J40" s="38">
        <v>0.01</v>
      </c>
      <c r="K40" s="22"/>
      <c r="L40" s="22"/>
      <c r="M40" s="22"/>
      <c r="N40" s="22"/>
      <c r="O40" s="22"/>
      <c r="P40" s="22"/>
    </row>
    <row r="41" spans="1:16" ht="39" customHeight="1">
      <c r="A41" s="22"/>
      <c r="B41" s="35"/>
      <c r="C41" s="1217" t="s">
        <v>571</v>
      </c>
      <c r="D41" s="1218"/>
      <c r="E41" s="1219"/>
      <c r="F41" s="36">
        <v>0.01</v>
      </c>
      <c r="G41" s="37">
        <v>0</v>
      </c>
      <c r="H41" s="37">
        <v>0.01</v>
      </c>
      <c r="I41" s="37">
        <v>0</v>
      </c>
      <c r="J41" s="38">
        <v>0.01</v>
      </c>
      <c r="K41" s="22"/>
      <c r="L41" s="22"/>
      <c r="M41" s="22"/>
      <c r="N41" s="22"/>
      <c r="O41" s="22"/>
      <c r="P41" s="22"/>
    </row>
    <row r="42" spans="1:16" ht="39" customHeight="1">
      <c r="A42" s="22"/>
      <c r="B42" s="39"/>
      <c r="C42" s="1217" t="s">
        <v>572</v>
      </c>
      <c r="D42" s="1218"/>
      <c r="E42" s="1219"/>
      <c r="F42" s="36" t="s">
        <v>514</v>
      </c>
      <c r="G42" s="37" t="s">
        <v>514</v>
      </c>
      <c r="H42" s="37" t="s">
        <v>514</v>
      </c>
      <c r="I42" s="37" t="s">
        <v>514</v>
      </c>
      <c r="J42" s="38" t="s">
        <v>514</v>
      </c>
      <c r="K42" s="22"/>
      <c r="L42" s="22"/>
      <c r="M42" s="22"/>
      <c r="N42" s="22"/>
      <c r="O42" s="22"/>
      <c r="P42" s="22"/>
    </row>
    <row r="43" spans="1:16" ht="39" customHeight="1" thickBot="1">
      <c r="A43" s="22"/>
      <c r="B43" s="40"/>
      <c r="C43" s="1220" t="s">
        <v>573</v>
      </c>
      <c r="D43" s="1221"/>
      <c r="E43" s="1222"/>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J3QGT3MlUGobwbJF/BUVZqmd3TxSnDJJm1kNtaWJgXkoKCqiOvnD5krqotBioED23IH9rG85bmjwciXztSaPA==" saltValue="CZqepsIsBWO26Q8E3vz0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3" t="s">
        <v>11</v>
      </c>
      <c r="C45" s="1234"/>
      <c r="D45" s="58"/>
      <c r="E45" s="1239" t="s">
        <v>12</v>
      </c>
      <c r="F45" s="1239"/>
      <c r="G45" s="1239"/>
      <c r="H45" s="1239"/>
      <c r="I45" s="1239"/>
      <c r="J45" s="1240"/>
      <c r="K45" s="59">
        <v>517</v>
      </c>
      <c r="L45" s="60">
        <v>509</v>
      </c>
      <c r="M45" s="60">
        <v>484</v>
      </c>
      <c r="N45" s="60">
        <v>465</v>
      </c>
      <c r="O45" s="61">
        <v>463</v>
      </c>
      <c r="P45" s="48"/>
      <c r="Q45" s="48"/>
      <c r="R45" s="48"/>
      <c r="S45" s="48"/>
      <c r="T45" s="48"/>
      <c r="U45" s="48"/>
    </row>
    <row r="46" spans="1:21" ht="30.75" customHeight="1">
      <c r="A46" s="48"/>
      <c r="B46" s="1235"/>
      <c r="C46" s="1236"/>
      <c r="D46" s="62"/>
      <c r="E46" s="1227" t="s">
        <v>13</v>
      </c>
      <c r="F46" s="1227"/>
      <c r="G46" s="1227"/>
      <c r="H46" s="1227"/>
      <c r="I46" s="1227"/>
      <c r="J46" s="1228"/>
      <c r="K46" s="63" t="s">
        <v>514</v>
      </c>
      <c r="L46" s="64" t="s">
        <v>514</v>
      </c>
      <c r="M46" s="64" t="s">
        <v>514</v>
      </c>
      <c r="N46" s="64" t="s">
        <v>514</v>
      </c>
      <c r="O46" s="65" t="s">
        <v>514</v>
      </c>
      <c r="P46" s="48"/>
      <c r="Q46" s="48"/>
      <c r="R46" s="48"/>
      <c r="S46" s="48"/>
      <c r="T46" s="48"/>
      <c r="U46" s="48"/>
    </row>
    <row r="47" spans="1:21" ht="30.75" customHeight="1">
      <c r="A47" s="48"/>
      <c r="B47" s="1235"/>
      <c r="C47" s="1236"/>
      <c r="D47" s="62"/>
      <c r="E47" s="1227" t="s">
        <v>14</v>
      </c>
      <c r="F47" s="1227"/>
      <c r="G47" s="1227"/>
      <c r="H47" s="1227"/>
      <c r="I47" s="1227"/>
      <c r="J47" s="1228"/>
      <c r="K47" s="63" t="s">
        <v>514</v>
      </c>
      <c r="L47" s="64" t="s">
        <v>514</v>
      </c>
      <c r="M47" s="64" t="s">
        <v>514</v>
      </c>
      <c r="N47" s="64" t="s">
        <v>514</v>
      </c>
      <c r="O47" s="65" t="s">
        <v>514</v>
      </c>
      <c r="P47" s="48"/>
      <c r="Q47" s="48"/>
      <c r="R47" s="48"/>
      <c r="S47" s="48"/>
      <c r="T47" s="48"/>
      <c r="U47" s="48"/>
    </row>
    <row r="48" spans="1:21" ht="30.75" customHeight="1">
      <c r="A48" s="48"/>
      <c r="B48" s="1235"/>
      <c r="C48" s="1236"/>
      <c r="D48" s="62"/>
      <c r="E48" s="1227" t="s">
        <v>15</v>
      </c>
      <c r="F48" s="1227"/>
      <c r="G48" s="1227"/>
      <c r="H48" s="1227"/>
      <c r="I48" s="1227"/>
      <c r="J48" s="1228"/>
      <c r="K48" s="63">
        <v>273</v>
      </c>
      <c r="L48" s="64">
        <v>273</v>
      </c>
      <c r="M48" s="64">
        <v>283</v>
      </c>
      <c r="N48" s="64">
        <v>266</v>
      </c>
      <c r="O48" s="65">
        <v>271</v>
      </c>
      <c r="P48" s="48"/>
      <c r="Q48" s="48"/>
      <c r="R48" s="48"/>
      <c r="S48" s="48"/>
      <c r="T48" s="48"/>
      <c r="U48" s="48"/>
    </row>
    <row r="49" spans="1:21" ht="30.75" customHeight="1">
      <c r="A49" s="48"/>
      <c r="B49" s="1235"/>
      <c r="C49" s="1236"/>
      <c r="D49" s="62"/>
      <c r="E49" s="1227" t="s">
        <v>16</v>
      </c>
      <c r="F49" s="1227"/>
      <c r="G49" s="1227"/>
      <c r="H49" s="1227"/>
      <c r="I49" s="1227"/>
      <c r="J49" s="1228"/>
      <c r="K49" s="63">
        <v>64</v>
      </c>
      <c r="L49" s="64">
        <v>68</v>
      </c>
      <c r="M49" s="64">
        <v>69</v>
      </c>
      <c r="N49" s="64">
        <v>66</v>
      </c>
      <c r="O49" s="65">
        <v>65</v>
      </c>
      <c r="P49" s="48"/>
      <c r="Q49" s="48"/>
      <c r="R49" s="48"/>
      <c r="S49" s="48"/>
      <c r="T49" s="48"/>
      <c r="U49" s="48"/>
    </row>
    <row r="50" spans="1:21" ht="30.75" customHeight="1">
      <c r="A50" s="48"/>
      <c r="B50" s="1235"/>
      <c r="C50" s="1236"/>
      <c r="D50" s="62"/>
      <c r="E50" s="1227" t="s">
        <v>17</v>
      </c>
      <c r="F50" s="1227"/>
      <c r="G50" s="1227"/>
      <c r="H50" s="1227"/>
      <c r="I50" s="1227"/>
      <c r="J50" s="1228"/>
      <c r="K50" s="63">
        <v>75</v>
      </c>
      <c r="L50" s="64">
        <v>66</v>
      </c>
      <c r="M50" s="64">
        <v>51</v>
      </c>
      <c r="N50" s="64">
        <v>44</v>
      </c>
      <c r="O50" s="65">
        <v>40</v>
      </c>
      <c r="P50" s="48"/>
      <c r="Q50" s="48"/>
      <c r="R50" s="48"/>
      <c r="S50" s="48"/>
      <c r="T50" s="48"/>
      <c r="U50" s="48"/>
    </row>
    <row r="51" spans="1:21" ht="30.75" customHeight="1">
      <c r="A51" s="48"/>
      <c r="B51" s="1237"/>
      <c r="C51" s="1238"/>
      <c r="D51" s="66"/>
      <c r="E51" s="1227" t="s">
        <v>18</v>
      </c>
      <c r="F51" s="1227"/>
      <c r="G51" s="1227"/>
      <c r="H51" s="1227"/>
      <c r="I51" s="1227"/>
      <c r="J51" s="1228"/>
      <c r="K51" s="63">
        <v>0</v>
      </c>
      <c r="L51" s="64">
        <v>0</v>
      </c>
      <c r="M51" s="64">
        <v>0</v>
      </c>
      <c r="N51" s="64">
        <v>0</v>
      </c>
      <c r="O51" s="65">
        <v>0</v>
      </c>
      <c r="P51" s="48"/>
      <c r="Q51" s="48"/>
      <c r="R51" s="48"/>
      <c r="S51" s="48"/>
      <c r="T51" s="48"/>
      <c r="U51" s="48"/>
    </row>
    <row r="52" spans="1:21" ht="30.75" customHeight="1">
      <c r="A52" s="48"/>
      <c r="B52" s="1225" t="s">
        <v>19</v>
      </c>
      <c r="C52" s="1226"/>
      <c r="D52" s="66"/>
      <c r="E52" s="1227" t="s">
        <v>20</v>
      </c>
      <c r="F52" s="1227"/>
      <c r="G52" s="1227"/>
      <c r="H52" s="1227"/>
      <c r="I52" s="1227"/>
      <c r="J52" s="1228"/>
      <c r="K52" s="63">
        <v>522</v>
      </c>
      <c r="L52" s="64">
        <v>533</v>
      </c>
      <c r="M52" s="64">
        <v>494</v>
      </c>
      <c r="N52" s="64">
        <v>484</v>
      </c>
      <c r="O52" s="65">
        <v>464</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407</v>
      </c>
      <c r="L53" s="69">
        <v>383</v>
      </c>
      <c r="M53" s="69">
        <v>393</v>
      </c>
      <c r="N53" s="69">
        <v>357</v>
      </c>
      <c r="O53" s="70">
        <v>375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2MroWQMcuNg2hyvcv8GzKl3yHRGlgt8+Jk6PDV5bt3KfkGqpKEZK9wi6YPLtU8FJ3QnRWiN21fEBgnQ9cL8iA==" saltValue="HVHHziH3ej1KyIYQYxgc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41" t="s">
        <v>24</v>
      </c>
      <c r="C41" s="1242"/>
      <c r="D41" s="81"/>
      <c r="E41" s="1247" t="s">
        <v>25</v>
      </c>
      <c r="F41" s="1247"/>
      <c r="G41" s="1247"/>
      <c r="H41" s="1248"/>
      <c r="I41" s="82">
        <v>5100</v>
      </c>
      <c r="J41" s="83">
        <v>4844</v>
      </c>
      <c r="K41" s="83">
        <v>4668</v>
      </c>
      <c r="L41" s="83">
        <v>4731</v>
      </c>
      <c r="M41" s="84">
        <v>4825</v>
      </c>
    </row>
    <row r="42" spans="2:13" ht="27.75" customHeight="1">
      <c r="B42" s="1243"/>
      <c r="C42" s="1244"/>
      <c r="D42" s="85"/>
      <c r="E42" s="1249" t="s">
        <v>26</v>
      </c>
      <c r="F42" s="1249"/>
      <c r="G42" s="1249"/>
      <c r="H42" s="1250"/>
      <c r="I42" s="86">
        <v>371</v>
      </c>
      <c r="J42" s="87">
        <v>319</v>
      </c>
      <c r="K42" s="87">
        <v>259</v>
      </c>
      <c r="L42" s="87">
        <v>226</v>
      </c>
      <c r="M42" s="88">
        <v>186</v>
      </c>
    </row>
    <row r="43" spans="2:13" ht="27.75" customHeight="1">
      <c r="B43" s="1243"/>
      <c r="C43" s="1244"/>
      <c r="D43" s="85"/>
      <c r="E43" s="1249" t="s">
        <v>27</v>
      </c>
      <c r="F43" s="1249"/>
      <c r="G43" s="1249"/>
      <c r="H43" s="1250"/>
      <c r="I43" s="86">
        <v>3775</v>
      </c>
      <c r="J43" s="87">
        <v>3633</v>
      </c>
      <c r="K43" s="87">
        <v>3514</v>
      </c>
      <c r="L43" s="87">
        <v>3337</v>
      </c>
      <c r="M43" s="88">
        <v>3347</v>
      </c>
    </row>
    <row r="44" spans="2:13" ht="27.75" customHeight="1">
      <c r="B44" s="1243"/>
      <c r="C44" s="1244"/>
      <c r="D44" s="85"/>
      <c r="E44" s="1249" t="s">
        <v>28</v>
      </c>
      <c r="F44" s="1249"/>
      <c r="G44" s="1249"/>
      <c r="H44" s="1250"/>
      <c r="I44" s="86">
        <v>415</v>
      </c>
      <c r="J44" s="87">
        <v>432</v>
      </c>
      <c r="K44" s="87">
        <v>391</v>
      </c>
      <c r="L44" s="87">
        <v>338</v>
      </c>
      <c r="M44" s="88">
        <v>289</v>
      </c>
    </row>
    <row r="45" spans="2:13" ht="27.75" customHeight="1">
      <c r="B45" s="1243"/>
      <c r="C45" s="1244"/>
      <c r="D45" s="85"/>
      <c r="E45" s="1249" t="s">
        <v>29</v>
      </c>
      <c r="F45" s="1249"/>
      <c r="G45" s="1249"/>
      <c r="H45" s="1250"/>
      <c r="I45" s="86">
        <v>981</v>
      </c>
      <c r="J45" s="87">
        <v>936</v>
      </c>
      <c r="K45" s="87">
        <v>749</v>
      </c>
      <c r="L45" s="87">
        <v>901</v>
      </c>
      <c r="M45" s="88">
        <v>874</v>
      </c>
    </row>
    <row r="46" spans="2:13" ht="27.75" customHeight="1">
      <c r="B46" s="1243"/>
      <c r="C46" s="1244"/>
      <c r="D46" s="89"/>
      <c r="E46" s="1249" t="s">
        <v>30</v>
      </c>
      <c r="F46" s="1249"/>
      <c r="G46" s="1249"/>
      <c r="H46" s="1250"/>
      <c r="I46" s="86">
        <v>1</v>
      </c>
      <c r="J46" s="87">
        <v>1</v>
      </c>
      <c r="K46" s="87">
        <v>1</v>
      </c>
      <c r="L46" s="87">
        <v>1</v>
      </c>
      <c r="M46" s="88" t="s">
        <v>514</v>
      </c>
    </row>
    <row r="47" spans="2:13" ht="27.75" customHeight="1">
      <c r="B47" s="1243"/>
      <c r="C47" s="1244"/>
      <c r="D47" s="90"/>
      <c r="E47" s="1251" t="s">
        <v>31</v>
      </c>
      <c r="F47" s="1252"/>
      <c r="G47" s="1252"/>
      <c r="H47" s="1253"/>
      <c r="I47" s="86" t="s">
        <v>514</v>
      </c>
      <c r="J47" s="87" t="s">
        <v>514</v>
      </c>
      <c r="K47" s="87" t="s">
        <v>514</v>
      </c>
      <c r="L47" s="87" t="s">
        <v>514</v>
      </c>
      <c r="M47" s="88" t="s">
        <v>514</v>
      </c>
    </row>
    <row r="48" spans="2:13" ht="27.75" customHeight="1">
      <c r="B48" s="1243"/>
      <c r="C48" s="1244"/>
      <c r="D48" s="85"/>
      <c r="E48" s="1249" t="s">
        <v>32</v>
      </c>
      <c r="F48" s="1249"/>
      <c r="G48" s="1249"/>
      <c r="H48" s="1250"/>
      <c r="I48" s="86" t="s">
        <v>514</v>
      </c>
      <c r="J48" s="87" t="s">
        <v>514</v>
      </c>
      <c r="K48" s="87" t="s">
        <v>514</v>
      </c>
      <c r="L48" s="87" t="s">
        <v>514</v>
      </c>
      <c r="M48" s="88" t="s">
        <v>514</v>
      </c>
    </row>
    <row r="49" spans="2:13" ht="27.75" customHeight="1">
      <c r="B49" s="1245"/>
      <c r="C49" s="1246"/>
      <c r="D49" s="85"/>
      <c r="E49" s="1249" t="s">
        <v>33</v>
      </c>
      <c r="F49" s="1249"/>
      <c r="G49" s="1249"/>
      <c r="H49" s="1250"/>
      <c r="I49" s="86" t="s">
        <v>514</v>
      </c>
      <c r="J49" s="87" t="s">
        <v>514</v>
      </c>
      <c r="K49" s="87" t="s">
        <v>514</v>
      </c>
      <c r="L49" s="87" t="s">
        <v>514</v>
      </c>
      <c r="M49" s="88" t="s">
        <v>514</v>
      </c>
    </row>
    <row r="50" spans="2:13" ht="27.75" customHeight="1">
      <c r="B50" s="1254" t="s">
        <v>34</v>
      </c>
      <c r="C50" s="1255"/>
      <c r="D50" s="91"/>
      <c r="E50" s="1249" t="s">
        <v>35</v>
      </c>
      <c r="F50" s="1249"/>
      <c r="G50" s="1249"/>
      <c r="H50" s="1250"/>
      <c r="I50" s="86">
        <v>2674</v>
      </c>
      <c r="J50" s="87">
        <v>2328</v>
      </c>
      <c r="K50" s="87">
        <v>1830</v>
      </c>
      <c r="L50" s="87">
        <v>1900</v>
      </c>
      <c r="M50" s="88">
        <v>3180</v>
      </c>
    </row>
    <row r="51" spans="2:13" ht="27.75" customHeight="1">
      <c r="B51" s="1243"/>
      <c r="C51" s="1244"/>
      <c r="D51" s="85"/>
      <c r="E51" s="1249" t="s">
        <v>36</v>
      </c>
      <c r="F51" s="1249"/>
      <c r="G51" s="1249"/>
      <c r="H51" s="1250"/>
      <c r="I51" s="86" t="s">
        <v>514</v>
      </c>
      <c r="J51" s="87" t="s">
        <v>514</v>
      </c>
      <c r="K51" s="87" t="s">
        <v>514</v>
      </c>
      <c r="L51" s="87" t="s">
        <v>514</v>
      </c>
      <c r="M51" s="88" t="s">
        <v>514</v>
      </c>
    </row>
    <row r="52" spans="2:13" ht="27.75" customHeight="1">
      <c r="B52" s="1245"/>
      <c r="C52" s="1246"/>
      <c r="D52" s="85"/>
      <c r="E52" s="1249" t="s">
        <v>37</v>
      </c>
      <c r="F52" s="1249"/>
      <c r="G52" s="1249"/>
      <c r="H52" s="1250"/>
      <c r="I52" s="86">
        <v>5864</v>
      </c>
      <c r="J52" s="87">
        <v>5501</v>
      </c>
      <c r="K52" s="87">
        <v>5264</v>
      </c>
      <c r="L52" s="87">
        <v>5274</v>
      </c>
      <c r="M52" s="88">
        <v>5263</v>
      </c>
    </row>
    <row r="53" spans="2:13" ht="27.75" customHeight="1" thickBot="1">
      <c r="B53" s="1256" t="s">
        <v>21</v>
      </c>
      <c r="C53" s="1257"/>
      <c r="D53" s="92"/>
      <c r="E53" s="1258" t="s">
        <v>38</v>
      </c>
      <c r="F53" s="1258"/>
      <c r="G53" s="1258"/>
      <c r="H53" s="1259"/>
      <c r="I53" s="93">
        <v>2105</v>
      </c>
      <c r="J53" s="94">
        <v>2335</v>
      </c>
      <c r="K53" s="94">
        <v>2488</v>
      </c>
      <c r="L53" s="94">
        <v>2360</v>
      </c>
      <c r="M53" s="95">
        <v>1078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wgz2qIb6Dj1L4NdFVfYFYe4BhcW7C9cpl8ZhSok96xkfvSQIgT7aFc6gzWz7gkZ4bhkdJ2wG/O+7110i2JrgA==" saltValue="uQApkovL6kBwrQSsw1y9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O53" sqref="O5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8" t="s">
        <v>41</v>
      </c>
      <c r="D55" s="1268"/>
      <c r="E55" s="1269"/>
      <c r="F55" s="107">
        <v>308</v>
      </c>
      <c r="G55" s="107">
        <v>308</v>
      </c>
      <c r="H55" s="108">
        <v>1027</v>
      </c>
    </row>
    <row r="56" spans="2:8" ht="52.5" customHeight="1">
      <c r="B56" s="109"/>
      <c r="C56" s="1270" t="s">
        <v>42</v>
      </c>
      <c r="D56" s="1270"/>
      <c r="E56" s="1271"/>
      <c r="F56" s="110">
        <v>304</v>
      </c>
      <c r="G56" s="110">
        <v>305</v>
      </c>
      <c r="H56" s="111">
        <v>517</v>
      </c>
    </row>
    <row r="57" spans="2:8" ht="53.25" customHeight="1">
      <c r="B57" s="109"/>
      <c r="C57" s="1272" t="s">
        <v>43</v>
      </c>
      <c r="D57" s="1272"/>
      <c r="E57" s="1273"/>
      <c r="F57" s="112">
        <v>954</v>
      </c>
      <c r="G57" s="112">
        <v>988</v>
      </c>
      <c r="H57" s="113">
        <v>1362</v>
      </c>
    </row>
    <row r="58" spans="2:8" ht="45.75" customHeight="1">
      <c r="B58" s="114"/>
      <c r="C58" s="1260" t="s">
        <v>588</v>
      </c>
      <c r="D58" s="1261"/>
      <c r="E58" s="1262"/>
      <c r="F58" s="361">
        <v>450</v>
      </c>
      <c r="G58" s="361">
        <v>447</v>
      </c>
      <c r="H58" s="362">
        <v>439</v>
      </c>
    </row>
    <row r="59" spans="2:8" ht="45.75" customHeight="1">
      <c r="B59" s="114"/>
      <c r="C59" s="1260" t="s">
        <v>589</v>
      </c>
      <c r="D59" s="1261"/>
      <c r="E59" s="1262"/>
      <c r="F59" s="361">
        <v>139</v>
      </c>
      <c r="G59" s="361">
        <v>171</v>
      </c>
      <c r="H59" s="362">
        <v>201</v>
      </c>
    </row>
    <row r="60" spans="2:8" ht="45.75" customHeight="1">
      <c r="B60" s="114"/>
      <c r="C60" s="1260" t="s">
        <v>590</v>
      </c>
      <c r="D60" s="1261"/>
      <c r="E60" s="1262"/>
      <c r="F60" s="361" t="s">
        <v>578</v>
      </c>
      <c r="G60" s="361" t="s">
        <v>578</v>
      </c>
      <c r="H60" s="362">
        <v>200</v>
      </c>
    </row>
    <row r="61" spans="2:8" ht="45.75" customHeight="1">
      <c r="B61" s="114"/>
      <c r="C61" s="1260" t="s">
        <v>591</v>
      </c>
      <c r="D61" s="1261"/>
      <c r="E61" s="1262"/>
      <c r="F61" s="361">
        <v>181</v>
      </c>
      <c r="G61" s="361">
        <v>181</v>
      </c>
      <c r="H61" s="362">
        <v>181</v>
      </c>
    </row>
    <row r="62" spans="2:8" ht="45.75" customHeight="1" thickBot="1">
      <c r="B62" s="115"/>
      <c r="C62" s="1263" t="s">
        <v>592</v>
      </c>
      <c r="D62" s="1264"/>
      <c r="E62" s="1265"/>
      <c r="F62" s="363">
        <v>98</v>
      </c>
      <c r="G62" s="363">
        <v>106</v>
      </c>
      <c r="H62" s="364">
        <v>124</v>
      </c>
    </row>
    <row r="63" spans="2:8" ht="52.5" customHeight="1" thickBot="1">
      <c r="B63" s="116"/>
      <c r="C63" s="1266" t="s">
        <v>44</v>
      </c>
      <c r="D63" s="1266"/>
      <c r="E63" s="1267"/>
      <c r="F63" s="117">
        <v>1567</v>
      </c>
      <c r="G63" s="117">
        <v>1601</v>
      </c>
      <c r="H63" s="118">
        <v>2905</v>
      </c>
    </row>
    <row r="64" spans="2:8" ht="15" customHeight="1"/>
    <row r="65" ht="0" hidden="1" customHeight="1"/>
    <row r="66" ht="0" hidden="1" customHeight="1"/>
  </sheetData>
  <sheetProtection algorithmName="SHA-512" hashValue="YtY+A7Y2BBl/+JNOQg4p4NOCuOSVTxjPCj8v12PXEfrwV+ym3KY+bVlA8GUXwQ4Ha1WK4+dC4wkIHthI+sD2/w==" saltValue="ZIEeg0chBnXvFSma55WF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CC32" sqref="CC32"/>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66"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67"/>
      <c r="DG4" s="267"/>
      <c r="DH4" s="267"/>
      <c r="DI4" s="267"/>
      <c r="DJ4" s="267"/>
      <c r="DK4" s="267"/>
      <c r="DL4" s="267"/>
      <c r="DM4" s="267"/>
      <c r="DN4" s="267"/>
      <c r="DO4" s="267"/>
      <c r="DP4" s="267"/>
      <c r="DQ4" s="267"/>
      <c r="DR4" s="267"/>
      <c r="DS4" s="267"/>
      <c r="DT4" s="267"/>
      <c r="DU4" s="267"/>
      <c r="DV4" s="267"/>
      <c r="DW4" s="267"/>
    </row>
    <row r="5" spans="1:143" s="266"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67"/>
      <c r="DG5" s="267"/>
      <c r="DH5" s="267"/>
      <c r="DI5" s="267"/>
      <c r="DJ5" s="267"/>
      <c r="DK5" s="267"/>
      <c r="DL5" s="267"/>
      <c r="DM5" s="267"/>
      <c r="DN5" s="267"/>
      <c r="DO5" s="267"/>
      <c r="DP5" s="267"/>
      <c r="DQ5" s="267"/>
      <c r="DR5" s="267"/>
      <c r="DS5" s="267"/>
      <c r="DT5" s="267"/>
      <c r="DU5" s="267"/>
      <c r="DV5" s="267"/>
      <c r="DW5" s="267"/>
    </row>
    <row r="6" spans="1:143" s="266"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67"/>
      <c r="DG6" s="267"/>
      <c r="DH6" s="267"/>
      <c r="DI6" s="267"/>
      <c r="DJ6" s="267"/>
      <c r="DK6" s="267"/>
      <c r="DL6" s="267"/>
      <c r="DM6" s="267"/>
      <c r="DN6" s="267"/>
      <c r="DO6" s="267"/>
      <c r="DP6" s="267"/>
      <c r="DQ6" s="267"/>
      <c r="DR6" s="267"/>
      <c r="DS6" s="267"/>
      <c r="DT6" s="267"/>
      <c r="DU6" s="267"/>
      <c r="DV6" s="267"/>
      <c r="DW6" s="267"/>
    </row>
    <row r="7" spans="1:143" s="266"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67"/>
      <c r="DG7" s="267"/>
      <c r="DH7" s="267"/>
      <c r="DI7" s="267"/>
      <c r="DJ7" s="267"/>
      <c r="DK7" s="267"/>
      <c r="DL7" s="267"/>
      <c r="DM7" s="267"/>
      <c r="DN7" s="267"/>
      <c r="DO7" s="267"/>
      <c r="DP7" s="267"/>
      <c r="DQ7" s="267"/>
      <c r="DR7" s="267"/>
      <c r="DS7" s="267"/>
      <c r="DT7" s="267"/>
      <c r="DU7" s="267"/>
      <c r="DV7" s="267"/>
      <c r="DW7" s="267"/>
    </row>
    <row r="8" spans="1:143" s="266"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67"/>
      <c r="DG8" s="267"/>
      <c r="DH8" s="267"/>
      <c r="DI8" s="267"/>
      <c r="DJ8" s="267"/>
      <c r="DK8" s="267"/>
      <c r="DL8" s="267"/>
      <c r="DM8" s="267"/>
      <c r="DN8" s="267"/>
      <c r="DO8" s="267"/>
      <c r="DP8" s="267"/>
      <c r="DQ8" s="267"/>
      <c r="DR8" s="267"/>
      <c r="DS8" s="267"/>
      <c r="DT8" s="267"/>
      <c r="DU8" s="267"/>
      <c r="DV8" s="267"/>
      <c r="DW8" s="267"/>
    </row>
    <row r="9" spans="1:143" s="266"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67"/>
      <c r="DG9" s="267"/>
      <c r="DH9" s="267"/>
      <c r="DI9" s="267"/>
      <c r="DJ9" s="267"/>
      <c r="DK9" s="267"/>
      <c r="DL9" s="267"/>
      <c r="DM9" s="267"/>
      <c r="DN9" s="267"/>
      <c r="DO9" s="267"/>
      <c r="DP9" s="267"/>
      <c r="DQ9" s="267"/>
      <c r="DR9" s="267"/>
      <c r="DS9" s="267"/>
      <c r="DT9" s="267"/>
      <c r="DU9" s="267"/>
      <c r="DV9" s="267"/>
      <c r="DW9" s="267"/>
    </row>
    <row r="10" spans="1:143" s="266"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67"/>
      <c r="DG10" s="267"/>
      <c r="DH10" s="267"/>
      <c r="DI10" s="267"/>
      <c r="DJ10" s="267"/>
      <c r="DK10" s="267"/>
      <c r="DL10" s="267"/>
      <c r="DM10" s="267"/>
      <c r="DN10" s="267"/>
      <c r="DO10" s="267"/>
      <c r="DP10" s="267"/>
      <c r="DQ10" s="267"/>
      <c r="DR10" s="267"/>
      <c r="DS10" s="267"/>
      <c r="DT10" s="267"/>
      <c r="DU10" s="267"/>
      <c r="DV10" s="267"/>
      <c r="DW10" s="267"/>
      <c r="EM10" s="266" t="s">
        <v>593</v>
      </c>
    </row>
    <row r="11" spans="1:143" s="266"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67"/>
      <c r="DG11" s="267"/>
      <c r="DH11" s="267"/>
      <c r="DI11" s="267"/>
      <c r="DJ11" s="267"/>
      <c r="DK11" s="267"/>
      <c r="DL11" s="267"/>
      <c r="DM11" s="267"/>
      <c r="DN11" s="267"/>
      <c r="DO11" s="267"/>
      <c r="DP11" s="267"/>
      <c r="DQ11" s="267"/>
      <c r="DR11" s="267"/>
      <c r="DS11" s="267"/>
      <c r="DT11" s="267"/>
      <c r="DU11" s="267"/>
      <c r="DV11" s="267"/>
      <c r="DW11" s="267"/>
    </row>
    <row r="12" spans="1:143" s="266"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67"/>
      <c r="DG12" s="267"/>
      <c r="DH12" s="267"/>
      <c r="DI12" s="267"/>
      <c r="DJ12" s="267"/>
      <c r="DK12" s="267"/>
      <c r="DL12" s="267"/>
      <c r="DM12" s="267"/>
      <c r="DN12" s="267"/>
      <c r="DO12" s="267"/>
      <c r="DP12" s="267"/>
      <c r="DQ12" s="267"/>
      <c r="DR12" s="267"/>
      <c r="DS12" s="267"/>
      <c r="DT12" s="267"/>
      <c r="DU12" s="267"/>
      <c r="DV12" s="267"/>
      <c r="DW12" s="267"/>
      <c r="EM12" s="266" t="s">
        <v>593</v>
      </c>
    </row>
    <row r="13" spans="1:143" s="266"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67"/>
      <c r="DG13" s="267"/>
      <c r="DH13" s="267"/>
      <c r="DI13" s="267"/>
      <c r="DJ13" s="267"/>
      <c r="DK13" s="267"/>
      <c r="DL13" s="267"/>
      <c r="DM13" s="267"/>
      <c r="DN13" s="267"/>
      <c r="DO13" s="267"/>
      <c r="DP13" s="267"/>
      <c r="DQ13" s="267"/>
      <c r="DR13" s="267"/>
      <c r="DS13" s="267"/>
      <c r="DT13" s="267"/>
      <c r="DU13" s="267"/>
      <c r="DV13" s="267"/>
      <c r="DW13" s="267"/>
    </row>
    <row r="14" spans="1:143" s="266"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67"/>
      <c r="DG14" s="267"/>
      <c r="DH14" s="267"/>
      <c r="DI14" s="267"/>
      <c r="DJ14" s="267"/>
      <c r="DK14" s="267"/>
      <c r="DL14" s="267"/>
      <c r="DM14" s="267"/>
      <c r="DN14" s="267"/>
      <c r="DO14" s="267"/>
      <c r="DP14" s="267"/>
      <c r="DQ14" s="267"/>
      <c r="DR14" s="267"/>
      <c r="DS14" s="267"/>
      <c r="DT14" s="267"/>
      <c r="DU14" s="267"/>
      <c r="DV14" s="267"/>
      <c r="DW14" s="267"/>
    </row>
    <row r="15" spans="1:143" s="266"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67"/>
      <c r="DG15" s="267"/>
      <c r="DH15" s="267"/>
      <c r="DI15" s="267"/>
      <c r="DJ15" s="267"/>
      <c r="DK15" s="267"/>
      <c r="DL15" s="267"/>
      <c r="DM15" s="267"/>
      <c r="DN15" s="267"/>
      <c r="DO15" s="267"/>
      <c r="DP15" s="267"/>
      <c r="DQ15" s="267"/>
      <c r="DR15" s="267"/>
      <c r="DS15" s="267"/>
      <c r="DT15" s="267"/>
      <c r="DU15" s="267"/>
      <c r="DV15" s="267"/>
      <c r="DW15" s="267"/>
    </row>
    <row r="16" spans="1:143" s="266"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67"/>
      <c r="DG16" s="267"/>
      <c r="DH16" s="267"/>
      <c r="DI16" s="267"/>
      <c r="DJ16" s="267"/>
      <c r="DK16" s="267"/>
      <c r="DL16" s="267"/>
      <c r="DM16" s="267"/>
      <c r="DN16" s="267"/>
      <c r="DO16" s="267"/>
      <c r="DP16" s="267"/>
      <c r="DQ16" s="267"/>
      <c r="DR16" s="267"/>
      <c r="DS16" s="267"/>
      <c r="DT16" s="267"/>
      <c r="DU16" s="267"/>
      <c r="DV16" s="267"/>
      <c r="DW16" s="267"/>
    </row>
    <row r="17" spans="1:351" s="266"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67"/>
      <c r="DG17" s="267"/>
      <c r="DH17" s="267"/>
      <c r="DI17" s="267"/>
      <c r="DJ17" s="267"/>
      <c r="DK17" s="267"/>
      <c r="DL17" s="267"/>
      <c r="DM17" s="267"/>
      <c r="DN17" s="267"/>
      <c r="DO17" s="267"/>
      <c r="DP17" s="267"/>
      <c r="DQ17" s="267"/>
      <c r="DR17" s="267"/>
      <c r="DS17" s="267"/>
      <c r="DT17" s="267"/>
      <c r="DU17" s="267"/>
      <c r="DV17" s="267"/>
      <c r="DW17" s="267"/>
    </row>
    <row r="18" spans="1:351" s="266"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67"/>
      <c r="DG18" s="267"/>
      <c r="DH18" s="267"/>
      <c r="DI18" s="267"/>
      <c r="DJ18" s="267"/>
      <c r="DK18" s="267"/>
      <c r="DL18" s="267"/>
      <c r="DM18" s="267"/>
      <c r="DN18" s="267"/>
      <c r="DO18" s="267"/>
      <c r="DP18" s="267"/>
      <c r="DQ18" s="267"/>
      <c r="DR18" s="267"/>
      <c r="DS18" s="267"/>
      <c r="DT18" s="267"/>
      <c r="DU18" s="267"/>
      <c r="DV18" s="267"/>
      <c r="DW18" s="267"/>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7" t="s">
        <v>596</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597</v>
      </c>
    </row>
    <row r="50" spans="1:109">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c r="B51" s="374"/>
      <c r="G51" s="1282"/>
      <c r="H51" s="1282"/>
      <c r="I51" s="1296"/>
      <c r="J51" s="1296"/>
      <c r="K51" s="1281"/>
      <c r="L51" s="1281"/>
      <c r="M51" s="1281"/>
      <c r="N51" s="1281"/>
      <c r="AM51" s="383"/>
      <c r="AN51" s="1277" t="s">
        <v>598</v>
      </c>
      <c r="AO51" s="1277"/>
      <c r="AP51" s="1277"/>
      <c r="AQ51" s="1277"/>
      <c r="AR51" s="1277"/>
      <c r="AS51" s="1277"/>
      <c r="AT51" s="1277"/>
      <c r="AU51" s="1277"/>
      <c r="AV51" s="1277"/>
      <c r="AW51" s="1277"/>
      <c r="AX51" s="1277"/>
      <c r="AY51" s="1277"/>
      <c r="AZ51" s="1277"/>
      <c r="BA51" s="1277"/>
      <c r="BB51" s="1277" t="s">
        <v>599</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74">
        <v>75.400000000000006</v>
      </c>
      <c r="CG51" s="1274"/>
      <c r="CH51" s="1274"/>
      <c r="CI51" s="1274"/>
      <c r="CJ51" s="1274"/>
      <c r="CK51" s="1274"/>
      <c r="CL51" s="1274"/>
      <c r="CM51" s="1274"/>
      <c r="CN51" s="1274">
        <v>77.099999999999994</v>
      </c>
      <c r="CO51" s="1274"/>
      <c r="CP51" s="1274"/>
      <c r="CQ51" s="1274"/>
      <c r="CR51" s="1274"/>
      <c r="CS51" s="1274"/>
      <c r="CT51" s="1274"/>
      <c r="CU51" s="1274"/>
      <c r="CV51" s="1274">
        <v>35.4</v>
      </c>
      <c r="CW51" s="1274"/>
      <c r="CX51" s="1274"/>
      <c r="CY51" s="1274"/>
      <c r="CZ51" s="1274"/>
      <c r="DA51" s="1274"/>
      <c r="DB51" s="1274"/>
      <c r="DC51" s="1274"/>
    </row>
    <row r="52" spans="1:109">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600</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74">
        <v>62.1</v>
      </c>
      <c r="CG53" s="1274"/>
      <c r="CH53" s="1274"/>
      <c r="CI53" s="1274"/>
      <c r="CJ53" s="1274"/>
      <c r="CK53" s="1274"/>
      <c r="CL53" s="1274"/>
      <c r="CM53" s="1274"/>
      <c r="CN53" s="1274">
        <v>62.9</v>
      </c>
      <c r="CO53" s="1274"/>
      <c r="CP53" s="1274"/>
      <c r="CQ53" s="1274"/>
      <c r="CR53" s="1274"/>
      <c r="CS53" s="1274"/>
      <c r="CT53" s="1274"/>
      <c r="CU53" s="1274"/>
      <c r="CV53" s="1274">
        <v>64.400000000000006</v>
      </c>
      <c r="CW53" s="1274"/>
      <c r="CX53" s="1274"/>
      <c r="CY53" s="1274"/>
      <c r="CZ53" s="1274"/>
      <c r="DA53" s="1274"/>
      <c r="DB53" s="1274"/>
      <c r="DC53" s="1274"/>
    </row>
    <row r="54" spans="1:109">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382"/>
      <c r="B55" s="374"/>
      <c r="G55" s="1280"/>
      <c r="H55" s="1280"/>
      <c r="I55" s="1280"/>
      <c r="J55" s="1280"/>
      <c r="K55" s="1281"/>
      <c r="L55" s="1281"/>
      <c r="M55" s="1281"/>
      <c r="N55" s="1281"/>
      <c r="AN55" s="1279" t="s">
        <v>601</v>
      </c>
      <c r="AO55" s="1279"/>
      <c r="AP55" s="1279"/>
      <c r="AQ55" s="1279"/>
      <c r="AR55" s="1279"/>
      <c r="AS55" s="1279"/>
      <c r="AT55" s="1279"/>
      <c r="AU55" s="1279"/>
      <c r="AV55" s="1279"/>
      <c r="AW55" s="1279"/>
      <c r="AX55" s="1279"/>
      <c r="AY55" s="1279"/>
      <c r="AZ55" s="1279"/>
      <c r="BA55" s="1279"/>
      <c r="BB55" s="1277" t="s">
        <v>599</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74">
        <v>20.2</v>
      </c>
      <c r="CG55" s="1274"/>
      <c r="CH55" s="1274"/>
      <c r="CI55" s="1274"/>
      <c r="CJ55" s="1274"/>
      <c r="CK55" s="1274"/>
      <c r="CL55" s="1274"/>
      <c r="CM55" s="1274"/>
      <c r="CN55" s="1274">
        <v>38.5</v>
      </c>
      <c r="CO55" s="1274"/>
      <c r="CP55" s="1274"/>
      <c r="CQ55" s="1274"/>
      <c r="CR55" s="1274"/>
      <c r="CS55" s="1274"/>
      <c r="CT55" s="1274"/>
      <c r="CU55" s="1274"/>
      <c r="CV55" s="1274">
        <v>32.799999999999997</v>
      </c>
      <c r="CW55" s="1274"/>
      <c r="CX55" s="1274"/>
      <c r="CY55" s="1274"/>
      <c r="CZ55" s="1274"/>
      <c r="DA55" s="1274"/>
      <c r="DB55" s="1274"/>
      <c r="DC55" s="1274"/>
    </row>
    <row r="56" spans="1:109">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600</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74">
        <v>55.8</v>
      </c>
      <c r="CG57" s="1274"/>
      <c r="CH57" s="1274"/>
      <c r="CI57" s="1274"/>
      <c r="CJ57" s="1274"/>
      <c r="CK57" s="1274"/>
      <c r="CL57" s="1274"/>
      <c r="CM57" s="1274"/>
      <c r="CN57" s="1274">
        <v>57.6</v>
      </c>
      <c r="CO57" s="1274"/>
      <c r="CP57" s="1274"/>
      <c r="CQ57" s="1274"/>
      <c r="CR57" s="1274"/>
      <c r="CS57" s="1274"/>
      <c r="CT57" s="1274"/>
      <c r="CU57" s="1274"/>
      <c r="CV57" s="1274">
        <v>59.3</v>
      </c>
      <c r="CW57" s="1274"/>
      <c r="CX57" s="1274"/>
      <c r="CY57" s="1274"/>
      <c r="CZ57" s="1274"/>
      <c r="DA57" s="1274"/>
      <c r="DB57" s="1274"/>
      <c r="DC57" s="1274"/>
      <c r="DD57" s="387"/>
      <c r="DE57" s="386"/>
    </row>
    <row r="58" spans="1:109" s="382" customFormat="1">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7" t="s">
        <v>603</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597</v>
      </c>
    </row>
    <row r="72" spans="2:107">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c r="B73" s="374"/>
      <c r="G73" s="1282"/>
      <c r="H73" s="1282"/>
      <c r="I73" s="1282"/>
      <c r="J73" s="1282"/>
      <c r="K73" s="1278"/>
      <c r="L73" s="1278"/>
      <c r="M73" s="1278"/>
      <c r="N73" s="1278"/>
      <c r="AM73" s="383"/>
      <c r="AN73" s="1277" t="s">
        <v>598</v>
      </c>
      <c r="AO73" s="1277"/>
      <c r="AP73" s="1277"/>
      <c r="AQ73" s="1277"/>
      <c r="AR73" s="1277"/>
      <c r="AS73" s="1277"/>
      <c r="AT73" s="1277"/>
      <c r="AU73" s="1277"/>
      <c r="AV73" s="1277"/>
      <c r="AW73" s="1277"/>
      <c r="AX73" s="1277"/>
      <c r="AY73" s="1277"/>
      <c r="AZ73" s="1277"/>
      <c r="BA73" s="1277"/>
      <c r="BB73" s="1277" t="s">
        <v>599</v>
      </c>
      <c r="BC73" s="1277"/>
      <c r="BD73" s="1277"/>
      <c r="BE73" s="1277"/>
      <c r="BF73" s="1277"/>
      <c r="BG73" s="1277"/>
      <c r="BH73" s="1277"/>
      <c r="BI73" s="1277"/>
      <c r="BJ73" s="1277"/>
      <c r="BK73" s="1277"/>
      <c r="BL73" s="1277"/>
      <c r="BM73" s="1277"/>
      <c r="BN73" s="1277"/>
      <c r="BO73" s="1277"/>
      <c r="BP73" s="1274">
        <v>61.6</v>
      </c>
      <c r="BQ73" s="1274"/>
      <c r="BR73" s="1274"/>
      <c r="BS73" s="1274"/>
      <c r="BT73" s="1274"/>
      <c r="BU73" s="1274"/>
      <c r="BV73" s="1274"/>
      <c r="BW73" s="1274"/>
      <c r="BX73" s="1274">
        <v>67.099999999999994</v>
      </c>
      <c r="BY73" s="1274"/>
      <c r="BZ73" s="1274"/>
      <c r="CA73" s="1274"/>
      <c r="CB73" s="1274"/>
      <c r="CC73" s="1274"/>
      <c r="CD73" s="1274"/>
      <c r="CE73" s="1274"/>
      <c r="CF73" s="1274">
        <v>75.400000000000006</v>
      </c>
      <c r="CG73" s="1274"/>
      <c r="CH73" s="1274"/>
      <c r="CI73" s="1274"/>
      <c r="CJ73" s="1274"/>
      <c r="CK73" s="1274"/>
      <c r="CL73" s="1274"/>
      <c r="CM73" s="1274"/>
      <c r="CN73" s="1274">
        <v>77.099999999999994</v>
      </c>
      <c r="CO73" s="1274"/>
      <c r="CP73" s="1274"/>
      <c r="CQ73" s="1274"/>
      <c r="CR73" s="1274"/>
      <c r="CS73" s="1274"/>
      <c r="CT73" s="1274"/>
      <c r="CU73" s="1274"/>
      <c r="CV73" s="1274">
        <v>35.4</v>
      </c>
      <c r="CW73" s="1274"/>
      <c r="CX73" s="1274"/>
      <c r="CY73" s="1274"/>
      <c r="CZ73" s="1274"/>
      <c r="DA73" s="1274"/>
      <c r="DB73" s="1274"/>
      <c r="DC73" s="1274"/>
    </row>
    <row r="74" spans="2:107">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604</v>
      </c>
      <c r="BC75" s="1277"/>
      <c r="BD75" s="1277"/>
      <c r="BE75" s="1277"/>
      <c r="BF75" s="1277"/>
      <c r="BG75" s="1277"/>
      <c r="BH75" s="1277"/>
      <c r="BI75" s="1277"/>
      <c r="BJ75" s="1277"/>
      <c r="BK75" s="1277"/>
      <c r="BL75" s="1277"/>
      <c r="BM75" s="1277"/>
      <c r="BN75" s="1277"/>
      <c r="BO75" s="1277"/>
      <c r="BP75" s="1274">
        <v>14.2</v>
      </c>
      <c r="BQ75" s="1274"/>
      <c r="BR75" s="1274"/>
      <c r="BS75" s="1274"/>
      <c r="BT75" s="1274"/>
      <c r="BU75" s="1274"/>
      <c r="BV75" s="1274"/>
      <c r="BW75" s="1274"/>
      <c r="BX75" s="1274">
        <v>12.7</v>
      </c>
      <c r="BY75" s="1274"/>
      <c r="BZ75" s="1274"/>
      <c r="CA75" s="1274"/>
      <c r="CB75" s="1274"/>
      <c r="CC75" s="1274"/>
      <c r="CD75" s="1274"/>
      <c r="CE75" s="1274"/>
      <c r="CF75" s="1274">
        <v>11.6</v>
      </c>
      <c r="CG75" s="1274"/>
      <c r="CH75" s="1274"/>
      <c r="CI75" s="1274"/>
      <c r="CJ75" s="1274"/>
      <c r="CK75" s="1274"/>
      <c r="CL75" s="1274"/>
      <c r="CM75" s="1274"/>
      <c r="CN75" s="1274">
        <v>11.5</v>
      </c>
      <c r="CO75" s="1274"/>
      <c r="CP75" s="1274"/>
      <c r="CQ75" s="1274"/>
      <c r="CR75" s="1274"/>
      <c r="CS75" s="1274"/>
      <c r="CT75" s="1274"/>
      <c r="CU75" s="1274"/>
      <c r="CV75" s="1274">
        <v>11.9</v>
      </c>
      <c r="CW75" s="1274"/>
      <c r="CX75" s="1274"/>
      <c r="CY75" s="1274"/>
      <c r="CZ75" s="1274"/>
      <c r="DA75" s="1274"/>
      <c r="DB75" s="1274"/>
      <c r="DC75" s="1274"/>
    </row>
    <row r="76" spans="2:107">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374"/>
      <c r="G77" s="1280"/>
      <c r="H77" s="1280"/>
      <c r="I77" s="1280"/>
      <c r="J77" s="1280"/>
      <c r="K77" s="1278"/>
      <c r="L77" s="1278"/>
      <c r="M77" s="1278"/>
      <c r="N77" s="1278"/>
      <c r="AN77" s="1279" t="s">
        <v>601</v>
      </c>
      <c r="AO77" s="1279"/>
      <c r="AP77" s="1279"/>
      <c r="AQ77" s="1279"/>
      <c r="AR77" s="1279"/>
      <c r="AS77" s="1279"/>
      <c r="AT77" s="1279"/>
      <c r="AU77" s="1279"/>
      <c r="AV77" s="1279"/>
      <c r="AW77" s="1279"/>
      <c r="AX77" s="1279"/>
      <c r="AY77" s="1279"/>
      <c r="AZ77" s="1279"/>
      <c r="BA77" s="1279"/>
      <c r="BB77" s="1277" t="s">
        <v>599</v>
      </c>
      <c r="BC77" s="1277"/>
      <c r="BD77" s="1277"/>
      <c r="BE77" s="1277"/>
      <c r="BF77" s="1277"/>
      <c r="BG77" s="1277"/>
      <c r="BH77" s="1277"/>
      <c r="BI77" s="1277"/>
      <c r="BJ77" s="1277"/>
      <c r="BK77" s="1277"/>
      <c r="BL77" s="1277"/>
      <c r="BM77" s="1277"/>
      <c r="BN77" s="1277"/>
      <c r="BO77" s="1277"/>
      <c r="BP77" s="1274">
        <v>24.3</v>
      </c>
      <c r="BQ77" s="1274"/>
      <c r="BR77" s="1274"/>
      <c r="BS77" s="1274"/>
      <c r="BT77" s="1274"/>
      <c r="BU77" s="1274"/>
      <c r="BV77" s="1274"/>
      <c r="BW77" s="1274"/>
      <c r="BX77" s="1274">
        <v>0</v>
      </c>
      <c r="BY77" s="1274"/>
      <c r="BZ77" s="1274"/>
      <c r="CA77" s="1274"/>
      <c r="CB77" s="1274"/>
      <c r="CC77" s="1274"/>
      <c r="CD77" s="1274"/>
      <c r="CE77" s="1274"/>
      <c r="CF77" s="1274">
        <v>20.2</v>
      </c>
      <c r="CG77" s="1274"/>
      <c r="CH77" s="1274"/>
      <c r="CI77" s="1274"/>
      <c r="CJ77" s="1274"/>
      <c r="CK77" s="1274"/>
      <c r="CL77" s="1274"/>
      <c r="CM77" s="1274"/>
      <c r="CN77" s="1274">
        <v>38.5</v>
      </c>
      <c r="CO77" s="1274"/>
      <c r="CP77" s="1274"/>
      <c r="CQ77" s="1274"/>
      <c r="CR77" s="1274"/>
      <c r="CS77" s="1274"/>
      <c r="CT77" s="1274"/>
      <c r="CU77" s="1274"/>
      <c r="CV77" s="1274">
        <v>32.799999999999997</v>
      </c>
      <c r="CW77" s="1274"/>
      <c r="CX77" s="1274"/>
      <c r="CY77" s="1274"/>
      <c r="CZ77" s="1274"/>
      <c r="DA77" s="1274"/>
      <c r="DB77" s="1274"/>
      <c r="DC77" s="1274"/>
    </row>
    <row r="78" spans="2:107">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604</v>
      </c>
      <c r="BC79" s="1277"/>
      <c r="BD79" s="1277"/>
      <c r="BE79" s="1277"/>
      <c r="BF79" s="1277"/>
      <c r="BG79" s="1277"/>
      <c r="BH79" s="1277"/>
      <c r="BI79" s="1277"/>
      <c r="BJ79" s="1277"/>
      <c r="BK79" s="1277"/>
      <c r="BL79" s="1277"/>
      <c r="BM79" s="1277"/>
      <c r="BN79" s="1277"/>
      <c r="BO79" s="1277"/>
      <c r="BP79" s="1274">
        <v>9.8000000000000007</v>
      </c>
      <c r="BQ79" s="1274"/>
      <c r="BR79" s="1274"/>
      <c r="BS79" s="1274"/>
      <c r="BT79" s="1274"/>
      <c r="BU79" s="1274"/>
      <c r="BV79" s="1274"/>
      <c r="BW79" s="1274"/>
      <c r="BX79" s="1274">
        <v>8.5</v>
      </c>
      <c r="BY79" s="1274"/>
      <c r="BZ79" s="1274"/>
      <c r="CA79" s="1274"/>
      <c r="CB79" s="1274"/>
      <c r="CC79" s="1274"/>
      <c r="CD79" s="1274"/>
      <c r="CE79" s="1274"/>
      <c r="CF79" s="1274">
        <v>9.3000000000000007</v>
      </c>
      <c r="CG79" s="1274"/>
      <c r="CH79" s="1274"/>
      <c r="CI79" s="1274"/>
      <c r="CJ79" s="1274"/>
      <c r="CK79" s="1274"/>
      <c r="CL79" s="1274"/>
      <c r="CM79" s="1274"/>
      <c r="CN79" s="1274">
        <v>9.1999999999999993</v>
      </c>
      <c r="CO79" s="1274"/>
      <c r="CP79" s="1274"/>
      <c r="CQ79" s="1274"/>
      <c r="CR79" s="1274"/>
      <c r="CS79" s="1274"/>
      <c r="CT79" s="1274"/>
      <c r="CU79" s="1274"/>
      <c r="CV79" s="1274">
        <v>9.1</v>
      </c>
      <c r="CW79" s="1274"/>
      <c r="CX79" s="1274"/>
      <c r="CY79" s="1274"/>
      <c r="CZ79" s="1274"/>
      <c r="DA79" s="1274"/>
      <c r="DB79" s="1274"/>
      <c r="DC79" s="1274"/>
    </row>
    <row r="80" spans="2:107">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SIJlnTMJL6MYktXHlMsuRFXrRlh6TCcTQKYhodqdHEF8SfsZtFcl9H5r1PhWxT+8wggdkej/1N11nvQInDnMA==" saltValue="FvpeID2j9BuJynEb8+H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CC32" sqref="CC32"/>
    </sheetView>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ilm2mcZ6G2xS1AVEhe8kgHsDMT3j5SAWQHQAX1C2x/PHNefA133/Us1KbslrvK0vsOA0WDpO3GepQvWuSdKlQ==" saltValue="utHrOhAhF++uAL0FdQ2C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C32" sqref="CC32"/>
    </sheetView>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c r="AG59" s="266"/>
      <c r="AH59" s="266"/>
    </row>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AkNBxksSKZ5jYqUG2CCeRciQLZekxBmmEpyXiV4iY3jCKMoyNotNbgk2Tuw2/2KjgnFfZT62oU8qWkbePL63Q==" saltValue="elSO3X2XpUyCaAMr/LnY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5" customWidth="1"/>
    <col min="2" max="8" width="13.375" style="125" customWidth="1"/>
    <col min="9" max="16384" width="11.125" style="125"/>
  </cols>
  <sheetData>
    <row r="1" spans="1:8">
      <c r="A1" s="119"/>
      <c r="B1" s="120"/>
      <c r="C1" s="121"/>
      <c r="D1" s="122"/>
      <c r="E1" s="123"/>
      <c r="F1" s="123"/>
      <c r="G1" s="123"/>
      <c r="H1" s="124"/>
    </row>
    <row r="2" spans="1:8">
      <c r="A2" s="126"/>
      <c r="B2" s="127"/>
      <c r="C2" s="128"/>
      <c r="D2" s="129" t="s">
        <v>45</v>
      </c>
      <c r="E2" s="130"/>
      <c r="F2" s="131" t="s">
        <v>553</v>
      </c>
      <c r="G2" s="132"/>
      <c r="H2" s="133"/>
    </row>
    <row r="3" spans="1:8">
      <c r="A3" s="129" t="s">
        <v>546</v>
      </c>
      <c r="B3" s="134"/>
      <c r="C3" s="135"/>
      <c r="D3" s="136">
        <v>111321</v>
      </c>
      <c r="E3" s="137"/>
      <c r="F3" s="138">
        <v>105751</v>
      </c>
      <c r="G3" s="139"/>
      <c r="H3" s="140"/>
    </row>
    <row r="4" spans="1:8">
      <c r="A4" s="141"/>
      <c r="B4" s="142"/>
      <c r="C4" s="143"/>
      <c r="D4" s="144">
        <v>12894</v>
      </c>
      <c r="E4" s="145"/>
      <c r="F4" s="146">
        <v>49969</v>
      </c>
      <c r="G4" s="147"/>
      <c r="H4" s="148"/>
    </row>
    <row r="5" spans="1:8">
      <c r="A5" s="129" t="s">
        <v>548</v>
      </c>
      <c r="B5" s="134"/>
      <c r="C5" s="135"/>
      <c r="D5" s="136">
        <v>84029</v>
      </c>
      <c r="E5" s="137"/>
      <c r="F5" s="138">
        <v>158564</v>
      </c>
      <c r="G5" s="139"/>
      <c r="H5" s="140"/>
    </row>
    <row r="6" spans="1:8">
      <c r="A6" s="141"/>
      <c r="B6" s="142"/>
      <c r="C6" s="143"/>
      <c r="D6" s="144">
        <v>28097</v>
      </c>
      <c r="E6" s="145"/>
      <c r="F6" s="146">
        <v>48412</v>
      </c>
      <c r="G6" s="147"/>
      <c r="H6" s="148"/>
    </row>
    <row r="7" spans="1:8">
      <c r="A7" s="129" t="s">
        <v>549</v>
      </c>
      <c r="B7" s="134"/>
      <c r="C7" s="135"/>
      <c r="D7" s="136">
        <v>82772</v>
      </c>
      <c r="E7" s="137"/>
      <c r="F7" s="138">
        <v>106092</v>
      </c>
      <c r="G7" s="139"/>
      <c r="H7" s="140"/>
    </row>
    <row r="8" spans="1:8">
      <c r="A8" s="141"/>
      <c r="B8" s="142"/>
      <c r="C8" s="143"/>
      <c r="D8" s="144">
        <v>17161</v>
      </c>
      <c r="E8" s="145"/>
      <c r="F8" s="146">
        <v>44299</v>
      </c>
      <c r="G8" s="147"/>
      <c r="H8" s="148"/>
    </row>
    <row r="9" spans="1:8">
      <c r="A9" s="129" t="s">
        <v>550</v>
      </c>
      <c r="B9" s="134"/>
      <c r="C9" s="135"/>
      <c r="D9" s="136">
        <v>87848</v>
      </c>
      <c r="E9" s="137"/>
      <c r="F9" s="138">
        <v>78903</v>
      </c>
      <c r="G9" s="139"/>
      <c r="H9" s="140"/>
    </row>
    <row r="10" spans="1:8">
      <c r="A10" s="141"/>
      <c r="B10" s="142"/>
      <c r="C10" s="143"/>
      <c r="D10" s="144">
        <v>12386</v>
      </c>
      <c r="E10" s="145"/>
      <c r="F10" s="146">
        <v>49201</v>
      </c>
      <c r="G10" s="147"/>
      <c r="H10" s="148"/>
    </row>
    <row r="11" spans="1:8">
      <c r="A11" s="129" t="s">
        <v>551</v>
      </c>
      <c r="B11" s="134"/>
      <c r="C11" s="135"/>
      <c r="D11" s="136">
        <v>55789</v>
      </c>
      <c r="E11" s="137"/>
      <c r="F11" s="138">
        <v>82993</v>
      </c>
      <c r="G11" s="139"/>
      <c r="H11" s="140"/>
    </row>
    <row r="12" spans="1:8">
      <c r="A12" s="141"/>
      <c r="B12" s="142"/>
      <c r="C12" s="149"/>
      <c r="D12" s="144">
        <v>23086</v>
      </c>
      <c r="E12" s="145"/>
      <c r="F12" s="146">
        <v>46787</v>
      </c>
      <c r="G12" s="147"/>
      <c r="H12" s="148"/>
    </row>
    <row r="13" spans="1:8">
      <c r="A13" s="129"/>
      <c r="B13" s="134"/>
      <c r="C13" s="150"/>
      <c r="D13" s="151">
        <v>84352</v>
      </c>
      <c r="E13" s="152"/>
      <c r="F13" s="153">
        <v>106461</v>
      </c>
      <c r="G13" s="154"/>
      <c r="H13" s="140"/>
    </row>
    <row r="14" spans="1:8">
      <c r="A14" s="141"/>
      <c r="B14" s="142"/>
      <c r="C14" s="143"/>
      <c r="D14" s="144">
        <v>18725</v>
      </c>
      <c r="E14" s="145"/>
      <c r="F14" s="146">
        <v>47734</v>
      </c>
      <c r="G14" s="147"/>
      <c r="H14" s="148"/>
    </row>
    <row r="17" spans="1:11">
      <c r="A17" s="125" t="s">
        <v>46</v>
      </c>
    </row>
    <row r="18" spans="1:11">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c r="A19" s="155" t="s">
        <v>47</v>
      </c>
      <c r="B19" s="155">
        <f>ROUND(VALUE(SUBSTITUTE(実質収支比率等に係る経年分析!F$48,"▲","-")),2)</f>
        <v>3.84</v>
      </c>
      <c r="C19" s="155">
        <f>ROUND(VALUE(SUBSTITUTE(実質収支比率等に係る経年分析!G$48,"▲","-")),2)</f>
        <v>4.47</v>
      </c>
      <c r="D19" s="155">
        <f>ROUND(VALUE(SUBSTITUTE(実質収支比率等に係る経年分析!H$48,"▲","-")),2)</f>
        <v>4.62</v>
      </c>
      <c r="E19" s="155">
        <f>ROUND(VALUE(SUBSTITUTE(実質収支比率等に係る経年分析!I$48,"▲","-")),2)</f>
        <v>4.74</v>
      </c>
      <c r="F19" s="155">
        <f>ROUND(VALUE(SUBSTITUTE(実質収支比率等に係る経年分析!J$48,"▲","-")),2)</f>
        <v>5.65</v>
      </c>
    </row>
    <row r="20" spans="1:11">
      <c r="A20" s="155" t="s">
        <v>48</v>
      </c>
      <c r="B20" s="155">
        <f>ROUND(VALUE(SUBSTITUTE(実質収支比率等に係る経年分析!F$47,"▲","-")),2)</f>
        <v>29.21</v>
      </c>
      <c r="C20" s="155">
        <f>ROUND(VALUE(SUBSTITUTE(実質収支比率等に係る経年分析!G$47,"▲","-")),2)</f>
        <v>20.41</v>
      </c>
      <c r="D20" s="155">
        <f>ROUND(VALUE(SUBSTITUTE(実質収支比率等に係る経年分析!H$47,"▲","-")),2)</f>
        <v>8.1300000000000008</v>
      </c>
      <c r="E20" s="155">
        <f>ROUND(VALUE(SUBSTITUTE(実質収支比率等に係る経年分析!I$47,"▲","-")),2)</f>
        <v>8.7100000000000009</v>
      </c>
      <c r="F20" s="155">
        <f>ROUND(VALUE(SUBSTITUTE(実質収支比率等に係る経年分析!J$47,"▲","-")),2)</f>
        <v>29.3</v>
      </c>
    </row>
    <row r="21" spans="1:11">
      <c r="A21" s="155" t="s">
        <v>49</v>
      </c>
      <c r="B21" s="155">
        <f>IF(ISNUMBER(VALUE(SUBSTITUTE(実質収支比率等に係る経年分析!F$49,"▲","-"))),ROUND(VALUE(SUBSTITUTE(実質収支比率等に係る経年分析!F$49,"▲","-")),2),NA())</f>
        <v>2.19</v>
      </c>
      <c r="C21" s="155">
        <f>IF(ISNUMBER(VALUE(SUBSTITUTE(実質収支比率等に係る経年分析!G$49,"▲","-"))),ROUND(VALUE(SUBSTITUTE(実質収支比率等に係る経年分析!G$49,"▲","-")),2),NA())</f>
        <v>-7.59</v>
      </c>
      <c r="D21" s="155">
        <f>IF(ISNUMBER(VALUE(SUBSTITUTE(実質収支比率等に係る経年分析!H$49,"▲","-"))),ROUND(VALUE(SUBSTITUTE(実質収支比率等に係る経年分析!H$49,"▲","-")),2),NA())</f>
        <v>-13.58</v>
      </c>
      <c r="E21" s="155">
        <f>IF(ISNUMBER(VALUE(SUBSTITUTE(実質収支比率等に係る経年分析!I$49,"▲","-"))),ROUND(VALUE(SUBSTITUTE(実質収支比率等に係る経年分析!I$49,"▲","-")),2),NA())</f>
        <v>-0.19</v>
      </c>
      <c r="F21" s="155">
        <f>IF(ISNUMBER(VALUE(SUBSTITUTE(実質収支比率等に係る経年分析!J$49,"▲","-"))),ROUND(VALUE(SUBSTITUTE(実質収支比率等に係る経年分析!J$49,"▲","-")),2),NA())</f>
        <v>21.35</v>
      </c>
    </row>
    <row r="24" spans="1:11">
      <c r="A24" s="125" t="s">
        <v>50</v>
      </c>
    </row>
    <row r="25" spans="1:11">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c r="A26" s="156"/>
      <c r="B26" s="156" t="s">
        <v>51</v>
      </c>
      <c r="C26" s="156" t="s">
        <v>52</v>
      </c>
      <c r="D26" s="156" t="s">
        <v>51</v>
      </c>
      <c r="E26" s="156" t="s">
        <v>52</v>
      </c>
      <c r="F26" s="156" t="s">
        <v>51</v>
      </c>
      <c r="G26" s="156" t="s">
        <v>52</v>
      </c>
      <c r="H26" s="156" t="s">
        <v>51</v>
      </c>
      <c r="I26" s="156" t="s">
        <v>52</v>
      </c>
      <c r="J26" s="156" t="s">
        <v>51</v>
      </c>
      <c r="K26" s="156" t="s">
        <v>52</v>
      </c>
    </row>
    <row r="27" spans="1:11">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#VALUE!</v>
      </c>
      <c r="C27" s="156" t="e">
        <f>IF(ROUND(VALUE(SUBSTITUTE(連結実質赤字比率に係る赤字・黒字の構成分析!F$43,"▲", "-")), 2) &gt;= 0, ABS(ROUND(VALUE(SUBSTITUTE(連結実質赤字比率に係る赤字・黒字の構成分析!F$43,"▲", "-")), 2)), NA())</f>
        <v>#VALUE!</v>
      </c>
      <c r="D27" s="156" t="e">
        <f>IF(ROUND(VALUE(SUBSTITUTE(連結実質赤字比率に係る赤字・黒字の構成分析!G$43,"▲", "-")), 2) &lt; 0, ABS(ROUND(VALUE(SUBSTITUTE(連結実質赤字比率に係る赤字・黒字の構成分析!G$43,"▲", "-")), 2)), NA())</f>
        <v>#VALUE!</v>
      </c>
      <c r="E27" s="156" t="e">
        <f>IF(ROUND(VALUE(SUBSTITUTE(連結実質赤字比率に係る赤字・黒字の構成分析!G$43,"▲", "-")), 2) &gt;= 0, ABS(ROUND(VALUE(SUBSTITUTE(連結実質赤字比率に係る赤字・黒字の構成分析!G$43,"▲", "-")), 2)), NA())</f>
        <v>#VALUE!</v>
      </c>
      <c r="F27" s="156" t="e">
        <f>IF(ROUND(VALUE(SUBSTITUTE(連結実質赤字比率に係る赤字・黒字の構成分析!H$43,"▲", "-")), 2) &lt; 0, ABS(ROUND(VALUE(SUBSTITUTE(連結実質赤字比率に係る赤字・黒字の構成分析!H$43,"▲", "-")), 2)), NA())</f>
        <v>#VALUE!</v>
      </c>
      <c r="G27" s="156" t="e">
        <f>IF(ROUND(VALUE(SUBSTITUTE(連結実質赤字比率に係る赤字・黒字の構成分析!H$43,"▲", "-")), 2) &gt;= 0, ABS(ROUND(VALUE(SUBSTITUTE(連結実質赤字比率に係る赤字・黒字の構成分析!H$43,"▲", "-")), 2)), NA())</f>
        <v>#VALUE!</v>
      </c>
      <c r="H27" s="156" t="e">
        <f>IF(ROUND(VALUE(SUBSTITUTE(連結実質赤字比率に係る赤字・黒字の構成分析!I$43,"▲", "-")), 2) &lt; 0, ABS(ROUND(VALUE(SUBSTITUTE(連結実質赤字比率に係る赤字・黒字の構成分析!I$43,"▲", "-")), 2)), NA())</f>
        <v>#VALUE!</v>
      </c>
      <c r="I27" s="156" t="e">
        <f>IF(ROUND(VALUE(SUBSTITUTE(連結実質赤字比率に係る赤字・黒字の構成分析!I$43,"▲", "-")), 2) &gt;= 0, ABS(ROUND(VALUE(SUBSTITUTE(連結実質赤字比率に係る赤字・黒字の構成分析!I$43,"▲", "-")), 2)), NA())</f>
        <v>#VALUE!</v>
      </c>
      <c r="J27" s="156" t="e">
        <f>IF(ROUND(VALUE(SUBSTITUTE(連結実質赤字比率に係る赤字・黒字の構成分析!J$43,"▲", "-")), 2) &lt; 0, ABS(ROUND(VALUE(SUBSTITUTE(連結実質赤字比率に係る赤字・黒字の構成分析!J$43,"▲", "-")), 2)), NA())</f>
        <v>#VALUE!</v>
      </c>
      <c r="K27" s="156" t="e">
        <f>IF(ROUND(VALUE(SUBSTITUTE(連結実質赤字比率に係る赤字・黒字の構成分析!J$43,"▲", "-")), 2) &gt;= 0, ABS(ROUND(VALUE(SUBSTITUTE(連結実質赤字比率に係る赤字・黒字の構成分析!J$43,"▲", "-")), 2)), NA())</f>
        <v>#VALUE!</v>
      </c>
    </row>
    <row r="28" spans="1:11">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c r="A29" s="156" t="str">
        <f>IF(連結実質赤字比率に係る赤字・黒字の構成分析!C$41="",NA(),連結実質赤字比率に係る赤字・黒字の構成分析!C$41)</f>
        <v>後期高齢者医療特別会計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0.01</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0.01</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0.01</v>
      </c>
    </row>
    <row r="30" spans="1:11">
      <c r="A30" s="156" t="str">
        <f>IF(連結実質赤字比率に係る赤字・黒字の構成分析!C$40="",NA(),連結実質赤字比率に係る赤字・黒字の構成分析!C$40)</f>
        <v>学校給食事業特別会計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0.01</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0.01</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0.01</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0.01</v>
      </c>
    </row>
    <row r="31" spans="1:11">
      <c r="A31" s="156" t="str">
        <f>IF(連結実質赤字比率に係る赤字・黒字の構成分析!C$39="",NA(),連結実質赤字比率に係る赤字・黒字の構成分析!C$39)</f>
        <v>国民健康保険事業特別会計（施設勘定）</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0.3</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0.1</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0.19</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0.25</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0.11</v>
      </c>
    </row>
    <row r="32" spans="1:11">
      <c r="A32" s="156" t="str">
        <f>IF(連結実質赤字比率に係る赤字・黒字の構成分析!C$38="",NA(),連結実質赤字比率に係る赤字・黒字の構成分析!C$38)</f>
        <v>介護保険特別会計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0.63</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0.27</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0.61</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1.34</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0.61</v>
      </c>
    </row>
    <row r="33" spans="1:16">
      <c r="A33" s="156" t="str">
        <f>IF(連結実質赤字比率に係る赤字・黒字の構成分析!C$37="",NA(),連結実質赤字比率に係る赤字・黒字の構成分析!C$37)</f>
        <v>下水道事業特別会計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0.14000000000000001</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0.19</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0.13</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0.65</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1.7</v>
      </c>
    </row>
    <row r="34" spans="1:16">
      <c r="A34" s="156" t="str">
        <f>IF(連結実質赤字比率に係る赤字・黒字の構成分析!C$36="",NA(),連結実質赤字比率に係る赤字・黒字の構成分析!C$36)</f>
        <v>国民健康保険事業特別会計（事業勘定）</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1.57</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0.82</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1.1499999999999999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2.0499999999999998</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3.31</v>
      </c>
    </row>
    <row r="35" spans="1:16">
      <c r="A35" s="156" t="str">
        <f>IF(連結実質赤字比率に係る赤字・黒字の構成分析!C$35="",NA(),連結実質赤字比率に係る赤字・黒字の構成分析!C$35)</f>
        <v>一般会計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3.83</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4.4400000000000004</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4.6100000000000003</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4.7300000000000004</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5.62</v>
      </c>
    </row>
    <row r="36" spans="1:16">
      <c r="A36" s="156" t="str">
        <f>IF(連結実質赤字比率に係る赤字・黒字の構成分析!C$34="",NA(),連結実質赤字比率に係る赤字・黒字の構成分析!C$34)</f>
        <v>水道事業会計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8.49</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7.81</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7.89</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8.14</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8.43</v>
      </c>
    </row>
    <row r="39" spans="1:16">
      <c r="A39" s="125" t="s">
        <v>53</v>
      </c>
    </row>
    <row r="40" spans="1:16">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c r="A41" s="157"/>
      <c r="B41" s="157" t="s">
        <v>54</v>
      </c>
      <c r="C41" s="157"/>
      <c r="D41" s="157" t="s">
        <v>55</v>
      </c>
      <c r="E41" s="157" t="s">
        <v>54</v>
      </c>
      <c r="F41" s="157"/>
      <c r="G41" s="157" t="s">
        <v>55</v>
      </c>
      <c r="H41" s="157" t="s">
        <v>54</v>
      </c>
      <c r="I41" s="157"/>
      <c r="J41" s="157" t="s">
        <v>55</v>
      </c>
      <c r="K41" s="157" t="s">
        <v>54</v>
      </c>
      <c r="L41" s="157"/>
      <c r="M41" s="157" t="s">
        <v>55</v>
      </c>
      <c r="N41" s="157" t="s">
        <v>54</v>
      </c>
      <c r="O41" s="157"/>
      <c r="P41" s="157" t="s">
        <v>55</v>
      </c>
    </row>
    <row r="42" spans="1:16">
      <c r="A42" s="157" t="s">
        <v>56</v>
      </c>
      <c r="B42" s="157"/>
      <c r="C42" s="157"/>
      <c r="D42" s="157">
        <f>'実質公債費比率（分子）の構造'!K$52</f>
        <v>522</v>
      </c>
      <c r="E42" s="157"/>
      <c r="F42" s="157"/>
      <c r="G42" s="157">
        <f>'実質公債費比率（分子）の構造'!L$52</f>
        <v>533</v>
      </c>
      <c r="H42" s="157"/>
      <c r="I42" s="157"/>
      <c r="J42" s="157">
        <f>'実質公債費比率（分子）の構造'!M$52</f>
        <v>494</v>
      </c>
      <c r="K42" s="157"/>
      <c r="L42" s="157"/>
      <c r="M42" s="157">
        <f>'実質公債費比率（分子）の構造'!N$52</f>
        <v>484</v>
      </c>
      <c r="N42" s="157"/>
      <c r="O42" s="157"/>
      <c r="P42" s="157">
        <f>'実質公債費比率（分子）の構造'!O$52</f>
        <v>464</v>
      </c>
    </row>
    <row r="43" spans="1:16">
      <c r="A43" s="157" t="s">
        <v>57</v>
      </c>
      <c r="B43" s="157">
        <f>'実質公債費比率（分子）の構造'!K$51</f>
        <v>0</v>
      </c>
      <c r="C43" s="157"/>
      <c r="D43" s="157"/>
      <c r="E43" s="157">
        <f>'実質公債費比率（分子）の構造'!L$51</f>
        <v>0</v>
      </c>
      <c r="F43" s="157"/>
      <c r="G43" s="157"/>
      <c r="H43" s="157">
        <f>'実質公債費比率（分子）の構造'!M$51</f>
        <v>0</v>
      </c>
      <c r="I43" s="157"/>
      <c r="J43" s="157"/>
      <c r="K43" s="157">
        <f>'実質公債費比率（分子）の構造'!N$51</f>
        <v>0</v>
      </c>
      <c r="L43" s="157"/>
      <c r="M43" s="157"/>
      <c r="N43" s="157">
        <f>'実質公債費比率（分子）の構造'!O$51</f>
        <v>0</v>
      </c>
      <c r="O43" s="157"/>
      <c r="P43" s="157"/>
    </row>
    <row r="44" spans="1:16">
      <c r="A44" s="157" t="s">
        <v>58</v>
      </c>
      <c r="B44" s="157">
        <f>'実質公債費比率（分子）の構造'!K$50</f>
        <v>75</v>
      </c>
      <c r="C44" s="157"/>
      <c r="D44" s="157"/>
      <c r="E44" s="157">
        <f>'実質公債費比率（分子）の構造'!L$50</f>
        <v>66</v>
      </c>
      <c r="F44" s="157"/>
      <c r="G44" s="157"/>
      <c r="H44" s="157">
        <f>'実質公債費比率（分子）の構造'!M$50</f>
        <v>51</v>
      </c>
      <c r="I44" s="157"/>
      <c r="J44" s="157"/>
      <c r="K44" s="157">
        <f>'実質公債費比率（分子）の構造'!N$50</f>
        <v>44</v>
      </c>
      <c r="L44" s="157"/>
      <c r="M44" s="157"/>
      <c r="N44" s="157">
        <f>'実質公債費比率（分子）の構造'!O$50</f>
        <v>40</v>
      </c>
      <c r="O44" s="157"/>
      <c r="P44" s="157"/>
    </row>
    <row r="45" spans="1:16">
      <c r="A45" s="157" t="s">
        <v>59</v>
      </c>
      <c r="B45" s="157">
        <f>'実質公債費比率（分子）の構造'!K$49</f>
        <v>64</v>
      </c>
      <c r="C45" s="157"/>
      <c r="D45" s="157"/>
      <c r="E45" s="157">
        <f>'実質公債費比率（分子）の構造'!L$49</f>
        <v>68</v>
      </c>
      <c r="F45" s="157"/>
      <c r="G45" s="157"/>
      <c r="H45" s="157">
        <f>'実質公債費比率（分子）の構造'!M$49</f>
        <v>69</v>
      </c>
      <c r="I45" s="157"/>
      <c r="J45" s="157"/>
      <c r="K45" s="157">
        <f>'実質公債費比率（分子）の構造'!N$49</f>
        <v>66</v>
      </c>
      <c r="L45" s="157"/>
      <c r="M45" s="157"/>
      <c r="N45" s="157">
        <f>'実質公債費比率（分子）の構造'!O$49</f>
        <v>65</v>
      </c>
      <c r="O45" s="157"/>
      <c r="P45" s="157"/>
    </row>
    <row r="46" spans="1:16">
      <c r="A46" s="157" t="s">
        <v>60</v>
      </c>
      <c r="B46" s="157">
        <f>'実質公債費比率（分子）の構造'!K$48</f>
        <v>273</v>
      </c>
      <c r="C46" s="157"/>
      <c r="D46" s="157"/>
      <c r="E46" s="157">
        <f>'実質公債費比率（分子）の構造'!L$48</f>
        <v>273</v>
      </c>
      <c r="F46" s="157"/>
      <c r="G46" s="157"/>
      <c r="H46" s="157">
        <f>'実質公債費比率（分子）の構造'!M$48</f>
        <v>283</v>
      </c>
      <c r="I46" s="157"/>
      <c r="J46" s="157"/>
      <c r="K46" s="157">
        <f>'実質公債費比率（分子）の構造'!N$48</f>
        <v>266</v>
      </c>
      <c r="L46" s="157"/>
      <c r="M46" s="157"/>
      <c r="N46" s="157">
        <f>'実質公債費比率（分子）の構造'!O$48</f>
        <v>271</v>
      </c>
      <c r="O46" s="157"/>
      <c r="P46" s="157"/>
    </row>
    <row r="47" spans="1:16">
      <c r="A47" s="157" t="s">
        <v>14</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c r="A48" s="157" t="s">
        <v>61</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c r="A49" s="157" t="s">
        <v>62</v>
      </c>
      <c r="B49" s="157">
        <f>'実質公債費比率（分子）の構造'!K$45</f>
        <v>517</v>
      </c>
      <c r="C49" s="157"/>
      <c r="D49" s="157"/>
      <c r="E49" s="157">
        <f>'実質公債費比率（分子）の構造'!L$45</f>
        <v>509</v>
      </c>
      <c r="F49" s="157"/>
      <c r="G49" s="157"/>
      <c r="H49" s="157">
        <f>'実質公債費比率（分子）の構造'!M$45</f>
        <v>484</v>
      </c>
      <c r="I49" s="157"/>
      <c r="J49" s="157"/>
      <c r="K49" s="157">
        <f>'実質公債費比率（分子）の構造'!N$45</f>
        <v>465</v>
      </c>
      <c r="L49" s="157"/>
      <c r="M49" s="157"/>
      <c r="N49" s="157">
        <f>'実質公債費比率（分子）の構造'!O$45</f>
        <v>463</v>
      </c>
      <c r="O49" s="157"/>
      <c r="P49" s="157"/>
    </row>
    <row r="50" spans="1:16">
      <c r="A50" s="157" t="s">
        <v>63</v>
      </c>
      <c r="B50" s="157" t="e">
        <f>NA()</f>
        <v>#N/A</v>
      </c>
      <c r="C50" s="157">
        <f>IF(ISNUMBER('実質公債費比率（分子）の構造'!K$53),'実質公債費比率（分子）の構造'!K$53,NA())</f>
        <v>407</v>
      </c>
      <c r="D50" s="157" t="e">
        <f>NA()</f>
        <v>#N/A</v>
      </c>
      <c r="E50" s="157" t="e">
        <f>NA()</f>
        <v>#N/A</v>
      </c>
      <c r="F50" s="157">
        <f>IF(ISNUMBER('実質公債費比率（分子）の構造'!L$53),'実質公債費比率（分子）の構造'!L$53,NA())</f>
        <v>383</v>
      </c>
      <c r="G50" s="157" t="e">
        <f>NA()</f>
        <v>#N/A</v>
      </c>
      <c r="H50" s="157" t="e">
        <f>NA()</f>
        <v>#N/A</v>
      </c>
      <c r="I50" s="157">
        <f>IF(ISNUMBER('実質公債費比率（分子）の構造'!M$53),'実質公債費比率（分子）の構造'!M$53,NA())</f>
        <v>393</v>
      </c>
      <c r="J50" s="157" t="e">
        <f>NA()</f>
        <v>#N/A</v>
      </c>
      <c r="K50" s="157" t="e">
        <f>NA()</f>
        <v>#N/A</v>
      </c>
      <c r="L50" s="157">
        <f>IF(ISNUMBER('実質公債費比率（分子）の構造'!N$53),'実質公債費比率（分子）の構造'!N$53,NA())</f>
        <v>357</v>
      </c>
      <c r="M50" s="157" t="e">
        <f>NA()</f>
        <v>#N/A</v>
      </c>
      <c r="N50" s="157" t="e">
        <f>NA()</f>
        <v>#N/A</v>
      </c>
      <c r="O50" s="157">
        <f>IF(ISNUMBER('実質公債費比率（分子）の構造'!O$53),'実質公債費比率（分子）の構造'!O$53,NA())</f>
        <v>375</v>
      </c>
      <c r="P50" s="157" t="e">
        <f>NA()</f>
        <v>#N/A</v>
      </c>
    </row>
    <row r="53" spans="1:16">
      <c r="A53" s="125" t="s">
        <v>64</v>
      </c>
    </row>
    <row r="54" spans="1:16">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c r="A55" s="156"/>
      <c r="B55" s="156" t="s">
        <v>65</v>
      </c>
      <c r="C55" s="156"/>
      <c r="D55" s="156" t="s">
        <v>66</v>
      </c>
      <c r="E55" s="156" t="s">
        <v>65</v>
      </c>
      <c r="F55" s="156"/>
      <c r="G55" s="156" t="s">
        <v>66</v>
      </c>
      <c r="H55" s="156" t="s">
        <v>65</v>
      </c>
      <c r="I55" s="156"/>
      <c r="J55" s="156" t="s">
        <v>66</v>
      </c>
      <c r="K55" s="156" t="s">
        <v>65</v>
      </c>
      <c r="L55" s="156"/>
      <c r="M55" s="156" t="s">
        <v>66</v>
      </c>
      <c r="N55" s="156" t="s">
        <v>65</v>
      </c>
      <c r="O55" s="156"/>
      <c r="P55" s="156" t="s">
        <v>66</v>
      </c>
    </row>
    <row r="56" spans="1:16">
      <c r="A56" s="156" t="s">
        <v>37</v>
      </c>
      <c r="B56" s="156"/>
      <c r="C56" s="156"/>
      <c r="D56" s="156">
        <f>'将来負担比率（分子）の構造'!I$52</f>
        <v>5864</v>
      </c>
      <c r="E56" s="156"/>
      <c r="F56" s="156"/>
      <c r="G56" s="156">
        <f>'将来負担比率（分子）の構造'!J$52</f>
        <v>5501</v>
      </c>
      <c r="H56" s="156"/>
      <c r="I56" s="156"/>
      <c r="J56" s="156">
        <f>'将来負担比率（分子）の構造'!K$52</f>
        <v>5264</v>
      </c>
      <c r="K56" s="156"/>
      <c r="L56" s="156"/>
      <c r="M56" s="156">
        <f>'将来負担比率（分子）の構造'!L$52</f>
        <v>5274</v>
      </c>
      <c r="N56" s="156"/>
      <c r="O56" s="156"/>
      <c r="P56" s="156">
        <f>'将来負担比率（分子）の構造'!M$52</f>
        <v>5263</v>
      </c>
    </row>
    <row r="57" spans="1:16">
      <c r="A57" s="156" t="s">
        <v>36</v>
      </c>
      <c r="B57" s="156"/>
      <c r="C57" s="156"/>
      <c r="D57" s="156" t="str">
        <f>'将来負担比率（分子）の構造'!I$51</f>
        <v>-</v>
      </c>
      <c r="E57" s="156"/>
      <c r="F57" s="156"/>
      <c r="G57" s="156" t="str">
        <f>'将来負担比率（分子）の構造'!J$51</f>
        <v>-</v>
      </c>
      <c r="H57" s="156"/>
      <c r="I57" s="156"/>
      <c r="J57" s="156" t="str">
        <f>'将来負担比率（分子）の構造'!K$51</f>
        <v>-</v>
      </c>
      <c r="K57" s="156"/>
      <c r="L57" s="156"/>
      <c r="M57" s="156" t="str">
        <f>'将来負担比率（分子）の構造'!L$51</f>
        <v>-</v>
      </c>
      <c r="N57" s="156"/>
      <c r="O57" s="156"/>
      <c r="P57" s="156" t="str">
        <f>'将来負担比率（分子）の構造'!M$51</f>
        <v>-</v>
      </c>
    </row>
    <row r="58" spans="1:16">
      <c r="A58" s="156" t="s">
        <v>35</v>
      </c>
      <c r="B58" s="156"/>
      <c r="C58" s="156"/>
      <c r="D58" s="156">
        <f>'将来負担比率（分子）の構造'!I$50</f>
        <v>2674</v>
      </c>
      <c r="E58" s="156"/>
      <c r="F58" s="156"/>
      <c r="G58" s="156">
        <f>'将来負担比率（分子）の構造'!J$50</f>
        <v>2328</v>
      </c>
      <c r="H58" s="156"/>
      <c r="I58" s="156"/>
      <c r="J58" s="156">
        <f>'将来負担比率（分子）の構造'!K$50</f>
        <v>1830</v>
      </c>
      <c r="K58" s="156"/>
      <c r="L58" s="156"/>
      <c r="M58" s="156">
        <f>'将来負担比率（分子）の構造'!L$50</f>
        <v>1900</v>
      </c>
      <c r="N58" s="156"/>
      <c r="O58" s="156"/>
      <c r="P58" s="156">
        <f>'将来負担比率（分子）の構造'!M$50</f>
        <v>3180</v>
      </c>
    </row>
    <row r="59" spans="1:16">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c r="A61" s="156" t="s">
        <v>30</v>
      </c>
      <c r="B61" s="156">
        <f>'将来負担比率（分子）の構造'!I$46</f>
        <v>1</v>
      </c>
      <c r="C61" s="156"/>
      <c r="D61" s="156"/>
      <c r="E61" s="156">
        <f>'将来負担比率（分子）の構造'!J$46</f>
        <v>1</v>
      </c>
      <c r="F61" s="156"/>
      <c r="G61" s="156"/>
      <c r="H61" s="156">
        <f>'将来負担比率（分子）の構造'!K$46</f>
        <v>1</v>
      </c>
      <c r="I61" s="156"/>
      <c r="J61" s="156"/>
      <c r="K61" s="156">
        <f>'将来負担比率（分子）の構造'!L$46</f>
        <v>1</v>
      </c>
      <c r="L61" s="156"/>
      <c r="M61" s="156"/>
      <c r="N61" s="156" t="str">
        <f>'将来負担比率（分子）の構造'!M$46</f>
        <v>-</v>
      </c>
      <c r="O61" s="156"/>
      <c r="P61" s="156"/>
    </row>
    <row r="62" spans="1:16">
      <c r="A62" s="156" t="s">
        <v>29</v>
      </c>
      <c r="B62" s="156">
        <f>'将来負担比率（分子）の構造'!I$45</f>
        <v>981</v>
      </c>
      <c r="C62" s="156"/>
      <c r="D62" s="156"/>
      <c r="E62" s="156">
        <f>'将来負担比率（分子）の構造'!J$45</f>
        <v>936</v>
      </c>
      <c r="F62" s="156"/>
      <c r="G62" s="156"/>
      <c r="H62" s="156">
        <f>'将来負担比率（分子）の構造'!K$45</f>
        <v>749</v>
      </c>
      <c r="I62" s="156"/>
      <c r="J62" s="156"/>
      <c r="K62" s="156">
        <f>'将来負担比率（分子）の構造'!L$45</f>
        <v>901</v>
      </c>
      <c r="L62" s="156"/>
      <c r="M62" s="156"/>
      <c r="N62" s="156">
        <f>'将来負担比率（分子）の構造'!M$45</f>
        <v>874</v>
      </c>
      <c r="O62" s="156"/>
      <c r="P62" s="156"/>
    </row>
    <row r="63" spans="1:16">
      <c r="A63" s="156" t="s">
        <v>28</v>
      </c>
      <c r="B63" s="156">
        <f>'将来負担比率（分子）の構造'!I$44</f>
        <v>415</v>
      </c>
      <c r="C63" s="156"/>
      <c r="D63" s="156"/>
      <c r="E63" s="156">
        <f>'将来負担比率（分子）の構造'!J$44</f>
        <v>432</v>
      </c>
      <c r="F63" s="156"/>
      <c r="G63" s="156"/>
      <c r="H63" s="156">
        <f>'将来負担比率（分子）の構造'!K$44</f>
        <v>391</v>
      </c>
      <c r="I63" s="156"/>
      <c r="J63" s="156"/>
      <c r="K63" s="156">
        <f>'将来負担比率（分子）の構造'!L$44</f>
        <v>338</v>
      </c>
      <c r="L63" s="156"/>
      <c r="M63" s="156"/>
      <c r="N63" s="156">
        <f>'将来負担比率（分子）の構造'!M$44</f>
        <v>289</v>
      </c>
      <c r="O63" s="156"/>
      <c r="P63" s="156"/>
    </row>
    <row r="64" spans="1:16">
      <c r="A64" s="156" t="s">
        <v>27</v>
      </c>
      <c r="B64" s="156">
        <f>'将来負担比率（分子）の構造'!I$43</f>
        <v>3775</v>
      </c>
      <c r="C64" s="156"/>
      <c r="D64" s="156"/>
      <c r="E64" s="156">
        <f>'将来負担比率（分子）の構造'!J$43</f>
        <v>3633</v>
      </c>
      <c r="F64" s="156"/>
      <c r="G64" s="156"/>
      <c r="H64" s="156">
        <f>'将来負担比率（分子）の構造'!K$43</f>
        <v>3514</v>
      </c>
      <c r="I64" s="156"/>
      <c r="J64" s="156"/>
      <c r="K64" s="156">
        <f>'将来負担比率（分子）の構造'!L$43</f>
        <v>3337</v>
      </c>
      <c r="L64" s="156"/>
      <c r="M64" s="156"/>
      <c r="N64" s="156">
        <f>'将来負担比率（分子）の構造'!M$43</f>
        <v>3347</v>
      </c>
      <c r="O64" s="156"/>
      <c r="P64" s="156"/>
    </row>
    <row r="65" spans="1:16">
      <c r="A65" s="156" t="s">
        <v>26</v>
      </c>
      <c r="B65" s="156">
        <f>'将来負担比率（分子）の構造'!I$42</f>
        <v>371</v>
      </c>
      <c r="C65" s="156"/>
      <c r="D65" s="156"/>
      <c r="E65" s="156">
        <f>'将来負担比率（分子）の構造'!J$42</f>
        <v>319</v>
      </c>
      <c r="F65" s="156"/>
      <c r="G65" s="156"/>
      <c r="H65" s="156">
        <f>'将来負担比率（分子）の構造'!K$42</f>
        <v>259</v>
      </c>
      <c r="I65" s="156"/>
      <c r="J65" s="156"/>
      <c r="K65" s="156">
        <f>'将来負担比率（分子）の構造'!L$42</f>
        <v>226</v>
      </c>
      <c r="L65" s="156"/>
      <c r="M65" s="156"/>
      <c r="N65" s="156">
        <f>'将来負担比率（分子）の構造'!M$42</f>
        <v>186</v>
      </c>
      <c r="O65" s="156"/>
      <c r="P65" s="156"/>
    </row>
    <row r="66" spans="1:16">
      <c r="A66" s="156" t="s">
        <v>25</v>
      </c>
      <c r="B66" s="156">
        <f>'将来負担比率（分子）の構造'!I$41</f>
        <v>5100</v>
      </c>
      <c r="C66" s="156"/>
      <c r="D66" s="156"/>
      <c r="E66" s="156">
        <f>'将来負担比率（分子）の構造'!J$41</f>
        <v>4844</v>
      </c>
      <c r="F66" s="156"/>
      <c r="G66" s="156"/>
      <c r="H66" s="156">
        <f>'将来負担比率（分子）の構造'!K$41</f>
        <v>4668</v>
      </c>
      <c r="I66" s="156"/>
      <c r="J66" s="156"/>
      <c r="K66" s="156">
        <f>'将来負担比率（分子）の構造'!L$41</f>
        <v>4731</v>
      </c>
      <c r="L66" s="156"/>
      <c r="M66" s="156"/>
      <c r="N66" s="156">
        <f>'将来負担比率（分子）の構造'!M$41</f>
        <v>4825</v>
      </c>
      <c r="O66" s="156"/>
      <c r="P66" s="156"/>
    </row>
    <row r="67" spans="1:16">
      <c r="A67" s="156" t="s">
        <v>67</v>
      </c>
      <c r="B67" s="156" t="e">
        <f>NA()</f>
        <v>#N/A</v>
      </c>
      <c r="C67" s="156">
        <f>IF(ISNUMBER('将来負担比率（分子）の構造'!I$53), IF('将来負担比率（分子）の構造'!I$53 &lt; 0, 0, '将来負担比率（分子）の構造'!I$53), NA())</f>
        <v>2105</v>
      </c>
      <c r="D67" s="156" t="e">
        <f>NA()</f>
        <v>#N/A</v>
      </c>
      <c r="E67" s="156" t="e">
        <f>NA()</f>
        <v>#N/A</v>
      </c>
      <c r="F67" s="156">
        <f>IF(ISNUMBER('将来負担比率（分子）の構造'!J$53), IF('将来負担比率（分子）の構造'!J$53 &lt; 0, 0, '将来負担比率（分子）の構造'!J$53), NA())</f>
        <v>2335</v>
      </c>
      <c r="G67" s="156" t="e">
        <f>NA()</f>
        <v>#N/A</v>
      </c>
      <c r="H67" s="156" t="e">
        <f>NA()</f>
        <v>#N/A</v>
      </c>
      <c r="I67" s="156">
        <f>IF(ISNUMBER('将来負担比率（分子）の構造'!K$53), IF('将来負担比率（分子）の構造'!K$53 &lt; 0, 0, '将来負担比率（分子）の構造'!K$53), NA())</f>
        <v>2488</v>
      </c>
      <c r="J67" s="156" t="e">
        <f>NA()</f>
        <v>#N/A</v>
      </c>
      <c r="K67" s="156" t="e">
        <f>NA()</f>
        <v>#N/A</v>
      </c>
      <c r="L67" s="156">
        <f>IF(ISNUMBER('将来負担比率（分子）の構造'!L$53), IF('将来負担比率（分子）の構造'!L$53 &lt; 0, 0, '将来負担比率（分子）の構造'!L$53), NA())</f>
        <v>2360</v>
      </c>
      <c r="M67" s="156" t="e">
        <f>NA()</f>
        <v>#N/A</v>
      </c>
      <c r="N67" s="156" t="e">
        <f>NA()</f>
        <v>#N/A</v>
      </c>
      <c r="O67" s="156">
        <f>IF(ISNUMBER('将来負担比率（分子）の構造'!M$53), IF('将来負担比率（分子）の構造'!M$53 &lt; 0, 0, '将来負担比率（分子）の構造'!M$53), NA())</f>
        <v>1078</v>
      </c>
      <c r="P67" s="156" t="e">
        <f>NA()</f>
        <v>#N/A</v>
      </c>
    </row>
    <row r="70" spans="1:16">
      <c r="A70" s="158" t="s">
        <v>68</v>
      </c>
      <c r="B70" s="158"/>
      <c r="C70" s="158"/>
      <c r="D70" s="158"/>
      <c r="E70" s="158"/>
      <c r="F70" s="158"/>
    </row>
    <row r="71" spans="1:16">
      <c r="A71" s="159"/>
      <c r="B71" s="159" t="str">
        <f>基金残高に係る経年分析!F54</f>
        <v>H27</v>
      </c>
      <c r="C71" s="159" t="str">
        <f>基金残高に係る経年分析!G54</f>
        <v>H28</v>
      </c>
      <c r="D71" s="159" t="str">
        <f>基金残高に係る経年分析!H54</f>
        <v>H29</v>
      </c>
    </row>
    <row r="72" spans="1:16">
      <c r="A72" s="159" t="s">
        <v>69</v>
      </c>
      <c r="B72" s="160">
        <f>基金残高に係る経年分析!F55</f>
        <v>308</v>
      </c>
      <c r="C72" s="160">
        <f>基金残高に係る経年分析!G55</f>
        <v>308</v>
      </c>
      <c r="D72" s="160">
        <f>基金残高に係る経年分析!H55</f>
        <v>1027</v>
      </c>
    </row>
    <row r="73" spans="1:16">
      <c r="A73" s="159" t="s">
        <v>70</v>
      </c>
      <c r="B73" s="160">
        <f>基金残高に係る経年分析!F56</f>
        <v>304</v>
      </c>
      <c r="C73" s="160">
        <f>基金残高に係る経年分析!G56</f>
        <v>305</v>
      </c>
      <c r="D73" s="160">
        <f>基金残高に係る経年分析!H56</f>
        <v>517</v>
      </c>
    </row>
    <row r="74" spans="1:16">
      <c r="A74" s="159" t="s">
        <v>71</v>
      </c>
      <c r="B74" s="160">
        <f>基金残高に係る経年分析!F57</f>
        <v>954</v>
      </c>
      <c r="C74" s="160">
        <f>基金残高に係る経年分析!G57</f>
        <v>988</v>
      </c>
      <c r="D74" s="160">
        <f>基金残高に係る経年分析!H57</f>
        <v>1362</v>
      </c>
    </row>
  </sheetData>
  <sheetProtection algorithmName="SHA-512" hashValue="IKvwqrIMMneema95JE+9UJHQLwRThhCzl3claOQd6+gokRar+j7gSyUhgbl0W2F7iZa2LlbCQ4AwthyjR3AJfQ==" saltValue="UFMOCmwbYQkx1TkieiIG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1" customWidth="1"/>
    <col min="96" max="133" width="1.625" style="217" customWidth="1"/>
    <col min="134" max="143" width="1.625" style="201" customWidth="1"/>
    <col min="144" max="16384" width="0" style="201" hidden="1"/>
  </cols>
  <sheetData>
    <row r="1" spans="2:143" ht="22.5" customHeight="1" thickBot="1">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635" t="s">
        <v>203</v>
      </c>
      <c r="DI1" s="636"/>
      <c r="DJ1" s="636"/>
      <c r="DK1" s="636"/>
      <c r="DL1" s="636"/>
      <c r="DM1" s="636"/>
      <c r="DN1" s="637"/>
      <c r="DO1" s="201"/>
      <c r="DP1" s="635" t="s">
        <v>204</v>
      </c>
      <c r="DQ1" s="636"/>
      <c r="DR1" s="636"/>
      <c r="DS1" s="636"/>
      <c r="DT1" s="636"/>
      <c r="DU1" s="636"/>
      <c r="DV1" s="636"/>
      <c r="DW1" s="636"/>
      <c r="DX1" s="636"/>
      <c r="DY1" s="636"/>
      <c r="DZ1" s="636"/>
      <c r="EA1" s="636"/>
      <c r="EB1" s="636"/>
      <c r="EC1" s="637"/>
      <c r="ED1" s="199"/>
      <c r="EE1" s="199"/>
      <c r="EF1" s="199"/>
      <c r="EG1" s="199"/>
      <c r="EH1" s="199"/>
      <c r="EI1" s="199"/>
      <c r="EJ1" s="199"/>
      <c r="EK1" s="199"/>
      <c r="EL1" s="199"/>
      <c r="EM1" s="199"/>
    </row>
    <row r="2" spans="2:143" ht="22.5" customHeight="1">
      <c r="B2" s="202" t="s">
        <v>205</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5" customFormat="1" ht="11.25" customHeight="1">
      <c r="B5" s="645" t="s">
        <v>216</v>
      </c>
      <c r="C5" s="646"/>
      <c r="D5" s="646"/>
      <c r="E5" s="646"/>
      <c r="F5" s="646"/>
      <c r="G5" s="646"/>
      <c r="H5" s="646"/>
      <c r="I5" s="646"/>
      <c r="J5" s="646"/>
      <c r="K5" s="646"/>
      <c r="L5" s="646"/>
      <c r="M5" s="646"/>
      <c r="N5" s="646"/>
      <c r="O5" s="646"/>
      <c r="P5" s="646"/>
      <c r="Q5" s="647"/>
      <c r="R5" s="648">
        <v>3736303</v>
      </c>
      <c r="S5" s="649"/>
      <c r="T5" s="649"/>
      <c r="U5" s="649"/>
      <c r="V5" s="649"/>
      <c r="W5" s="649"/>
      <c r="X5" s="649"/>
      <c r="Y5" s="650"/>
      <c r="Z5" s="651">
        <v>50.3</v>
      </c>
      <c r="AA5" s="651"/>
      <c r="AB5" s="651"/>
      <c r="AC5" s="651"/>
      <c r="AD5" s="652">
        <v>3736303</v>
      </c>
      <c r="AE5" s="652"/>
      <c r="AF5" s="652"/>
      <c r="AG5" s="652"/>
      <c r="AH5" s="652"/>
      <c r="AI5" s="652"/>
      <c r="AJ5" s="652"/>
      <c r="AK5" s="652"/>
      <c r="AL5" s="653">
        <v>86.6</v>
      </c>
      <c r="AM5" s="654"/>
      <c r="AN5" s="654"/>
      <c r="AO5" s="655"/>
      <c r="AP5" s="645" t="s">
        <v>217</v>
      </c>
      <c r="AQ5" s="646"/>
      <c r="AR5" s="646"/>
      <c r="AS5" s="646"/>
      <c r="AT5" s="646"/>
      <c r="AU5" s="646"/>
      <c r="AV5" s="646"/>
      <c r="AW5" s="646"/>
      <c r="AX5" s="646"/>
      <c r="AY5" s="646"/>
      <c r="AZ5" s="646"/>
      <c r="BA5" s="646"/>
      <c r="BB5" s="646"/>
      <c r="BC5" s="646"/>
      <c r="BD5" s="646"/>
      <c r="BE5" s="646"/>
      <c r="BF5" s="647"/>
      <c r="BG5" s="659">
        <v>3736303</v>
      </c>
      <c r="BH5" s="660"/>
      <c r="BI5" s="660"/>
      <c r="BJ5" s="660"/>
      <c r="BK5" s="660"/>
      <c r="BL5" s="660"/>
      <c r="BM5" s="660"/>
      <c r="BN5" s="661"/>
      <c r="BO5" s="662">
        <v>100</v>
      </c>
      <c r="BP5" s="662"/>
      <c r="BQ5" s="662"/>
      <c r="BR5" s="662"/>
      <c r="BS5" s="663">
        <v>143672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47625</v>
      </c>
      <c r="S6" s="660"/>
      <c r="T6" s="660"/>
      <c r="U6" s="660"/>
      <c r="V6" s="660"/>
      <c r="W6" s="660"/>
      <c r="X6" s="660"/>
      <c r="Y6" s="661"/>
      <c r="Z6" s="662">
        <v>0.6</v>
      </c>
      <c r="AA6" s="662"/>
      <c r="AB6" s="662"/>
      <c r="AC6" s="662"/>
      <c r="AD6" s="663">
        <v>47625</v>
      </c>
      <c r="AE6" s="663"/>
      <c r="AF6" s="663"/>
      <c r="AG6" s="663"/>
      <c r="AH6" s="663"/>
      <c r="AI6" s="663"/>
      <c r="AJ6" s="663"/>
      <c r="AK6" s="663"/>
      <c r="AL6" s="664">
        <v>1.1000000000000001</v>
      </c>
      <c r="AM6" s="665"/>
      <c r="AN6" s="665"/>
      <c r="AO6" s="666"/>
      <c r="AP6" s="656" t="s">
        <v>222</v>
      </c>
      <c r="AQ6" s="657"/>
      <c r="AR6" s="657"/>
      <c r="AS6" s="657"/>
      <c r="AT6" s="657"/>
      <c r="AU6" s="657"/>
      <c r="AV6" s="657"/>
      <c r="AW6" s="657"/>
      <c r="AX6" s="657"/>
      <c r="AY6" s="657"/>
      <c r="AZ6" s="657"/>
      <c r="BA6" s="657"/>
      <c r="BB6" s="657"/>
      <c r="BC6" s="657"/>
      <c r="BD6" s="657"/>
      <c r="BE6" s="657"/>
      <c r="BF6" s="658"/>
      <c r="BG6" s="659">
        <v>3736303</v>
      </c>
      <c r="BH6" s="660"/>
      <c r="BI6" s="660"/>
      <c r="BJ6" s="660"/>
      <c r="BK6" s="660"/>
      <c r="BL6" s="660"/>
      <c r="BM6" s="660"/>
      <c r="BN6" s="661"/>
      <c r="BO6" s="662">
        <v>100</v>
      </c>
      <c r="BP6" s="662"/>
      <c r="BQ6" s="662"/>
      <c r="BR6" s="662"/>
      <c r="BS6" s="663">
        <v>143672</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74223</v>
      </c>
      <c r="CS6" s="660"/>
      <c r="CT6" s="660"/>
      <c r="CU6" s="660"/>
      <c r="CV6" s="660"/>
      <c r="CW6" s="660"/>
      <c r="CX6" s="660"/>
      <c r="CY6" s="661"/>
      <c r="CZ6" s="653">
        <v>1</v>
      </c>
      <c r="DA6" s="654"/>
      <c r="DB6" s="654"/>
      <c r="DC6" s="673"/>
      <c r="DD6" s="668" t="s">
        <v>119</v>
      </c>
      <c r="DE6" s="660"/>
      <c r="DF6" s="660"/>
      <c r="DG6" s="660"/>
      <c r="DH6" s="660"/>
      <c r="DI6" s="660"/>
      <c r="DJ6" s="660"/>
      <c r="DK6" s="660"/>
      <c r="DL6" s="660"/>
      <c r="DM6" s="660"/>
      <c r="DN6" s="660"/>
      <c r="DO6" s="660"/>
      <c r="DP6" s="661"/>
      <c r="DQ6" s="668">
        <v>74223</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3243</v>
      </c>
      <c r="S7" s="660"/>
      <c r="T7" s="660"/>
      <c r="U7" s="660"/>
      <c r="V7" s="660"/>
      <c r="W7" s="660"/>
      <c r="X7" s="660"/>
      <c r="Y7" s="661"/>
      <c r="Z7" s="662">
        <v>0</v>
      </c>
      <c r="AA7" s="662"/>
      <c r="AB7" s="662"/>
      <c r="AC7" s="662"/>
      <c r="AD7" s="663">
        <v>3243</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1848321</v>
      </c>
      <c r="BH7" s="660"/>
      <c r="BI7" s="660"/>
      <c r="BJ7" s="660"/>
      <c r="BK7" s="660"/>
      <c r="BL7" s="660"/>
      <c r="BM7" s="660"/>
      <c r="BN7" s="661"/>
      <c r="BO7" s="662">
        <v>49.5</v>
      </c>
      <c r="BP7" s="662"/>
      <c r="BQ7" s="662"/>
      <c r="BR7" s="662"/>
      <c r="BS7" s="663">
        <v>143672</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1789381</v>
      </c>
      <c r="CS7" s="660"/>
      <c r="CT7" s="660"/>
      <c r="CU7" s="660"/>
      <c r="CV7" s="660"/>
      <c r="CW7" s="660"/>
      <c r="CX7" s="660"/>
      <c r="CY7" s="661"/>
      <c r="CZ7" s="662">
        <v>25.2</v>
      </c>
      <c r="DA7" s="662"/>
      <c r="DB7" s="662"/>
      <c r="DC7" s="662"/>
      <c r="DD7" s="668">
        <v>30484</v>
      </c>
      <c r="DE7" s="660"/>
      <c r="DF7" s="660"/>
      <c r="DG7" s="660"/>
      <c r="DH7" s="660"/>
      <c r="DI7" s="660"/>
      <c r="DJ7" s="660"/>
      <c r="DK7" s="660"/>
      <c r="DL7" s="660"/>
      <c r="DM7" s="660"/>
      <c r="DN7" s="660"/>
      <c r="DO7" s="660"/>
      <c r="DP7" s="661"/>
      <c r="DQ7" s="668">
        <v>1664937</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7865</v>
      </c>
      <c r="S8" s="660"/>
      <c r="T8" s="660"/>
      <c r="U8" s="660"/>
      <c r="V8" s="660"/>
      <c r="W8" s="660"/>
      <c r="X8" s="660"/>
      <c r="Y8" s="661"/>
      <c r="Z8" s="662">
        <v>0.1</v>
      </c>
      <c r="AA8" s="662"/>
      <c r="AB8" s="662"/>
      <c r="AC8" s="662"/>
      <c r="AD8" s="663">
        <v>7865</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22097</v>
      </c>
      <c r="BH8" s="660"/>
      <c r="BI8" s="660"/>
      <c r="BJ8" s="660"/>
      <c r="BK8" s="660"/>
      <c r="BL8" s="660"/>
      <c r="BM8" s="660"/>
      <c r="BN8" s="661"/>
      <c r="BO8" s="662">
        <v>0.6</v>
      </c>
      <c r="BP8" s="662"/>
      <c r="BQ8" s="662"/>
      <c r="BR8" s="662"/>
      <c r="BS8" s="668" t="s">
        <v>119</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1588710</v>
      </c>
      <c r="CS8" s="660"/>
      <c r="CT8" s="660"/>
      <c r="CU8" s="660"/>
      <c r="CV8" s="660"/>
      <c r="CW8" s="660"/>
      <c r="CX8" s="660"/>
      <c r="CY8" s="661"/>
      <c r="CZ8" s="662">
        <v>22.3</v>
      </c>
      <c r="DA8" s="662"/>
      <c r="DB8" s="662"/>
      <c r="DC8" s="662"/>
      <c r="DD8" s="668">
        <v>9789</v>
      </c>
      <c r="DE8" s="660"/>
      <c r="DF8" s="660"/>
      <c r="DG8" s="660"/>
      <c r="DH8" s="660"/>
      <c r="DI8" s="660"/>
      <c r="DJ8" s="660"/>
      <c r="DK8" s="660"/>
      <c r="DL8" s="660"/>
      <c r="DM8" s="660"/>
      <c r="DN8" s="660"/>
      <c r="DO8" s="660"/>
      <c r="DP8" s="661"/>
      <c r="DQ8" s="668">
        <v>835245</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9523</v>
      </c>
      <c r="S9" s="660"/>
      <c r="T9" s="660"/>
      <c r="U9" s="660"/>
      <c r="V9" s="660"/>
      <c r="W9" s="660"/>
      <c r="X9" s="660"/>
      <c r="Y9" s="661"/>
      <c r="Z9" s="662">
        <v>0.1</v>
      </c>
      <c r="AA9" s="662"/>
      <c r="AB9" s="662"/>
      <c r="AC9" s="662"/>
      <c r="AD9" s="663">
        <v>9523</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606480</v>
      </c>
      <c r="BH9" s="660"/>
      <c r="BI9" s="660"/>
      <c r="BJ9" s="660"/>
      <c r="BK9" s="660"/>
      <c r="BL9" s="660"/>
      <c r="BM9" s="660"/>
      <c r="BN9" s="661"/>
      <c r="BO9" s="662">
        <v>16.2</v>
      </c>
      <c r="BP9" s="662"/>
      <c r="BQ9" s="662"/>
      <c r="BR9" s="662"/>
      <c r="BS9" s="668" t="s">
        <v>119</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451211</v>
      </c>
      <c r="CS9" s="660"/>
      <c r="CT9" s="660"/>
      <c r="CU9" s="660"/>
      <c r="CV9" s="660"/>
      <c r="CW9" s="660"/>
      <c r="CX9" s="660"/>
      <c r="CY9" s="661"/>
      <c r="CZ9" s="662">
        <v>6.3</v>
      </c>
      <c r="DA9" s="662"/>
      <c r="DB9" s="662"/>
      <c r="DC9" s="662"/>
      <c r="DD9" s="668">
        <v>4322</v>
      </c>
      <c r="DE9" s="660"/>
      <c r="DF9" s="660"/>
      <c r="DG9" s="660"/>
      <c r="DH9" s="660"/>
      <c r="DI9" s="660"/>
      <c r="DJ9" s="660"/>
      <c r="DK9" s="660"/>
      <c r="DL9" s="660"/>
      <c r="DM9" s="660"/>
      <c r="DN9" s="660"/>
      <c r="DO9" s="660"/>
      <c r="DP9" s="661"/>
      <c r="DQ9" s="668">
        <v>411890</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119</v>
      </c>
      <c r="AA10" s="662"/>
      <c r="AB10" s="662"/>
      <c r="AC10" s="662"/>
      <c r="AD10" s="663" t="s">
        <v>119</v>
      </c>
      <c r="AE10" s="663"/>
      <c r="AF10" s="663"/>
      <c r="AG10" s="663"/>
      <c r="AH10" s="663"/>
      <c r="AI10" s="663"/>
      <c r="AJ10" s="663"/>
      <c r="AK10" s="663"/>
      <c r="AL10" s="664" t="s">
        <v>119</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82490</v>
      </c>
      <c r="BH10" s="660"/>
      <c r="BI10" s="660"/>
      <c r="BJ10" s="660"/>
      <c r="BK10" s="660"/>
      <c r="BL10" s="660"/>
      <c r="BM10" s="660"/>
      <c r="BN10" s="661"/>
      <c r="BO10" s="662">
        <v>2.2000000000000002</v>
      </c>
      <c r="BP10" s="662"/>
      <c r="BQ10" s="662"/>
      <c r="BR10" s="662"/>
      <c r="BS10" s="668" t="s">
        <v>236</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11304</v>
      </c>
      <c r="CS10" s="660"/>
      <c r="CT10" s="660"/>
      <c r="CU10" s="660"/>
      <c r="CV10" s="660"/>
      <c r="CW10" s="660"/>
      <c r="CX10" s="660"/>
      <c r="CY10" s="661"/>
      <c r="CZ10" s="662">
        <v>0.2</v>
      </c>
      <c r="DA10" s="662"/>
      <c r="DB10" s="662"/>
      <c r="DC10" s="662"/>
      <c r="DD10" s="668" t="s">
        <v>119</v>
      </c>
      <c r="DE10" s="660"/>
      <c r="DF10" s="660"/>
      <c r="DG10" s="660"/>
      <c r="DH10" s="660"/>
      <c r="DI10" s="660"/>
      <c r="DJ10" s="660"/>
      <c r="DK10" s="660"/>
      <c r="DL10" s="660"/>
      <c r="DM10" s="660"/>
      <c r="DN10" s="660"/>
      <c r="DO10" s="660"/>
      <c r="DP10" s="661"/>
      <c r="DQ10" s="668">
        <v>11240</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119</v>
      </c>
      <c r="S11" s="660"/>
      <c r="T11" s="660"/>
      <c r="U11" s="660"/>
      <c r="V11" s="660"/>
      <c r="W11" s="660"/>
      <c r="X11" s="660"/>
      <c r="Y11" s="661"/>
      <c r="Z11" s="662" t="s">
        <v>119</v>
      </c>
      <c r="AA11" s="662"/>
      <c r="AB11" s="662"/>
      <c r="AC11" s="662"/>
      <c r="AD11" s="663" t="s">
        <v>119</v>
      </c>
      <c r="AE11" s="663"/>
      <c r="AF11" s="663"/>
      <c r="AG11" s="663"/>
      <c r="AH11" s="663"/>
      <c r="AI11" s="663"/>
      <c r="AJ11" s="663"/>
      <c r="AK11" s="663"/>
      <c r="AL11" s="664" t="s">
        <v>119</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1137254</v>
      </c>
      <c r="BH11" s="660"/>
      <c r="BI11" s="660"/>
      <c r="BJ11" s="660"/>
      <c r="BK11" s="660"/>
      <c r="BL11" s="660"/>
      <c r="BM11" s="660"/>
      <c r="BN11" s="661"/>
      <c r="BO11" s="662">
        <v>30.4</v>
      </c>
      <c r="BP11" s="662"/>
      <c r="BQ11" s="662"/>
      <c r="BR11" s="662"/>
      <c r="BS11" s="668">
        <v>143672</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528743</v>
      </c>
      <c r="CS11" s="660"/>
      <c r="CT11" s="660"/>
      <c r="CU11" s="660"/>
      <c r="CV11" s="660"/>
      <c r="CW11" s="660"/>
      <c r="CX11" s="660"/>
      <c r="CY11" s="661"/>
      <c r="CZ11" s="662">
        <v>7.4</v>
      </c>
      <c r="DA11" s="662"/>
      <c r="DB11" s="662"/>
      <c r="DC11" s="662"/>
      <c r="DD11" s="668">
        <v>235357</v>
      </c>
      <c r="DE11" s="660"/>
      <c r="DF11" s="660"/>
      <c r="DG11" s="660"/>
      <c r="DH11" s="660"/>
      <c r="DI11" s="660"/>
      <c r="DJ11" s="660"/>
      <c r="DK11" s="660"/>
      <c r="DL11" s="660"/>
      <c r="DM11" s="660"/>
      <c r="DN11" s="660"/>
      <c r="DO11" s="660"/>
      <c r="DP11" s="661"/>
      <c r="DQ11" s="668">
        <v>151606</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272160</v>
      </c>
      <c r="S12" s="660"/>
      <c r="T12" s="660"/>
      <c r="U12" s="660"/>
      <c r="V12" s="660"/>
      <c r="W12" s="660"/>
      <c r="X12" s="660"/>
      <c r="Y12" s="661"/>
      <c r="Z12" s="662">
        <v>3.7</v>
      </c>
      <c r="AA12" s="662"/>
      <c r="AB12" s="662"/>
      <c r="AC12" s="662"/>
      <c r="AD12" s="663">
        <v>272160</v>
      </c>
      <c r="AE12" s="663"/>
      <c r="AF12" s="663"/>
      <c r="AG12" s="663"/>
      <c r="AH12" s="663"/>
      <c r="AI12" s="663"/>
      <c r="AJ12" s="663"/>
      <c r="AK12" s="663"/>
      <c r="AL12" s="664">
        <v>6.3</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1712888</v>
      </c>
      <c r="BH12" s="660"/>
      <c r="BI12" s="660"/>
      <c r="BJ12" s="660"/>
      <c r="BK12" s="660"/>
      <c r="BL12" s="660"/>
      <c r="BM12" s="660"/>
      <c r="BN12" s="661"/>
      <c r="BO12" s="662">
        <v>45.8</v>
      </c>
      <c r="BP12" s="662"/>
      <c r="BQ12" s="662"/>
      <c r="BR12" s="662"/>
      <c r="BS12" s="668" t="s">
        <v>234</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95698</v>
      </c>
      <c r="CS12" s="660"/>
      <c r="CT12" s="660"/>
      <c r="CU12" s="660"/>
      <c r="CV12" s="660"/>
      <c r="CW12" s="660"/>
      <c r="CX12" s="660"/>
      <c r="CY12" s="661"/>
      <c r="CZ12" s="662">
        <v>1.3</v>
      </c>
      <c r="DA12" s="662"/>
      <c r="DB12" s="662"/>
      <c r="DC12" s="662"/>
      <c r="DD12" s="668" t="s">
        <v>119</v>
      </c>
      <c r="DE12" s="660"/>
      <c r="DF12" s="660"/>
      <c r="DG12" s="660"/>
      <c r="DH12" s="660"/>
      <c r="DI12" s="660"/>
      <c r="DJ12" s="660"/>
      <c r="DK12" s="660"/>
      <c r="DL12" s="660"/>
      <c r="DM12" s="660"/>
      <c r="DN12" s="660"/>
      <c r="DO12" s="660"/>
      <c r="DP12" s="661"/>
      <c r="DQ12" s="668">
        <v>74873</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v>18919</v>
      </c>
      <c r="S13" s="660"/>
      <c r="T13" s="660"/>
      <c r="U13" s="660"/>
      <c r="V13" s="660"/>
      <c r="W13" s="660"/>
      <c r="X13" s="660"/>
      <c r="Y13" s="661"/>
      <c r="Z13" s="662">
        <v>0.3</v>
      </c>
      <c r="AA13" s="662"/>
      <c r="AB13" s="662"/>
      <c r="AC13" s="662"/>
      <c r="AD13" s="663">
        <v>18919</v>
      </c>
      <c r="AE13" s="663"/>
      <c r="AF13" s="663"/>
      <c r="AG13" s="663"/>
      <c r="AH13" s="663"/>
      <c r="AI13" s="663"/>
      <c r="AJ13" s="663"/>
      <c r="AK13" s="663"/>
      <c r="AL13" s="664">
        <v>0.4</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1712685</v>
      </c>
      <c r="BH13" s="660"/>
      <c r="BI13" s="660"/>
      <c r="BJ13" s="660"/>
      <c r="BK13" s="660"/>
      <c r="BL13" s="660"/>
      <c r="BM13" s="660"/>
      <c r="BN13" s="661"/>
      <c r="BO13" s="662">
        <v>45.8</v>
      </c>
      <c r="BP13" s="662"/>
      <c r="BQ13" s="662"/>
      <c r="BR13" s="662"/>
      <c r="BS13" s="668" t="s">
        <v>119</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995961</v>
      </c>
      <c r="CS13" s="660"/>
      <c r="CT13" s="660"/>
      <c r="CU13" s="660"/>
      <c r="CV13" s="660"/>
      <c r="CW13" s="660"/>
      <c r="CX13" s="660"/>
      <c r="CY13" s="661"/>
      <c r="CZ13" s="662">
        <v>14</v>
      </c>
      <c r="DA13" s="662"/>
      <c r="DB13" s="662"/>
      <c r="DC13" s="662"/>
      <c r="DD13" s="668">
        <v>306230</v>
      </c>
      <c r="DE13" s="660"/>
      <c r="DF13" s="660"/>
      <c r="DG13" s="660"/>
      <c r="DH13" s="660"/>
      <c r="DI13" s="660"/>
      <c r="DJ13" s="660"/>
      <c r="DK13" s="660"/>
      <c r="DL13" s="660"/>
      <c r="DM13" s="660"/>
      <c r="DN13" s="660"/>
      <c r="DO13" s="660"/>
      <c r="DP13" s="661"/>
      <c r="DQ13" s="668">
        <v>816332</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119</v>
      </c>
      <c r="S14" s="660"/>
      <c r="T14" s="660"/>
      <c r="U14" s="660"/>
      <c r="V14" s="660"/>
      <c r="W14" s="660"/>
      <c r="X14" s="660"/>
      <c r="Y14" s="661"/>
      <c r="Z14" s="662" t="s">
        <v>234</v>
      </c>
      <c r="AA14" s="662"/>
      <c r="AB14" s="662"/>
      <c r="AC14" s="662"/>
      <c r="AD14" s="663" t="s">
        <v>119</v>
      </c>
      <c r="AE14" s="663"/>
      <c r="AF14" s="663"/>
      <c r="AG14" s="663"/>
      <c r="AH14" s="663"/>
      <c r="AI14" s="663"/>
      <c r="AJ14" s="663"/>
      <c r="AK14" s="663"/>
      <c r="AL14" s="664" t="s">
        <v>119</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45176</v>
      </c>
      <c r="BH14" s="660"/>
      <c r="BI14" s="660"/>
      <c r="BJ14" s="660"/>
      <c r="BK14" s="660"/>
      <c r="BL14" s="660"/>
      <c r="BM14" s="660"/>
      <c r="BN14" s="661"/>
      <c r="BO14" s="662">
        <v>1.2</v>
      </c>
      <c r="BP14" s="662"/>
      <c r="BQ14" s="662"/>
      <c r="BR14" s="662"/>
      <c r="BS14" s="668" t="s">
        <v>119</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306056</v>
      </c>
      <c r="CS14" s="660"/>
      <c r="CT14" s="660"/>
      <c r="CU14" s="660"/>
      <c r="CV14" s="660"/>
      <c r="CW14" s="660"/>
      <c r="CX14" s="660"/>
      <c r="CY14" s="661"/>
      <c r="CZ14" s="662">
        <v>4.3</v>
      </c>
      <c r="DA14" s="662"/>
      <c r="DB14" s="662"/>
      <c r="DC14" s="662"/>
      <c r="DD14" s="668">
        <v>41698</v>
      </c>
      <c r="DE14" s="660"/>
      <c r="DF14" s="660"/>
      <c r="DG14" s="660"/>
      <c r="DH14" s="660"/>
      <c r="DI14" s="660"/>
      <c r="DJ14" s="660"/>
      <c r="DK14" s="660"/>
      <c r="DL14" s="660"/>
      <c r="DM14" s="660"/>
      <c r="DN14" s="660"/>
      <c r="DO14" s="660"/>
      <c r="DP14" s="661"/>
      <c r="DQ14" s="668">
        <v>251040</v>
      </c>
      <c r="DR14" s="660"/>
      <c r="DS14" s="660"/>
      <c r="DT14" s="660"/>
      <c r="DU14" s="660"/>
      <c r="DV14" s="660"/>
      <c r="DW14" s="660"/>
      <c r="DX14" s="660"/>
      <c r="DY14" s="660"/>
      <c r="DZ14" s="660"/>
      <c r="EA14" s="660"/>
      <c r="EB14" s="660"/>
      <c r="EC14" s="669"/>
    </row>
    <row r="15" spans="2:143" ht="11.25" customHeight="1">
      <c r="B15" s="656" t="s">
        <v>250</v>
      </c>
      <c r="C15" s="657"/>
      <c r="D15" s="657"/>
      <c r="E15" s="657"/>
      <c r="F15" s="657"/>
      <c r="G15" s="657"/>
      <c r="H15" s="657"/>
      <c r="I15" s="657"/>
      <c r="J15" s="657"/>
      <c r="K15" s="657"/>
      <c r="L15" s="657"/>
      <c r="M15" s="657"/>
      <c r="N15" s="657"/>
      <c r="O15" s="657"/>
      <c r="P15" s="657"/>
      <c r="Q15" s="658"/>
      <c r="R15" s="659">
        <v>17620</v>
      </c>
      <c r="S15" s="660"/>
      <c r="T15" s="660"/>
      <c r="U15" s="660"/>
      <c r="V15" s="660"/>
      <c r="W15" s="660"/>
      <c r="X15" s="660"/>
      <c r="Y15" s="661"/>
      <c r="Z15" s="662">
        <v>0.2</v>
      </c>
      <c r="AA15" s="662"/>
      <c r="AB15" s="662"/>
      <c r="AC15" s="662"/>
      <c r="AD15" s="663">
        <v>17620</v>
      </c>
      <c r="AE15" s="663"/>
      <c r="AF15" s="663"/>
      <c r="AG15" s="663"/>
      <c r="AH15" s="663"/>
      <c r="AI15" s="663"/>
      <c r="AJ15" s="663"/>
      <c r="AK15" s="663"/>
      <c r="AL15" s="664">
        <v>0.4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129918</v>
      </c>
      <c r="BH15" s="660"/>
      <c r="BI15" s="660"/>
      <c r="BJ15" s="660"/>
      <c r="BK15" s="660"/>
      <c r="BL15" s="660"/>
      <c r="BM15" s="660"/>
      <c r="BN15" s="661"/>
      <c r="BO15" s="662">
        <v>3.5</v>
      </c>
      <c r="BP15" s="662"/>
      <c r="BQ15" s="662"/>
      <c r="BR15" s="662"/>
      <c r="BS15" s="668" t="s">
        <v>119</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792076</v>
      </c>
      <c r="CS15" s="660"/>
      <c r="CT15" s="660"/>
      <c r="CU15" s="660"/>
      <c r="CV15" s="660"/>
      <c r="CW15" s="660"/>
      <c r="CX15" s="660"/>
      <c r="CY15" s="661"/>
      <c r="CZ15" s="662">
        <v>11.1</v>
      </c>
      <c r="DA15" s="662"/>
      <c r="DB15" s="662"/>
      <c r="DC15" s="662"/>
      <c r="DD15" s="668">
        <v>48168</v>
      </c>
      <c r="DE15" s="660"/>
      <c r="DF15" s="660"/>
      <c r="DG15" s="660"/>
      <c r="DH15" s="660"/>
      <c r="DI15" s="660"/>
      <c r="DJ15" s="660"/>
      <c r="DK15" s="660"/>
      <c r="DL15" s="660"/>
      <c r="DM15" s="660"/>
      <c r="DN15" s="660"/>
      <c r="DO15" s="660"/>
      <c r="DP15" s="661"/>
      <c r="DQ15" s="668">
        <v>635100</v>
      </c>
      <c r="DR15" s="660"/>
      <c r="DS15" s="660"/>
      <c r="DT15" s="660"/>
      <c r="DU15" s="660"/>
      <c r="DV15" s="660"/>
      <c r="DW15" s="660"/>
      <c r="DX15" s="660"/>
      <c r="DY15" s="660"/>
      <c r="DZ15" s="660"/>
      <c r="EA15" s="660"/>
      <c r="EB15" s="660"/>
      <c r="EC15" s="669"/>
    </row>
    <row r="16" spans="2:143" ht="11.25" customHeight="1">
      <c r="B16" s="656" t="s">
        <v>253</v>
      </c>
      <c r="C16" s="657"/>
      <c r="D16" s="657"/>
      <c r="E16" s="657"/>
      <c r="F16" s="657"/>
      <c r="G16" s="657"/>
      <c r="H16" s="657"/>
      <c r="I16" s="657"/>
      <c r="J16" s="657"/>
      <c r="K16" s="657"/>
      <c r="L16" s="657"/>
      <c r="M16" s="657"/>
      <c r="N16" s="657"/>
      <c r="O16" s="657"/>
      <c r="P16" s="657"/>
      <c r="Q16" s="658"/>
      <c r="R16" s="659" t="s">
        <v>119</v>
      </c>
      <c r="S16" s="660"/>
      <c r="T16" s="660"/>
      <c r="U16" s="660"/>
      <c r="V16" s="660"/>
      <c r="W16" s="660"/>
      <c r="X16" s="660"/>
      <c r="Y16" s="661"/>
      <c r="Z16" s="662" t="s">
        <v>119</v>
      </c>
      <c r="AA16" s="662"/>
      <c r="AB16" s="662"/>
      <c r="AC16" s="662"/>
      <c r="AD16" s="663" t="s">
        <v>119</v>
      </c>
      <c r="AE16" s="663"/>
      <c r="AF16" s="663"/>
      <c r="AG16" s="663"/>
      <c r="AH16" s="663"/>
      <c r="AI16" s="663"/>
      <c r="AJ16" s="663"/>
      <c r="AK16" s="663"/>
      <c r="AL16" s="664" t="s">
        <v>119</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119</v>
      </c>
      <c r="BP16" s="662"/>
      <c r="BQ16" s="662"/>
      <c r="BR16" s="662"/>
      <c r="BS16" s="668" t="s">
        <v>234</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13437</v>
      </c>
      <c r="CS16" s="660"/>
      <c r="CT16" s="660"/>
      <c r="CU16" s="660"/>
      <c r="CV16" s="660"/>
      <c r="CW16" s="660"/>
      <c r="CX16" s="660"/>
      <c r="CY16" s="661"/>
      <c r="CZ16" s="662">
        <v>0.2</v>
      </c>
      <c r="DA16" s="662"/>
      <c r="DB16" s="662"/>
      <c r="DC16" s="662"/>
      <c r="DD16" s="668" t="s">
        <v>119</v>
      </c>
      <c r="DE16" s="660"/>
      <c r="DF16" s="660"/>
      <c r="DG16" s="660"/>
      <c r="DH16" s="660"/>
      <c r="DI16" s="660"/>
      <c r="DJ16" s="660"/>
      <c r="DK16" s="660"/>
      <c r="DL16" s="660"/>
      <c r="DM16" s="660"/>
      <c r="DN16" s="660"/>
      <c r="DO16" s="660"/>
      <c r="DP16" s="661"/>
      <c r="DQ16" s="668">
        <v>10037</v>
      </c>
      <c r="DR16" s="660"/>
      <c r="DS16" s="660"/>
      <c r="DT16" s="660"/>
      <c r="DU16" s="660"/>
      <c r="DV16" s="660"/>
      <c r="DW16" s="660"/>
      <c r="DX16" s="660"/>
      <c r="DY16" s="660"/>
      <c r="DZ16" s="660"/>
      <c r="EA16" s="660"/>
      <c r="EB16" s="660"/>
      <c r="EC16" s="669"/>
    </row>
    <row r="17" spans="2:133" ht="11.25" customHeight="1">
      <c r="B17" s="656" t="s">
        <v>256</v>
      </c>
      <c r="C17" s="657"/>
      <c r="D17" s="657"/>
      <c r="E17" s="657"/>
      <c r="F17" s="657"/>
      <c r="G17" s="657"/>
      <c r="H17" s="657"/>
      <c r="I17" s="657"/>
      <c r="J17" s="657"/>
      <c r="K17" s="657"/>
      <c r="L17" s="657"/>
      <c r="M17" s="657"/>
      <c r="N17" s="657"/>
      <c r="O17" s="657"/>
      <c r="P17" s="657"/>
      <c r="Q17" s="658"/>
      <c r="R17" s="659">
        <v>6618</v>
      </c>
      <c r="S17" s="660"/>
      <c r="T17" s="660"/>
      <c r="U17" s="660"/>
      <c r="V17" s="660"/>
      <c r="W17" s="660"/>
      <c r="X17" s="660"/>
      <c r="Y17" s="661"/>
      <c r="Z17" s="662">
        <v>0.1</v>
      </c>
      <c r="AA17" s="662"/>
      <c r="AB17" s="662"/>
      <c r="AC17" s="662"/>
      <c r="AD17" s="663">
        <v>6618</v>
      </c>
      <c r="AE17" s="663"/>
      <c r="AF17" s="663"/>
      <c r="AG17" s="663"/>
      <c r="AH17" s="663"/>
      <c r="AI17" s="663"/>
      <c r="AJ17" s="663"/>
      <c r="AK17" s="663"/>
      <c r="AL17" s="664">
        <v>0.2</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234</v>
      </c>
      <c r="BH17" s="660"/>
      <c r="BI17" s="660"/>
      <c r="BJ17" s="660"/>
      <c r="BK17" s="660"/>
      <c r="BL17" s="660"/>
      <c r="BM17" s="660"/>
      <c r="BN17" s="661"/>
      <c r="BO17" s="662" t="s">
        <v>234</v>
      </c>
      <c r="BP17" s="662"/>
      <c r="BQ17" s="662"/>
      <c r="BR17" s="662"/>
      <c r="BS17" s="668" t="s">
        <v>119</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463359</v>
      </c>
      <c r="CS17" s="660"/>
      <c r="CT17" s="660"/>
      <c r="CU17" s="660"/>
      <c r="CV17" s="660"/>
      <c r="CW17" s="660"/>
      <c r="CX17" s="660"/>
      <c r="CY17" s="661"/>
      <c r="CZ17" s="662">
        <v>6.5</v>
      </c>
      <c r="DA17" s="662"/>
      <c r="DB17" s="662"/>
      <c r="DC17" s="662"/>
      <c r="DD17" s="668" t="s">
        <v>234</v>
      </c>
      <c r="DE17" s="660"/>
      <c r="DF17" s="660"/>
      <c r="DG17" s="660"/>
      <c r="DH17" s="660"/>
      <c r="DI17" s="660"/>
      <c r="DJ17" s="660"/>
      <c r="DK17" s="660"/>
      <c r="DL17" s="660"/>
      <c r="DM17" s="660"/>
      <c r="DN17" s="660"/>
      <c r="DO17" s="660"/>
      <c r="DP17" s="661"/>
      <c r="DQ17" s="668">
        <v>463359</v>
      </c>
      <c r="DR17" s="660"/>
      <c r="DS17" s="660"/>
      <c r="DT17" s="660"/>
      <c r="DU17" s="660"/>
      <c r="DV17" s="660"/>
      <c r="DW17" s="660"/>
      <c r="DX17" s="660"/>
      <c r="DY17" s="660"/>
      <c r="DZ17" s="660"/>
      <c r="EA17" s="660"/>
      <c r="EB17" s="660"/>
      <c r="EC17" s="669"/>
    </row>
    <row r="18" spans="2:133" ht="11.25" customHeight="1">
      <c r="B18" s="656" t="s">
        <v>259</v>
      </c>
      <c r="C18" s="657"/>
      <c r="D18" s="657"/>
      <c r="E18" s="657"/>
      <c r="F18" s="657"/>
      <c r="G18" s="657"/>
      <c r="H18" s="657"/>
      <c r="I18" s="657"/>
      <c r="J18" s="657"/>
      <c r="K18" s="657"/>
      <c r="L18" s="657"/>
      <c r="M18" s="657"/>
      <c r="N18" s="657"/>
      <c r="O18" s="657"/>
      <c r="P18" s="657"/>
      <c r="Q18" s="658"/>
      <c r="R18" s="659">
        <v>323317</v>
      </c>
      <c r="S18" s="660"/>
      <c r="T18" s="660"/>
      <c r="U18" s="660"/>
      <c r="V18" s="660"/>
      <c r="W18" s="660"/>
      <c r="X18" s="660"/>
      <c r="Y18" s="661"/>
      <c r="Z18" s="662">
        <v>4.3</v>
      </c>
      <c r="AA18" s="662"/>
      <c r="AB18" s="662"/>
      <c r="AC18" s="662"/>
      <c r="AD18" s="663">
        <v>180497</v>
      </c>
      <c r="AE18" s="663"/>
      <c r="AF18" s="663"/>
      <c r="AG18" s="663"/>
      <c r="AH18" s="663"/>
      <c r="AI18" s="663"/>
      <c r="AJ18" s="663"/>
      <c r="AK18" s="663"/>
      <c r="AL18" s="664">
        <v>4.2</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119</v>
      </c>
      <c r="BH18" s="660"/>
      <c r="BI18" s="660"/>
      <c r="BJ18" s="660"/>
      <c r="BK18" s="660"/>
      <c r="BL18" s="660"/>
      <c r="BM18" s="660"/>
      <c r="BN18" s="661"/>
      <c r="BO18" s="662" t="s">
        <v>234</v>
      </c>
      <c r="BP18" s="662"/>
      <c r="BQ18" s="662"/>
      <c r="BR18" s="662"/>
      <c r="BS18" s="668" t="s">
        <v>119</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119</v>
      </c>
      <c r="CS18" s="660"/>
      <c r="CT18" s="660"/>
      <c r="CU18" s="660"/>
      <c r="CV18" s="660"/>
      <c r="CW18" s="660"/>
      <c r="CX18" s="660"/>
      <c r="CY18" s="661"/>
      <c r="CZ18" s="662" t="s">
        <v>234</v>
      </c>
      <c r="DA18" s="662"/>
      <c r="DB18" s="662"/>
      <c r="DC18" s="662"/>
      <c r="DD18" s="668" t="s">
        <v>234</v>
      </c>
      <c r="DE18" s="660"/>
      <c r="DF18" s="660"/>
      <c r="DG18" s="660"/>
      <c r="DH18" s="660"/>
      <c r="DI18" s="660"/>
      <c r="DJ18" s="660"/>
      <c r="DK18" s="660"/>
      <c r="DL18" s="660"/>
      <c r="DM18" s="660"/>
      <c r="DN18" s="660"/>
      <c r="DO18" s="660"/>
      <c r="DP18" s="661"/>
      <c r="DQ18" s="668" t="s">
        <v>119</v>
      </c>
      <c r="DR18" s="660"/>
      <c r="DS18" s="660"/>
      <c r="DT18" s="660"/>
      <c r="DU18" s="660"/>
      <c r="DV18" s="660"/>
      <c r="DW18" s="660"/>
      <c r="DX18" s="660"/>
      <c r="DY18" s="660"/>
      <c r="DZ18" s="660"/>
      <c r="EA18" s="660"/>
      <c r="EB18" s="660"/>
      <c r="EC18" s="669"/>
    </row>
    <row r="19" spans="2:133" ht="11.25" customHeight="1">
      <c r="B19" s="656" t="s">
        <v>262</v>
      </c>
      <c r="C19" s="657"/>
      <c r="D19" s="657"/>
      <c r="E19" s="657"/>
      <c r="F19" s="657"/>
      <c r="G19" s="657"/>
      <c r="H19" s="657"/>
      <c r="I19" s="657"/>
      <c r="J19" s="657"/>
      <c r="K19" s="657"/>
      <c r="L19" s="657"/>
      <c r="M19" s="657"/>
      <c r="N19" s="657"/>
      <c r="O19" s="657"/>
      <c r="P19" s="657"/>
      <c r="Q19" s="658"/>
      <c r="R19" s="659">
        <v>180497</v>
      </c>
      <c r="S19" s="660"/>
      <c r="T19" s="660"/>
      <c r="U19" s="660"/>
      <c r="V19" s="660"/>
      <c r="W19" s="660"/>
      <c r="X19" s="660"/>
      <c r="Y19" s="661"/>
      <c r="Z19" s="662">
        <v>2.4</v>
      </c>
      <c r="AA19" s="662"/>
      <c r="AB19" s="662"/>
      <c r="AC19" s="662"/>
      <c r="AD19" s="663">
        <v>180497</v>
      </c>
      <c r="AE19" s="663"/>
      <c r="AF19" s="663"/>
      <c r="AG19" s="663"/>
      <c r="AH19" s="663"/>
      <c r="AI19" s="663"/>
      <c r="AJ19" s="663"/>
      <c r="AK19" s="663"/>
      <c r="AL19" s="664">
        <v>4.2</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119</v>
      </c>
      <c r="BH19" s="660"/>
      <c r="BI19" s="660"/>
      <c r="BJ19" s="660"/>
      <c r="BK19" s="660"/>
      <c r="BL19" s="660"/>
      <c r="BM19" s="660"/>
      <c r="BN19" s="661"/>
      <c r="BO19" s="662" t="s">
        <v>119</v>
      </c>
      <c r="BP19" s="662"/>
      <c r="BQ19" s="662"/>
      <c r="BR19" s="662"/>
      <c r="BS19" s="668" t="s">
        <v>119</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119</v>
      </c>
      <c r="DA19" s="662"/>
      <c r="DB19" s="662"/>
      <c r="DC19" s="662"/>
      <c r="DD19" s="668" t="s">
        <v>119</v>
      </c>
      <c r="DE19" s="660"/>
      <c r="DF19" s="660"/>
      <c r="DG19" s="660"/>
      <c r="DH19" s="660"/>
      <c r="DI19" s="660"/>
      <c r="DJ19" s="660"/>
      <c r="DK19" s="660"/>
      <c r="DL19" s="660"/>
      <c r="DM19" s="660"/>
      <c r="DN19" s="660"/>
      <c r="DO19" s="660"/>
      <c r="DP19" s="661"/>
      <c r="DQ19" s="668" t="s">
        <v>119</v>
      </c>
      <c r="DR19" s="660"/>
      <c r="DS19" s="660"/>
      <c r="DT19" s="660"/>
      <c r="DU19" s="660"/>
      <c r="DV19" s="660"/>
      <c r="DW19" s="660"/>
      <c r="DX19" s="660"/>
      <c r="DY19" s="660"/>
      <c r="DZ19" s="660"/>
      <c r="EA19" s="660"/>
      <c r="EB19" s="660"/>
      <c r="EC19" s="669"/>
    </row>
    <row r="20" spans="2:133" ht="11.25" customHeight="1">
      <c r="B20" s="656" t="s">
        <v>265</v>
      </c>
      <c r="C20" s="657"/>
      <c r="D20" s="657"/>
      <c r="E20" s="657"/>
      <c r="F20" s="657"/>
      <c r="G20" s="657"/>
      <c r="H20" s="657"/>
      <c r="I20" s="657"/>
      <c r="J20" s="657"/>
      <c r="K20" s="657"/>
      <c r="L20" s="657"/>
      <c r="M20" s="657"/>
      <c r="N20" s="657"/>
      <c r="O20" s="657"/>
      <c r="P20" s="657"/>
      <c r="Q20" s="658"/>
      <c r="R20" s="659">
        <v>142820</v>
      </c>
      <c r="S20" s="660"/>
      <c r="T20" s="660"/>
      <c r="U20" s="660"/>
      <c r="V20" s="660"/>
      <c r="W20" s="660"/>
      <c r="X20" s="660"/>
      <c r="Y20" s="661"/>
      <c r="Z20" s="662">
        <v>1.9</v>
      </c>
      <c r="AA20" s="662"/>
      <c r="AB20" s="662"/>
      <c r="AC20" s="662"/>
      <c r="AD20" s="663" t="s">
        <v>119</v>
      </c>
      <c r="AE20" s="663"/>
      <c r="AF20" s="663"/>
      <c r="AG20" s="663"/>
      <c r="AH20" s="663"/>
      <c r="AI20" s="663"/>
      <c r="AJ20" s="663"/>
      <c r="AK20" s="663"/>
      <c r="AL20" s="664" t="s">
        <v>234</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119</v>
      </c>
      <c r="BH20" s="660"/>
      <c r="BI20" s="660"/>
      <c r="BJ20" s="660"/>
      <c r="BK20" s="660"/>
      <c r="BL20" s="660"/>
      <c r="BM20" s="660"/>
      <c r="BN20" s="661"/>
      <c r="BO20" s="662" t="s">
        <v>234</v>
      </c>
      <c r="BP20" s="662"/>
      <c r="BQ20" s="662"/>
      <c r="BR20" s="662"/>
      <c r="BS20" s="668" t="s">
        <v>234</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7110159</v>
      </c>
      <c r="CS20" s="660"/>
      <c r="CT20" s="660"/>
      <c r="CU20" s="660"/>
      <c r="CV20" s="660"/>
      <c r="CW20" s="660"/>
      <c r="CX20" s="660"/>
      <c r="CY20" s="661"/>
      <c r="CZ20" s="662">
        <v>100</v>
      </c>
      <c r="DA20" s="662"/>
      <c r="DB20" s="662"/>
      <c r="DC20" s="662"/>
      <c r="DD20" s="668">
        <v>676048</v>
      </c>
      <c r="DE20" s="660"/>
      <c r="DF20" s="660"/>
      <c r="DG20" s="660"/>
      <c r="DH20" s="660"/>
      <c r="DI20" s="660"/>
      <c r="DJ20" s="660"/>
      <c r="DK20" s="660"/>
      <c r="DL20" s="660"/>
      <c r="DM20" s="660"/>
      <c r="DN20" s="660"/>
      <c r="DO20" s="660"/>
      <c r="DP20" s="661"/>
      <c r="DQ20" s="668">
        <v>5399882</v>
      </c>
      <c r="DR20" s="660"/>
      <c r="DS20" s="660"/>
      <c r="DT20" s="660"/>
      <c r="DU20" s="660"/>
      <c r="DV20" s="660"/>
      <c r="DW20" s="660"/>
      <c r="DX20" s="660"/>
      <c r="DY20" s="660"/>
      <c r="DZ20" s="660"/>
      <c r="EA20" s="660"/>
      <c r="EB20" s="660"/>
      <c r="EC20" s="669"/>
    </row>
    <row r="21" spans="2:133" ht="11.25" customHeight="1">
      <c r="B21" s="656" t="s">
        <v>268</v>
      </c>
      <c r="C21" s="657"/>
      <c r="D21" s="657"/>
      <c r="E21" s="657"/>
      <c r="F21" s="657"/>
      <c r="G21" s="657"/>
      <c r="H21" s="657"/>
      <c r="I21" s="657"/>
      <c r="J21" s="657"/>
      <c r="K21" s="657"/>
      <c r="L21" s="657"/>
      <c r="M21" s="657"/>
      <c r="N21" s="657"/>
      <c r="O21" s="657"/>
      <c r="P21" s="657"/>
      <c r="Q21" s="658"/>
      <c r="R21" s="659" t="s">
        <v>119</v>
      </c>
      <c r="S21" s="660"/>
      <c r="T21" s="660"/>
      <c r="U21" s="660"/>
      <c r="V21" s="660"/>
      <c r="W21" s="660"/>
      <c r="X21" s="660"/>
      <c r="Y21" s="661"/>
      <c r="Z21" s="662" t="s">
        <v>119</v>
      </c>
      <c r="AA21" s="662"/>
      <c r="AB21" s="662"/>
      <c r="AC21" s="662"/>
      <c r="AD21" s="663" t="s">
        <v>234</v>
      </c>
      <c r="AE21" s="663"/>
      <c r="AF21" s="663"/>
      <c r="AG21" s="663"/>
      <c r="AH21" s="663"/>
      <c r="AI21" s="663"/>
      <c r="AJ21" s="663"/>
      <c r="AK21" s="663"/>
      <c r="AL21" s="664" t="s">
        <v>234</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234</v>
      </c>
      <c r="BH21" s="660"/>
      <c r="BI21" s="660"/>
      <c r="BJ21" s="660"/>
      <c r="BK21" s="660"/>
      <c r="BL21" s="660"/>
      <c r="BM21" s="660"/>
      <c r="BN21" s="661"/>
      <c r="BO21" s="662" t="s">
        <v>234</v>
      </c>
      <c r="BP21" s="662"/>
      <c r="BQ21" s="662"/>
      <c r="BR21" s="662"/>
      <c r="BS21" s="668" t="s">
        <v>119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270</v>
      </c>
      <c r="C22" s="657"/>
      <c r="D22" s="657"/>
      <c r="E22" s="657"/>
      <c r="F22" s="657"/>
      <c r="G22" s="657"/>
      <c r="H22" s="657"/>
      <c r="I22" s="657"/>
      <c r="J22" s="657"/>
      <c r="K22" s="657"/>
      <c r="L22" s="657"/>
      <c r="M22" s="657"/>
      <c r="N22" s="657"/>
      <c r="O22" s="657"/>
      <c r="P22" s="657"/>
      <c r="Q22" s="658"/>
      <c r="R22" s="659">
        <v>4443193</v>
      </c>
      <c r="S22" s="660"/>
      <c r="T22" s="660"/>
      <c r="U22" s="660"/>
      <c r="V22" s="660"/>
      <c r="W22" s="660"/>
      <c r="X22" s="660"/>
      <c r="Y22" s="661"/>
      <c r="Z22" s="662">
        <v>59.8</v>
      </c>
      <c r="AA22" s="662"/>
      <c r="AB22" s="662"/>
      <c r="AC22" s="662"/>
      <c r="AD22" s="663">
        <v>4300373</v>
      </c>
      <c r="AE22" s="663"/>
      <c r="AF22" s="663"/>
      <c r="AG22" s="663"/>
      <c r="AH22" s="663"/>
      <c r="AI22" s="663"/>
      <c r="AJ22" s="663"/>
      <c r="AK22" s="663"/>
      <c r="AL22" s="664">
        <v>99.7</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236</v>
      </c>
      <c r="BH22" s="660"/>
      <c r="BI22" s="660"/>
      <c r="BJ22" s="660"/>
      <c r="BK22" s="660"/>
      <c r="BL22" s="660"/>
      <c r="BM22" s="660"/>
      <c r="BN22" s="661"/>
      <c r="BO22" s="662" t="s">
        <v>236</v>
      </c>
      <c r="BP22" s="662"/>
      <c r="BQ22" s="662"/>
      <c r="BR22" s="662"/>
      <c r="BS22" s="668" t="s">
        <v>234</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273</v>
      </c>
      <c r="C23" s="657"/>
      <c r="D23" s="657"/>
      <c r="E23" s="657"/>
      <c r="F23" s="657"/>
      <c r="G23" s="657"/>
      <c r="H23" s="657"/>
      <c r="I23" s="657"/>
      <c r="J23" s="657"/>
      <c r="K23" s="657"/>
      <c r="L23" s="657"/>
      <c r="M23" s="657"/>
      <c r="N23" s="657"/>
      <c r="O23" s="657"/>
      <c r="P23" s="657"/>
      <c r="Q23" s="658"/>
      <c r="R23" s="659">
        <v>1927</v>
      </c>
      <c r="S23" s="660"/>
      <c r="T23" s="660"/>
      <c r="U23" s="660"/>
      <c r="V23" s="660"/>
      <c r="W23" s="660"/>
      <c r="X23" s="660"/>
      <c r="Y23" s="661"/>
      <c r="Z23" s="662">
        <v>0</v>
      </c>
      <c r="AA23" s="662"/>
      <c r="AB23" s="662"/>
      <c r="AC23" s="662"/>
      <c r="AD23" s="663">
        <v>1927</v>
      </c>
      <c r="AE23" s="663"/>
      <c r="AF23" s="663"/>
      <c r="AG23" s="663"/>
      <c r="AH23" s="663"/>
      <c r="AI23" s="663"/>
      <c r="AJ23" s="663"/>
      <c r="AK23" s="663"/>
      <c r="AL23" s="664">
        <v>0</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119</v>
      </c>
      <c r="BH23" s="660"/>
      <c r="BI23" s="660"/>
      <c r="BJ23" s="660"/>
      <c r="BK23" s="660"/>
      <c r="BL23" s="660"/>
      <c r="BM23" s="660"/>
      <c r="BN23" s="661"/>
      <c r="BO23" s="662" t="s">
        <v>234</v>
      </c>
      <c r="BP23" s="662"/>
      <c r="BQ23" s="662"/>
      <c r="BR23" s="662"/>
      <c r="BS23" s="668" t="s">
        <v>119</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c r="B24" s="656" t="s">
        <v>280</v>
      </c>
      <c r="C24" s="657"/>
      <c r="D24" s="657"/>
      <c r="E24" s="657"/>
      <c r="F24" s="657"/>
      <c r="G24" s="657"/>
      <c r="H24" s="657"/>
      <c r="I24" s="657"/>
      <c r="J24" s="657"/>
      <c r="K24" s="657"/>
      <c r="L24" s="657"/>
      <c r="M24" s="657"/>
      <c r="N24" s="657"/>
      <c r="O24" s="657"/>
      <c r="P24" s="657"/>
      <c r="Q24" s="658"/>
      <c r="R24" s="659">
        <v>137731</v>
      </c>
      <c r="S24" s="660"/>
      <c r="T24" s="660"/>
      <c r="U24" s="660"/>
      <c r="V24" s="660"/>
      <c r="W24" s="660"/>
      <c r="X24" s="660"/>
      <c r="Y24" s="661"/>
      <c r="Z24" s="662">
        <v>1.9</v>
      </c>
      <c r="AA24" s="662"/>
      <c r="AB24" s="662"/>
      <c r="AC24" s="662"/>
      <c r="AD24" s="663">
        <v>176</v>
      </c>
      <c r="AE24" s="663"/>
      <c r="AF24" s="663"/>
      <c r="AG24" s="663"/>
      <c r="AH24" s="663"/>
      <c r="AI24" s="663"/>
      <c r="AJ24" s="663"/>
      <c r="AK24" s="663"/>
      <c r="AL24" s="664">
        <v>0</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119</v>
      </c>
      <c r="BH24" s="660"/>
      <c r="BI24" s="660"/>
      <c r="BJ24" s="660"/>
      <c r="BK24" s="660"/>
      <c r="BL24" s="660"/>
      <c r="BM24" s="660"/>
      <c r="BN24" s="661"/>
      <c r="BO24" s="662" t="s">
        <v>234</v>
      </c>
      <c r="BP24" s="662"/>
      <c r="BQ24" s="662"/>
      <c r="BR24" s="662"/>
      <c r="BS24" s="668" t="s">
        <v>119</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2418104</v>
      </c>
      <c r="CS24" s="649"/>
      <c r="CT24" s="649"/>
      <c r="CU24" s="649"/>
      <c r="CV24" s="649"/>
      <c r="CW24" s="649"/>
      <c r="CX24" s="649"/>
      <c r="CY24" s="650"/>
      <c r="CZ24" s="653">
        <v>34</v>
      </c>
      <c r="DA24" s="654"/>
      <c r="DB24" s="654"/>
      <c r="DC24" s="673"/>
      <c r="DD24" s="694">
        <v>1722901</v>
      </c>
      <c r="DE24" s="649"/>
      <c r="DF24" s="649"/>
      <c r="DG24" s="649"/>
      <c r="DH24" s="649"/>
      <c r="DI24" s="649"/>
      <c r="DJ24" s="649"/>
      <c r="DK24" s="650"/>
      <c r="DL24" s="694">
        <v>1720654</v>
      </c>
      <c r="DM24" s="649"/>
      <c r="DN24" s="649"/>
      <c r="DO24" s="649"/>
      <c r="DP24" s="649"/>
      <c r="DQ24" s="649"/>
      <c r="DR24" s="649"/>
      <c r="DS24" s="649"/>
      <c r="DT24" s="649"/>
      <c r="DU24" s="649"/>
      <c r="DV24" s="650"/>
      <c r="DW24" s="653">
        <v>36.799999999999997</v>
      </c>
      <c r="DX24" s="654"/>
      <c r="DY24" s="654"/>
      <c r="DZ24" s="654"/>
      <c r="EA24" s="654"/>
      <c r="EB24" s="654"/>
      <c r="EC24" s="655"/>
    </row>
    <row r="25" spans="2:133" ht="11.25" customHeight="1">
      <c r="B25" s="656" t="s">
        <v>283</v>
      </c>
      <c r="C25" s="657"/>
      <c r="D25" s="657"/>
      <c r="E25" s="657"/>
      <c r="F25" s="657"/>
      <c r="G25" s="657"/>
      <c r="H25" s="657"/>
      <c r="I25" s="657"/>
      <c r="J25" s="657"/>
      <c r="K25" s="657"/>
      <c r="L25" s="657"/>
      <c r="M25" s="657"/>
      <c r="N25" s="657"/>
      <c r="O25" s="657"/>
      <c r="P25" s="657"/>
      <c r="Q25" s="658"/>
      <c r="R25" s="659">
        <v>23008</v>
      </c>
      <c r="S25" s="660"/>
      <c r="T25" s="660"/>
      <c r="U25" s="660"/>
      <c r="V25" s="660"/>
      <c r="W25" s="660"/>
      <c r="X25" s="660"/>
      <c r="Y25" s="661"/>
      <c r="Z25" s="662">
        <v>0.3</v>
      </c>
      <c r="AA25" s="662"/>
      <c r="AB25" s="662"/>
      <c r="AC25" s="662"/>
      <c r="AD25" s="663">
        <v>4525</v>
      </c>
      <c r="AE25" s="663"/>
      <c r="AF25" s="663"/>
      <c r="AG25" s="663"/>
      <c r="AH25" s="663"/>
      <c r="AI25" s="663"/>
      <c r="AJ25" s="663"/>
      <c r="AK25" s="663"/>
      <c r="AL25" s="664">
        <v>0.1</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119</v>
      </c>
      <c r="BP25" s="662"/>
      <c r="BQ25" s="662"/>
      <c r="BR25" s="662"/>
      <c r="BS25" s="668" t="s">
        <v>119</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1099824</v>
      </c>
      <c r="CS25" s="695"/>
      <c r="CT25" s="695"/>
      <c r="CU25" s="695"/>
      <c r="CV25" s="695"/>
      <c r="CW25" s="695"/>
      <c r="CX25" s="695"/>
      <c r="CY25" s="696"/>
      <c r="CZ25" s="664">
        <v>15.5</v>
      </c>
      <c r="DA25" s="692"/>
      <c r="DB25" s="692"/>
      <c r="DC25" s="697"/>
      <c r="DD25" s="668">
        <v>1033671</v>
      </c>
      <c r="DE25" s="695"/>
      <c r="DF25" s="695"/>
      <c r="DG25" s="695"/>
      <c r="DH25" s="695"/>
      <c r="DI25" s="695"/>
      <c r="DJ25" s="695"/>
      <c r="DK25" s="696"/>
      <c r="DL25" s="668">
        <v>1031862</v>
      </c>
      <c r="DM25" s="695"/>
      <c r="DN25" s="695"/>
      <c r="DO25" s="695"/>
      <c r="DP25" s="695"/>
      <c r="DQ25" s="695"/>
      <c r="DR25" s="695"/>
      <c r="DS25" s="695"/>
      <c r="DT25" s="695"/>
      <c r="DU25" s="695"/>
      <c r="DV25" s="696"/>
      <c r="DW25" s="664">
        <v>22</v>
      </c>
      <c r="DX25" s="692"/>
      <c r="DY25" s="692"/>
      <c r="DZ25" s="692"/>
      <c r="EA25" s="692"/>
      <c r="EB25" s="692"/>
      <c r="EC25" s="693"/>
    </row>
    <row r="26" spans="2:133" ht="11.25" customHeight="1">
      <c r="B26" s="656" t="s">
        <v>286</v>
      </c>
      <c r="C26" s="657"/>
      <c r="D26" s="657"/>
      <c r="E26" s="657"/>
      <c r="F26" s="657"/>
      <c r="G26" s="657"/>
      <c r="H26" s="657"/>
      <c r="I26" s="657"/>
      <c r="J26" s="657"/>
      <c r="K26" s="657"/>
      <c r="L26" s="657"/>
      <c r="M26" s="657"/>
      <c r="N26" s="657"/>
      <c r="O26" s="657"/>
      <c r="P26" s="657"/>
      <c r="Q26" s="658"/>
      <c r="R26" s="659">
        <v>6620</v>
      </c>
      <c r="S26" s="660"/>
      <c r="T26" s="660"/>
      <c r="U26" s="660"/>
      <c r="V26" s="660"/>
      <c r="W26" s="660"/>
      <c r="X26" s="660"/>
      <c r="Y26" s="661"/>
      <c r="Z26" s="662">
        <v>0.1</v>
      </c>
      <c r="AA26" s="662"/>
      <c r="AB26" s="662"/>
      <c r="AC26" s="662"/>
      <c r="AD26" s="663" t="s">
        <v>119</v>
      </c>
      <c r="AE26" s="663"/>
      <c r="AF26" s="663"/>
      <c r="AG26" s="663"/>
      <c r="AH26" s="663"/>
      <c r="AI26" s="663"/>
      <c r="AJ26" s="663"/>
      <c r="AK26" s="663"/>
      <c r="AL26" s="664" t="s">
        <v>119</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234</v>
      </c>
      <c r="BH26" s="660"/>
      <c r="BI26" s="660"/>
      <c r="BJ26" s="660"/>
      <c r="BK26" s="660"/>
      <c r="BL26" s="660"/>
      <c r="BM26" s="660"/>
      <c r="BN26" s="661"/>
      <c r="BO26" s="662" t="s">
        <v>119</v>
      </c>
      <c r="BP26" s="662"/>
      <c r="BQ26" s="662"/>
      <c r="BR26" s="662"/>
      <c r="BS26" s="668" t="s">
        <v>119</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723291</v>
      </c>
      <c r="CS26" s="660"/>
      <c r="CT26" s="660"/>
      <c r="CU26" s="660"/>
      <c r="CV26" s="660"/>
      <c r="CW26" s="660"/>
      <c r="CX26" s="660"/>
      <c r="CY26" s="661"/>
      <c r="CZ26" s="664">
        <v>10.199999999999999</v>
      </c>
      <c r="DA26" s="692"/>
      <c r="DB26" s="692"/>
      <c r="DC26" s="697"/>
      <c r="DD26" s="668">
        <v>662245</v>
      </c>
      <c r="DE26" s="660"/>
      <c r="DF26" s="660"/>
      <c r="DG26" s="660"/>
      <c r="DH26" s="660"/>
      <c r="DI26" s="660"/>
      <c r="DJ26" s="660"/>
      <c r="DK26" s="661"/>
      <c r="DL26" s="668" t="s">
        <v>234</v>
      </c>
      <c r="DM26" s="660"/>
      <c r="DN26" s="660"/>
      <c r="DO26" s="660"/>
      <c r="DP26" s="660"/>
      <c r="DQ26" s="660"/>
      <c r="DR26" s="660"/>
      <c r="DS26" s="660"/>
      <c r="DT26" s="660"/>
      <c r="DU26" s="660"/>
      <c r="DV26" s="661"/>
      <c r="DW26" s="664" t="s">
        <v>119</v>
      </c>
      <c r="DX26" s="692"/>
      <c r="DY26" s="692"/>
      <c r="DZ26" s="692"/>
      <c r="EA26" s="692"/>
      <c r="EB26" s="692"/>
      <c r="EC26" s="693"/>
    </row>
    <row r="27" spans="2:133" ht="11.25" customHeight="1">
      <c r="B27" s="656" t="s">
        <v>289</v>
      </c>
      <c r="C27" s="657"/>
      <c r="D27" s="657"/>
      <c r="E27" s="657"/>
      <c r="F27" s="657"/>
      <c r="G27" s="657"/>
      <c r="H27" s="657"/>
      <c r="I27" s="657"/>
      <c r="J27" s="657"/>
      <c r="K27" s="657"/>
      <c r="L27" s="657"/>
      <c r="M27" s="657"/>
      <c r="N27" s="657"/>
      <c r="O27" s="657"/>
      <c r="P27" s="657"/>
      <c r="Q27" s="658"/>
      <c r="R27" s="659">
        <v>523380</v>
      </c>
      <c r="S27" s="660"/>
      <c r="T27" s="660"/>
      <c r="U27" s="660"/>
      <c r="V27" s="660"/>
      <c r="W27" s="660"/>
      <c r="X27" s="660"/>
      <c r="Y27" s="661"/>
      <c r="Z27" s="662">
        <v>7</v>
      </c>
      <c r="AA27" s="662"/>
      <c r="AB27" s="662"/>
      <c r="AC27" s="662"/>
      <c r="AD27" s="663" t="s">
        <v>234</v>
      </c>
      <c r="AE27" s="663"/>
      <c r="AF27" s="663"/>
      <c r="AG27" s="663"/>
      <c r="AH27" s="663"/>
      <c r="AI27" s="663"/>
      <c r="AJ27" s="663"/>
      <c r="AK27" s="663"/>
      <c r="AL27" s="664" t="s">
        <v>234</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3736303</v>
      </c>
      <c r="BH27" s="660"/>
      <c r="BI27" s="660"/>
      <c r="BJ27" s="660"/>
      <c r="BK27" s="660"/>
      <c r="BL27" s="660"/>
      <c r="BM27" s="660"/>
      <c r="BN27" s="661"/>
      <c r="BO27" s="662">
        <v>100</v>
      </c>
      <c r="BP27" s="662"/>
      <c r="BQ27" s="662"/>
      <c r="BR27" s="662"/>
      <c r="BS27" s="668">
        <v>143672</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854921</v>
      </c>
      <c r="CS27" s="695"/>
      <c r="CT27" s="695"/>
      <c r="CU27" s="695"/>
      <c r="CV27" s="695"/>
      <c r="CW27" s="695"/>
      <c r="CX27" s="695"/>
      <c r="CY27" s="696"/>
      <c r="CZ27" s="664">
        <v>12</v>
      </c>
      <c r="DA27" s="692"/>
      <c r="DB27" s="692"/>
      <c r="DC27" s="697"/>
      <c r="DD27" s="668">
        <v>225871</v>
      </c>
      <c r="DE27" s="695"/>
      <c r="DF27" s="695"/>
      <c r="DG27" s="695"/>
      <c r="DH27" s="695"/>
      <c r="DI27" s="695"/>
      <c r="DJ27" s="695"/>
      <c r="DK27" s="696"/>
      <c r="DL27" s="668">
        <v>225433</v>
      </c>
      <c r="DM27" s="695"/>
      <c r="DN27" s="695"/>
      <c r="DO27" s="695"/>
      <c r="DP27" s="695"/>
      <c r="DQ27" s="695"/>
      <c r="DR27" s="695"/>
      <c r="DS27" s="695"/>
      <c r="DT27" s="695"/>
      <c r="DU27" s="695"/>
      <c r="DV27" s="696"/>
      <c r="DW27" s="664">
        <v>4.8</v>
      </c>
      <c r="DX27" s="692"/>
      <c r="DY27" s="692"/>
      <c r="DZ27" s="692"/>
      <c r="EA27" s="692"/>
      <c r="EB27" s="692"/>
      <c r="EC27" s="693"/>
    </row>
    <row r="28" spans="2:133" ht="11.25" customHeight="1">
      <c r="B28" s="701" t="s">
        <v>292</v>
      </c>
      <c r="C28" s="702"/>
      <c r="D28" s="702"/>
      <c r="E28" s="702"/>
      <c r="F28" s="702"/>
      <c r="G28" s="702"/>
      <c r="H28" s="702"/>
      <c r="I28" s="702"/>
      <c r="J28" s="702"/>
      <c r="K28" s="702"/>
      <c r="L28" s="702"/>
      <c r="M28" s="702"/>
      <c r="N28" s="702"/>
      <c r="O28" s="702"/>
      <c r="P28" s="702"/>
      <c r="Q28" s="703"/>
      <c r="R28" s="659" t="s">
        <v>119</v>
      </c>
      <c r="S28" s="660"/>
      <c r="T28" s="660"/>
      <c r="U28" s="660"/>
      <c r="V28" s="660"/>
      <c r="W28" s="660"/>
      <c r="X28" s="660"/>
      <c r="Y28" s="661"/>
      <c r="Z28" s="662" t="s">
        <v>119</v>
      </c>
      <c r="AA28" s="662"/>
      <c r="AB28" s="662"/>
      <c r="AC28" s="662"/>
      <c r="AD28" s="663" t="s">
        <v>119</v>
      </c>
      <c r="AE28" s="663"/>
      <c r="AF28" s="663"/>
      <c r="AG28" s="663"/>
      <c r="AH28" s="663"/>
      <c r="AI28" s="663"/>
      <c r="AJ28" s="663"/>
      <c r="AK28" s="663"/>
      <c r="AL28" s="664" t="s">
        <v>119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463359</v>
      </c>
      <c r="CS28" s="660"/>
      <c r="CT28" s="660"/>
      <c r="CU28" s="660"/>
      <c r="CV28" s="660"/>
      <c r="CW28" s="660"/>
      <c r="CX28" s="660"/>
      <c r="CY28" s="661"/>
      <c r="CZ28" s="664">
        <v>6.5</v>
      </c>
      <c r="DA28" s="692"/>
      <c r="DB28" s="692"/>
      <c r="DC28" s="697"/>
      <c r="DD28" s="668">
        <v>463359</v>
      </c>
      <c r="DE28" s="660"/>
      <c r="DF28" s="660"/>
      <c r="DG28" s="660"/>
      <c r="DH28" s="660"/>
      <c r="DI28" s="660"/>
      <c r="DJ28" s="660"/>
      <c r="DK28" s="661"/>
      <c r="DL28" s="668">
        <v>463359</v>
      </c>
      <c r="DM28" s="660"/>
      <c r="DN28" s="660"/>
      <c r="DO28" s="660"/>
      <c r="DP28" s="660"/>
      <c r="DQ28" s="660"/>
      <c r="DR28" s="660"/>
      <c r="DS28" s="660"/>
      <c r="DT28" s="660"/>
      <c r="DU28" s="660"/>
      <c r="DV28" s="661"/>
      <c r="DW28" s="664">
        <v>9.9</v>
      </c>
      <c r="DX28" s="692"/>
      <c r="DY28" s="692"/>
      <c r="DZ28" s="692"/>
      <c r="EA28" s="692"/>
      <c r="EB28" s="692"/>
      <c r="EC28" s="693"/>
    </row>
    <row r="29" spans="2:133" ht="11.25" customHeight="1">
      <c r="B29" s="656" t="s">
        <v>294</v>
      </c>
      <c r="C29" s="657"/>
      <c r="D29" s="657"/>
      <c r="E29" s="657"/>
      <c r="F29" s="657"/>
      <c r="G29" s="657"/>
      <c r="H29" s="657"/>
      <c r="I29" s="657"/>
      <c r="J29" s="657"/>
      <c r="K29" s="657"/>
      <c r="L29" s="657"/>
      <c r="M29" s="657"/>
      <c r="N29" s="657"/>
      <c r="O29" s="657"/>
      <c r="P29" s="657"/>
      <c r="Q29" s="658"/>
      <c r="R29" s="659">
        <v>629908</v>
      </c>
      <c r="S29" s="660"/>
      <c r="T29" s="660"/>
      <c r="U29" s="660"/>
      <c r="V29" s="660"/>
      <c r="W29" s="660"/>
      <c r="X29" s="660"/>
      <c r="Y29" s="661"/>
      <c r="Z29" s="662">
        <v>8.5</v>
      </c>
      <c r="AA29" s="662"/>
      <c r="AB29" s="662"/>
      <c r="AC29" s="662"/>
      <c r="AD29" s="663" t="s">
        <v>234</v>
      </c>
      <c r="AE29" s="663"/>
      <c r="AF29" s="663"/>
      <c r="AG29" s="663"/>
      <c r="AH29" s="663"/>
      <c r="AI29" s="663"/>
      <c r="AJ29" s="663"/>
      <c r="AK29" s="663"/>
      <c r="AL29" s="664" t="s">
        <v>119</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298</v>
      </c>
      <c r="CG29" s="675"/>
      <c r="CH29" s="675"/>
      <c r="CI29" s="675"/>
      <c r="CJ29" s="675"/>
      <c r="CK29" s="675"/>
      <c r="CL29" s="675"/>
      <c r="CM29" s="675"/>
      <c r="CN29" s="675"/>
      <c r="CO29" s="675"/>
      <c r="CP29" s="675"/>
      <c r="CQ29" s="676"/>
      <c r="CR29" s="659">
        <v>463182</v>
      </c>
      <c r="CS29" s="695"/>
      <c r="CT29" s="695"/>
      <c r="CU29" s="695"/>
      <c r="CV29" s="695"/>
      <c r="CW29" s="695"/>
      <c r="CX29" s="695"/>
      <c r="CY29" s="696"/>
      <c r="CZ29" s="664">
        <v>6.5</v>
      </c>
      <c r="DA29" s="692"/>
      <c r="DB29" s="692"/>
      <c r="DC29" s="697"/>
      <c r="DD29" s="668">
        <v>463182</v>
      </c>
      <c r="DE29" s="695"/>
      <c r="DF29" s="695"/>
      <c r="DG29" s="695"/>
      <c r="DH29" s="695"/>
      <c r="DI29" s="695"/>
      <c r="DJ29" s="695"/>
      <c r="DK29" s="696"/>
      <c r="DL29" s="668">
        <v>463182</v>
      </c>
      <c r="DM29" s="695"/>
      <c r="DN29" s="695"/>
      <c r="DO29" s="695"/>
      <c r="DP29" s="695"/>
      <c r="DQ29" s="695"/>
      <c r="DR29" s="695"/>
      <c r="DS29" s="695"/>
      <c r="DT29" s="695"/>
      <c r="DU29" s="695"/>
      <c r="DV29" s="696"/>
      <c r="DW29" s="664">
        <v>9.9</v>
      </c>
      <c r="DX29" s="692"/>
      <c r="DY29" s="692"/>
      <c r="DZ29" s="692"/>
      <c r="EA29" s="692"/>
      <c r="EB29" s="692"/>
      <c r="EC29" s="693"/>
    </row>
    <row r="30" spans="2:133" ht="11.25" customHeight="1">
      <c r="B30" s="656" t="s">
        <v>299</v>
      </c>
      <c r="C30" s="657"/>
      <c r="D30" s="657"/>
      <c r="E30" s="657"/>
      <c r="F30" s="657"/>
      <c r="G30" s="657"/>
      <c r="H30" s="657"/>
      <c r="I30" s="657"/>
      <c r="J30" s="657"/>
      <c r="K30" s="657"/>
      <c r="L30" s="657"/>
      <c r="M30" s="657"/>
      <c r="N30" s="657"/>
      <c r="O30" s="657"/>
      <c r="P30" s="657"/>
      <c r="Q30" s="658"/>
      <c r="R30" s="659">
        <v>271770</v>
      </c>
      <c r="S30" s="660"/>
      <c r="T30" s="660"/>
      <c r="U30" s="660"/>
      <c r="V30" s="660"/>
      <c r="W30" s="660"/>
      <c r="X30" s="660"/>
      <c r="Y30" s="661"/>
      <c r="Z30" s="662">
        <v>3.7</v>
      </c>
      <c r="AA30" s="662"/>
      <c r="AB30" s="662"/>
      <c r="AC30" s="662"/>
      <c r="AD30" s="663">
        <v>6639</v>
      </c>
      <c r="AE30" s="663"/>
      <c r="AF30" s="663"/>
      <c r="AG30" s="663"/>
      <c r="AH30" s="663"/>
      <c r="AI30" s="663"/>
      <c r="AJ30" s="663"/>
      <c r="AK30" s="663"/>
      <c r="AL30" s="664">
        <v>0.2</v>
      </c>
      <c r="AM30" s="665"/>
      <c r="AN30" s="665"/>
      <c r="AO30" s="666"/>
      <c r="AP30" s="707" t="s">
        <v>300</v>
      </c>
      <c r="AQ30" s="708"/>
      <c r="AR30" s="708"/>
      <c r="AS30" s="708"/>
      <c r="AT30" s="713" t="s">
        <v>301</v>
      </c>
      <c r="AU30" s="206"/>
      <c r="AV30" s="206"/>
      <c r="AW30" s="206"/>
      <c r="AX30" s="645" t="s">
        <v>177</v>
      </c>
      <c r="AY30" s="646"/>
      <c r="AZ30" s="646"/>
      <c r="BA30" s="646"/>
      <c r="BB30" s="646"/>
      <c r="BC30" s="646"/>
      <c r="BD30" s="646"/>
      <c r="BE30" s="646"/>
      <c r="BF30" s="647"/>
      <c r="BG30" s="719">
        <v>99.5</v>
      </c>
      <c r="BH30" s="720"/>
      <c r="BI30" s="720"/>
      <c r="BJ30" s="720"/>
      <c r="BK30" s="720"/>
      <c r="BL30" s="720"/>
      <c r="BM30" s="654">
        <v>98.6</v>
      </c>
      <c r="BN30" s="720"/>
      <c r="BO30" s="720"/>
      <c r="BP30" s="720"/>
      <c r="BQ30" s="721"/>
      <c r="BR30" s="719">
        <v>99.4</v>
      </c>
      <c r="BS30" s="720"/>
      <c r="BT30" s="720"/>
      <c r="BU30" s="720"/>
      <c r="BV30" s="720"/>
      <c r="BW30" s="720"/>
      <c r="BX30" s="654">
        <v>98.1</v>
      </c>
      <c r="BY30" s="720"/>
      <c r="BZ30" s="720"/>
      <c r="CA30" s="720"/>
      <c r="CB30" s="721"/>
      <c r="CD30" s="724"/>
      <c r="CE30" s="725"/>
      <c r="CF30" s="674" t="s">
        <v>302</v>
      </c>
      <c r="CG30" s="675"/>
      <c r="CH30" s="675"/>
      <c r="CI30" s="675"/>
      <c r="CJ30" s="675"/>
      <c r="CK30" s="675"/>
      <c r="CL30" s="675"/>
      <c r="CM30" s="675"/>
      <c r="CN30" s="675"/>
      <c r="CO30" s="675"/>
      <c r="CP30" s="675"/>
      <c r="CQ30" s="676"/>
      <c r="CR30" s="659">
        <v>418429</v>
      </c>
      <c r="CS30" s="660"/>
      <c r="CT30" s="660"/>
      <c r="CU30" s="660"/>
      <c r="CV30" s="660"/>
      <c r="CW30" s="660"/>
      <c r="CX30" s="660"/>
      <c r="CY30" s="661"/>
      <c r="CZ30" s="664">
        <v>5.9</v>
      </c>
      <c r="DA30" s="692"/>
      <c r="DB30" s="692"/>
      <c r="DC30" s="697"/>
      <c r="DD30" s="668">
        <v>418429</v>
      </c>
      <c r="DE30" s="660"/>
      <c r="DF30" s="660"/>
      <c r="DG30" s="660"/>
      <c r="DH30" s="660"/>
      <c r="DI30" s="660"/>
      <c r="DJ30" s="660"/>
      <c r="DK30" s="661"/>
      <c r="DL30" s="668">
        <v>418429</v>
      </c>
      <c r="DM30" s="660"/>
      <c r="DN30" s="660"/>
      <c r="DO30" s="660"/>
      <c r="DP30" s="660"/>
      <c r="DQ30" s="660"/>
      <c r="DR30" s="660"/>
      <c r="DS30" s="660"/>
      <c r="DT30" s="660"/>
      <c r="DU30" s="660"/>
      <c r="DV30" s="661"/>
      <c r="DW30" s="664">
        <v>8.9</v>
      </c>
      <c r="DX30" s="692"/>
      <c r="DY30" s="692"/>
      <c r="DZ30" s="692"/>
      <c r="EA30" s="692"/>
      <c r="EB30" s="692"/>
      <c r="EC30" s="693"/>
    </row>
    <row r="31" spans="2:133" ht="11.25" customHeight="1">
      <c r="B31" s="656" t="s">
        <v>303</v>
      </c>
      <c r="C31" s="657"/>
      <c r="D31" s="657"/>
      <c r="E31" s="657"/>
      <c r="F31" s="657"/>
      <c r="G31" s="657"/>
      <c r="H31" s="657"/>
      <c r="I31" s="657"/>
      <c r="J31" s="657"/>
      <c r="K31" s="657"/>
      <c r="L31" s="657"/>
      <c r="M31" s="657"/>
      <c r="N31" s="657"/>
      <c r="O31" s="657"/>
      <c r="P31" s="657"/>
      <c r="Q31" s="658"/>
      <c r="R31" s="659">
        <v>103580</v>
      </c>
      <c r="S31" s="660"/>
      <c r="T31" s="660"/>
      <c r="U31" s="660"/>
      <c r="V31" s="660"/>
      <c r="W31" s="660"/>
      <c r="X31" s="660"/>
      <c r="Y31" s="661"/>
      <c r="Z31" s="662">
        <v>1.4</v>
      </c>
      <c r="AA31" s="662"/>
      <c r="AB31" s="662"/>
      <c r="AC31" s="662"/>
      <c r="AD31" s="663" t="s">
        <v>119</v>
      </c>
      <c r="AE31" s="663"/>
      <c r="AF31" s="663"/>
      <c r="AG31" s="663"/>
      <c r="AH31" s="663"/>
      <c r="AI31" s="663"/>
      <c r="AJ31" s="663"/>
      <c r="AK31" s="663"/>
      <c r="AL31" s="664" t="s">
        <v>119</v>
      </c>
      <c r="AM31" s="665"/>
      <c r="AN31" s="665"/>
      <c r="AO31" s="666"/>
      <c r="AP31" s="709"/>
      <c r="AQ31" s="710"/>
      <c r="AR31" s="710"/>
      <c r="AS31" s="710"/>
      <c r="AT31" s="714"/>
      <c r="AU31" s="205" t="s">
        <v>304</v>
      </c>
      <c r="AV31" s="205"/>
      <c r="AW31" s="205"/>
      <c r="AX31" s="656" t="s">
        <v>305</v>
      </c>
      <c r="AY31" s="657"/>
      <c r="AZ31" s="657"/>
      <c r="BA31" s="657"/>
      <c r="BB31" s="657"/>
      <c r="BC31" s="657"/>
      <c r="BD31" s="657"/>
      <c r="BE31" s="657"/>
      <c r="BF31" s="658"/>
      <c r="BG31" s="716">
        <v>99.6</v>
      </c>
      <c r="BH31" s="695"/>
      <c r="BI31" s="695"/>
      <c r="BJ31" s="695"/>
      <c r="BK31" s="695"/>
      <c r="BL31" s="695"/>
      <c r="BM31" s="665">
        <v>98.6</v>
      </c>
      <c r="BN31" s="717"/>
      <c r="BO31" s="717"/>
      <c r="BP31" s="717"/>
      <c r="BQ31" s="718"/>
      <c r="BR31" s="716">
        <v>99</v>
      </c>
      <c r="BS31" s="695"/>
      <c r="BT31" s="695"/>
      <c r="BU31" s="695"/>
      <c r="BV31" s="695"/>
      <c r="BW31" s="695"/>
      <c r="BX31" s="665">
        <v>97.3</v>
      </c>
      <c r="BY31" s="717"/>
      <c r="BZ31" s="717"/>
      <c r="CA31" s="717"/>
      <c r="CB31" s="718"/>
      <c r="CD31" s="724"/>
      <c r="CE31" s="725"/>
      <c r="CF31" s="674" t="s">
        <v>306</v>
      </c>
      <c r="CG31" s="675"/>
      <c r="CH31" s="675"/>
      <c r="CI31" s="675"/>
      <c r="CJ31" s="675"/>
      <c r="CK31" s="675"/>
      <c r="CL31" s="675"/>
      <c r="CM31" s="675"/>
      <c r="CN31" s="675"/>
      <c r="CO31" s="675"/>
      <c r="CP31" s="675"/>
      <c r="CQ31" s="676"/>
      <c r="CR31" s="659">
        <v>44753</v>
      </c>
      <c r="CS31" s="695"/>
      <c r="CT31" s="695"/>
      <c r="CU31" s="695"/>
      <c r="CV31" s="695"/>
      <c r="CW31" s="695"/>
      <c r="CX31" s="695"/>
      <c r="CY31" s="696"/>
      <c r="CZ31" s="664">
        <v>0.6</v>
      </c>
      <c r="DA31" s="692"/>
      <c r="DB31" s="692"/>
      <c r="DC31" s="697"/>
      <c r="DD31" s="668">
        <v>44753</v>
      </c>
      <c r="DE31" s="695"/>
      <c r="DF31" s="695"/>
      <c r="DG31" s="695"/>
      <c r="DH31" s="695"/>
      <c r="DI31" s="695"/>
      <c r="DJ31" s="695"/>
      <c r="DK31" s="696"/>
      <c r="DL31" s="668">
        <v>44753</v>
      </c>
      <c r="DM31" s="695"/>
      <c r="DN31" s="695"/>
      <c r="DO31" s="695"/>
      <c r="DP31" s="695"/>
      <c r="DQ31" s="695"/>
      <c r="DR31" s="695"/>
      <c r="DS31" s="695"/>
      <c r="DT31" s="695"/>
      <c r="DU31" s="695"/>
      <c r="DV31" s="696"/>
      <c r="DW31" s="664">
        <v>1</v>
      </c>
      <c r="DX31" s="692"/>
      <c r="DY31" s="692"/>
      <c r="DZ31" s="692"/>
      <c r="EA31" s="692"/>
      <c r="EB31" s="692"/>
      <c r="EC31" s="693"/>
    </row>
    <row r="32" spans="2:133" ht="11.25" customHeight="1">
      <c r="B32" s="656" t="s">
        <v>307</v>
      </c>
      <c r="C32" s="657"/>
      <c r="D32" s="657"/>
      <c r="E32" s="657"/>
      <c r="F32" s="657"/>
      <c r="G32" s="657"/>
      <c r="H32" s="657"/>
      <c r="I32" s="657"/>
      <c r="J32" s="657"/>
      <c r="K32" s="657"/>
      <c r="L32" s="657"/>
      <c r="M32" s="657"/>
      <c r="N32" s="657"/>
      <c r="O32" s="657"/>
      <c r="P32" s="657"/>
      <c r="Q32" s="658"/>
      <c r="R32" s="659">
        <v>58292</v>
      </c>
      <c r="S32" s="660"/>
      <c r="T32" s="660"/>
      <c r="U32" s="660"/>
      <c r="V32" s="660"/>
      <c r="W32" s="660"/>
      <c r="X32" s="660"/>
      <c r="Y32" s="661"/>
      <c r="Z32" s="662">
        <v>0.8</v>
      </c>
      <c r="AA32" s="662"/>
      <c r="AB32" s="662"/>
      <c r="AC32" s="662"/>
      <c r="AD32" s="663" t="s">
        <v>234</v>
      </c>
      <c r="AE32" s="663"/>
      <c r="AF32" s="663"/>
      <c r="AG32" s="663"/>
      <c r="AH32" s="663"/>
      <c r="AI32" s="663"/>
      <c r="AJ32" s="663"/>
      <c r="AK32" s="663"/>
      <c r="AL32" s="664" t="s">
        <v>119</v>
      </c>
      <c r="AM32" s="665"/>
      <c r="AN32" s="665"/>
      <c r="AO32" s="666"/>
      <c r="AP32" s="711"/>
      <c r="AQ32" s="712"/>
      <c r="AR32" s="712"/>
      <c r="AS32" s="712"/>
      <c r="AT32" s="715"/>
      <c r="AU32" s="207"/>
      <c r="AV32" s="207"/>
      <c r="AW32" s="207"/>
      <c r="AX32" s="704" t="s">
        <v>308</v>
      </c>
      <c r="AY32" s="705"/>
      <c r="AZ32" s="705"/>
      <c r="BA32" s="705"/>
      <c r="BB32" s="705"/>
      <c r="BC32" s="705"/>
      <c r="BD32" s="705"/>
      <c r="BE32" s="705"/>
      <c r="BF32" s="706"/>
      <c r="BG32" s="728">
        <v>99.5</v>
      </c>
      <c r="BH32" s="729"/>
      <c r="BI32" s="729"/>
      <c r="BJ32" s="729"/>
      <c r="BK32" s="729"/>
      <c r="BL32" s="729"/>
      <c r="BM32" s="730">
        <v>98.4</v>
      </c>
      <c r="BN32" s="729"/>
      <c r="BO32" s="729"/>
      <c r="BP32" s="729"/>
      <c r="BQ32" s="731"/>
      <c r="BR32" s="728">
        <v>99.6</v>
      </c>
      <c r="BS32" s="729"/>
      <c r="BT32" s="729"/>
      <c r="BU32" s="729"/>
      <c r="BV32" s="729"/>
      <c r="BW32" s="729"/>
      <c r="BX32" s="730">
        <v>98.5</v>
      </c>
      <c r="BY32" s="729"/>
      <c r="BZ32" s="729"/>
      <c r="CA32" s="729"/>
      <c r="CB32" s="731"/>
      <c r="CD32" s="726"/>
      <c r="CE32" s="727"/>
      <c r="CF32" s="674" t="s">
        <v>309</v>
      </c>
      <c r="CG32" s="675"/>
      <c r="CH32" s="675"/>
      <c r="CI32" s="675"/>
      <c r="CJ32" s="675"/>
      <c r="CK32" s="675"/>
      <c r="CL32" s="675"/>
      <c r="CM32" s="675"/>
      <c r="CN32" s="675"/>
      <c r="CO32" s="675"/>
      <c r="CP32" s="675"/>
      <c r="CQ32" s="676"/>
      <c r="CR32" s="659">
        <v>177</v>
      </c>
      <c r="CS32" s="660"/>
      <c r="CT32" s="660"/>
      <c r="CU32" s="660"/>
      <c r="CV32" s="660"/>
      <c r="CW32" s="660"/>
      <c r="CX32" s="660"/>
      <c r="CY32" s="661"/>
      <c r="CZ32" s="664">
        <v>0</v>
      </c>
      <c r="DA32" s="692"/>
      <c r="DB32" s="692"/>
      <c r="DC32" s="697"/>
      <c r="DD32" s="668">
        <v>177</v>
      </c>
      <c r="DE32" s="660"/>
      <c r="DF32" s="660"/>
      <c r="DG32" s="660"/>
      <c r="DH32" s="660"/>
      <c r="DI32" s="660"/>
      <c r="DJ32" s="660"/>
      <c r="DK32" s="661"/>
      <c r="DL32" s="668">
        <v>177</v>
      </c>
      <c r="DM32" s="660"/>
      <c r="DN32" s="660"/>
      <c r="DO32" s="660"/>
      <c r="DP32" s="660"/>
      <c r="DQ32" s="660"/>
      <c r="DR32" s="660"/>
      <c r="DS32" s="660"/>
      <c r="DT32" s="660"/>
      <c r="DU32" s="660"/>
      <c r="DV32" s="661"/>
      <c r="DW32" s="664">
        <v>0</v>
      </c>
      <c r="DX32" s="692"/>
      <c r="DY32" s="692"/>
      <c r="DZ32" s="692"/>
      <c r="EA32" s="692"/>
      <c r="EB32" s="692"/>
      <c r="EC32" s="693"/>
    </row>
    <row r="33" spans="2:133" ht="11.25" customHeight="1">
      <c r="B33" s="656" t="s">
        <v>310</v>
      </c>
      <c r="C33" s="657"/>
      <c r="D33" s="657"/>
      <c r="E33" s="657"/>
      <c r="F33" s="657"/>
      <c r="G33" s="657"/>
      <c r="H33" s="657"/>
      <c r="I33" s="657"/>
      <c r="J33" s="657"/>
      <c r="K33" s="657"/>
      <c r="L33" s="657"/>
      <c r="M33" s="657"/>
      <c r="N33" s="657"/>
      <c r="O33" s="657"/>
      <c r="P33" s="657"/>
      <c r="Q33" s="658"/>
      <c r="R33" s="659">
        <v>234958</v>
      </c>
      <c r="S33" s="660"/>
      <c r="T33" s="660"/>
      <c r="U33" s="660"/>
      <c r="V33" s="660"/>
      <c r="W33" s="660"/>
      <c r="X33" s="660"/>
      <c r="Y33" s="661"/>
      <c r="Z33" s="662">
        <v>3.2</v>
      </c>
      <c r="AA33" s="662"/>
      <c r="AB33" s="662"/>
      <c r="AC33" s="662"/>
      <c r="AD33" s="663" t="s">
        <v>119</v>
      </c>
      <c r="AE33" s="663"/>
      <c r="AF33" s="663"/>
      <c r="AG33" s="663"/>
      <c r="AH33" s="663"/>
      <c r="AI33" s="663"/>
      <c r="AJ33" s="663"/>
      <c r="AK33" s="663"/>
      <c r="AL33" s="664" t="s">
        <v>234</v>
      </c>
      <c r="AM33" s="665"/>
      <c r="AN33" s="665"/>
      <c r="AO33" s="666"/>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74" t="s">
        <v>311</v>
      </c>
      <c r="CE33" s="675"/>
      <c r="CF33" s="675"/>
      <c r="CG33" s="675"/>
      <c r="CH33" s="675"/>
      <c r="CI33" s="675"/>
      <c r="CJ33" s="675"/>
      <c r="CK33" s="675"/>
      <c r="CL33" s="675"/>
      <c r="CM33" s="675"/>
      <c r="CN33" s="675"/>
      <c r="CO33" s="675"/>
      <c r="CP33" s="675"/>
      <c r="CQ33" s="676"/>
      <c r="CR33" s="659">
        <v>4002570</v>
      </c>
      <c r="CS33" s="695"/>
      <c r="CT33" s="695"/>
      <c r="CU33" s="695"/>
      <c r="CV33" s="695"/>
      <c r="CW33" s="695"/>
      <c r="CX33" s="695"/>
      <c r="CY33" s="696"/>
      <c r="CZ33" s="664">
        <v>56.3</v>
      </c>
      <c r="DA33" s="692"/>
      <c r="DB33" s="692"/>
      <c r="DC33" s="697"/>
      <c r="DD33" s="668">
        <v>3490502</v>
      </c>
      <c r="DE33" s="695"/>
      <c r="DF33" s="695"/>
      <c r="DG33" s="695"/>
      <c r="DH33" s="695"/>
      <c r="DI33" s="695"/>
      <c r="DJ33" s="695"/>
      <c r="DK33" s="696"/>
      <c r="DL33" s="668">
        <v>1892745</v>
      </c>
      <c r="DM33" s="695"/>
      <c r="DN33" s="695"/>
      <c r="DO33" s="695"/>
      <c r="DP33" s="695"/>
      <c r="DQ33" s="695"/>
      <c r="DR33" s="695"/>
      <c r="DS33" s="695"/>
      <c r="DT33" s="695"/>
      <c r="DU33" s="695"/>
      <c r="DV33" s="696"/>
      <c r="DW33" s="664">
        <v>40.4</v>
      </c>
      <c r="DX33" s="692"/>
      <c r="DY33" s="692"/>
      <c r="DZ33" s="692"/>
      <c r="EA33" s="692"/>
      <c r="EB33" s="692"/>
      <c r="EC33" s="693"/>
    </row>
    <row r="34" spans="2:133" ht="11.25" customHeight="1">
      <c r="B34" s="656" t="s">
        <v>312</v>
      </c>
      <c r="C34" s="657"/>
      <c r="D34" s="657"/>
      <c r="E34" s="657"/>
      <c r="F34" s="657"/>
      <c r="G34" s="657"/>
      <c r="H34" s="657"/>
      <c r="I34" s="657"/>
      <c r="J34" s="657"/>
      <c r="K34" s="657"/>
      <c r="L34" s="657"/>
      <c r="M34" s="657"/>
      <c r="N34" s="657"/>
      <c r="O34" s="657"/>
      <c r="P34" s="657"/>
      <c r="Q34" s="658"/>
      <c r="R34" s="659">
        <v>486463</v>
      </c>
      <c r="S34" s="660"/>
      <c r="T34" s="660"/>
      <c r="U34" s="660"/>
      <c r="V34" s="660"/>
      <c r="W34" s="660"/>
      <c r="X34" s="660"/>
      <c r="Y34" s="661"/>
      <c r="Z34" s="662">
        <v>6.5</v>
      </c>
      <c r="AA34" s="662"/>
      <c r="AB34" s="662"/>
      <c r="AC34" s="662"/>
      <c r="AD34" s="663">
        <v>1608</v>
      </c>
      <c r="AE34" s="663"/>
      <c r="AF34" s="663"/>
      <c r="AG34" s="663"/>
      <c r="AH34" s="663"/>
      <c r="AI34" s="663"/>
      <c r="AJ34" s="663"/>
      <c r="AK34" s="663"/>
      <c r="AL34" s="664">
        <v>0</v>
      </c>
      <c r="AM34" s="665"/>
      <c r="AN34" s="665"/>
      <c r="AO34" s="666"/>
      <c r="AP34" s="210"/>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1071168</v>
      </c>
      <c r="CS34" s="660"/>
      <c r="CT34" s="660"/>
      <c r="CU34" s="660"/>
      <c r="CV34" s="660"/>
      <c r="CW34" s="660"/>
      <c r="CX34" s="660"/>
      <c r="CY34" s="661"/>
      <c r="CZ34" s="664">
        <v>15.1</v>
      </c>
      <c r="DA34" s="692"/>
      <c r="DB34" s="692"/>
      <c r="DC34" s="697"/>
      <c r="DD34" s="668">
        <v>888987</v>
      </c>
      <c r="DE34" s="660"/>
      <c r="DF34" s="660"/>
      <c r="DG34" s="660"/>
      <c r="DH34" s="660"/>
      <c r="DI34" s="660"/>
      <c r="DJ34" s="660"/>
      <c r="DK34" s="661"/>
      <c r="DL34" s="668">
        <v>811311</v>
      </c>
      <c r="DM34" s="660"/>
      <c r="DN34" s="660"/>
      <c r="DO34" s="660"/>
      <c r="DP34" s="660"/>
      <c r="DQ34" s="660"/>
      <c r="DR34" s="660"/>
      <c r="DS34" s="660"/>
      <c r="DT34" s="660"/>
      <c r="DU34" s="660"/>
      <c r="DV34" s="661"/>
      <c r="DW34" s="664">
        <v>17.3</v>
      </c>
      <c r="DX34" s="692"/>
      <c r="DY34" s="692"/>
      <c r="DZ34" s="692"/>
      <c r="EA34" s="692"/>
      <c r="EB34" s="692"/>
      <c r="EC34" s="693"/>
    </row>
    <row r="35" spans="2:133" ht="11.25" customHeight="1">
      <c r="B35" s="656" t="s">
        <v>316</v>
      </c>
      <c r="C35" s="657"/>
      <c r="D35" s="657"/>
      <c r="E35" s="657"/>
      <c r="F35" s="657"/>
      <c r="G35" s="657"/>
      <c r="H35" s="657"/>
      <c r="I35" s="657"/>
      <c r="J35" s="657"/>
      <c r="K35" s="657"/>
      <c r="L35" s="657"/>
      <c r="M35" s="657"/>
      <c r="N35" s="657"/>
      <c r="O35" s="657"/>
      <c r="P35" s="657"/>
      <c r="Q35" s="658"/>
      <c r="R35" s="659">
        <v>511831</v>
      </c>
      <c r="S35" s="660"/>
      <c r="T35" s="660"/>
      <c r="U35" s="660"/>
      <c r="V35" s="660"/>
      <c r="W35" s="660"/>
      <c r="X35" s="660"/>
      <c r="Y35" s="661"/>
      <c r="Z35" s="662">
        <v>6.9</v>
      </c>
      <c r="AA35" s="662"/>
      <c r="AB35" s="662"/>
      <c r="AC35" s="662"/>
      <c r="AD35" s="663" t="s">
        <v>119</v>
      </c>
      <c r="AE35" s="663"/>
      <c r="AF35" s="663"/>
      <c r="AG35" s="663"/>
      <c r="AH35" s="663"/>
      <c r="AI35" s="663"/>
      <c r="AJ35" s="663"/>
      <c r="AK35" s="663"/>
      <c r="AL35" s="664" t="s">
        <v>119</v>
      </c>
      <c r="AM35" s="665"/>
      <c r="AN35" s="665"/>
      <c r="AO35" s="666"/>
      <c r="AP35" s="210"/>
      <c r="AQ35" s="732" t="s">
        <v>317</v>
      </c>
      <c r="AR35" s="733"/>
      <c r="AS35" s="733"/>
      <c r="AT35" s="733"/>
      <c r="AU35" s="733"/>
      <c r="AV35" s="733"/>
      <c r="AW35" s="733"/>
      <c r="AX35" s="733"/>
      <c r="AY35" s="734"/>
      <c r="AZ35" s="648">
        <v>696619</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116061</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15526</v>
      </c>
      <c r="CS35" s="695"/>
      <c r="CT35" s="695"/>
      <c r="CU35" s="695"/>
      <c r="CV35" s="695"/>
      <c r="CW35" s="695"/>
      <c r="CX35" s="695"/>
      <c r="CY35" s="696"/>
      <c r="CZ35" s="664">
        <v>0.2</v>
      </c>
      <c r="DA35" s="692"/>
      <c r="DB35" s="692"/>
      <c r="DC35" s="697"/>
      <c r="DD35" s="668">
        <v>14710</v>
      </c>
      <c r="DE35" s="695"/>
      <c r="DF35" s="695"/>
      <c r="DG35" s="695"/>
      <c r="DH35" s="695"/>
      <c r="DI35" s="695"/>
      <c r="DJ35" s="695"/>
      <c r="DK35" s="696"/>
      <c r="DL35" s="668">
        <v>14379</v>
      </c>
      <c r="DM35" s="695"/>
      <c r="DN35" s="695"/>
      <c r="DO35" s="695"/>
      <c r="DP35" s="695"/>
      <c r="DQ35" s="695"/>
      <c r="DR35" s="695"/>
      <c r="DS35" s="695"/>
      <c r="DT35" s="695"/>
      <c r="DU35" s="695"/>
      <c r="DV35" s="696"/>
      <c r="DW35" s="664">
        <v>0.3</v>
      </c>
      <c r="DX35" s="692"/>
      <c r="DY35" s="692"/>
      <c r="DZ35" s="692"/>
      <c r="EA35" s="692"/>
      <c r="EB35" s="692"/>
      <c r="EC35" s="693"/>
    </row>
    <row r="36" spans="2:133" ht="11.25" customHeight="1">
      <c r="B36" s="656" t="s">
        <v>320</v>
      </c>
      <c r="C36" s="657"/>
      <c r="D36" s="657"/>
      <c r="E36" s="657"/>
      <c r="F36" s="657"/>
      <c r="G36" s="657"/>
      <c r="H36" s="657"/>
      <c r="I36" s="657"/>
      <c r="J36" s="657"/>
      <c r="K36" s="657"/>
      <c r="L36" s="657"/>
      <c r="M36" s="657"/>
      <c r="N36" s="657"/>
      <c r="O36" s="657"/>
      <c r="P36" s="657"/>
      <c r="Q36" s="658"/>
      <c r="R36" s="659" t="s">
        <v>119</v>
      </c>
      <c r="S36" s="660"/>
      <c r="T36" s="660"/>
      <c r="U36" s="660"/>
      <c r="V36" s="660"/>
      <c r="W36" s="660"/>
      <c r="X36" s="660"/>
      <c r="Y36" s="661"/>
      <c r="Z36" s="662" t="s">
        <v>234</v>
      </c>
      <c r="AA36" s="662"/>
      <c r="AB36" s="662"/>
      <c r="AC36" s="662"/>
      <c r="AD36" s="663" t="s">
        <v>234</v>
      </c>
      <c r="AE36" s="663"/>
      <c r="AF36" s="663"/>
      <c r="AG36" s="663"/>
      <c r="AH36" s="663"/>
      <c r="AI36" s="663"/>
      <c r="AJ36" s="663"/>
      <c r="AK36" s="663"/>
      <c r="AL36" s="664" t="s">
        <v>119</v>
      </c>
      <c r="AM36" s="665"/>
      <c r="AN36" s="665"/>
      <c r="AO36" s="666"/>
      <c r="AQ36" s="736" t="s">
        <v>321</v>
      </c>
      <c r="AR36" s="737"/>
      <c r="AS36" s="737"/>
      <c r="AT36" s="737"/>
      <c r="AU36" s="737"/>
      <c r="AV36" s="737"/>
      <c r="AW36" s="737"/>
      <c r="AX36" s="737"/>
      <c r="AY36" s="738"/>
      <c r="AZ36" s="659">
        <v>285953</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52658</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889406</v>
      </c>
      <c r="CS36" s="660"/>
      <c r="CT36" s="660"/>
      <c r="CU36" s="660"/>
      <c r="CV36" s="660"/>
      <c r="CW36" s="660"/>
      <c r="CX36" s="660"/>
      <c r="CY36" s="661"/>
      <c r="CZ36" s="664">
        <v>12.5</v>
      </c>
      <c r="DA36" s="692"/>
      <c r="DB36" s="692"/>
      <c r="DC36" s="697"/>
      <c r="DD36" s="668">
        <v>684904</v>
      </c>
      <c r="DE36" s="660"/>
      <c r="DF36" s="660"/>
      <c r="DG36" s="660"/>
      <c r="DH36" s="660"/>
      <c r="DI36" s="660"/>
      <c r="DJ36" s="660"/>
      <c r="DK36" s="661"/>
      <c r="DL36" s="668">
        <v>481396</v>
      </c>
      <c r="DM36" s="660"/>
      <c r="DN36" s="660"/>
      <c r="DO36" s="660"/>
      <c r="DP36" s="660"/>
      <c r="DQ36" s="660"/>
      <c r="DR36" s="660"/>
      <c r="DS36" s="660"/>
      <c r="DT36" s="660"/>
      <c r="DU36" s="660"/>
      <c r="DV36" s="661"/>
      <c r="DW36" s="664">
        <v>10.3</v>
      </c>
      <c r="DX36" s="692"/>
      <c r="DY36" s="692"/>
      <c r="DZ36" s="692"/>
      <c r="EA36" s="692"/>
      <c r="EB36" s="692"/>
      <c r="EC36" s="693"/>
    </row>
    <row r="37" spans="2:133" ht="11.25" customHeight="1">
      <c r="B37" s="656" t="s">
        <v>324</v>
      </c>
      <c r="C37" s="657"/>
      <c r="D37" s="657"/>
      <c r="E37" s="657"/>
      <c r="F37" s="657"/>
      <c r="G37" s="657"/>
      <c r="H37" s="657"/>
      <c r="I37" s="657"/>
      <c r="J37" s="657"/>
      <c r="K37" s="657"/>
      <c r="L37" s="657"/>
      <c r="M37" s="657"/>
      <c r="N37" s="657"/>
      <c r="O37" s="657"/>
      <c r="P37" s="657"/>
      <c r="Q37" s="658"/>
      <c r="R37" s="659">
        <v>366531</v>
      </c>
      <c r="S37" s="660"/>
      <c r="T37" s="660"/>
      <c r="U37" s="660"/>
      <c r="V37" s="660"/>
      <c r="W37" s="660"/>
      <c r="X37" s="660"/>
      <c r="Y37" s="661"/>
      <c r="Z37" s="662">
        <v>4.9000000000000004</v>
      </c>
      <c r="AA37" s="662"/>
      <c r="AB37" s="662"/>
      <c r="AC37" s="662"/>
      <c r="AD37" s="663" t="s">
        <v>119</v>
      </c>
      <c r="AE37" s="663"/>
      <c r="AF37" s="663"/>
      <c r="AG37" s="663"/>
      <c r="AH37" s="663"/>
      <c r="AI37" s="663"/>
      <c r="AJ37" s="663"/>
      <c r="AK37" s="663"/>
      <c r="AL37" s="664" t="s">
        <v>119</v>
      </c>
      <c r="AM37" s="665"/>
      <c r="AN37" s="665"/>
      <c r="AO37" s="666"/>
      <c r="AQ37" s="736" t="s">
        <v>325</v>
      </c>
      <c r="AR37" s="737"/>
      <c r="AS37" s="737"/>
      <c r="AT37" s="737"/>
      <c r="AU37" s="737"/>
      <c r="AV37" s="737"/>
      <c r="AW37" s="737"/>
      <c r="AX37" s="737"/>
      <c r="AY37" s="738"/>
      <c r="AZ37" s="659">
        <v>34155</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1416</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384615</v>
      </c>
      <c r="CS37" s="695"/>
      <c r="CT37" s="695"/>
      <c r="CU37" s="695"/>
      <c r="CV37" s="695"/>
      <c r="CW37" s="695"/>
      <c r="CX37" s="695"/>
      <c r="CY37" s="696"/>
      <c r="CZ37" s="664">
        <v>5.4</v>
      </c>
      <c r="DA37" s="692"/>
      <c r="DB37" s="692"/>
      <c r="DC37" s="697"/>
      <c r="DD37" s="668">
        <v>356864</v>
      </c>
      <c r="DE37" s="695"/>
      <c r="DF37" s="695"/>
      <c r="DG37" s="695"/>
      <c r="DH37" s="695"/>
      <c r="DI37" s="695"/>
      <c r="DJ37" s="695"/>
      <c r="DK37" s="696"/>
      <c r="DL37" s="668">
        <v>326628</v>
      </c>
      <c r="DM37" s="695"/>
      <c r="DN37" s="695"/>
      <c r="DO37" s="695"/>
      <c r="DP37" s="695"/>
      <c r="DQ37" s="695"/>
      <c r="DR37" s="695"/>
      <c r="DS37" s="695"/>
      <c r="DT37" s="695"/>
      <c r="DU37" s="695"/>
      <c r="DV37" s="696"/>
      <c r="DW37" s="664">
        <v>7</v>
      </c>
      <c r="DX37" s="692"/>
      <c r="DY37" s="692"/>
      <c r="DZ37" s="692"/>
      <c r="EA37" s="692"/>
      <c r="EB37" s="692"/>
      <c r="EC37" s="693"/>
    </row>
    <row r="38" spans="2:133" ht="11.25" customHeight="1">
      <c r="B38" s="704" t="s">
        <v>328</v>
      </c>
      <c r="C38" s="705"/>
      <c r="D38" s="705"/>
      <c r="E38" s="705"/>
      <c r="F38" s="705"/>
      <c r="G38" s="705"/>
      <c r="H38" s="705"/>
      <c r="I38" s="705"/>
      <c r="J38" s="705"/>
      <c r="K38" s="705"/>
      <c r="L38" s="705"/>
      <c r="M38" s="705"/>
      <c r="N38" s="705"/>
      <c r="O38" s="705"/>
      <c r="P38" s="705"/>
      <c r="Q38" s="706"/>
      <c r="R38" s="739">
        <v>7432661</v>
      </c>
      <c r="S38" s="740"/>
      <c r="T38" s="740"/>
      <c r="U38" s="740"/>
      <c r="V38" s="740"/>
      <c r="W38" s="740"/>
      <c r="X38" s="740"/>
      <c r="Y38" s="741"/>
      <c r="Z38" s="742">
        <v>100</v>
      </c>
      <c r="AA38" s="742"/>
      <c r="AB38" s="742"/>
      <c r="AC38" s="742"/>
      <c r="AD38" s="743">
        <v>4315248</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234</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2493</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662464</v>
      </c>
      <c r="CS38" s="660"/>
      <c r="CT38" s="660"/>
      <c r="CU38" s="660"/>
      <c r="CV38" s="660"/>
      <c r="CW38" s="660"/>
      <c r="CX38" s="660"/>
      <c r="CY38" s="661"/>
      <c r="CZ38" s="664">
        <v>9.3000000000000007</v>
      </c>
      <c r="DA38" s="692"/>
      <c r="DB38" s="692"/>
      <c r="DC38" s="697"/>
      <c r="DD38" s="668">
        <v>607191</v>
      </c>
      <c r="DE38" s="660"/>
      <c r="DF38" s="660"/>
      <c r="DG38" s="660"/>
      <c r="DH38" s="660"/>
      <c r="DI38" s="660"/>
      <c r="DJ38" s="660"/>
      <c r="DK38" s="661"/>
      <c r="DL38" s="668">
        <v>585659</v>
      </c>
      <c r="DM38" s="660"/>
      <c r="DN38" s="660"/>
      <c r="DO38" s="660"/>
      <c r="DP38" s="660"/>
      <c r="DQ38" s="660"/>
      <c r="DR38" s="660"/>
      <c r="DS38" s="660"/>
      <c r="DT38" s="660"/>
      <c r="DU38" s="660"/>
      <c r="DV38" s="661"/>
      <c r="DW38" s="664">
        <v>12.5</v>
      </c>
      <c r="DX38" s="692"/>
      <c r="DY38" s="692"/>
      <c r="DZ38" s="692"/>
      <c r="EA38" s="692"/>
      <c r="EB38" s="692"/>
      <c r="EC38" s="693"/>
    </row>
    <row r="39" spans="2:133" ht="11.25" customHeight="1">
      <c r="AQ39" s="736" t="s">
        <v>332</v>
      </c>
      <c r="AR39" s="737"/>
      <c r="AS39" s="737"/>
      <c r="AT39" s="737"/>
      <c r="AU39" s="737"/>
      <c r="AV39" s="737"/>
      <c r="AW39" s="737"/>
      <c r="AX39" s="737"/>
      <c r="AY39" s="738"/>
      <c r="AZ39" s="659" t="s">
        <v>236</v>
      </c>
      <c r="BA39" s="660"/>
      <c r="BB39" s="660"/>
      <c r="BC39" s="660"/>
      <c r="BD39" s="695"/>
      <c r="BE39" s="695"/>
      <c r="BF39" s="718"/>
      <c r="BG39" s="750" t="s">
        <v>333</v>
      </c>
      <c r="BH39" s="751"/>
      <c r="BI39" s="751"/>
      <c r="BJ39" s="751"/>
      <c r="BK39" s="751"/>
      <c r="BL39" s="211"/>
      <c r="BM39" s="675" t="s">
        <v>334</v>
      </c>
      <c r="BN39" s="675"/>
      <c r="BO39" s="675"/>
      <c r="BP39" s="675"/>
      <c r="BQ39" s="675"/>
      <c r="BR39" s="675"/>
      <c r="BS39" s="675"/>
      <c r="BT39" s="675"/>
      <c r="BU39" s="676"/>
      <c r="BV39" s="659">
        <v>100</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1363006</v>
      </c>
      <c r="CS39" s="695"/>
      <c r="CT39" s="695"/>
      <c r="CU39" s="695"/>
      <c r="CV39" s="695"/>
      <c r="CW39" s="695"/>
      <c r="CX39" s="695"/>
      <c r="CY39" s="696"/>
      <c r="CZ39" s="664">
        <v>19.2</v>
      </c>
      <c r="DA39" s="692"/>
      <c r="DB39" s="692"/>
      <c r="DC39" s="697"/>
      <c r="DD39" s="668">
        <v>1294710</v>
      </c>
      <c r="DE39" s="695"/>
      <c r="DF39" s="695"/>
      <c r="DG39" s="695"/>
      <c r="DH39" s="695"/>
      <c r="DI39" s="695"/>
      <c r="DJ39" s="695"/>
      <c r="DK39" s="696"/>
      <c r="DL39" s="668" t="s">
        <v>236</v>
      </c>
      <c r="DM39" s="695"/>
      <c r="DN39" s="695"/>
      <c r="DO39" s="695"/>
      <c r="DP39" s="695"/>
      <c r="DQ39" s="695"/>
      <c r="DR39" s="695"/>
      <c r="DS39" s="695"/>
      <c r="DT39" s="695"/>
      <c r="DU39" s="695"/>
      <c r="DV39" s="696"/>
      <c r="DW39" s="664" t="s">
        <v>236</v>
      </c>
      <c r="DX39" s="692"/>
      <c r="DY39" s="692"/>
      <c r="DZ39" s="692"/>
      <c r="EA39" s="692"/>
      <c r="EB39" s="692"/>
      <c r="EC39" s="693"/>
    </row>
    <row r="40" spans="2:133" ht="11.25" customHeight="1">
      <c r="AQ40" s="736" t="s">
        <v>336</v>
      </c>
      <c r="AR40" s="737"/>
      <c r="AS40" s="737"/>
      <c r="AT40" s="737"/>
      <c r="AU40" s="737"/>
      <c r="AV40" s="737"/>
      <c r="AW40" s="737"/>
      <c r="AX40" s="737"/>
      <c r="AY40" s="738"/>
      <c r="AZ40" s="659">
        <v>74870</v>
      </c>
      <c r="BA40" s="660"/>
      <c r="BB40" s="660"/>
      <c r="BC40" s="660"/>
      <c r="BD40" s="695"/>
      <c r="BE40" s="695"/>
      <c r="BF40" s="718"/>
      <c r="BG40" s="750"/>
      <c r="BH40" s="751"/>
      <c r="BI40" s="751"/>
      <c r="BJ40" s="751"/>
      <c r="BK40" s="751"/>
      <c r="BL40" s="211"/>
      <c r="BM40" s="675" t="s">
        <v>337</v>
      </c>
      <c r="BN40" s="675"/>
      <c r="BO40" s="675"/>
      <c r="BP40" s="675"/>
      <c r="BQ40" s="675"/>
      <c r="BR40" s="675"/>
      <c r="BS40" s="675"/>
      <c r="BT40" s="675"/>
      <c r="BU40" s="676"/>
      <c r="BV40" s="659">
        <v>120</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1000</v>
      </c>
      <c r="CS40" s="660"/>
      <c r="CT40" s="660"/>
      <c r="CU40" s="660"/>
      <c r="CV40" s="660"/>
      <c r="CW40" s="660"/>
      <c r="CX40" s="660"/>
      <c r="CY40" s="661"/>
      <c r="CZ40" s="664">
        <v>0</v>
      </c>
      <c r="DA40" s="692"/>
      <c r="DB40" s="692"/>
      <c r="DC40" s="697"/>
      <c r="DD40" s="668" t="s">
        <v>119</v>
      </c>
      <c r="DE40" s="660"/>
      <c r="DF40" s="660"/>
      <c r="DG40" s="660"/>
      <c r="DH40" s="660"/>
      <c r="DI40" s="660"/>
      <c r="DJ40" s="660"/>
      <c r="DK40" s="661"/>
      <c r="DL40" s="668" t="s">
        <v>234</v>
      </c>
      <c r="DM40" s="660"/>
      <c r="DN40" s="660"/>
      <c r="DO40" s="660"/>
      <c r="DP40" s="660"/>
      <c r="DQ40" s="660"/>
      <c r="DR40" s="660"/>
      <c r="DS40" s="660"/>
      <c r="DT40" s="660"/>
      <c r="DU40" s="660"/>
      <c r="DV40" s="661"/>
      <c r="DW40" s="664" t="s">
        <v>234</v>
      </c>
      <c r="DX40" s="692"/>
      <c r="DY40" s="692"/>
      <c r="DZ40" s="692"/>
      <c r="EA40" s="692"/>
      <c r="EB40" s="692"/>
      <c r="EC40" s="693"/>
    </row>
    <row r="41" spans="2:133" ht="11.25" customHeight="1">
      <c r="AQ41" s="746" t="s">
        <v>339</v>
      </c>
      <c r="AR41" s="747"/>
      <c r="AS41" s="747"/>
      <c r="AT41" s="747"/>
      <c r="AU41" s="747"/>
      <c r="AV41" s="747"/>
      <c r="AW41" s="747"/>
      <c r="AX41" s="747"/>
      <c r="AY41" s="748"/>
      <c r="AZ41" s="739">
        <v>301641</v>
      </c>
      <c r="BA41" s="740"/>
      <c r="BB41" s="740"/>
      <c r="BC41" s="740"/>
      <c r="BD41" s="729"/>
      <c r="BE41" s="729"/>
      <c r="BF41" s="731"/>
      <c r="BG41" s="752"/>
      <c r="BH41" s="753"/>
      <c r="BI41" s="753"/>
      <c r="BJ41" s="753"/>
      <c r="BK41" s="753"/>
      <c r="BL41" s="212"/>
      <c r="BM41" s="684" t="s">
        <v>340</v>
      </c>
      <c r="BN41" s="684"/>
      <c r="BO41" s="684"/>
      <c r="BP41" s="684"/>
      <c r="BQ41" s="684"/>
      <c r="BR41" s="684"/>
      <c r="BS41" s="684"/>
      <c r="BT41" s="684"/>
      <c r="BU41" s="685"/>
      <c r="BV41" s="739">
        <v>390</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236</v>
      </c>
      <c r="DA41" s="692"/>
      <c r="DB41" s="692"/>
      <c r="DC41" s="697"/>
      <c r="DD41" s="668" t="s">
        <v>119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5" t="s">
        <v>342</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56" t="s">
        <v>343</v>
      </c>
      <c r="CE42" s="657"/>
      <c r="CF42" s="657"/>
      <c r="CG42" s="657"/>
      <c r="CH42" s="657"/>
      <c r="CI42" s="657"/>
      <c r="CJ42" s="657"/>
      <c r="CK42" s="657"/>
      <c r="CL42" s="657"/>
      <c r="CM42" s="657"/>
      <c r="CN42" s="657"/>
      <c r="CO42" s="657"/>
      <c r="CP42" s="657"/>
      <c r="CQ42" s="658"/>
      <c r="CR42" s="659">
        <v>689485</v>
      </c>
      <c r="CS42" s="660"/>
      <c r="CT42" s="660"/>
      <c r="CU42" s="660"/>
      <c r="CV42" s="660"/>
      <c r="CW42" s="660"/>
      <c r="CX42" s="660"/>
      <c r="CY42" s="661"/>
      <c r="CZ42" s="664">
        <v>9.6999999999999993</v>
      </c>
      <c r="DA42" s="665"/>
      <c r="DB42" s="665"/>
      <c r="DC42" s="760"/>
      <c r="DD42" s="668">
        <v>186479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5" t="s">
        <v>344</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56" t="s">
        <v>345</v>
      </c>
      <c r="CE43" s="657"/>
      <c r="CF43" s="657"/>
      <c r="CG43" s="657"/>
      <c r="CH43" s="657"/>
      <c r="CI43" s="657"/>
      <c r="CJ43" s="657"/>
      <c r="CK43" s="657"/>
      <c r="CL43" s="657"/>
      <c r="CM43" s="657"/>
      <c r="CN43" s="657"/>
      <c r="CO43" s="657"/>
      <c r="CP43" s="657"/>
      <c r="CQ43" s="658"/>
      <c r="CR43" s="659">
        <v>18217</v>
      </c>
      <c r="CS43" s="695"/>
      <c r="CT43" s="695"/>
      <c r="CU43" s="695"/>
      <c r="CV43" s="695"/>
      <c r="CW43" s="695"/>
      <c r="CX43" s="695"/>
      <c r="CY43" s="696"/>
      <c r="CZ43" s="664">
        <v>0.3</v>
      </c>
      <c r="DA43" s="692"/>
      <c r="DB43" s="692"/>
      <c r="DC43" s="697"/>
      <c r="DD43" s="668">
        <v>18217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16" t="s">
        <v>346</v>
      </c>
      <c r="CD44" s="771" t="s">
        <v>297</v>
      </c>
      <c r="CE44" s="772"/>
      <c r="CF44" s="656" t="s">
        <v>347</v>
      </c>
      <c r="CG44" s="657"/>
      <c r="CH44" s="657"/>
      <c r="CI44" s="657"/>
      <c r="CJ44" s="657"/>
      <c r="CK44" s="657"/>
      <c r="CL44" s="657"/>
      <c r="CM44" s="657"/>
      <c r="CN44" s="657"/>
      <c r="CO44" s="657"/>
      <c r="CP44" s="657"/>
      <c r="CQ44" s="658"/>
      <c r="CR44" s="659">
        <v>676048</v>
      </c>
      <c r="CS44" s="660"/>
      <c r="CT44" s="660"/>
      <c r="CU44" s="660"/>
      <c r="CV44" s="660"/>
      <c r="CW44" s="660"/>
      <c r="CX44" s="660"/>
      <c r="CY44" s="661"/>
      <c r="CZ44" s="664">
        <v>9.5</v>
      </c>
      <c r="DA44" s="665"/>
      <c r="DB44" s="665"/>
      <c r="DC44" s="760"/>
      <c r="DD44" s="668">
        <v>176442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386488</v>
      </c>
      <c r="CS45" s="695"/>
      <c r="CT45" s="695"/>
      <c r="CU45" s="695"/>
      <c r="CV45" s="695"/>
      <c r="CW45" s="695"/>
      <c r="CX45" s="695"/>
      <c r="CY45" s="696"/>
      <c r="CZ45" s="664">
        <v>5.4</v>
      </c>
      <c r="DA45" s="692"/>
      <c r="DB45" s="692"/>
      <c r="DC45" s="697"/>
      <c r="DD45" s="668">
        <v>46545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279760</v>
      </c>
      <c r="CS46" s="660"/>
      <c r="CT46" s="660"/>
      <c r="CU46" s="660"/>
      <c r="CV46" s="660"/>
      <c r="CW46" s="660"/>
      <c r="CX46" s="660"/>
      <c r="CY46" s="661"/>
      <c r="CZ46" s="664">
        <v>3.9</v>
      </c>
      <c r="DA46" s="665"/>
      <c r="DB46" s="665"/>
      <c r="DC46" s="760"/>
      <c r="DD46" s="668">
        <v>128997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13437</v>
      </c>
      <c r="CS47" s="695"/>
      <c r="CT47" s="695"/>
      <c r="CU47" s="695"/>
      <c r="CV47" s="695"/>
      <c r="CW47" s="695"/>
      <c r="CX47" s="695"/>
      <c r="CY47" s="696"/>
      <c r="CZ47" s="664">
        <v>0.2</v>
      </c>
      <c r="DA47" s="692"/>
      <c r="DB47" s="692"/>
      <c r="DC47" s="697"/>
      <c r="DD47" s="668">
        <v>10037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119</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7110159</v>
      </c>
      <c r="CS49" s="729"/>
      <c r="CT49" s="729"/>
      <c r="CU49" s="729"/>
      <c r="CV49" s="729"/>
      <c r="CW49" s="729"/>
      <c r="CX49" s="729"/>
      <c r="CY49" s="761"/>
      <c r="CZ49" s="744">
        <v>100</v>
      </c>
      <c r="DA49" s="762"/>
      <c r="DB49" s="762"/>
      <c r="DC49" s="763"/>
      <c r="DD49" s="764">
        <v>5399882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mKMFAQjEHxF34CqUvOq7xvpyfXuA+g23DgAaisJrOE6cUzqiUaEgMYTy5ACb5FluJlDRQg40iZR85Yn/k2jUxw==" saltValue="FoSMuQWX0huvAdVLMjupB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5" customWidth="1"/>
    <col min="131" max="131" width="1.625" style="265" customWidth="1"/>
    <col min="132" max="16384" width="9" style="265" hidden="1"/>
  </cols>
  <sheetData>
    <row r="1" spans="1:131" s="223" customFormat="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c r="A2" s="224" t="s">
        <v>353</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806" t="s">
        <v>354</v>
      </c>
      <c r="DK2" s="807"/>
      <c r="DL2" s="807"/>
      <c r="DM2" s="807"/>
      <c r="DN2" s="807"/>
      <c r="DO2" s="808"/>
      <c r="DP2" s="225"/>
      <c r="DQ2" s="806" t="s">
        <v>355</v>
      </c>
      <c r="DR2" s="807"/>
      <c r="DS2" s="807"/>
      <c r="DT2" s="807"/>
      <c r="DU2" s="807"/>
      <c r="DV2" s="807"/>
      <c r="DW2" s="807"/>
      <c r="DX2" s="807"/>
      <c r="DY2" s="807"/>
      <c r="DZ2" s="808"/>
      <c r="EA2" s="226"/>
    </row>
    <row r="3" spans="1:131" s="223" customFormat="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28"/>
      <c r="BA4" s="228"/>
      <c r="BB4" s="228"/>
      <c r="BC4" s="228"/>
      <c r="BD4" s="228"/>
      <c r="BE4" s="229"/>
      <c r="BF4" s="229"/>
      <c r="BG4" s="229"/>
      <c r="BH4" s="229"/>
      <c r="BI4" s="229"/>
      <c r="BJ4" s="229"/>
      <c r="BK4" s="229"/>
      <c r="BL4" s="229"/>
      <c r="BM4" s="229"/>
      <c r="BN4" s="229"/>
      <c r="BO4" s="229"/>
      <c r="BP4" s="229"/>
      <c r="BQ4" s="228" t="s">
        <v>357</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2"/>
      <c r="BA5" s="232"/>
      <c r="BB5" s="232"/>
      <c r="BC5" s="232"/>
      <c r="BD5" s="232"/>
      <c r="BE5" s="233"/>
      <c r="BF5" s="233"/>
      <c r="BG5" s="233"/>
      <c r="BH5" s="233"/>
      <c r="BI5" s="233"/>
      <c r="BJ5" s="233"/>
      <c r="BK5" s="233"/>
      <c r="BL5" s="233"/>
      <c r="BM5" s="233"/>
      <c r="BN5" s="233"/>
      <c r="BO5" s="233"/>
      <c r="BP5" s="233"/>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0"/>
    </row>
    <row r="6" spans="1:131" s="231"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28"/>
      <c r="BA6" s="228"/>
      <c r="BB6" s="228"/>
      <c r="BC6" s="228"/>
      <c r="BD6" s="228"/>
      <c r="BE6" s="229"/>
      <c r="BF6" s="229"/>
      <c r="BG6" s="229"/>
      <c r="BH6" s="229"/>
      <c r="BI6" s="229"/>
      <c r="BJ6" s="229"/>
      <c r="BK6" s="229"/>
      <c r="BL6" s="229"/>
      <c r="BM6" s="229"/>
      <c r="BN6" s="229"/>
      <c r="BO6" s="229"/>
      <c r="BP6" s="229"/>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0"/>
    </row>
    <row r="7" spans="1:131" s="231" customFormat="1" ht="26.25" customHeight="1" thickTop="1">
      <c r="A7" s="234">
        <v>1</v>
      </c>
      <c r="B7" s="791" t="s">
        <v>375</v>
      </c>
      <c r="C7" s="792"/>
      <c r="D7" s="792"/>
      <c r="E7" s="792"/>
      <c r="F7" s="792"/>
      <c r="G7" s="792"/>
      <c r="H7" s="792"/>
      <c r="I7" s="792"/>
      <c r="J7" s="792"/>
      <c r="K7" s="792"/>
      <c r="L7" s="792"/>
      <c r="M7" s="792"/>
      <c r="N7" s="792"/>
      <c r="O7" s="792"/>
      <c r="P7" s="793"/>
      <c r="Q7" s="794">
        <v>7375</v>
      </c>
      <c r="R7" s="795"/>
      <c r="S7" s="795"/>
      <c r="T7" s="795"/>
      <c r="U7" s="795"/>
      <c r="V7" s="795">
        <v>7053</v>
      </c>
      <c r="W7" s="795"/>
      <c r="X7" s="795"/>
      <c r="Y7" s="795"/>
      <c r="Z7" s="795"/>
      <c r="AA7" s="795">
        <v>322</v>
      </c>
      <c r="AB7" s="795"/>
      <c r="AC7" s="795"/>
      <c r="AD7" s="795"/>
      <c r="AE7" s="796"/>
      <c r="AF7" s="797">
        <v>197</v>
      </c>
      <c r="AG7" s="798"/>
      <c r="AH7" s="798"/>
      <c r="AI7" s="798"/>
      <c r="AJ7" s="799"/>
      <c r="AK7" s="834">
        <v>58</v>
      </c>
      <c r="AL7" s="835"/>
      <c r="AM7" s="835"/>
      <c r="AN7" s="835"/>
      <c r="AO7" s="835"/>
      <c r="AP7" s="835">
        <v>4825</v>
      </c>
      <c r="AQ7" s="835"/>
      <c r="AR7" s="835"/>
      <c r="AS7" s="835"/>
      <c r="AT7" s="835"/>
      <c r="AU7" s="836"/>
      <c r="AV7" s="836"/>
      <c r="AW7" s="836"/>
      <c r="AX7" s="836"/>
      <c r="AY7" s="837"/>
      <c r="AZ7" s="228"/>
      <c r="BA7" s="228"/>
      <c r="BB7" s="228"/>
      <c r="BC7" s="228"/>
      <c r="BD7" s="228"/>
      <c r="BE7" s="229"/>
      <c r="BF7" s="229"/>
      <c r="BG7" s="229"/>
      <c r="BH7" s="229"/>
      <c r="BI7" s="229"/>
      <c r="BJ7" s="229"/>
      <c r="BK7" s="229"/>
      <c r="BL7" s="229"/>
      <c r="BM7" s="229"/>
      <c r="BN7" s="229"/>
      <c r="BO7" s="229"/>
      <c r="BP7" s="229"/>
      <c r="BQ7" s="235">
        <v>1</v>
      </c>
      <c r="BR7" s="236"/>
      <c r="BS7" s="812" t="s">
        <v>586</v>
      </c>
      <c r="BT7" s="813"/>
      <c r="BU7" s="813"/>
      <c r="BV7" s="813"/>
      <c r="BW7" s="813"/>
      <c r="BX7" s="813"/>
      <c r="BY7" s="813"/>
      <c r="BZ7" s="813"/>
      <c r="CA7" s="813"/>
      <c r="CB7" s="813"/>
      <c r="CC7" s="813"/>
      <c r="CD7" s="813"/>
      <c r="CE7" s="813"/>
      <c r="CF7" s="813"/>
      <c r="CG7" s="838"/>
      <c r="CH7" s="831">
        <v>-1</v>
      </c>
      <c r="CI7" s="832"/>
      <c r="CJ7" s="832"/>
      <c r="CK7" s="832"/>
      <c r="CL7" s="833"/>
      <c r="CM7" s="831">
        <v>139</v>
      </c>
      <c r="CN7" s="832"/>
      <c r="CO7" s="832"/>
      <c r="CP7" s="832"/>
      <c r="CQ7" s="833"/>
      <c r="CR7" s="831">
        <v>50</v>
      </c>
      <c r="CS7" s="832"/>
      <c r="CT7" s="832"/>
      <c r="CU7" s="832"/>
      <c r="CV7" s="833"/>
      <c r="CW7" s="831" t="s">
        <v>575</v>
      </c>
      <c r="CX7" s="832"/>
      <c r="CY7" s="832"/>
      <c r="CZ7" s="832"/>
      <c r="DA7" s="833"/>
      <c r="DB7" s="831" t="s">
        <v>575</v>
      </c>
      <c r="DC7" s="832"/>
      <c r="DD7" s="832"/>
      <c r="DE7" s="832"/>
      <c r="DF7" s="833"/>
      <c r="DG7" s="831" t="s">
        <v>575</v>
      </c>
      <c r="DH7" s="832"/>
      <c r="DI7" s="832"/>
      <c r="DJ7" s="832"/>
      <c r="DK7" s="833"/>
      <c r="DL7" s="831" t="s">
        <v>575</v>
      </c>
      <c r="DM7" s="832"/>
      <c r="DN7" s="832"/>
      <c r="DO7" s="832"/>
      <c r="DP7" s="833"/>
      <c r="DQ7" s="831" t="s">
        <v>575</v>
      </c>
      <c r="DR7" s="832"/>
      <c r="DS7" s="832"/>
      <c r="DT7" s="832"/>
      <c r="DU7" s="833"/>
      <c r="DV7" s="812"/>
      <c r="DW7" s="813"/>
      <c r="DX7" s="813"/>
      <c r="DY7" s="813"/>
      <c r="DZ7" s="814"/>
      <c r="EA7" s="230"/>
    </row>
    <row r="8" spans="1:131" s="231" customFormat="1" ht="26.25" customHeight="1">
      <c r="A8" s="237">
        <v>2</v>
      </c>
      <c r="B8" s="815" t="s">
        <v>376</v>
      </c>
      <c r="C8" s="816"/>
      <c r="D8" s="816"/>
      <c r="E8" s="816"/>
      <c r="F8" s="816"/>
      <c r="G8" s="816"/>
      <c r="H8" s="816"/>
      <c r="I8" s="816"/>
      <c r="J8" s="816"/>
      <c r="K8" s="816"/>
      <c r="L8" s="816"/>
      <c r="M8" s="816"/>
      <c r="N8" s="816"/>
      <c r="O8" s="816"/>
      <c r="P8" s="817"/>
      <c r="Q8" s="818">
        <v>61</v>
      </c>
      <c r="R8" s="819"/>
      <c r="S8" s="819"/>
      <c r="T8" s="819"/>
      <c r="U8" s="819"/>
      <c r="V8" s="819">
        <v>60</v>
      </c>
      <c r="W8" s="819"/>
      <c r="X8" s="819"/>
      <c r="Y8" s="819"/>
      <c r="Z8" s="819"/>
      <c r="AA8" s="819">
        <v>1</v>
      </c>
      <c r="AB8" s="819"/>
      <c r="AC8" s="819"/>
      <c r="AD8" s="819"/>
      <c r="AE8" s="820"/>
      <c r="AF8" s="821">
        <v>1</v>
      </c>
      <c r="AG8" s="822"/>
      <c r="AH8" s="822"/>
      <c r="AI8" s="822"/>
      <c r="AJ8" s="823"/>
      <c r="AK8" s="824"/>
      <c r="AL8" s="825"/>
      <c r="AM8" s="825"/>
      <c r="AN8" s="825"/>
      <c r="AO8" s="825"/>
      <c r="AP8" s="825"/>
      <c r="AQ8" s="825"/>
      <c r="AR8" s="825"/>
      <c r="AS8" s="825"/>
      <c r="AT8" s="825"/>
      <c r="AU8" s="826"/>
      <c r="AV8" s="826"/>
      <c r="AW8" s="826"/>
      <c r="AX8" s="826"/>
      <c r="AY8" s="827"/>
      <c r="AZ8" s="228"/>
      <c r="BA8" s="228"/>
      <c r="BB8" s="228"/>
      <c r="BC8" s="228"/>
      <c r="BD8" s="228"/>
      <c r="BE8" s="229"/>
      <c r="BF8" s="229"/>
      <c r="BG8" s="229"/>
      <c r="BH8" s="229"/>
      <c r="BI8" s="229"/>
      <c r="BJ8" s="229"/>
      <c r="BK8" s="229"/>
      <c r="BL8" s="229"/>
      <c r="BM8" s="229"/>
      <c r="BN8" s="229"/>
      <c r="BO8" s="229"/>
      <c r="BP8" s="229"/>
      <c r="BQ8" s="238">
        <v>2</v>
      </c>
      <c r="BR8" s="239"/>
      <c r="BS8" s="828" t="s">
        <v>587</v>
      </c>
      <c r="BT8" s="829"/>
      <c r="BU8" s="829"/>
      <c r="BV8" s="829"/>
      <c r="BW8" s="829"/>
      <c r="BX8" s="829"/>
      <c r="BY8" s="829"/>
      <c r="BZ8" s="829"/>
      <c r="CA8" s="829"/>
      <c r="CB8" s="829"/>
      <c r="CC8" s="829"/>
      <c r="CD8" s="829"/>
      <c r="CE8" s="829"/>
      <c r="CF8" s="829"/>
      <c r="CG8" s="830"/>
      <c r="CH8" s="839">
        <v>4</v>
      </c>
      <c r="CI8" s="840"/>
      <c r="CJ8" s="840"/>
      <c r="CK8" s="840"/>
      <c r="CL8" s="841"/>
      <c r="CM8" s="839">
        <v>112</v>
      </c>
      <c r="CN8" s="840"/>
      <c r="CO8" s="840"/>
      <c r="CP8" s="840"/>
      <c r="CQ8" s="841"/>
      <c r="CR8" s="839">
        <v>35</v>
      </c>
      <c r="CS8" s="840"/>
      <c r="CT8" s="840"/>
      <c r="CU8" s="840"/>
      <c r="CV8" s="841"/>
      <c r="CW8" s="839" t="s">
        <v>575</v>
      </c>
      <c r="CX8" s="840"/>
      <c r="CY8" s="840"/>
      <c r="CZ8" s="840"/>
      <c r="DA8" s="841"/>
      <c r="DB8" s="839" t="s">
        <v>575</v>
      </c>
      <c r="DC8" s="840"/>
      <c r="DD8" s="840"/>
      <c r="DE8" s="840"/>
      <c r="DF8" s="841"/>
      <c r="DG8" s="839" t="s">
        <v>575</v>
      </c>
      <c r="DH8" s="840"/>
      <c r="DI8" s="840"/>
      <c r="DJ8" s="840"/>
      <c r="DK8" s="841"/>
      <c r="DL8" s="839" t="s">
        <v>575</v>
      </c>
      <c r="DM8" s="840"/>
      <c r="DN8" s="840"/>
      <c r="DO8" s="840"/>
      <c r="DP8" s="841"/>
      <c r="DQ8" s="839" t="s">
        <v>575</v>
      </c>
      <c r="DR8" s="840"/>
      <c r="DS8" s="840"/>
      <c r="DT8" s="840"/>
      <c r="DU8" s="841"/>
      <c r="DV8" s="828"/>
      <c r="DW8" s="829"/>
      <c r="DX8" s="829"/>
      <c r="DY8" s="829"/>
      <c r="DZ8" s="845"/>
      <c r="EA8" s="230"/>
    </row>
    <row r="9" spans="1:131" s="231" customFormat="1" ht="26.25" customHeight="1">
      <c r="A9" s="237">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28"/>
      <c r="BA9" s="228"/>
      <c r="BB9" s="228"/>
      <c r="BC9" s="228"/>
      <c r="BD9" s="228"/>
      <c r="BE9" s="229"/>
      <c r="BF9" s="229"/>
      <c r="BG9" s="229"/>
      <c r="BH9" s="229"/>
      <c r="BI9" s="229"/>
      <c r="BJ9" s="229"/>
      <c r="BK9" s="229"/>
      <c r="BL9" s="229"/>
      <c r="BM9" s="229"/>
      <c r="BN9" s="229"/>
      <c r="BO9" s="229"/>
      <c r="BP9" s="229"/>
      <c r="BQ9" s="238">
        <v>3</v>
      </c>
      <c r="BR9" s="239"/>
      <c r="BS9" s="828"/>
      <c r="BT9" s="829"/>
      <c r="BU9" s="829"/>
      <c r="BV9" s="829"/>
      <c r="BW9" s="829"/>
      <c r="BX9" s="829"/>
      <c r="BY9" s="829"/>
      <c r="BZ9" s="829"/>
      <c r="CA9" s="829"/>
      <c r="CB9" s="829"/>
      <c r="CC9" s="829"/>
      <c r="CD9" s="829"/>
      <c r="CE9" s="829"/>
      <c r="CF9" s="829"/>
      <c r="CG9" s="830"/>
      <c r="CH9" s="839"/>
      <c r="CI9" s="840"/>
      <c r="CJ9" s="840"/>
      <c r="CK9" s="840"/>
      <c r="CL9" s="841"/>
      <c r="CM9" s="839"/>
      <c r="CN9" s="840"/>
      <c r="CO9" s="840"/>
      <c r="CP9" s="840"/>
      <c r="CQ9" s="841"/>
      <c r="CR9" s="839"/>
      <c r="CS9" s="840"/>
      <c r="CT9" s="840"/>
      <c r="CU9" s="840"/>
      <c r="CV9" s="841"/>
      <c r="CW9" s="839"/>
      <c r="CX9" s="840"/>
      <c r="CY9" s="840"/>
      <c r="CZ9" s="840"/>
      <c r="DA9" s="841"/>
      <c r="DB9" s="839"/>
      <c r="DC9" s="840"/>
      <c r="DD9" s="840"/>
      <c r="DE9" s="840"/>
      <c r="DF9" s="841"/>
      <c r="DG9" s="839"/>
      <c r="DH9" s="840"/>
      <c r="DI9" s="840"/>
      <c r="DJ9" s="840"/>
      <c r="DK9" s="841"/>
      <c r="DL9" s="839"/>
      <c r="DM9" s="840"/>
      <c r="DN9" s="840"/>
      <c r="DO9" s="840"/>
      <c r="DP9" s="841"/>
      <c r="DQ9" s="839"/>
      <c r="DR9" s="840"/>
      <c r="DS9" s="840"/>
      <c r="DT9" s="840"/>
      <c r="DU9" s="841"/>
      <c r="DV9" s="842"/>
      <c r="DW9" s="843"/>
      <c r="DX9" s="843"/>
      <c r="DY9" s="843"/>
      <c r="DZ9" s="844"/>
      <c r="EA9" s="230"/>
    </row>
    <row r="10" spans="1:131" s="231" customFormat="1" ht="26.25" customHeight="1">
      <c r="A10" s="237">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28"/>
      <c r="BA10" s="228"/>
      <c r="BB10" s="228"/>
      <c r="BC10" s="228"/>
      <c r="BD10" s="228"/>
      <c r="BE10" s="229"/>
      <c r="BF10" s="229"/>
      <c r="BG10" s="229"/>
      <c r="BH10" s="229"/>
      <c r="BI10" s="229"/>
      <c r="BJ10" s="229"/>
      <c r="BK10" s="229"/>
      <c r="BL10" s="229"/>
      <c r="BM10" s="229"/>
      <c r="BN10" s="229"/>
      <c r="BO10" s="229"/>
      <c r="BP10" s="229"/>
      <c r="BQ10" s="238">
        <v>4</v>
      </c>
      <c r="BR10" s="239"/>
      <c r="BS10" s="828"/>
      <c r="BT10" s="829"/>
      <c r="BU10" s="829"/>
      <c r="BV10" s="829"/>
      <c r="BW10" s="829"/>
      <c r="BX10" s="829"/>
      <c r="BY10" s="829"/>
      <c r="BZ10" s="829"/>
      <c r="CA10" s="829"/>
      <c r="CB10" s="829"/>
      <c r="CC10" s="829"/>
      <c r="CD10" s="829"/>
      <c r="CE10" s="829"/>
      <c r="CF10" s="829"/>
      <c r="CG10" s="830"/>
      <c r="CH10" s="839"/>
      <c r="CI10" s="840"/>
      <c r="CJ10" s="840"/>
      <c r="CK10" s="840"/>
      <c r="CL10" s="841"/>
      <c r="CM10" s="839"/>
      <c r="CN10" s="840"/>
      <c r="CO10" s="840"/>
      <c r="CP10" s="840"/>
      <c r="CQ10" s="841"/>
      <c r="CR10" s="839"/>
      <c r="CS10" s="840"/>
      <c r="CT10" s="840"/>
      <c r="CU10" s="840"/>
      <c r="CV10" s="841"/>
      <c r="CW10" s="839"/>
      <c r="CX10" s="840"/>
      <c r="CY10" s="840"/>
      <c r="CZ10" s="840"/>
      <c r="DA10" s="841"/>
      <c r="DB10" s="839"/>
      <c r="DC10" s="840"/>
      <c r="DD10" s="840"/>
      <c r="DE10" s="840"/>
      <c r="DF10" s="841"/>
      <c r="DG10" s="839"/>
      <c r="DH10" s="840"/>
      <c r="DI10" s="840"/>
      <c r="DJ10" s="840"/>
      <c r="DK10" s="841"/>
      <c r="DL10" s="839"/>
      <c r="DM10" s="840"/>
      <c r="DN10" s="840"/>
      <c r="DO10" s="840"/>
      <c r="DP10" s="841"/>
      <c r="DQ10" s="839"/>
      <c r="DR10" s="840"/>
      <c r="DS10" s="840"/>
      <c r="DT10" s="840"/>
      <c r="DU10" s="841"/>
      <c r="DV10" s="842"/>
      <c r="DW10" s="843"/>
      <c r="DX10" s="843"/>
      <c r="DY10" s="843"/>
      <c r="DZ10" s="844"/>
      <c r="EA10" s="230"/>
    </row>
    <row r="11" spans="1:131" s="231" customFormat="1" ht="26.25" customHeight="1">
      <c r="A11" s="237">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28"/>
      <c r="BA11" s="228"/>
      <c r="BB11" s="228"/>
      <c r="BC11" s="228"/>
      <c r="BD11" s="228"/>
      <c r="BE11" s="229"/>
      <c r="BF11" s="229"/>
      <c r="BG11" s="229"/>
      <c r="BH11" s="229"/>
      <c r="BI11" s="229"/>
      <c r="BJ11" s="229"/>
      <c r="BK11" s="229"/>
      <c r="BL11" s="229"/>
      <c r="BM11" s="229"/>
      <c r="BN11" s="229"/>
      <c r="BO11" s="229"/>
      <c r="BP11" s="229"/>
      <c r="BQ11" s="238">
        <v>5</v>
      </c>
      <c r="BR11" s="239"/>
      <c r="BS11" s="828"/>
      <c r="BT11" s="829"/>
      <c r="BU11" s="829"/>
      <c r="BV11" s="829"/>
      <c r="BW11" s="829"/>
      <c r="BX11" s="829"/>
      <c r="BY11" s="829"/>
      <c r="BZ11" s="829"/>
      <c r="CA11" s="829"/>
      <c r="CB11" s="829"/>
      <c r="CC11" s="829"/>
      <c r="CD11" s="829"/>
      <c r="CE11" s="829"/>
      <c r="CF11" s="829"/>
      <c r="CG11" s="830"/>
      <c r="CH11" s="839"/>
      <c r="CI11" s="840"/>
      <c r="CJ11" s="840"/>
      <c r="CK11" s="840"/>
      <c r="CL11" s="841"/>
      <c r="CM11" s="839"/>
      <c r="CN11" s="840"/>
      <c r="CO11" s="840"/>
      <c r="CP11" s="840"/>
      <c r="CQ11" s="841"/>
      <c r="CR11" s="839"/>
      <c r="CS11" s="840"/>
      <c r="CT11" s="840"/>
      <c r="CU11" s="840"/>
      <c r="CV11" s="841"/>
      <c r="CW11" s="839"/>
      <c r="CX11" s="840"/>
      <c r="CY11" s="840"/>
      <c r="CZ11" s="840"/>
      <c r="DA11" s="841"/>
      <c r="DB11" s="839"/>
      <c r="DC11" s="840"/>
      <c r="DD11" s="840"/>
      <c r="DE11" s="840"/>
      <c r="DF11" s="841"/>
      <c r="DG11" s="839"/>
      <c r="DH11" s="840"/>
      <c r="DI11" s="840"/>
      <c r="DJ11" s="840"/>
      <c r="DK11" s="841"/>
      <c r="DL11" s="839"/>
      <c r="DM11" s="840"/>
      <c r="DN11" s="840"/>
      <c r="DO11" s="840"/>
      <c r="DP11" s="841"/>
      <c r="DQ11" s="839"/>
      <c r="DR11" s="840"/>
      <c r="DS11" s="840"/>
      <c r="DT11" s="840"/>
      <c r="DU11" s="841"/>
      <c r="DV11" s="842"/>
      <c r="DW11" s="843"/>
      <c r="DX11" s="843"/>
      <c r="DY11" s="843"/>
      <c r="DZ11" s="844"/>
      <c r="EA11" s="230"/>
    </row>
    <row r="12" spans="1:131" s="231" customFormat="1" ht="26.25" customHeight="1">
      <c r="A12" s="237">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28"/>
      <c r="BA12" s="228"/>
      <c r="BB12" s="228"/>
      <c r="BC12" s="228"/>
      <c r="BD12" s="228"/>
      <c r="BE12" s="229"/>
      <c r="BF12" s="229"/>
      <c r="BG12" s="229"/>
      <c r="BH12" s="229"/>
      <c r="BI12" s="229"/>
      <c r="BJ12" s="229"/>
      <c r="BK12" s="229"/>
      <c r="BL12" s="229"/>
      <c r="BM12" s="229"/>
      <c r="BN12" s="229"/>
      <c r="BO12" s="229"/>
      <c r="BP12" s="229"/>
      <c r="BQ12" s="238">
        <v>6</v>
      </c>
      <c r="BR12" s="239"/>
      <c r="BS12" s="828"/>
      <c r="BT12" s="829"/>
      <c r="BU12" s="829"/>
      <c r="BV12" s="829"/>
      <c r="BW12" s="829"/>
      <c r="BX12" s="829"/>
      <c r="BY12" s="829"/>
      <c r="BZ12" s="829"/>
      <c r="CA12" s="829"/>
      <c r="CB12" s="829"/>
      <c r="CC12" s="829"/>
      <c r="CD12" s="829"/>
      <c r="CE12" s="829"/>
      <c r="CF12" s="829"/>
      <c r="CG12" s="830"/>
      <c r="CH12" s="839"/>
      <c r="CI12" s="840"/>
      <c r="CJ12" s="840"/>
      <c r="CK12" s="840"/>
      <c r="CL12" s="841"/>
      <c r="CM12" s="839"/>
      <c r="CN12" s="840"/>
      <c r="CO12" s="840"/>
      <c r="CP12" s="840"/>
      <c r="CQ12" s="841"/>
      <c r="CR12" s="839"/>
      <c r="CS12" s="840"/>
      <c r="CT12" s="840"/>
      <c r="CU12" s="840"/>
      <c r="CV12" s="841"/>
      <c r="CW12" s="839"/>
      <c r="CX12" s="840"/>
      <c r="CY12" s="840"/>
      <c r="CZ12" s="840"/>
      <c r="DA12" s="841"/>
      <c r="DB12" s="839"/>
      <c r="DC12" s="840"/>
      <c r="DD12" s="840"/>
      <c r="DE12" s="840"/>
      <c r="DF12" s="841"/>
      <c r="DG12" s="839"/>
      <c r="DH12" s="840"/>
      <c r="DI12" s="840"/>
      <c r="DJ12" s="840"/>
      <c r="DK12" s="841"/>
      <c r="DL12" s="839"/>
      <c r="DM12" s="840"/>
      <c r="DN12" s="840"/>
      <c r="DO12" s="840"/>
      <c r="DP12" s="841"/>
      <c r="DQ12" s="839"/>
      <c r="DR12" s="840"/>
      <c r="DS12" s="840"/>
      <c r="DT12" s="840"/>
      <c r="DU12" s="841"/>
      <c r="DV12" s="842"/>
      <c r="DW12" s="843"/>
      <c r="DX12" s="843"/>
      <c r="DY12" s="843"/>
      <c r="DZ12" s="844"/>
      <c r="EA12" s="230"/>
    </row>
    <row r="13" spans="1:131" s="231" customFormat="1" ht="26.25" customHeight="1">
      <c r="A13" s="237">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28"/>
      <c r="BA13" s="228"/>
      <c r="BB13" s="228"/>
      <c r="BC13" s="228"/>
      <c r="BD13" s="228"/>
      <c r="BE13" s="229"/>
      <c r="BF13" s="229"/>
      <c r="BG13" s="229"/>
      <c r="BH13" s="229"/>
      <c r="BI13" s="229"/>
      <c r="BJ13" s="229"/>
      <c r="BK13" s="229"/>
      <c r="BL13" s="229"/>
      <c r="BM13" s="229"/>
      <c r="BN13" s="229"/>
      <c r="BO13" s="229"/>
      <c r="BP13" s="229"/>
      <c r="BQ13" s="238">
        <v>7</v>
      </c>
      <c r="BR13" s="239"/>
      <c r="BS13" s="828"/>
      <c r="BT13" s="829"/>
      <c r="BU13" s="829"/>
      <c r="BV13" s="829"/>
      <c r="BW13" s="829"/>
      <c r="BX13" s="829"/>
      <c r="BY13" s="829"/>
      <c r="BZ13" s="829"/>
      <c r="CA13" s="829"/>
      <c r="CB13" s="829"/>
      <c r="CC13" s="829"/>
      <c r="CD13" s="829"/>
      <c r="CE13" s="829"/>
      <c r="CF13" s="829"/>
      <c r="CG13" s="830"/>
      <c r="CH13" s="839"/>
      <c r="CI13" s="840"/>
      <c r="CJ13" s="840"/>
      <c r="CK13" s="840"/>
      <c r="CL13" s="841"/>
      <c r="CM13" s="839"/>
      <c r="CN13" s="840"/>
      <c r="CO13" s="840"/>
      <c r="CP13" s="840"/>
      <c r="CQ13" s="841"/>
      <c r="CR13" s="839"/>
      <c r="CS13" s="840"/>
      <c r="CT13" s="840"/>
      <c r="CU13" s="840"/>
      <c r="CV13" s="841"/>
      <c r="CW13" s="839"/>
      <c r="CX13" s="840"/>
      <c r="CY13" s="840"/>
      <c r="CZ13" s="840"/>
      <c r="DA13" s="841"/>
      <c r="DB13" s="839"/>
      <c r="DC13" s="840"/>
      <c r="DD13" s="840"/>
      <c r="DE13" s="840"/>
      <c r="DF13" s="841"/>
      <c r="DG13" s="839"/>
      <c r="DH13" s="840"/>
      <c r="DI13" s="840"/>
      <c r="DJ13" s="840"/>
      <c r="DK13" s="841"/>
      <c r="DL13" s="839"/>
      <c r="DM13" s="840"/>
      <c r="DN13" s="840"/>
      <c r="DO13" s="840"/>
      <c r="DP13" s="841"/>
      <c r="DQ13" s="839"/>
      <c r="DR13" s="840"/>
      <c r="DS13" s="840"/>
      <c r="DT13" s="840"/>
      <c r="DU13" s="841"/>
      <c r="DV13" s="842"/>
      <c r="DW13" s="843"/>
      <c r="DX13" s="843"/>
      <c r="DY13" s="843"/>
      <c r="DZ13" s="844"/>
      <c r="EA13" s="230"/>
    </row>
    <row r="14" spans="1:131" s="231" customFormat="1" ht="26.25" customHeight="1">
      <c r="A14" s="237">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28"/>
      <c r="BA14" s="228"/>
      <c r="BB14" s="228"/>
      <c r="BC14" s="228"/>
      <c r="BD14" s="228"/>
      <c r="BE14" s="229"/>
      <c r="BF14" s="229"/>
      <c r="BG14" s="229"/>
      <c r="BH14" s="229"/>
      <c r="BI14" s="229"/>
      <c r="BJ14" s="229"/>
      <c r="BK14" s="229"/>
      <c r="BL14" s="229"/>
      <c r="BM14" s="229"/>
      <c r="BN14" s="229"/>
      <c r="BO14" s="229"/>
      <c r="BP14" s="229"/>
      <c r="BQ14" s="238">
        <v>8</v>
      </c>
      <c r="BR14" s="239"/>
      <c r="BS14" s="828"/>
      <c r="BT14" s="829"/>
      <c r="BU14" s="829"/>
      <c r="BV14" s="829"/>
      <c r="BW14" s="829"/>
      <c r="BX14" s="829"/>
      <c r="BY14" s="829"/>
      <c r="BZ14" s="829"/>
      <c r="CA14" s="829"/>
      <c r="CB14" s="829"/>
      <c r="CC14" s="829"/>
      <c r="CD14" s="829"/>
      <c r="CE14" s="829"/>
      <c r="CF14" s="829"/>
      <c r="CG14" s="830"/>
      <c r="CH14" s="839"/>
      <c r="CI14" s="840"/>
      <c r="CJ14" s="840"/>
      <c r="CK14" s="840"/>
      <c r="CL14" s="841"/>
      <c r="CM14" s="839"/>
      <c r="CN14" s="840"/>
      <c r="CO14" s="840"/>
      <c r="CP14" s="840"/>
      <c r="CQ14" s="841"/>
      <c r="CR14" s="839"/>
      <c r="CS14" s="840"/>
      <c r="CT14" s="840"/>
      <c r="CU14" s="840"/>
      <c r="CV14" s="841"/>
      <c r="CW14" s="839"/>
      <c r="CX14" s="840"/>
      <c r="CY14" s="840"/>
      <c r="CZ14" s="840"/>
      <c r="DA14" s="841"/>
      <c r="DB14" s="839"/>
      <c r="DC14" s="840"/>
      <c r="DD14" s="840"/>
      <c r="DE14" s="840"/>
      <c r="DF14" s="841"/>
      <c r="DG14" s="839"/>
      <c r="DH14" s="840"/>
      <c r="DI14" s="840"/>
      <c r="DJ14" s="840"/>
      <c r="DK14" s="841"/>
      <c r="DL14" s="839"/>
      <c r="DM14" s="840"/>
      <c r="DN14" s="840"/>
      <c r="DO14" s="840"/>
      <c r="DP14" s="841"/>
      <c r="DQ14" s="839"/>
      <c r="DR14" s="840"/>
      <c r="DS14" s="840"/>
      <c r="DT14" s="840"/>
      <c r="DU14" s="841"/>
      <c r="DV14" s="842"/>
      <c r="DW14" s="843"/>
      <c r="DX14" s="843"/>
      <c r="DY14" s="843"/>
      <c r="DZ14" s="844"/>
      <c r="EA14" s="230"/>
    </row>
    <row r="15" spans="1:131" s="231" customFormat="1" ht="26.25" customHeight="1">
      <c r="A15" s="237">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28"/>
      <c r="BA15" s="228"/>
      <c r="BB15" s="228"/>
      <c r="BC15" s="228"/>
      <c r="BD15" s="228"/>
      <c r="BE15" s="229"/>
      <c r="BF15" s="229"/>
      <c r="BG15" s="229"/>
      <c r="BH15" s="229"/>
      <c r="BI15" s="229"/>
      <c r="BJ15" s="229"/>
      <c r="BK15" s="229"/>
      <c r="BL15" s="229"/>
      <c r="BM15" s="229"/>
      <c r="BN15" s="229"/>
      <c r="BO15" s="229"/>
      <c r="BP15" s="229"/>
      <c r="BQ15" s="238">
        <v>9</v>
      </c>
      <c r="BR15" s="239"/>
      <c r="BS15" s="828"/>
      <c r="BT15" s="829"/>
      <c r="BU15" s="829"/>
      <c r="BV15" s="829"/>
      <c r="BW15" s="829"/>
      <c r="BX15" s="829"/>
      <c r="BY15" s="829"/>
      <c r="BZ15" s="829"/>
      <c r="CA15" s="829"/>
      <c r="CB15" s="829"/>
      <c r="CC15" s="829"/>
      <c r="CD15" s="829"/>
      <c r="CE15" s="829"/>
      <c r="CF15" s="829"/>
      <c r="CG15" s="830"/>
      <c r="CH15" s="839"/>
      <c r="CI15" s="840"/>
      <c r="CJ15" s="840"/>
      <c r="CK15" s="840"/>
      <c r="CL15" s="841"/>
      <c r="CM15" s="839"/>
      <c r="CN15" s="840"/>
      <c r="CO15" s="840"/>
      <c r="CP15" s="840"/>
      <c r="CQ15" s="841"/>
      <c r="CR15" s="839"/>
      <c r="CS15" s="840"/>
      <c r="CT15" s="840"/>
      <c r="CU15" s="840"/>
      <c r="CV15" s="841"/>
      <c r="CW15" s="839"/>
      <c r="CX15" s="840"/>
      <c r="CY15" s="840"/>
      <c r="CZ15" s="840"/>
      <c r="DA15" s="841"/>
      <c r="DB15" s="839"/>
      <c r="DC15" s="840"/>
      <c r="DD15" s="840"/>
      <c r="DE15" s="840"/>
      <c r="DF15" s="841"/>
      <c r="DG15" s="839"/>
      <c r="DH15" s="840"/>
      <c r="DI15" s="840"/>
      <c r="DJ15" s="840"/>
      <c r="DK15" s="841"/>
      <c r="DL15" s="839"/>
      <c r="DM15" s="840"/>
      <c r="DN15" s="840"/>
      <c r="DO15" s="840"/>
      <c r="DP15" s="841"/>
      <c r="DQ15" s="839"/>
      <c r="DR15" s="840"/>
      <c r="DS15" s="840"/>
      <c r="DT15" s="840"/>
      <c r="DU15" s="841"/>
      <c r="DV15" s="842"/>
      <c r="DW15" s="843"/>
      <c r="DX15" s="843"/>
      <c r="DY15" s="843"/>
      <c r="DZ15" s="844"/>
      <c r="EA15" s="230"/>
    </row>
    <row r="16" spans="1:131" s="231" customFormat="1" ht="26.25" customHeight="1">
      <c r="A16" s="237">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28"/>
      <c r="BA16" s="228"/>
      <c r="BB16" s="228"/>
      <c r="BC16" s="228"/>
      <c r="BD16" s="228"/>
      <c r="BE16" s="229"/>
      <c r="BF16" s="229"/>
      <c r="BG16" s="229"/>
      <c r="BH16" s="229"/>
      <c r="BI16" s="229"/>
      <c r="BJ16" s="229"/>
      <c r="BK16" s="229"/>
      <c r="BL16" s="229"/>
      <c r="BM16" s="229"/>
      <c r="BN16" s="229"/>
      <c r="BO16" s="229"/>
      <c r="BP16" s="229"/>
      <c r="BQ16" s="238">
        <v>10</v>
      </c>
      <c r="BR16" s="239"/>
      <c r="BS16" s="828"/>
      <c r="BT16" s="829"/>
      <c r="BU16" s="829"/>
      <c r="BV16" s="829"/>
      <c r="BW16" s="829"/>
      <c r="BX16" s="829"/>
      <c r="BY16" s="829"/>
      <c r="BZ16" s="829"/>
      <c r="CA16" s="829"/>
      <c r="CB16" s="829"/>
      <c r="CC16" s="829"/>
      <c r="CD16" s="829"/>
      <c r="CE16" s="829"/>
      <c r="CF16" s="829"/>
      <c r="CG16" s="830"/>
      <c r="CH16" s="839"/>
      <c r="CI16" s="840"/>
      <c r="CJ16" s="840"/>
      <c r="CK16" s="840"/>
      <c r="CL16" s="841"/>
      <c r="CM16" s="839"/>
      <c r="CN16" s="840"/>
      <c r="CO16" s="840"/>
      <c r="CP16" s="840"/>
      <c r="CQ16" s="841"/>
      <c r="CR16" s="839"/>
      <c r="CS16" s="840"/>
      <c r="CT16" s="840"/>
      <c r="CU16" s="840"/>
      <c r="CV16" s="841"/>
      <c r="CW16" s="839"/>
      <c r="CX16" s="840"/>
      <c r="CY16" s="840"/>
      <c r="CZ16" s="840"/>
      <c r="DA16" s="841"/>
      <c r="DB16" s="839"/>
      <c r="DC16" s="840"/>
      <c r="DD16" s="840"/>
      <c r="DE16" s="840"/>
      <c r="DF16" s="841"/>
      <c r="DG16" s="839"/>
      <c r="DH16" s="840"/>
      <c r="DI16" s="840"/>
      <c r="DJ16" s="840"/>
      <c r="DK16" s="841"/>
      <c r="DL16" s="839"/>
      <c r="DM16" s="840"/>
      <c r="DN16" s="840"/>
      <c r="DO16" s="840"/>
      <c r="DP16" s="841"/>
      <c r="DQ16" s="839"/>
      <c r="DR16" s="840"/>
      <c r="DS16" s="840"/>
      <c r="DT16" s="840"/>
      <c r="DU16" s="841"/>
      <c r="DV16" s="842"/>
      <c r="DW16" s="843"/>
      <c r="DX16" s="843"/>
      <c r="DY16" s="843"/>
      <c r="DZ16" s="844"/>
      <c r="EA16" s="230"/>
    </row>
    <row r="17" spans="1:131" s="231" customFormat="1" ht="26.25" customHeight="1">
      <c r="A17" s="237">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28"/>
      <c r="BA17" s="228"/>
      <c r="BB17" s="228"/>
      <c r="BC17" s="228"/>
      <c r="BD17" s="228"/>
      <c r="BE17" s="229"/>
      <c r="BF17" s="229"/>
      <c r="BG17" s="229"/>
      <c r="BH17" s="229"/>
      <c r="BI17" s="229"/>
      <c r="BJ17" s="229"/>
      <c r="BK17" s="229"/>
      <c r="BL17" s="229"/>
      <c r="BM17" s="229"/>
      <c r="BN17" s="229"/>
      <c r="BO17" s="229"/>
      <c r="BP17" s="229"/>
      <c r="BQ17" s="238">
        <v>11</v>
      </c>
      <c r="BR17" s="239"/>
      <c r="BS17" s="828"/>
      <c r="BT17" s="829"/>
      <c r="BU17" s="829"/>
      <c r="BV17" s="829"/>
      <c r="BW17" s="829"/>
      <c r="BX17" s="829"/>
      <c r="BY17" s="829"/>
      <c r="BZ17" s="829"/>
      <c r="CA17" s="829"/>
      <c r="CB17" s="829"/>
      <c r="CC17" s="829"/>
      <c r="CD17" s="829"/>
      <c r="CE17" s="829"/>
      <c r="CF17" s="829"/>
      <c r="CG17" s="830"/>
      <c r="CH17" s="839"/>
      <c r="CI17" s="840"/>
      <c r="CJ17" s="840"/>
      <c r="CK17" s="840"/>
      <c r="CL17" s="841"/>
      <c r="CM17" s="839"/>
      <c r="CN17" s="840"/>
      <c r="CO17" s="840"/>
      <c r="CP17" s="840"/>
      <c r="CQ17" s="841"/>
      <c r="CR17" s="839"/>
      <c r="CS17" s="840"/>
      <c r="CT17" s="840"/>
      <c r="CU17" s="840"/>
      <c r="CV17" s="841"/>
      <c r="CW17" s="839"/>
      <c r="CX17" s="840"/>
      <c r="CY17" s="840"/>
      <c r="CZ17" s="840"/>
      <c r="DA17" s="841"/>
      <c r="DB17" s="839"/>
      <c r="DC17" s="840"/>
      <c r="DD17" s="840"/>
      <c r="DE17" s="840"/>
      <c r="DF17" s="841"/>
      <c r="DG17" s="839"/>
      <c r="DH17" s="840"/>
      <c r="DI17" s="840"/>
      <c r="DJ17" s="840"/>
      <c r="DK17" s="841"/>
      <c r="DL17" s="839"/>
      <c r="DM17" s="840"/>
      <c r="DN17" s="840"/>
      <c r="DO17" s="840"/>
      <c r="DP17" s="841"/>
      <c r="DQ17" s="839"/>
      <c r="DR17" s="840"/>
      <c r="DS17" s="840"/>
      <c r="DT17" s="840"/>
      <c r="DU17" s="841"/>
      <c r="DV17" s="842"/>
      <c r="DW17" s="843"/>
      <c r="DX17" s="843"/>
      <c r="DY17" s="843"/>
      <c r="DZ17" s="844"/>
      <c r="EA17" s="230"/>
    </row>
    <row r="18" spans="1:131" s="231" customFormat="1" ht="26.25" customHeight="1">
      <c r="A18" s="237">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28"/>
      <c r="BA18" s="228"/>
      <c r="BB18" s="228"/>
      <c r="BC18" s="228"/>
      <c r="BD18" s="228"/>
      <c r="BE18" s="229"/>
      <c r="BF18" s="229"/>
      <c r="BG18" s="229"/>
      <c r="BH18" s="229"/>
      <c r="BI18" s="229"/>
      <c r="BJ18" s="229"/>
      <c r="BK18" s="229"/>
      <c r="BL18" s="229"/>
      <c r="BM18" s="229"/>
      <c r="BN18" s="229"/>
      <c r="BO18" s="229"/>
      <c r="BP18" s="229"/>
      <c r="BQ18" s="238">
        <v>12</v>
      </c>
      <c r="BR18" s="239"/>
      <c r="BS18" s="828"/>
      <c r="BT18" s="829"/>
      <c r="BU18" s="829"/>
      <c r="BV18" s="829"/>
      <c r="BW18" s="829"/>
      <c r="BX18" s="829"/>
      <c r="BY18" s="829"/>
      <c r="BZ18" s="829"/>
      <c r="CA18" s="829"/>
      <c r="CB18" s="829"/>
      <c r="CC18" s="829"/>
      <c r="CD18" s="829"/>
      <c r="CE18" s="829"/>
      <c r="CF18" s="829"/>
      <c r="CG18" s="830"/>
      <c r="CH18" s="839"/>
      <c r="CI18" s="840"/>
      <c r="CJ18" s="840"/>
      <c r="CK18" s="840"/>
      <c r="CL18" s="841"/>
      <c r="CM18" s="839"/>
      <c r="CN18" s="840"/>
      <c r="CO18" s="840"/>
      <c r="CP18" s="840"/>
      <c r="CQ18" s="841"/>
      <c r="CR18" s="839"/>
      <c r="CS18" s="840"/>
      <c r="CT18" s="840"/>
      <c r="CU18" s="840"/>
      <c r="CV18" s="841"/>
      <c r="CW18" s="839"/>
      <c r="CX18" s="840"/>
      <c r="CY18" s="840"/>
      <c r="CZ18" s="840"/>
      <c r="DA18" s="841"/>
      <c r="DB18" s="839"/>
      <c r="DC18" s="840"/>
      <c r="DD18" s="840"/>
      <c r="DE18" s="840"/>
      <c r="DF18" s="841"/>
      <c r="DG18" s="839"/>
      <c r="DH18" s="840"/>
      <c r="DI18" s="840"/>
      <c r="DJ18" s="840"/>
      <c r="DK18" s="841"/>
      <c r="DL18" s="839"/>
      <c r="DM18" s="840"/>
      <c r="DN18" s="840"/>
      <c r="DO18" s="840"/>
      <c r="DP18" s="841"/>
      <c r="DQ18" s="839"/>
      <c r="DR18" s="840"/>
      <c r="DS18" s="840"/>
      <c r="DT18" s="840"/>
      <c r="DU18" s="841"/>
      <c r="DV18" s="842"/>
      <c r="DW18" s="843"/>
      <c r="DX18" s="843"/>
      <c r="DY18" s="843"/>
      <c r="DZ18" s="844"/>
      <c r="EA18" s="230"/>
    </row>
    <row r="19" spans="1:131" s="231" customFormat="1" ht="26.25" customHeight="1">
      <c r="A19" s="237">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28"/>
      <c r="BA19" s="228"/>
      <c r="BB19" s="228"/>
      <c r="BC19" s="228"/>
      <c r="BD19" s="228"/>
      <c r="BE19" s="229"/>
      <c r="BF19" s="229"/>
      <c r="BG19" s="229"/>
      <c r="BH19" s="229"/>
      <c r="BI19" s="229"/>
      <c r="BJ19" s="229"/>
      <c r="BK19" s="229"/>
      <c r="BL19" s="229"/>
      <c r="BM19" s="229"/>
      <c r="BN19" s="229"/>
      <c r="BO19" s="229"/>
      <c r="BP19" s="229"/>
      <c r="BQ19" s="238">
        <v>13</v>
      </c>
      <c r="BR19" s="239"/>
      <c r="BS19" s="828"/>
      <c r="BT19" s="829"/>
      <c r="BU19" s="829"/>
      <c r="BV19" s="829"/>
      <c r="BW19" s="829"/>
      <c r="BX19" s="829"/>
      <c r="BY19" s="829"/>
      <c r="BZ19" s="829"/>
      <c r="CA19" s="829"/>
      <c r="CB19" s="829"/>
      <c r="CC19" s="829"/>
      <c r="CD19" s="829"/>
      <c r="CE19" s="829"/>
      <c r="CF19" s="829"/>
      <c r="CG19" s="830"/>
      <c r="CH19" s="839"/>
      <c r="CI19" s="840"/>
      <c r="CJ19" s="840"/>
      <c r="CK19" s="840"/>
      <c r="CL19" s="841"/>
      <c r="CM19" s="839"/>
      <c r="CN19" s="840"/>
      <c r="CO19" s="840"/>
      <c r="CP19" s="840"/>
      <c r="CQ19" s="841"/>
      <c r="CR19" s="839"/>
      <c r="CS19" s="840"/>
      <c r="CT19" s="840"/>
      <c r="CU19" s="840"/>
      <c r="CV19" s="841"/>
      <c r="CW19" s="839"/>
      <c r="CX19" s="840"/>
      <c r="CY19" s="840"/>
      <c r="CZ19" s="840"/>
      <c r="DA19" s="841"/>
      <c r="DB19" s="839"/>
      <c r="DC19" s="840"/>
      <c r="DD19" s="840"/>
      <c r="DE19" s="840"/>
      <c r="DF19" s="841"/>
      <c r="DG19" s="839"/>
      <c r="DH19" s="840"/>
      <c r="DI19" s="840"/>
      <c r="DJ19" s="840"/>
      <c r="DK19" s="841"/>
      <c r="DL19" s="839"/>
      <c r="DM19" s="840"/>
      <c r="DN19" s="840"/>
      <c r="DO19" s="840"/>
      <c r="DP19" s="841"/>
      <c r="DQ19" s="839"/>
      <c r="DR19" s="840"/>
      <c r="DS19" s="840"/>
      <c r="DT19" s="840"/>
      <c r="DU19" s="841"/>
      <c r="DV19" s="842"/>
      <c r="DW19" s="843"/>
      <c r="DX19" s="843"/>
      <c r="DY19" s="843"/>
      <c r="DZ19" s="844"/>
      <c r="EA19" s="230"/>
    </row>
    <row r="20" spans="1:131" s="231" customFormat="1" ht="26.25" customHeight="1">
      <c r="A20" s="237">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28"/>
      <c r="BA20" s="228"/>
      <c r="BB20" s="228"/>
      <c r="BC20" s="228"/>
      <c r="BD20" s="228"/>
      <c r="BE20" s="229"/>
      <c r="BF20" s="229"/>
      <c r="BG20" s="229"/>
      <c r="BH20" s="229"/>
      <c r="BI20" s="229"/>
      <c r="BJ20" s="229"/>
      <c r="BK20" s="229"/>
      <c r="BL20" s="229"/>
      <c r="BM20" s="229"/>
      <c r="BN20" s="229"/>
      <c r="BO20" s="229"/>
      <c r="BP20" s="229"/>
      <c r="BQ20" s="238">
        <v>14</v>
      </c>
      <c r="BR20" s="239"/>
      <c r="BS20" s="828"/>
      <c r="BT20" s="829"/>
      <c r="BU20" s="829"/>
      <c r="BV20" s="829"/>
      <c r="BW20" s="829"/>
      <c r="BX20" s="829"/>
      <c r="BY20" s="829"/>
      <c r="BZ20" s="829"/>
      <c r="CA20" s="829"/>
      <c r="CB20" s="829"/>
      <c r="CC20" s="829"/>
      <c r="CD20" s="829"/>
      <c r="CE20" s="829"/>
      <c r="CF20" s="829"/>
      <c r="CG20" s="830"/>
      <c r="CH20" s="839"/>
      <c r="CI20" s="840"/>
      <c r="CJ20" s="840"/>
      <c r="CK20" s="840"/>
      <c r="CL20" s="841"/>
      <c r="CM20" s="839"/>
      <c r="CN20" s="840"/>
      <c r="CO20" s="840"/>
      <c r="CP20" s="840"/>
      <c r="CQ20" s="841"/>
      <c r="CR20" s="839"/>
      <c r="CS20" s="840"/>
      <c r="CT20" s="840"/>
      <c r="CU20" s="840"/>
      <c r="CV20" s="841"/>
      <c r="CW20" s="839"/>
      <c r="CX20" s="840"/>
      <c r="CY20" s="840"/>
      <c r="CZ20" s="840"/>
      <c r="DA20" s="841"/>
      <c r="DB20" s="839"/>
      <c r="DC20" s="840"/>
      <c r="DD20" s="840"/>
      <c r="DE20" s="840"/>
      <c r="DF20" s="841"/>
      <c r="DG20" s="839"/>
      <c r="DH20" s="840"/>
      <c r="DI20" s="840"/>
      <c r="DJ20" s="840"/>
      <c r="DK20" s="841"/>
      <c r="DL20" s="839"/>
      <c r="DM20" s="840"/>
      <c r="DN20" s="840"/>
      <c r="DO20" s="840"/>
      <c r="DP20" s="841"/>
      <c r="DQ20" s="839"/>
      <c r="DR20" s="840"/>
      <c r="DS20" s="840"/>
      <c r="DT20" s="840"/>
      <c r="DU20" s="841"/>
      <c r="DV20" s="842"/>
      <c r="DW20" s="843"/>
      <c r="DX20" s="843"/>
      <c r="DY20" s="843"/>
      <c r="DZ20" s="844"/>
      <c r="EA20" s="230"/>
    </row>
    <row r="21" spans="1:131" s="231" customFormat="1" ht="26.25" customHeight="1" thickBot="1">
      <c r="A21" s="237">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28"/>
      <c r="BA21" s="228"/>
      <c r="BB21" s="228"/>
      <c r="BC21" s="228"/>
      <c r="BD21" s="228"/>
      <c r="BE21" s="229"/>
      <c r="BF21" s="229"/>
      <c r="BG21" s="229"/>
      <c r="BH21" s="229"/>
      <c r="BI21" s="229"/>
      <c r="BJ21" s="229"/>
      <c r="BK21" s="229"/>
      <c r="BL21" s="229"/>
      <c r="BM21" s="229"/>
      <c r="BN21" s="229"/>
      <c r="BO21" s="229"/>
      <c r="BP21" s="229"/>
      <c r="BQ21" s="238">
        <v>15</v>
      </c>
      <c r="BR21" s="239"/>
      <c r="BS21" s="828"/>
      <c r="BT21" s="829"/>
      <c r="BU21" s="829"/>
      <c r="BV21" s="829"/>
      <c r="BW21" s="829"/>
      <c r="BX21" s="829"/>
      <c r="BY21" s="829"/>
      <c r="BZ21" s="829"/>
      <c r="CA21" s="829"/>
      <c r="CB21" s="829"/>
      <c r="CC21" s="829"/>
      <c r="CD21" s="829"/>
      <c r="CE21" s="829"/>
      <c r="CF21" s="829"/>
      <c r="CG21" s="830"/>
      <c r="CH21" s="839"/>
      <c r="CI21" s="840"/>
      <c r="CJ21" s="840"/>
      <c r="CK21" s="840"/>
      <c r="CL21" s="841"/>
      <c r="CM21" s="839"/>
      <c r="CN21" s="840"/>
      <c r="CO21" s="840"/>
      <c r="CP21" s="840"/>
      <c r="CQ21" s="841"/>
      <c r="CR21" s="839"/>
      <c r="CS21" s="840"/>
      <c r="CT21" s="840"/>
      <c r="CU21" s="840"/>
      <c r="CV21" s="841"/>
      <c r="CW21" s="839"/>
      <c r="CX21" s="840"/>
      <c r="CY21" s="840"/>
      <c r="CZ21" s="840"/>
      <c r="DA21" s="841"/>
      <c r="DB21" s="839"/>
      <c r="DC21" s="840"/>
      <c r="DD21" s="840"/>
      <c r="DE21" s="840"/>
      <c r="DF21" s="841"/>
      <c r="DG21" s="839"/>
      <c r="DH21" s="840"/>
      <c r="DI21" s="840"/>
      <c r="DJ21" s="840"/>
      <c r="DK21" s="841"/>
      <c r="DL21" s="839"/>
      <c r="DM21" s="840"/>
      <c r="DN21" s="840"/>
      <c r="DO21" s="840"/>
      <c r="DP21" s="841"/>
      <c r="DQ21" s="839"/>
      <c r="DR21" s="840"/>
      <c r="DS21" s="840"/>
      <c r="DT21" s="840"/>
      <c r="DU21" s="841"/>
      <c r="DV21" s="842"/>
      <c r="DW21" s="843"/>
      <c r="DX21" s="843"/>
      <c r="DY21" s="843"/>
      <c r="DZ21" s="844"/>
      <c r="EA21" s="230"/>
    </row>
    <row r="22" spans="1:131" s="231" customFormat="1" ht="26.25" customHeight="1">
      <c r="A22" s="237">
        <v>16</v>
      </c>
      <c r="B22" s="815"/>
      <c r="C22" s="816"/>
      <c r="D22" s="816"/>
      <c r="E22" s="816"/>
      <c r="F22" s="816"/>
      <c r="G22" s="816"/>
      <c r="H22" s="816"/>
      <c r="I22" s="816"/>
      <c r="J22" s="816"/>
      <c r="K22" s="816"/>
      <c r="L22" s="816"/>
      <c r="M22" s="816"/>
      <c r="N22" s="816"/>
      <c r="O22" s="816"/>
      <c r="P22" s="817"/>
      <c r="Q22" s="846"/>
      <c r="R22" s="847"/>
      <c r="S22" s="847"/>
      <c r="T22" s="847"/>
      <c r="U22" s="847"/>
      <c r="V22" s="847"/>
      <c r="W22" s="847"/>
      <c r="X22" s="847"/>
      <c r="Y22" s="847"/>
      <c r="Z22" s="847"/>
      <c r="AA22" s="847"/>
      <c r="AB22" s="847"/>
      <c r="AC22" s="847"/>
      <c r="AD22" s="847"/>
      <c r="AE22" s="848"/>
      <c r="AF22" s="821"/>
      <c r="AG22" s="822"/>
      <c r="AH22" s="822"/>
      <c r="AI22" s="822"/>
      <c r="AJ22" s="823"/>
      <c r="AK22" s="861"/>
      <c r="AL22" s="862"/>
      <c r="AM22" s="862"/>
      <c r="AN22" s="862"/>
      <c r="AO22" s="862"/>
      <c r="AP22" s="862"/>
      <c r="AQ22" s="862"/>
      <c r="AR22" s="862"/>
      <c r="AS22" s="862"/>
      <c r="AT22" s="862"/>
      <c r="AU22" s="863"/>
      <c r="AV22" s="863"/>
      <c r="AW22" s="863"/>
      <c r="AX22" s="863"/>
      <c r="AY22" s="864"/>
      <c r="AZ22" s="865" t="s">
        <v>377</v>
      </c>
      <c r="BA22" s="865"/>
      <c r="BB22" s="865"/>
      <c r="BC22" s="865"/>
      <c r="BD22" s="866"/>
      <c r="BE22" s="229"/>
      <c r="BF22" s="229"/>
      <c r="BG22" s="229"/>
      <c r="BH22" s="229"/>
      <c r="BI22" s="229"/>
      <c r="BJ22" s="229"/>
      <c r="BK22" s="229"/>
      <c r="BL22" s="229"/>
      <c r="BM22" s="229"/>
      <c r="BN22" s="229"/>
      <c r="BO22" s="229"/>
      <c r="BP22" s="229"/>
      <c r="BQ22" s="238">
        <v>16</v>
      </c>
      <c r="BR22" s="239"/>
      <c r="BS22" s="828"/>
      <c r="BT22" s="829"/>
      <c r="BU22" s="829"/>
      <c r="BV22" s="829"/>
      <c r="BW22" s="829"/>
      <c r="BX22" s="829"/>
      <c r="BY22" s="829"/>
      <c r="BZ22" s="829"/>
      <c r="CA22" s="829"/>
      <c r="CB22" s="829"/>
      <c r="CC22" s="829"/>
      <c r="CD22" s="829"/>
      <c r="CE22" s="829"/>
      <c r="CF22" s="829"/>
      <c r="CG22" s="830"/>
      <c r="CH22" s="839"/>
      <c r="CI22" s="840"/>
      <c r="CJ22" s="840"/>
      <c r="CK22" s="840"/>
      <c r="CL22" s="841"/>
      <c r="CM22" s="839"/>
      <c r="CN22" s="840"/>
      <c r="CO22" s="840"/>
      <c r="CP22" s="840"/>
      <c r="CQ22" s="841"/>
      <c r="CR22" s="839"/>
      <c r="CS22" s="840"/>
      <c r="CT22" s="840"/>
      <c r="CU22" s="840"/>
      <c r="CV22" s="841"/>
      <c r="CW22" s="839"/>
      <c r="CX22" s="840"/>
      <c r="CY22" s="840"/>
      <c r="CZ22" s="840"/>
      <c r="DA22" s="841"/>
      <c r="DB22" s="839"/>
      <c r="DC22" s="840"/>
      <c r="DD22" s="840"/>
      <c r="DE22" s="840"/>
      <c r="DF22" s="841"/>
      <c r="DG22" s="839"/>
      <c r="DH22" s="840"/>
      <c r="DI22" s="840"/>
      <c r="DJ22" s="840"/>
      <c r="DK22" s="841"/>
      <c r="DL22" s="839"/>
      <c r="DM22" s="840"/>
      <c r="DN22" s="840"/>
      <c r="DO22" s="840"/>
      <c r="DP22" s="841"/>
      <c r="DQ22" s="839"/>
      <c r="DR22" s="840"/>
      <c r="DS22" s="840"/>
      <c r="DT22" s="840"/>
      <c r="DU22" s="841"/>
      <c r="DV22" s="842"/>
      <c r="DW22" s="843"/>
      <c r="DX22" s="843"/>
      <c r="DY22" s="843"/>
      <c r="DZ22" s="844"/>
      <c r="EA22" s="230"/>
    </row>
    <row r="23" spans="1:131" s="231" customFormat="1" ht="26.25" customHeight="1" thickBot="1">
      <c r="A23" s="240" t="s">
        <v>378</v>
      </c>
      <c r="B23" s="849" t="s">
        <v>379</v>
      </c>
      <c r="C23" s="850"/>
      <c r="D23" s="850"/>
      <c r="E23" s="850"/>
      <c r="F23" s="850"/>
      <c r="G23" s="850"/>
      <c r="H23" s="850"/>
      <c r="I23" s="850"/>
      <c r="J23" s="850"/>
      <c r="K23" s="850"/>
      <c r="L23" s="850"/>
      <c r="M23" s="850"/>
      <c r="N23" s="850"/>
      <c r="O23" s="850"/>
      <c r="P23" s="851"/>
      <c r="Q23" s="852">
        <v>7436</v>
      </c>
      <c r="R23" s="853"/>
      <c r="S23" s="853"/>
      <c r="T23" s="853"/>
      <c r="U23" s="853"/>
      <c r="V23" s="853">
        <v>7113</v>
      </c>
      <c r="W23" s="853"/>
      <c r="X23" s="853"/>
      <c r="Y23" s="853"/>
      <c r="Z23" s="853"/>
      <c r="AA23" s="853">
        <v>323</v>
      </c>
      <c r="AB23" s="853"/>
      <c r="AC23" s="853"/>
      <c r="AD23" s="853"/>
      <c r="AE23" s="854"/>
      <c r="AF23" s="855">
        <v>198</v>
      </c>
      <c r="AG23" s="853"/>
      <c r="AH23" s="853"/>
      <c r="AI23" s="853"/>
      <c r="AJ23" s="856"/>
      <c r="AK23" s="857"/>
      <c r="AL23" s="858"/>
      <c r="AM23" s="858"/>
      <c r="AN23" s="858"/>
      <c r="AO23" s="858"/>
      <c r="AP23" s="853">
        <v>4825</v>
      </c>
      <c r="AQ23" s="853"/>
      <c r="AR23" s="853"/>
      <c r="AS23" s="853"/>
      <c r="AT23" s="853"/>
      <c r="AU23" s="859"/>
      <c r="AV23" s="859"/>
      <c r="AW23" s="859"/>
      <c r="AX23" s="859"/>
      <c r="AY23" s="860"/>
      <c r="AZ23" s="868" t="s">
        <v>380</v>
      </c>
      <c r="BA23" s="869"/>
      <c r="BB23" s="869"/>
      <c r="BC23" s="869"/>
      <c r="BD23" s="870"/>
      <c r="BE23" s="229"/>
      <c r="BF23" s="229"/>
      <c r="BG23" s="229"/>
      <c r="BH23" s="229"/>
      <c r="BI23" s="229"/>
      <c r="BJ23" s="229"/>
      <c r="BK23" s="229"/>
      <c r="BL23" s="229"/>
      <c r="BM23" s="229"/>
      <c r="BN23" s="229"/>
      <c r="BO23" s="229"/>
      <c r="BP23" s="229"/>
      <c r="BQ23" s="238">
        <v>17</v>
      </c>
      <c r="BR23" s="239"/>
      <c r="BS23" s="828"/>
      <c r="BT23" s="829"/>
      <c r="BU23" s="829"/>
      <c r="BV23" s="829"/>
      <c r="BW23" s="829"/>
      <c r="BX23" s="829"/>
      <c r="BY23" s="829"/>
      <c r="BZ23" s="829"/>
      <c r="CA23" s="829"/>
      <c r="CB23" s="829"/>
      <c r="CC23" s="829"/>
      <c r="CD23" s="829"/>
      <c r="CE23" s="829"/>
      <c r="CF23" s="829"/>
      <c r="CG23" s="830"/>
      <c r="CH23" s="839"/>
      <c r="CI23" s="840"/>
      <c r="CJ23" s="840"/>
      <c r="CK23" s="840"/>
      <c r="CL23" s="841"/>
      <c r="CM23" s="839"/>
      <c r="CN23" s="840"/>
      <c r="CO23" s="840"/>
      <c r="CP23" s="840"/>
      <c r="CQ23" s="841"/>
      <c r="CR23" s="839"/>
      <c r="CS23" s="840"/>
      <c r="CT23" s="840"/>
      <c r="CU23" s="840"/>
      <c r="CV23" s="841"/>
      <c r="CW23" s="839"/>
      <c r="CX23" s="840"/>
      <c r="CY23" s="840"/>
      <c r="CZ23" s="840"/>
      <c r="DA23" s="841"/>
      <c r="DB23" s="839"/>
      <c r="DC23" s="840"/>
      <c r="DD23" s="840"/>
      <c r="DE23" s="840"/>
      <c r="DF23" s="841"/>
      <c r="DG23" s="839"/>
      <c r="DH23" s="840"/>
      <c r="DI23" s="840"/>
      <c r="DJ23" s="840"/>
      <c r="DK23" s="841"/>
      <c r="DL23" s="839"/>
      <c r="DM23" s="840"/>
      <c r="DN23" s="840"/>
      <c r="DO23" s="840"/>
      <c r="DP23" s="841"/>
      <c r="DQ23" s="839"/>
      <c r="DR23" s="840"/>
      <c r="DS23" s="840"/>
      <c r="DT23" s="840"/>
      <c r="DU23" s="841"/>
      <c r="DV23" s="842"/>
      <c r="DW23" s="843"/>
      <c r="DX23" s="843"/>
      <c r="DY23" s="843"/>
      <c r="DZ23" s="844"/>
      <c r="EA23" s="230"/>
    </row>
    <row r="24" spans="1:131" s="231" customFormat="1" ht="26.25" customHeight="1">
      <c r="A24" s="867" t="s">
        <v>381</v>
      </c>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7"/>
      <c r="AY24" s="867"/>
      <c r="AZ24" s="228"/>
      <c r="BA24" s="228"/>
      <c r="BB24" s="228"/>
      <c r="BC24" s="228"/>
      <c r="BD24" s="228"/>
      <c r="BE24" s="229"/>
      <c r="BF24" s="229"/>
      <c r="BG24" s="229"/>
      <c r="BH24" s="229"/>
      <c r="BI24" s="229"/>
      <c r="BJ24" s="229"/>
      <c r="BK24" s="229"/>
      <c r="BL24" s="229"/>
      <c r="BM24" s="229"/>
      <c r="BN24" s="229"/>
      <c r="BO24" s="229"/>
      <c r="BP24" s="229"/>
      <c r="BQ24" s="238">
        <v>18</v>
      </c>
      <c r="BR24" s="239"/>
      <c r="BS24" s="828"/>
      <c r="BT24" s="829"/>
      <c r="BU24" s="829"/>
      <c r="BV24" s="829"/>
      <c r="BW24" s="829"/>
      <c r="BX24" s="829"/>
      <c r="BY24" s="829"/>
      <c r="BZ24" s="829"/>
      <c r="CA24" s="829"/>
      <c r="CB24" s="829"/>
      <c r="CC24" s="829"/>
      <c r="CD24" s="829"/>
      <c r="CE24" s="829"/>
      <c r="CF24" s="829"/>
      <c r="CG24" s="830"/>
      <c r="CH24" s="839"/>
      <c r="CI24" s="840"/>
      <c r="CJ24" s="840"/>
      <c r="CK24" s="840"/>
      <c r="CL24" s="841"/>
      <c r="CM24" s="839"/>
      <c r="CN24" s="840"/>
      <c r="CO24" s="840"/>
      <c r="CP24" s="840"/>
      <c r="CQ24" s="841"/>
      <c r="CR24" s="839"/>
      <c r="CS24" s="840"/>
      <c r="CT24" s="840"/>
      <c r="CU24" s="840"/>
      <c r="CV24" s="841"/>
      <c r="CW24" s="839"/>
      <c r="CX24" s="840"/>
      <c r="CY24" s="840"/>
      <c r="CZ24" s="840"/>
      <c r="DA24" s="841"/>
      <c r="DB24" s="839"/>
      <c r="DC24" s="840"/>
      <c r="DD24" s="840"/>
      <c r="DE24" s="840"/>
      <c r="DF24" s="841"/>
      <c r="DG24" s="839"/>
      <c r="DH24" s="840"/>
      <c r="DI24" s="840"/>
      <c r="DJ24" s="840"/>
      <c r="DK24" s="841"/>
      <c r="DL24" s="839"/>
      <c r="DM24" s="840"/>
      <c r="DN24" s="840"/>
      <c r="DO24" s="840"/>
      <c r="DP24" s="841"/>
      <c r="DQ24" s="839"/>
      <c r="DR24" s="840"/>
      <c r="DS24" s="840"/>
      <c r="DT24" s="840"/>
      <c r="DU24" s="841"/>
      <c r="DV24" s="842"/>
      <c r="DW24" s="843"/>
      <c r="DX24" s="843"/>
      <c r="DY24" s="843"/>
      <c r="DZ24" s="844"/>
      <c r="EA24" s="230"/>
    </row>
    <row r="25" spans="1:131" s="223"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28"/>
      <c r="BK25" s="228"/>
      <c r="BL25" s="228"/>
      <c r="BM25" s="228"/>
      <c r="BN25" s="228"/>
      <c r="BO25" s="241"/>
      <c r="BP25" s="241"/>
      <c r="BQ25" s="238">
        <v>19</v>
      </c>
      <c r="BR25" s="239"/>
      <c r="BS25" s="828"/>
      <c r="BT25" s="829"/>
      <c r="BU25" s="829"/>
      <c r="BV25" s="829"/>
      <c r="BW25" s="829"/>
      <c r="BX25" s="829"/>
      <c r="BY25" s="829"/>
      <c r="BZ25" s="829"/>
      <c r="CA25" s="829"/>
      <c r="CB25" s="829"/>
      <c r="CC25" s="829"/>
      <c r="CD25" s="829"/>
      <c r="CE25" s="829"/>
      <c r="CF25" s="829"/>
      <c r="CG25" s="830"/>
      <c r="CH25" s="839"/>
      <c r="CI25" s="840"/>
      <c r="CJ25" s="840"/>
      <c r="CK25" s="840"/>
      <c r="CL25" s="841"/>
      <c r="CM25" s="839"/>
      <c r="CN25" s="840"/>
      <c r="CO25" s="840"/>
      <c r="CP25" s="840"/>
      <c r="CQ25" s="841"/>
      <c r="CR25" s="839"/>
      <c r="CS25" s="840"/>
      <c r="CT25" s="840"/>
      <c r="CU25" s="840"/>
      <c r="CV25" s="841"/>
      <c r="CW25" s="839"/>
      <c r="CX25" s="840"/>
      <c r="CY25" s="840"/>
      <c r="CZ25" s="840"/>
      <c r="DA25" s="841"/>
      <c r="DB25" s="839"/>
      <c r="DC25" s="840"/>
      <c r="DD25" s="840"/>
      <c r="DE25" s="840"/>
      <c r="DF25" s="841"/>
      <c r="DG25" s="839"/>
      <c r="DH25" s="840"/>
      <c r="DI25" s="840"/>
      <c r="DJ25" s="840"/>
      <c r="DK25" s="841"/>
      <c r="DL25" s="839"/>
      <c r="DM25" s="840"/>
      <c r="DN25" s="840"/>
      <c r="DO25" s="840"/>
      <c r="DP25" s="841"/>
      <c r="DQ25" s="839"/>
      <c r="DR25" s="840"/>
      <c r="DS25" s="840"/>
      <c r="DT25" s="840"/>
      <c r="DU25" s="841"/>
      <c r="DV25" s="842"/>
      <c r="DW25" s="843"/>
      <c r="DX25" s="843"/>
      <c r="DY25" s="843"/>
      <c r="DZ25" s="844"/>
      <c r="EA25" s="222"/>
    </row>
    <row r="26" spans="1:131" s="223" customFormat="1" ht="26.25" customHeight="1">
      <c r="A26" s="800" t="s">
        <v>358</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1" t="s">
        <v>386</v>
      </c>
      <c r="AG26" s="872"/>
      <c r="AH26" s="872"/>
      <c r="AI26" s="872"/>
      <c r="AJ26" s="873"/>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365</v>
      </c>
      <c r="BF26" s="778"/>
      <c r="BG26" s="778"/>
      <c r="BH26" s="778"/>
      <c r="BI26" s="789"/>
      <c r="BJ26" s="228"/>
      <c r="BK26" s="228"/>
      <c r="BL26" s="228"/>
      <c r="BM26" s="228"/>
      <c r="BN26" s="228"/>
      <c r="BO26" s="241"/>
      <c r="BP26" s="241"/>
      <c r="BQ26" s="238">
        <v>20</v>
      </c>
      <c r="BR26" s="239"/>
      <c r="BS26" s="828"/>
      <c r="BT26" s="829"/>
      <c r="BU26" s="829"/>
      <c r="BV26" s="829"/>
      <c r="BW26" s="829"/>
      <c r="BX26" s="829"/>
      <c r="BY26" s="829"/>
      <c r="BZ26" s="829"/>
      <c r="CA26" s="829"/>
      <c r="CB26" s="829"/>
      <c r="CC26" s="829"/>
      <c r="CD26" s="829"/>
      <c r="CE26" s="829"/>
      <c r="CF26" s="829"/>
      <c r="CG26" s="830"/>
      <c r="CH26" s="839"/>
      <c r="CI26" s="840"/>
      <c r="CJ26" s="840"/>
      <c r="CK26" s="840"/>
      <c r="CL26" s="841"/>
      <c r="CM26" s="839"/>
      <c r="CN26" s="840"/>
      <c r="CO26" s="840"/>
      <c r="CP26" s="840"/>
      <c r="CQ26" s="841"/>
      <c r="CR26" s="839"/>
      <c r="CS26" s="840"/>
      <c r="CT26" s="840"/>
      <c r="CU26" s="840"/>
      <c r="CV26" s="841"/>
      <c r="CW26" s="839"/>
      <c r="CX26" s="840"/>
      <c r="CY26" s="840"/>
      <c r="CZ26" s="840"/>
      <c r="DA26" s="841"/>
      <c r="DB26" s="839"/>
      <c r="DC26" s="840"/>
      <c r="DD26" s="840"/>
      <c r="DE26" s="840"/>
      <c r="DF26" s="841"/>
      <c r="DG26" s="839"/>
      <c r="DH26" s="840"/>
      <c r="DI26" s="840"/>
      <c r="DJ26" s="840"/>
      <c r="DK26" s="841"/>
      <c r="DL26" s="839"/>
      <c r="DM26" s="840"/>
      <c r="DN26" s="840"/>
      <c r="DO26" s="840"/>
      <c r="DP26" s="841"/>
      <c r="DQ26" s="839"/>
      <c r="DR26" s="840"/>
      <c r="DS26" s="840"/>
      <c r="DT26" s="840"/>
      <c r="DU26" s="841"/>
      <c r="DV26" s="842"/>
      <c r="DW26" s="843"/>
      <c r="DX26" s="843"/>
      <c r="DY26" s="843"/>
      <c r="DZ26" s="844"/>
      <c r="EA26" s="222"/>
    </row>
    <row r="27" spans="1:131" s="223"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4"/>
      <c r="AG27" s="875"/>
      <c r="AH27" s="875"/>
      <c r="AI27" s="875"/>
      <c r="AJ27" s="876"/>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28"/>
      <c r="BK27" s="228"/>
      <c r="BL27" s="228"/>
      <c r="BM27" s="228"/>
      <c r="BN27" s="228"/>
      <c r="BO27" s="241"/>
      <c r="BP27" s="241"/>
      <c r="BQ27" s="238">
        <v>21</v>
      </c>
      <c r="BR27" s="239"/>
      <c r="BS27" s="828"/>
      <c r="BT27" s="829"/>
      <c r="BU27" s="829"/>
      <c r="BV27" s="829"/>
      <c r="BW27" s="829"/>
      <c r="BX27" s="829"/>
      <c r="BY27" s="829"/>
      <c r="BZ27" s="829"/>
      <c r="CA27" s="829"/>
      <c r="CB27" s="829"/>
      <c r="CC27" s="829"/>
      <c r="CD27" s="829"/>
      <c r="CE27" s="829"/>
      <c r="CF27" s="829"/>
      <c r="CG27" s="830"/>
      <c r="CH27" s="839"/>
      <c r="CI27" s="840"/>
      <c r="CJ27" s="840"/>
      <c r="CK27" s="840"/>
      <c r="CL27" s="841"/>
      <c r="CM27" s="839"/>
      <c r="CN27" s="840"/>
      <c r="CO27" s="840"/>
      <c r="CP27" s="840"/>
      <c r="CQ27" s="841"/>
      <c r="CR27" s="839"/>
      <c r="CS27" s="840"/>
      <c r="CT27" s="840"/>
      <c r="CU27" s="840"/>
      <c r="CV27" s="841"/>
      <c r="CW27" s="839"/>
      <c r="CX27" s="840"/>
      <c r="CY27" s="840"/>
      <c r="CZ27" s="840"/>
      <c r="DA27" s="841"/>
      <c r="DB27" s="839"/>
      <c r="DC27" s="840"/>
      <c r="DD27" s="840"/>
      <c r="DE27" s="840"/>
      <c r="DF27" s="841"/>
      <c r="DG27" s="839"/>
      <c r="DH27" s="840"/>
      <c r="DI27" s="840"/>
      <c r="DJ27" s="840"/>
      <c r="DK27" s="841"/>
      <c r="DL27" s="839"/>
      <c r="DM27" s="840"/>
      <c r="DN27" s="840"/>
      <c r="DO27" s="840"/>
      <c r="DP27" s="841"/>
      <c r="DQ27" s="839"/>
      <c r="DR27" s="840"/>
      <c r="DS27" s="840"/>
      <c r="DT27" s="840"/>
      <c r="DU27" s="841"/>
      <c r="DV27" s="842"/>
      <c r="DW27" s="843"/>
      <c r="DX27" s="843"/>
      <c r="DY27" s="843"/>
      <c r="DZ27" s="844"/>
      <c r="EA27" s="222"/>
    </row>
    <row r="28" spans="1:131" s="223" customFormat="1" ht="26.25" customHeight="1" thickTop="1">
      <c r="A28" s="242">
        <v>1</v>
      </c>
      <c r="B28" s="791" t="s">
        <v>391</v>
      </c>
      <c r="C28" s="792"/>
      <c r="D28" s="792"/>
      <c r="E28" s="792"/>
      <c r="F28" s="792"/>
      <c r="G28" s="792"/>
      <c r="H28" s="792"/>
      <c r="I28" s="792"/>
      <c r="J28" s="792"/>
      <c r="K28" s="792"/>
      <c r="L28" s="792"/>
      <c r="M28" s="792"/>
      <c r="N28" s="792"/>
      <c r="O28" s="792"/>
      <c r="P28" s="793"/>
      <c r="Q28" s="881">
        <v>1560</v>
      </c>
      <c r="R28" s="882"/>
      <c r="S28" s="882"/>
      <c r="T28" s="882"/>
      <c r="U28" s="882"/>
      <c r="V28" s="882">
        <v>1444</v>
      </c>
      <c r="W28" s="882"/>
      <c r="X28" s="882"/>
      <c r="Y28" s="882"/>
      <c r="Z28" s="882"/>
      <c r="AA28" s="882">
        <v>116</v>
      </c>
      <c r="AB28" s="882"/>
      <c r="AC28" s="882"/>
      <c r="AD28" s="882"/>
      <c r="AE28" s="883"/>
      <c r="AF28" s="884">
        <v>116</v>
      </c>
      <c r="AG28" s="882"/>
      <c r="AH28" s="882"/>
      <c r="AI28" s="882"/>
      <c r="AJ28" s="885"/>
      <c r="AK28" s="886">
        <v>66</v>
      </c>
      <c r="AL28" s="877"/>
      <c r="AM28" s="877"/>
      <c r="AN28" s="877"/>
      <c r="AO28" s="877"/>
      <c r="AP28" s="877"/>
      <c r="AQ28" s="877"/>
      <c r="AR28" s="877"/>
      <c r="AS28" s="877"/>
      <c r="AT28" s="877"/>
      <c r="AU28" s="877"/>
      <c r="AV28" s="877"/>
      <c r="AW28" s="877"/>
      <c r="AX28" s="877"/>
      <c r="AY28" s="877"/>
      <c r="AZ28" s="878"/>
      <c r="BA28" s="878"/>
      <c r="BB28" s="878"/>
      <c r="BC28" s="878"/>
      <c r="BD28" s="878"/>
      <c r="BE28" s="879"/>
      <c r="BF28" s="879"/>
      <c r="BG28" s="879"/>
      <c r="BH28" s="879"/>
      <c r="BI28" s="880"/>
      <c r="BJ28" s="228"/>
      <c r="BK28" s="228"/>
      <c r="BL28" s="228"/>
      <c r="BM28" s="228"/>
      <c r="BN28" s="228"/>
      <c r="BO28" s="241"/>
      <c r="BP28" s="241"/>
      <c r="BQ28" s="238">
        <v>22</v>
      </c>
      <c r="BR28" s="239"/>
      <c r="BS28" s="828"/>
      <c r="BT28" s="829"/>
      <c r="BU28" s="829"/>
      <c r="BV28" s="829"/>
      <c r="BW28" s="829"/>
      <c r="BX28" s="829"/>
      <c r="BY28" s="829"/>
      <c r="BZ28" s="829"/>
      <c r="CA28" s="829"/>
      <c r="CB28" s="829"/>
      <c r="CC28" s="829"/>
      <c r="CD28" s="829"/>
      <c r="CE28" s="829"/>
      <c r="CF28" s="829"/>
      <c r="CG28" s="830"/>
      <c r="CH28" s="839"/>
      <c r="CI28" s="840"/>
      <c r="CJ28" s="840"/>
      <c r="CK28" s="840"/>
      <c r="CL28" s="841"/>
      <c r="CM28" s="839"/>
      <c r="CN28" s="840"/>
      <c r="CO28" s="840"/>
      <c r="CP28" s="840"/>
      <c r="CQ28" s="841"/>
      <c r="CR28" s="839"/>
      <c r="CS28" s="840"/>
      <c r="CT28" s="840"/>
      <c r="CU28" s="840"/>
      <c r="CV28" s="841"/>
      <c r="CW28" s="839"/>
      <c r="CX28" s="840"/>
      <c r="CY28" s="840"/>
      <c r="CZ28" s="840"/>
      <c r="DA28" s="841"/>
      <c r="DB28" s="839"/>
      <c r="DC28" s="840"/>
      <c r="DD28" s="840"/>
      <c r="DE28" s="840"/>
      <c r="DF28" s="841"/>
      <c r="DG28" s="839"/>
      <c r="DH28" s="840"/>
      <c r="DI28" s="840"/>
      <c r="DJ28" s="840"/>
      <c r="DK28" s="841"/>
      <c r="DL28" s="839"/>
      <c r="DM28" s="840"/>
      <c r="DN28" s="840"/>
      <c r="DO28" s="840"/>
      <c r="DP28" s="841"/>
      <c r="DQ28" s="839"/>
      <c r="DR28" s="840"/>
      <c r="DS28" s="840"/>
      <c r="DT28" s="840"/>
      <c r="DU28" s="841"/>
      <c r="DV28" s="842"/>
      <c r="DW28" s="843"/>
      <c r="DX28" s="843"/>
      <c r="DY28" s="843"/>
      <c r="DZ28" s="844"/>
      <c r="EA28" s="222"/>
    </row>
    <row r="29" spans="1:131" s="223" customFormat="1" ht="26.25" customHeight="1">
      <c r="A29" s="242">
        <v>2</v>
      </c>
      <c r="B29" s="815" t="s">
        <v>392</v>
      </c>
      <c r="C29" s="816"/>
      <c r="D29" s="816"/>
      <c r="E29" s="816"/>
      <c r="F29" s="816"/>
      <c r="G29" s="816"/>
      <c r="H29" s="816"/>
      <c r="I29" s="816"/>
      <c r="J29" s="816"/>
      <c r="K29" s="816"/>
      <c r="L29" s="816"/>
      <c r="M29" s="816"/>
      <c r="N29" s="816"/>
      <c r="O29" s="816"/>
      <c r="P29" s="817"/>
      <c r="Q29" s="818">
        <v>68</v>
      </c>
      <c r="R29" s="819"/>
      <c r="S29" s="819"/>
      <c r="T29" s="819"/>
      <c r="U29" s="819"/>
      <c r="V29" s="819">
        <v>64</v>
      </c>
      <c r="W29" s="819"/>
      <c r="X29" s="819"/>
      <c r="Y29" s="819"/>
      <c r="Z29" s="819"/>
      <c r="AA29" s="819">
        <v>4</v>
      </c>
      <c r="AB29" s="819"/>
      <c r="AC29" s="819"/>
      <c r="AD29" s="819"/>
      <c r="AE29" s="820"/>
      <c r="AF29" s="821">
        <v>4</v>
      </c>
      <c r="AG29" s="822"/>
      <c r="AH29" s="822"/>
      <c r="AI29" s="822"/>
      <c r="AJ29" s="823"/>
      <c r="AK29" s="889">
        <v>12</v>
      </c>
      <c r="AL29" s="890"/>
      <c r="AM29" s="890"/>
      <c r="AN29" s="890"/>
      <c r="AO29" s="890"/>
      <c r="AP29" s="890"/>
      <c r="AQ29" s="890"/>
      <c r="AR29" s="890"/>
      <c r="AS29" s="890"/>
      <c r="AT29" s="890"/>
      <c r="AU29" s="890"/>
      <c r="AV29" s="890"/>
      <c r="AW29" s="890"/>
      <c r="AX29" s="890"/>
      <c r="AY29" s="890"/>
      <c r="AZ29" s="891"/>
      <c r="BA29" s="891"/>
      <c r="BB29" s="891"/>
      <c r="BC29" s="891"/>
      <c r="BD29" s="891"/>
      <c r="BE29" s="887"/>
      <c r="BF29" s="887"/>
      <c r="BG29" s="887"/>
      <c r="BH29" s="887"/>
      <c r="BI29" s="888"/>
      <c r="BJ29" s="228"/>
      <c r="BK29" s="228"/>
      <c r="BL29" s="228"/>
      <c r="BM29" s="228"/>
      <c r="BN29" s="228"/>
      <c r="BO29" s="241"/>
      <c r="BP29" s="241"/>
      <c r="BQ29" s="238">
        <v>23</v>
      </c>
      <c r="BR29" s="239"/>
      <c r="BS29" s="828"/>
      <c r="BT29" s="829"/>
      <c r="BU29" s="829"/>
      <c r="BV29" s="829"/>
      <c r="BW29" s="829"/>
      <c r="BX29" s="829"/>
      <c r="BY29" s="829"/>
      <c r="BZ29" s="829"/>
      <c r="CA29" s="829"/>
      <c r="CB29" s="829"/>
      <c r="CC29" s="829"/>
      <c r="CD29" s="829"/>
      <c r="CE29" s="829"/>
      <c r="CF29" s="829"/>
      <c r="CG29" s="830"/>
      <c r="CH29" s="839"/>
      <c r="CI29" s="840"/>
      <c r="CJ29" s="840"/>
      <c r="CK29" s="840"/>
      <c r="CL29" s="841"/>
      <c r="CM29" s="839"/>
      <c r="CN29" s="840"/>
      <c r="CO29" s="840"/>
      <c r="CP29" s="840"/>
      <c r="CQ29" s="841"/>
      <c r="CR29" s="839"/>
      <c r="CS29" s="840"/>
      <c r="CT29" s="840"/>
      <c r="CU29" s="840"/>
      <c r="CV29" s="841"/>
      <c r="CW29" s="839"/>
      <c r="CX29" s="840"/>
      <c r="CY29" s="840"/>
      <c r="CZ29" s="840"/>
      <c r="DA29" s="841"/>
      <c r="DB29" s="839"/>
      <c r="DC29" s="840"/>
      <c r="DD29" s="840"/>
      <c r="DE29" s="840"/>
      <c r="DF29" s="841"/>
      <c r="DG29" s="839"/>
      <c r="DH29" s="840"/>
      <c r="DI29" s="840"/>
      <c r="DJ29" s="840"/>
      <c r="DK29" s="841"/>
      <c r="DL29" s="839"/>
      <c r="DM29" s="840"/>
      <c r="DN29" s="840"/>
      <c r="DO29" s="840"/>
      <c r="DP29" s="841"/>
      <c r="DQ29" s="839"/>
      <c r="DR29" s="840"/>
      <c r="DS29" s="840"/>
      <c r="DT29" s="840"/>
      <c r="DU29" s="841"/>
      <c r="DV29" s="842"/>
      <c r="DW29" s="843"/>
      <c r="DX29" s="843"/>
      <c r="DY29" s="843"/>
      <c r="DZ29" s="844"/>
      <c r="EA29" s="222"/>
    </row>
    <row r="30" spans="1:131" s="223" customFormat="1" ht="26.25" customHeight="1">
      <c r="A30" s="242">
        <v>3</v>
      </c>
      <c r="B30" s="815" t="s">
        <v>393</v>
      </c>
      <c r="C30" s="816"/>
      <c r="D30" s="816"/>
      <c r="E30" s="816"/>
      <c r="F30" s="816"/>
      <c r="G30" s="816"/>
      <c r="H30" s="816"/>
      <c r="I30" s="816"/>
      <c r="J30" s="816"/>
      <c r="K30" s="816"/>
      <c r="L30" s="816"/>
      <c r="M30" s="816"/>
      <c r="N30" s="816"/>
      <c r="O30" s="816"/>
      <c r="P30" s="817"/>
      <c r="Q30" s="818">
        <v>928</v>
      </c>
      <c r="R30" s="819"/>
      <c r="S30" s="819"/>
      <c r="T30" s="819"/>
      <c r="U30" s="819"/>
      <c r="V30" s="819">
        <v>907</v>
      </c>
      <c r="W30" s="819"/>
      <c r="X30" s="819"/>
      <c r="Y30" s="819"/>
      <c r="Z30" s="819"/>
      <c r="AA30" s="819">
        <v>22</v>
      </c>
      <c r="AB30" s="819"/>
      <c r="AC30" s="819"/>
      <c r="AD30" s="819"/>
      <c r="AE30" s="820"/>
      <c r="AF30" s="821">
        <v>22</v>
      </c>
      <c r="AG30" s="822"/>
      <c r="AH30" s="822"/>
      <c r="AI30" s="822"/>
      <c r="AJ30" s="823"/>
      <c r="AK30" s="889">
        <v>117</v>
      </c>
      <c r="AL30" s="890"/>
      <c r="AM30" s="890"/>
      <c r="AN30" s="890"/>
      <c r="AO30" s="890"/>
      <c r="AP30" s="890"/>
      <c r="AQ30" s="890"/>
      <c r="AR30" s="890"/>
      <c r="AS30" s="890"/>
      <c r="AT30" s="890"/>
      <c r="AU30" s="890"/>
      <c r="AV30" s="890"/>
      <c r="AW30" s="890"/>
      <c r="AX30" s="890"/>
      <c r="AY30" s="890"/>
      <c r="AZ30" s="891"/>
      <c r="BA30" s="891"/>
      <c r="BB30" s="891"/>
      <c r="BC30" s="891"/>
      <c r="BD30" s="891"/>
      <c r="BE30" s="887"/>
      <c r="BF30" s="887"/>
      <c r="BG30" s="887"/>
      <c r="BH30" s="887"/>
      <c r="BI30" s="888"/>
      <c r="BJ30" s="228"/>
      <c r="BK30" s="228"/>
      <c r="BL30" s="228"/>
      <c r="BM30" s="228"/>
      <c r="BN30" s="228"/>
      <c r="BO30" s="241"/>
      <c r="BP30" s="241"/>
      <c r="BQ30" s="238">
        <v>24</v>
      </c>
      <c r="BR30" s="239"/>
      <c r="BS30" s="828"/>
      <c r="BT30" s="829"/>
      <c r="BU30" s="829"/>
      <c r="BV30" s="829"/>
      <c r="BW30" s="829"/>
      <c r="BX30" s="829"/>
      <c r="BY30" s="829"/>
      <c r="BZ30" s="829"/>
      <c r="CA30" s="829"/>
      <c r="CB30" s="829"/>
      <c r="CC30" s="829"/>
      <c r="CD30" s="829"/>
      <c r="CE30" s="829"/>
      <c r="CF30" s="829"/>
      <c r="CG30" s="830"/>
      <c r="CH30" s="839"/>
      <c r="CI30" s="840"/>
      <c r="CJ30" s="840"/>
      <c r="CK30" s="840"/>
      <c r="CL30" s="841"/>
      <c r="CM30" s="839"/>
      <c r="CN30" s="840"/>
      <c r="CO30" s="840"/>
      <c r="CP30" s="840"/>
      <c r="CQ30" s="841"/>
      <c r="CR30" s="839"/>
      <c r="CS30" s="840"/>
      <c r="CT30" s="840"/>
      <c r="CU30" s="840"/>
      <c r="CV30" s="841"/>
      <c r="CW30" s="839"/>
      <c r="CX30" s="840"/>
      <c r="CY30" s="840"/>
      <c r="CZ30" s="840"/>
      <c r="DA30" s="841"/>
      <c r="DB30" s="839"/>
      <c r="DC30" s="840"/>
      <c r="DD30" s="840"/>
      <c r="DE30" s="840"/>
      <c r="DF30" s="841"/>
      <c r="DG30" s="839"/>
      <c r="DH30" s="840"/>
      <c r="DI30" s="840"/>
      <c r="DJ30" s="840"/>
      <c r="DK30" s="841"/>
      <c r="DL30" s="839"/>
      <c r="DM30" s="840"/>
      <c r="DN30" s="840"/>
      <c r="DO30" s="840"/>
      <c r="DP30" s="841"/>
      <c r="DQ30" s="839"/>
      <c r="DR30" s="840"/>
      <c r="DS30" s="840"/>
      <c r="DT30" s="840"/>
      <c r="DU30" s="841"/>
      <c r="DV30" s="842"/>
      <c r="DW30" s="843"/>
      <c r="DX30" s="843"/>
      <c r="DY30" s="843"/>
      <c r="DZ30" s="844"/>
      <c r="EA30" s="222"/>
    </row>
    <row r="31" spans="1:131" s="223" customFormat="1" ht="26.25" customHeight="1">
      <c r="A31" s="242">
        <v>4</v>
      </c>
      <c r="B31" s="815" t="s">
        <v>394</v>
      </c>
      <c r="C31" s="816"/>
      <c r="D31" s="816"/>
      <c r="E31" s="816"/>
      <c r="F31" s="816"/>
      <c r="G31" s="816"/>
      <c r="H31" s="816"/>
      <c r="I31" s="816"/>
      <c r="J31" s="816"/>
      <c r="K31" s="816"/>
      <c r="L31" s="816"/>
      <c r="M31" s="816"/>
      <c r="N31" s="816"/>
      <c r="O31" s="816"/>
      <c r="P31" s="817"/>
      <c r="Q31" s="818">
        <v>99</v>
      </c>
      <c r="R31" s="819"/>
      <c r="S31" s="819"/>
      <c r="T31" s="819"/>
      <c r="U31" s="819"/>
      <c r="V31" s="819">
        <v>98</v>
      </c>
      <c r="W31" s="819"/>
      <c r="X31" s="819"/>
      <c r="Y31" s="819"/>
      <c r="Z31" s="819"/>
      <c r="AA31" s="819">
        <v>0</v>
      </c>
      <c r="AB31" s="819"/>
      <c r="AC31" s="819"/>
      <c r="AD31" s="819"/>
      <c r="AE31" s="820"/>
      <c r="AF31" s="821">
        <v>0</v>
      </c>
      <c r="AG31" s="822"/>
      <c r="AH31" s="822"/>
      <c r="AI31" s="822"/>
      <c r="AJ31" s="823"/>
      <c r="AK31" s="889">
        <v>26</v>
      </c>
      <c r="AL31" s="890"/>
      <c r="AM31" s="890"/>
      <c r="AN31" s="890"/>
      <c r="AO31" s="890"/>
      <c r="AP31" s="890"/>
      <c r="AQ31" s="890"/>
      <c r="AR31" s="890"/>
      <c r="AS31" s="890"/>
      <c r="AT31" s="890"/>
      <c r="AU31" s="890"/>
      <c r="AV31" s="890"/>
      <c r="AW31" s="890"/>
      <c r="AX31" s="890"/>
      <c r="AY31" s="890"/>
      <c r="AZ31" s="891"/>
      <c r="BA31" s="891"/>
      <c r="BB31" s="891"/>
      <c r="BC31" s="891"/>
      <c r="BD31" s="891"/>
      <c r="BE31" s="887"/>
      <c r="BF31" s="887"/>
      <c r="BG31" s="887"/>
      <c r="BH31" s="887"/>
      <c r="BI31" s="888"/>
      <c r="BJ31" s="228"/>
      <c r="BK31" s="228"/>
      <c r="BL31" s="228"/>
      <c r="BM31" s="228"/>
      <c r="BN31" s="228"/>
      <c r="BO31" s="241"/>
      <c r="BP31" s="241"/>
      <c r="BQ31" s="238">
        <v>25</v>
      </c>
      <c r="BR31" s="239"/>
      <c r="BS31" s="828"/>
      <c r="BT31" s="829"/>
      <c r="BU31" s="829"/>
      <c r="BV31" s="829"/>
      <c r="BW31" s="829"/>
      <c r="BX31" s="829"/>
      <c r="BY31" s="829"/>
      <c r="BZ31" s="829"/>
      <c r="CA31" s="829"/>
      <c r="CB31" s="829"/>
      <c r="CC31" s="829"/>
      <c r="CD31" s="829"/>
      <c r="CE31" s="829"/>
      <c r="CF31" s="829"/>
      <c r="CG31" s="830"/>
      <c r="CH31" s="839"/>
      <c r="CI31" s="840"/>
      <c r="CJ31" s="840"/>
      <c r="CK31" s="840"/>
      <c r="CL31" s="841"/>
      <c r="CM31" s="839"/>
      <c r="CN31" s="840"/>
      <c r="CO31" s="840"/>
      <c r="CP31" s="840"/>
      <c r="CQ31" s="841"/>
      <c r="CR31" s="839"/>
      <c r="CS31" s="840"/>
      <c r="CT31" s="840"/>
      <c r="CU31" s="840"/>
      <c r="CV31" s="841"/>
      <c r="CW31" s="839"/>
      <c r="CX31" s="840"/>
      <c r="CY31" s="840"/>
      <c r="CZ31" s="840"/>
      <c r="DA31" s="841"/>
      <c r="DB31" s="839"/>
      <c r="DC31" s="840"/>
      <c r="DD31" s="840"/>
      <c r="DE31" s="840"/>
      <c r="DF31" s="841"/>
      <c r="DG31" s="839"/>
      <c r="DH31" s="840"/>
      <c r="DI31" s="840"/>
      <c r="DJ31" s="840"/>
      <c r="DK31" s="841"/>
      <c r="DL31" s="839"/>
      <c r="DM31" s="840"/>
      <c r="DN31" s="840"/>
      <c r="DO31" s="840"/>
      <c r="DP31" s="841"/>
      <c r="DQ31" s="839"/>
      <c r="DR31" s="840"/>
      <c r="DS31" s="840"/>
      <c r="DT31" s="840"/>
      <c r="DU31" s="841"/>
      <c r="DV31" s="842"/>
      <c r="DW31" s="843"/>
      <c r="DX31" s="843"/>
      <c r="DY31" s="843"/>
      <c r="DZ31" s="844"/>
      <c r="EA31" s="222"/>
    </row>
    <row r="32" spans="1:131" s="223" customFormat="1" ht="26.25" customHeight="1">
      <c r="A32" s="242">
        <v>5</v>
      </c>
      <c r="B32" s="815" t="s">
        <v>395</v>
      </c>
      <c r="C32" s="816"/>
      <c r="D32" s="816"/>
      <c r="E32" s="816"/>
      <c r="F32" s="816"/>
      <c r="G32" s="816"/>
      <c r="H32" s="816"/>
      <c r="I32" s="816"/>
      <c r="J32" s="816"/>
      <c r="K32" s="816"/>
      <c r="L32" s="816"/>
      <c r="M32" s="816"/>
      <c r="N32" s="816"/>
      <c r="O32" s="816"/>
      <c r="P32" s="817"/>
      <c r="Q32" s="818">
        <v>345</v>
      </c>
      <c r="R32" s="819"/>
      <c r="S32" s="819"/>
      <c r="T32" s="819"/>
      <c r="U32" s="819"/>
      <c r="V32" s="819">
        <v>337</v>
      </c>
      <c r="W32" s="819"/>
      <c r="X32" s="819"/>
      <c r="Y32" s="819"/>
      <c r="Z32" s="819"/>
      <c r="AA32" s="819">
        <v>8</v>
      </c>
      <c r="AB32" s="819"/>
      <c r="AC32" s="819"/>
      <c r="AD32" s="819"/>
      <c r="AE32" s="820"/>
      <c r="AF32" s="821">
        <v>296</v>
      </c>
      <c r="AG32" s="822"/>
      <c r="AH32" s="822"/>
      <c r="AI32" s="822"/>
      <c r="AJ32" s="823"/>
      <c r="AK32" s="889">
        <v>34</v>
      </c>
      <c r="AL32" s="890"/>
      <c r="AM32" s="890"/>
      <c r="AN32" s="890"/>
      <c r="AO32" s="890"/>
      <c r="AP32" s="890">
        <v>868</v>
      </c>
      <c r="AQ32" s="890"/>
      <c r="AR32" s="890"/>
      <c r="AS32" s="890"/>
      <c r="AT32" s="890"/>
      <c r="AU32" s="890">
        <v>97</v>
      </c>
      <c r="AV32" s="890"/>
      <c r="AW32" s="890"/>
      <c r="AX32" s="890"/>
      <c r="AY32" s="890"/>
      <c r="AZ32" s="891" t="s">
        <v>578</v>
      </c>
      <c r="BA32" s="891"/>
      <c r="BB32" s="891"/>
      <c r="BC32" s="891"/>
      <c r="BD32" s="891"/>
      <c r="BE32" s="887" t="s">
        <v>396</v>
      </c>
      <c r="BF32" s="887"/>
      <c r="BG32" s="887"/>
      <c r="BH32" s="887"/>
      <c r="BI32" s="888"/>
      <c r="BJ32" s="228"/>
      <c r="BK32" s="228"/>
      <c r="BL32" s="228"/>
      <c r="BM32" s="228"/>
      <c r="BN32" s="228"/>
      <c r="BO32" s="241"/>
      <c r="BP32" s="241"/>
      <c r="BQ32" s="238">
        <v>26</v>
      </c>
      <c r="BR32" s="239"/>
      <c r="BS32" s="828"/>
      <c r="BT32" s="829"/>
      <c r="BU32" s="829"/>
      <c r="BV32" s="829"/>
      <c r="BW32" s="829"/>
      <c r="BX32" s="829"/>
      <c r="BY32" s="829"/>
      <c r="BZ32" s="829"/>
      <c r="CA32" s="829"/>
      <c r="CB32" s="829"/>
      <c r="CC32" s="829"/>
      <c r="CD32" s="829"/>
      <c r="CE32" s="829"/>
      <c r="CF32" s="829"/>
      <c r="CG32" s="830"/>
      <c r="CH32" s="839"/>
      <c r="CI32" s="840"/>
      <c r="CJ32" s="840"/>
      <c r="CK32" s="840"/>
      <c r="CL32" s="841"/>
      <c r="CM32" s="839"/>
      <c r="CN32" s="840"/>
      <c r="CO32" s="840"/>
      <c r="CP32" s="840"/>
      <c r="CQ32" s="841"/>
      <c r="CR32" s="839"/>
      <c r="CS32" s="840"/>
      <c r="CT32" s="840"/>
      <c r="CU32" s="840"/>
      <c r="CV32" s="841"/>
      <c r="CW32" s="839"/>
      <c r="CX32" s="840"/>
      <c r="CY32" s="840"/>
      <c r="CZ32" s="840"/>
      <c r="DA32" s="841"/>
      <c r="DB32" s="839"/>
      <c r="DC32" s="840"/>
      <c r="DD32" s="840"/>
      <c r="DE32" s="840"/>
      <c r="DF32" s="841"/>
      <c r="DG32" s="839"/>
      <c r="DH32" s="840"/>
      <c r="DI32" s="840"/>
      <c r="DJ32" s="840"/>
      <c r="DK32" s="841"/>
      <c r="DL32" s="839"/>
      <c r="DM32" s="840"/>
      <c r="DN32" s="840"/>
      <c r="DO32" s="840"/>
      <c r="DP32" s="841"/>
      <c r="DQ32" s="839"/>
      <c r="DR32" s="840"/>
      <c r="DS32" s="840"/>
      <c r="DT32" s="840"/>
      <c r="DU32" s="841"/>
      <c r="DV32" s="842"/>
      <c r="DW32" s="843"/>
      <c r="DX32" s="843"/>
      <c r="DY32" s="843"/>
      <c r="DZ32" s="844"/>
      <c r="EA32" s="222"/>
    </row>
    <row r="33" spans="1:131" s="223" customFormat="1" ht="26.25" customHeight="1">
      <c r="A33" s="242">
        <v>6</v>
      </c>
      <c r="B33" s="815" t="s">
        <v>397</v>
      </c>
      <c r="C33" s="816"/>
      <c r="D33" s="816"/>
      <c r="E33" s="816"/>
      <c r="F33" s="816"/>
      <c r="G33" s="816"/>
      <c r="H33" s="816"/>
      <c r="I33" s="816"/>
      <c r="J33" s="816"/>
      <c r="K33" s="816"/>
      <c r="L33" s="816"/>
      <c r="M33" s="816"/>
      <c r="N33" s="816"/>
      <c r="O33" s="816"/>
      <c r="P33" s="817"/>
      <c r="Q33" s="818">
        <v>683</v>
      </c>
      <c r="R33" s="819"/>
      <c r="S33" s="819"/>
      <c r="T33" s="819"/>
      <c r="U33" s="819"/>
      <c r="V33" s="819">
        <v>623</v>
      </c>
      <c r="W33" s="819"/>
      <c r="X33" s="819"/>
      <c r="Y33" s="819"/>
      <c r="Z33" s="819"/>
      <c r="AA33" s="819">
        <v>60</v>
      </c>
      <c r="AB33" s="819"/>
      <c r="AC33" s="819"/>
      <c r="AD33" s="819"/>
      <c r="AE33" s="820"/>
      <c r="AF33" s="821">
        <v>60</v>
      </c>
      <c r="AG33" s="822"/>
      <c r="AH33" s="822"/>
      <c r="AI33" s="822"/>
      <c r="AJ33" s="823"/>
      <c r="AK33" s="889">
        <v>286</v>
      </c>
      <c r="AL33" s="890"/>
      <c r="AM33" s="890"/>
      <c r="AN33" s="890"/>
      <c r="AO33" s="890"/>
      <c r="AP33" s="890">
        <v>4099</v>
      </c>
      <c r="AQ33" s="890"/>
      <c r="AR33" s="890"/>
      <c r="AS33" s="890"/>
      <c r="AT33" s="890"/>
      <c r="AU33" s="890">
        <v>3250</v>
      </c>
      <c r="AV33" s="890"/>
      <c r="AW33" s="890"/>
      <c r="AX33" s="890"/>
      <c r="AY33" s="890"/>
      <c r="AZ33" s="891" t="s">
        <v>578</v>
      </c>
      <c r="BA33" s="891"/>
      <c r="BB33" s="891"/>
      <c r="BC33" s="891"/>
      <c r="BD33" s="891"/>
      <c r="BE33" s="887" t="s">
        <v>398</v>
      </c>
      <c r="BF33" s="887"/>
      <c r="BG33" s="887"/>
      <c r="BH33" s="887"/>
      <c r="BI33" s="888"/>
      <c r="BJ33" s="228"/>
      <c r="BK33" s="228"/>
      <c r="BL33" s="228"/>
      <c r="BM33" s="228"/>
      <c r="BN33" s="228"/>
      <c r="BO33" s="241"/>
      <c r="BP33" s="241"/>
      <c r="BQ33" s="238">
        <v>27</v>
      </c>
      <c r="BR33" s="239"/>
      <c r="BS33" s="828"/>
      <c r="BT33" s="829"/>
      <c r="BU33" s="829"/>
      <c r="BV33" s="829"/>
      <c r="BW33" s="829"/>
      <c r="BX33" s="829"/>
      <c r="BY33" s="829"/>
      <c r="BZ33" s="829"/>
      <c r="CA33" s="829"/>
      <c r="CB33" s="829"/>
      <c r="CC33" s="829"/>
      <c r="CD33" s="829"/>
      <c r="CE33" s="829"/>
      <c r="CF33" s="829"/>
      <c r="CG33" s="830"/>
      <c r="CH33" s="839"/>
      <c r="CI33" s="840"/>
      <c r="CJ33" s="840"/>
      <c r="CK33" s="840"/>
      <c r="CL33" s="841"/>
      <c r="CM33" s="839"/>
      <c r="CN33" s="840"/>
      <c r="CO33" s="840"/>
      <c r="CP33" s="840"/>
      <c r="CQ33" s="841"/>
      <c r="CR33" s="839"/>
      <c r="CS33" s="840"/>
      <c r="CT33" s="840"/>
      <c r="CU33" s="840"/>
      <c r="CV33" s="841"/>
      <c r="CW33" s="839"/>
      <c r="CX33" s="840"/>
      <c r="CY33" s="840"/>
      <c r="CZ33" s="840"/>
      <c r="DA33" s="841"/>
      <c r="DB33" s="839"/>
      <c r="DC33" s="840"/>
      <c r="DD33" s="840"/>
      <c r="DE33" s="840"/>
      <c r="DF33" s="841"/>
      <c r="DG33" s="839"/>
      <c r="DH33" s="840"/>
      <c r="DI33" s="840"/>
      <c r="DJ33" s="840"/>
      <c r="DK33" s="841"/>
      <c r="DL33" s="839"/>
      <c r="DM33" s="840"/>
      <c r="DN33" s="840"/>
      <c r="DO33" s="840"/>
      <c r="DP33" s="841"/>
      <c r="DQ33" s="839"/>
      <c r="DR33" s="840"/>
      <c r="DS33" s="840"/>
      <c r="DT33" s="840"/>
      <c r="DU33" s="841"/>
      <c r="DV33" s="842"/>
      <c r="DW33" s="843"/>
      <c r="DX33" s="843"/>
      <c r="DY33" s="843"/>
      <c r="DZ33" s="844"/>
      <c r="EA33" s="222"/>
    </row>
    <row r="34" spans="1:131" s="223" customFormat="1" ht="26.25" customHeight="1">
      <c r="A34" s="242">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9"/>
      <c r="AL34" s="890"/>
      <c r="AM34" s="890"/>
      <c r="AN34" s="890"/>
      <c r="AO34" s="890"/>
      <c r="AP34" s="890"/>
      <c r="AQ34" s="890"/>
      <c r="AR34" s="890"/>
      <c r="AS34" s="890"/>
      <c r="AT34" s="890"/>
      <c r="AU34" s="890"/>
      <c r="AV34" s="890"/>
      <c r="AW34" s="890"/>
      <c r="AX34" s="890"/>
      <c r="AY34" s="890"/>
      <c r="AZ34" s="891"/>
      <c r="BA34" s="891"/>
      <c r="BB34" s="891"/>
      <c r="BC34" s="891"/>
      <c r="BD34" s="891"/>
      <c r="BE34" s="887"/>
      <c r="BF34" s="887"/>
      <c r="BG34" s="887"/>
      <c r="BH34" s="887"/>
      <c r="BI34" s="888"/>
      <c r="BJ34" s="228"/>
      <c r="BK34" s="228"/>
      <c r="BL34" s="228"/>
      <c r="BM34" s="228"/>
      <c r="BN34" s="228"/>
      <c r="BO34" s="241"/>
      <c r="BP34" s="241"/>
      <c r="BQ34" s="238">
        <v>28</v>
      </c>
      <c r="BR34" s="239"/>
      <c r="BS34" s="828"/>
      <c r="BT34" s="829"/>
      <c r="BU34" s="829"/>
      <c r="BV34" s="829"/>
      <c r="BW34" s="829"/>
      <c r="BX34" s="829"/>
      <c r="BY34" s="829"/>
      <c r="BZ34" s="829"/>
      <c r="CA34" s="829"/>
      <c r="CB34" s="829"/>
      <c r="CC34" s="829"/>
      <c r="CD34" s="829"/>
      <c r="CE34" s="829"/>
      <c r="CF34" s="829"/>
      <c r="CG34" s="830"/>
      <c r="CH34" s="839"/>
      <c r="CI34" s="840"/>
      <c r="CJ34" s="840"/>
      <c r="CK34" s="840"/>
      <c r="CL34" s="841"/>
      <c r="CM34" s="839"/>
      <c r="CN34" s="840"/>
      <c r="CO34" s="840"/>
      <c r="CP34" s="840"/>
      <c r="CQ34" s="841"/>
      <c r="CR34" s="839"/>
      <c r="CS34" s="840"/>
      <c r="CT34" s="840"/>
      <c r="CU34" s="840"/>
      <c r="CV34" s="841"/>
      <c r="CW34" s="839"/>
      <c r="CX34" s="840"/>
      <c r="CY34" s="840"/>
      <c r="CZ34" s="840"/>
      <c r="DA34" s="841"/>
      <c r="DB34" s="839"/>
      <c r="DC34" s="840"/>
      <c r="DD34" s="840"/>
      <c r="DE34" s="840"/>
      <c r="DF34" s="841"/>
      <c r="DG34" s="839"/>
      <c r="DH34" s="840"/>
      <c r="DI34" s="840"/>
      <c r="DJ34" s="840"/>
      <c r="DK34" s="841"/>
      <c r="DL34" s="839"/>
      <c r="DM34" s="840"/>
      <c r="DN34" s="840"/>
      <c r="DO34" s="840"/>
      <c r="DP34" s="841"/>
      <c r="DQ34" s="839"/>
      <c r="DR34" s="840"/>
      <c r="DS34" s="840"/>
      <c r="DT34" s="840"/>
      <c r="DU34" s="841"/>
      <c r="DV34" s="842"/>
      <c r="DW34" s="843"/>
      <c r="DX34" s="843"/>
      <c r="DY34" s="843"/>
      <c r="DZ34" s="844"/>
      <c r="EA34" s="222"/>
    </row>
    <row r="35" spans="1:131" s="223" customFormat="1" ht="26.25" customHeight="1">
      <c r="A35" s="242">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28"/>
      <c r="BK35" s="228"/>
      <c r="BL35" s="228"/>
      <c r="BM35" s="228"/>
      <c r="BN35" s="228"/>
      <c r="BO35" s="241"/>
      <c r="BP35" s="241"/>
      <c r="BQ35" s="238">
        <v>29</v>
      </c>
      <c r="BR35" s="239"/>
      <c r="BS35" s="828"/>
      <c r="BT35" s="829"/>
      <c r="BU35" s="829"/>
      <c r="BV35" s="829"/>
      <c r="BW35" s="829"/>
      <c r="BX35" s="829"/>
      <c r="BY35" s="829"/>
      <c r="BZ35" s="829"/>
      <c r="CA35" s="829"/>
      <c r="CB35" s="829"/>
      <c r="CC35" s="829"/>
      <c r="CD35" s="829"/>
      <c r="CE35" s="829"/>
      <c r="CF35" s="829"/>
      <c r="CG35" s="830"/>
      <c r="CH35" s="839"/>
      <c r="CI35" s="840"/>
      <c r="CJ35" s="840"/>
      <c r="CK35" s="840"/>
      <c r="CL35" s="841"/>
      <c r="CM35" s="839"/>
      <c r="CN35" s="840"/>
      <c r="CO35" s="840"/>
      <c r="CP35" s="840"/>
      <c r="CQ35" s="841"/>
      <c r="CR35" s="839"/>
      <c r="CS35" s="840"/>
      <c r="CT35" s="840"/>
      <c r="CU35" s="840"/>
      <c r="CV35" s="841"/>
      <c r="CW35" s="839"/>
      <c r="CX35" s="840"/>
      <c r="CY35" s="840"/>
      <c r="CZ35" s="840"/>
      <c r="DA35" s="841"/>
      <c r="DB35" s="839"/>
      <c r="DC35" s="840"/>
      <c r="DD35" s="840"/>
      <c r="DE35" s="840"/>
      <c r="DF35" s="841"/>
      <c r="DG35" s="839"/>
      <c r="DH35" s="840"/>
      <c r="DI35" s="840"/>
      <c r="DJ35" s="840"/>
      <c r="DK35" s="841"/>
      <c r="DL35" s="839"/>
      <c r="DM35" s="840"/>
      <c r="DN35" s="840"/>
      <c r="DO35" s="840"/>
      <c r="DP35" s="841"/>
      <c r="DQ35" s="839"/>
      <c r="DR35" s="840"/>
      <c r="DS35" s="840"/>
      <c r="DT35" s="840"/>
      <c r="DU35" s="841"/>
      <c r="DV35" s="842"/>
      <c r="DW35" s="843"/>
      <c r="DX35" s="843"/>
      <c r="DY35" s="843"/>
      <c r="DZ35" s="844"/>
      <c r="EA35" s="222"/>
    </row>
    <row r="36" spans="1:131" s="223" customFormat="1" ht="26.25" customHeight="1">
      <c r="A36" s="242">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28"/>
      <c r="BK36" s="228"/>
      <c r="BL36" s="228"/>
      <c r="BM36" s="228"/>
      <c r="BN36" s="228"/>
      <c r="BO36" s="241"/>
      <c r="BP36" s="241"/>
      <c r="BQ36" s="238">
        <v>30</v>
      </c>
      <c r="BR36" s="239"/>
      <c r="BS36" s="828"/>
      <c r="BT36" s="829"/>
      <c r="BU36" s="829"/>
      <c r="BV36" s="829"/>
      <c r="BW36" s="829"/>
      <c r="BX36" s="829"/>
      <c r="BY36" s="829"/>
      <c r="BZ36" s="829"/>
      <c r="CA36" s="829"/>
      <c r="CB36" s="829"/>
      <c r="CC36" s="829"/>
      <c r="CD36" s="829"/>
      <c r="CE36" s="829"/>
      <c r="CF36" s="829"/>
      <c r="CG36" s="830"/>
      <c r="CH36" s="839"/>
      <c r="CI36" s="840"/>
      <c r="CJ36" s="840"/>
      <c r="CK36" s="840"/>
      <c r="CL36" s="841"/>
      <c r="CM36" s="839"/>
      <c r="CN36" s="840"/>
      <c r="CO36" s="840"/>
      <c r="CP36" s="840"/>
      <c r="CQ36" s="841"/>
      <c r="CR36" s="839"/>
      <c r="CS36" s="840"/>
      <c r="CT36" s="840"/>
      <c r="CU36" s="840"/>
      <c r="CV36" s="841"/>
      <c r="CW36" s="839"/>
      <c r="CX36" s="840"/>
      <c r="CY36" s="840"/>
      <c r="CZ36" s="840"/>
      <c r="DA36" s="841"/>
      <c r="DB36" s="839"/>
      <c r="DC36" s="840"/>
      <c r="DD36" s="840"/>
      <c r="DE36" s="840"/>
      <c r="DF36" s="841"/>
      <c r="DG36" s="839"/>
      <c r="DH36" s="840"/>
      <c r="DI36" s="840"/>
      <c r="DJ36" s="840"/>
      <c r="DK36" s="841"/>
      <c r="DL36" s="839"/>
      <c r="DM36" s="840"/>
      <c r="DN36" s="840"/>
      <c r="DO36" s="840"/>
      <c r="DP36" s="841"/>
      <c r="DQ36" s="839"/>
      <c r="DR36" s="840"/>
      <c r="DS36" s="840"/>
      <c r="DT36" s="840"/>
      <c r="DU36" s="841"/>
      <c r="DV36" s="842"/>
      <c r="DW36" s="843"/>
      <c r="DX36" s="843"/>
      <c r="DY36" s="843"/>
      <c r="DZ36" s="844"/>
      <c r="EA36" s="222"/>
    </row>
    <row r="37" spans="1:131" s="223" customFormat="1" ht="26.25" customHeight="1">
      <c r="A37" s="242">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28"/>
      <c r="BK37" s="228"/>
      <c r="BL37" s="228"/>
      <c r="BM37" s="228"/>
      <c r="BN37" s="228"/>
      <c r="BO37" s="241"/>
      <c r="BP37" s="241"/>
      <c r="BQ37" s="238">
        <v>31</v>
      </c>
      <c r="BR37" s="239"/>
      <c r="BS37" s="828"/>
      <c r="BT37" s="829"/>
      <c r="BU37" s="829"/>
      <c r="BV37" s="829"/>
      <c r="BW37" s="829"/>
      <c r="BX37" s="829"/>
      <c r="BY37" s="829"/>
      <c r="BZ37" s="829"/>
      <c r="CA37" s="829"/>
      <c r="CB37" s="829"/>
      <c r="CC37" s="829"/>
      <c r="CD37" s="829"/>
      <c r="CE37" s="829"/>
      <c r="CF37" s="829"/>
      <c r="CG37" s="830"/>
      <c r="CH37" s="839"/>
      <c r="CI37" s="840"/>
      <c r="CJ37" s="840"/>
      <c r="CK37" s="840"/>
      <c r="CL37" s="841"/>
      <c r="CM37" s="839"/>
      <c r="CN37" s="840"/>
      <c r="CO37" s="840"/>
      <c r="CP37" s="840"/>
      <c r="CQ37" s="841"/>
      <c r="CR37" s="839"/>
      <c r="CS37" s="840"/>
      <c r="CT37" s="840"/>
      <c r="CU37" s="840"/>
      <c r="CV37" s="841"/>
      <c r="CW37" s="839"/>
      <c r="CX37" s="840"/>
      <c r="CY37" s="840"/>
      <c r="CZ37" s="840"/>
      <c r="DA37" s="841"/>
      <c r="DB37" s="839"/>
      <c r="DC37" s="840"/>
      <c r="DD37" s="840"/>
      <c r="DE37" s="840"/>
      <c r="DF37" s="841"/>
      <c r="DG37" s="839"/>
      <c r="DH37" s="840"/>
      <c r="DI37" s="840"/>
      <c r="DJ37" s="840"/>
      <c r="DK37" s="841"/>
      <c r="DL37" s="839"/>
      <c r="DM37" s="840"/>
      <c r="DN37" s="840"/>
      <c r="DO37" s="840"/>
      <c r="DP37" s="841"/>
      <c r="DQ37" s="839"/>
      <c r="DR37" s="840"/>
      <c r="DS37" s="840"/>
      <c r="DT37" s="840"/>
      <c r="DU37" s="841"/>
      <c r="DV37" s="842"/>
      <c r="DW37" s="843"/>
      <c r="DX37" s="843"/>
      <c r="DY37" s="843"/>
      <c r="DZ37" s="844"/>
      <c r="EA37" s="222"/>
    </row>
    <row r="38" spans="1:131" s="223" customFormat="1" ht="26.25" customHeight="1">
      <c r="A38" s="242">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28"/>
      <c r="BK38" s="228"/>
      <c r="BL38" s="228"/>
      <c r="BM38" s="228"/>
      <c r="BN38" s="228"/>
      <c r="BO38" s="241"/>
      <c r="BP38" s="241"/>
      <c r="BQ38" s="238">
        <v>32</v>
      </c>
      <c r="BR38" s="239"/>
      <c r="BS38" s="828"/>
      <c r="BT38" s="829"/>
      <c r="BU38" s="829"/>
      <c r="BV38" s="829"/>
      <c r="BW38" s="829"/>
      <c r="BX38" s="829"/>
      <c r="BY38" s="829"/>
      <c r="BZ38" s="829"/>
      <c r="CA38" s="829"/>
      <c r="CB38" s="829"/>
      <c r="CC38" s="829"/>
      <c r="CD38" s="829"/>
      <c r="CE38" s="829"/>
      <c r="CF38" s="829"/>
      <c r="CG38" s="830"/>
      <c r="CH38" s="839"/>
      <c r="CI38" s="840"/>
      <c r="CJ38" s="840"/>
      <c r="CK38" s="840"/>
      <c r="CL38" s="841"/>
      <c r="CM38" s="839"/>
      <c r="CN38" s="840"/>
      <c r="CO38" s="840"/>
      <c r="CP38" s="840"/>
      <c r="CQ38" s="841"/>
      <c r="CR38" s="839"/>
      <c r="CS38" s="840"/>
      <c r="CT38" s="840"/>
      <c r="CU38" s="840"/>
      <c r="CV38" s="841"/>
      <c r="CW38" s="839"/>
      <c r="CX38" s="840"/>
      <c r="CY38" s="840"/>
      <c r="CZ38" s="840"/>
      <c r="DA38" s="841"/>
      <c r="DB38" s="839"/>
      <c r="DC38" s="840"/>
      <c r="DD38" s="840"/>
      <c r="DE38" s="840"/>
      <c r="DF38" s="841"/>
      <c r="DG38" s="839"/>
      <c r="DH38" s="840"/>
      <c r="DI38" s="840"/>
      <c r="DJ38" s="840"/>
      <c r="DK38" s="841"/>
      <c r="DL38" s="839"/>
      <c r="DM38" s="840"/>
      <c r="DN38" s="840"/>
      <c r="DO38" s="840"/>
      <c r="DP38" s="841"/>
      <c r="DQ38" s="839"/>
      <c r="DR38" s="840"/>
      <c r="DS38" s="840"/>
      <c r="DT38" s="840"/>
      <c r="DU38" s="841"/>
      <c r="DV38" s="842"/>
      <c r="DW38" s="843"/>
      <c r="DX38" s="843"/>
      <c r="DY38" s="843"/>
      <c r="DZ38" s="844"/>
      <c r="EA38" s="222"/>
    </row>
    <row r="39" spans="1:131" s="223" customFormat="1" ht="26.25" customHeight="1">
      <c r="A39" s="242">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28"/>
      <c r="BK39" s="228"/>
      <c r="BL39" s="228"/>
      <c r="BM39" s="228"/>
      <c r="BN39" s="228"/>
      <c r="BO39" s="241"/>
      <c r="BP39" s="241"/>
      <c r="BQ39" s="238">
        <v>33</v>
      </c>
      <c r="BR39" s="239"/>
      <c r="BS39" s="828"/>
      <c r="BT39" s="829"/>
      <c r="BU39" s="829"/>
      <c r="BV39" s="829"/>
      <c r="BW39" s="829"/>
      <c r="BX39" s="829"/>
      <c r="BY39" s="829"/>
      <c r="BZ39" s="829"/>
      <c r="CA39" s="829"/>
      <c r="CB39" s="829"/>
      <c r="CC39" s="829"/>
      <c r="CD39" s="829"/>
      <c r="CE39" s="829"/>
      <c r="CF39" s="829"/>
      <c r="CG39" s="830"/>
      <c r="CH39" s="839"/>
      <c r="CI39" s="840"/>
      <c r="CJ39" s="840"/>
      <c r="CK39" s="840"/>
      <c r="CL39" s="841"/>
      <c r="CM39" s="839"/>
      <c r="CN39" s="840"/>
      <c r="CO39" s="840"/>
      <c r="CP39" s="840"/>
      <c r="CQ39" s="841"/>
      <c r="CR39" s="839"/>
      <c r="CS39" s="840"/>
      <c r="CT39" s="840"/>
      <c r="CU39" s="840"/>
      <c r="CV39" s="841"/>
      <c r="CW39" s="839"/>
      <c r="CX39" s="840"/>
      <c r="CY39" s="840"/>
      <c r="CZ39" s="840"/>
      <c r="DA39" s="841"/>
      <c r="DB39" s="839"/>
      <c r="DC39" s="840"/>
      <c r="DD39" s="840"/>
      <c r="DE39" s="840"/>
      <c r="DF39" s="841"/>
      <c r="DG39" s="839"/>
      <c r="DH39" s="840"/>
      <c r="DI39" s="840"/>
      <c r="DJ39" s="840"/>
      <c r="DK39" s="841"/>
      <c r="DL39" s="839"/>
      <c r="DM39" s="840"/>
      <c r="DN39" s="840"/>
      <c r="DO39" s="840"/>
      <c r="DP39" s="841"/>
      <c r="DQ39" s="839"/>
      <c r="DR39" s="840"/>
      <c r="DS39" s="840"/>
      <c r="DT39" s="840"/>
      <c r="DU39" s="841"/>
      <c r="DV39" s="842"/>
      <c r="DW39" s="843"/>
      <c r="DX39" s="843"/>
      <c r="DY39" s="843"/>
      <c r="DZ39" s="844"/>
      <c r="EA39" s="222"/>
    </row>
    <row r="40" spans="1:131" s="223" customFormat="1" ht="26.25" customHeight="1">
      <c r="A40" s="237">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28"/>
      <c r="BK40" s="228"/>
      <c r="BL40" s="228"/>
      <c r="BM40" s="228"/>
      <c r="BN40" s="228"/>
      <c r="BO40" s="241"/>
      <c r="BP40" s="241"/>
      <c r="BQ40" s="238">
        <v>34</v>
      </c>
      <c r="BR40" s="239"/>
      <c r="BS40" s="828"/>
      <c r="BT40" s="829"/>
      <c r="BU40" s="829"/>
      <c r="BV40" s="829"/>
      <c r="BW40" s="829"/>
      <c r="BX40" s="829"/>
      <c r="BY40" s="829"/>
      <c r="BZ40" s="829"/>
      <c r="CA40" s="829"/>
      <c r="CB40" s="829"/>
      <c r="CC40" s="829"/>
      <c r="CD40" s="829"/>
      <c r="CE40" s="829"/>
      <c r="CF40" s="829"/>
      <c r="CG40" s="830"/>
      <c r="CH40" s="839"/>
      <c r="CI40" s="840"/>
      <c r="CJ40" s="840"/>
      <c r="CK40" s="840"/>
      <c r="CL40" s="841"/>
      <c r="CM40" s="839"/>
      <c r="CN40" s="840"/>
      <c r="CO40" s="840"/>
      <c r="CP40" s="840"/>
      <c r="CQ40" s="841"/>
      <c r="CR40" s="839"/>
      <c r="CS40" s="840"/>
      <c r="CT40" s="840"/>
      <c r="CU40" s="840"/>
      <c r="CV40" s="841"/>
      <c r="CW40" s="839"/>
      <c r="CX40" s="840"/>
      <c r="CY40" s="840"/>
      <c r="CZ40" s="840"/>
      <c r="DA40" s="841"/>
      <c r="DB40" s="839"/>
      <c r="DC40" s="840"/>
      <c r="DD40" s="840"/>
      <c r="DE40" s="840"/>
      <c r="DF40" s="841"/>
      <c r="DG40" s="839"/>
      <c r="DH40" s="840"/>
      <c r="DI40" s="840"/>
      <c r="DJ40" s="840"/>
      <c r="DK40" s="841"/>
      <c r="DL40" s="839"/>
      <c r="DM40" s="840"/>
      <c r="DN40" s="840"/>
      <c r="DO40" s="840"/>
      <c r="DP40" s="841"/>
      <c r="DQ40" s="839"/>
      <c r="DR40" s="840"/>
      <c r="DS40" s="840"/>
      <c r="DT40" s="840"/>
      <c r="DU40" s="841"/>
      <c r="DV40" s="842"/>
      <c r="DW40" s="843"/>
      <c r="DX40" s="843"/>
      <c r="DY40" s="843"/>
      <c r="DZ40" s="844"/>
      <c r="EA40" s="222"/>
    </row>
    <row r="41" spans="1:131" s="223" customFormat="1" ht="26.25" customHeight="1">
      <c r="A41" s="237">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28"/>
      <c r="BK41" s="228"/>
      <c r="BL41" s="228"/>
      <c r="BM41" s="228"/>
      <c r="BN41" s="228"/>
      <c r="BO41" s="241"/>
      <c r="BP41" s="241"/>
      <c r="BQ41" s="238">
        <v>35</v>
      </c>
      <c r="BR41" s="239"/>
      <c r="BS41" s="828"/>
      <c r="BT41" s="829"/>
      <c r="BU41" s="829"/>
      <c r="BV41" s="829"/>
      <c r="BW41" s="829"/>
      <c r="BX41" s="829"/>
      <c r="BY41" s="829"/>
      <c r="BZ41" s="829"/>
      <c r="CA41" s="829"/>
      <c r="CB41" s="829"/>
      <c r="CC41" s="829"/>
      <c r="CD41" s="829"/>
      <c r="CE41" s="829"/>
      <c r="CF41" s="829"/>
      <c r="CG41" s="830"/>
      <c r="CH41" s="839"/>
      <c r="CI41" s="840"/>
      <c r="CJ41" s="840"/>
      <c r="CK41" s="840"/>
      <c r="CL41" s="841"/>
      <c r="CM41" s="839"/>
      <c r="CN41" s="840"/>
      <c r="CO41" s="840"/>
      <c r="CP41" s="840"/>
      <c r="CQ41" s="841"/>
      <c r="CR41" s="839"/>
      <c r="CS41" s="840"/>
      <c r="CT41" s="840"/>
      <c r="CU41" s="840"/>
      <c r="CV41" s="841"/>
      <c r="CW41" s="839"/>
      <c r="CX41" s="840"/>
      <c r="CY41" s="840"/>
      <c r="CZ41" s="840"/>
      <c r="DA41" s="841"/>
      <c r="DB41" s="839"/>
      <c r="DC41" s="840"/>
      <c r="DD41" s="840"/>
      <c r="DE41" s="840"/>
      <c r="DF41" s="841"/>
      <c r="DG41" s="839"/>
      <c r="DH41" s="840"/>
      <c r="DI41" s="840"/>
      <c r="DJ41" s="840"/>
      <c r="DK41" s="841"/>
      <c r="DL41" s="839"/>
      <c r="DM41" s="840"/>
      <c r="DN41" s="840"/>
      <c r="DO41" s="840"/>
      <c r="DP41" s="841"/>
      <c r="DQ41" s="839"/>
      <c r="DR41" s="840"/>
      <c r="DS41" s="840"/>
      <c r="DT41" s="840"/>
      <c r="DU41" s="841"/>
      <c r="DV41" s="842"/>
      <c r="DW41" s="843"/>
      <c r="DX41" s="843"/>
      <c r="DY41" s="843"/>
      <c r="DZ41" s="844"/>
      <c r="EA41" s="222"/>
    </row>
    <row r="42" spans="1:131" s="223" customFormat="1" ht="26.25" customHeight="1">
      <c r="A42" s="237">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28"/>
      <c r="BK42" s="228"/>
      <c r="BL42" s="228"/>
      <c r="BM42" s="228"/>
      <c r="BN42" s="228"/>
      <c r="BO42" s="241"/>
      <c r="BP42" s="241"/>
      <c r="BQ42" s="238">
        <v>36</v>
      </c>
      <c r="BR42" s="239"/>
      <c r="BS42" s="828"/>
      <c r="BT42" s="829"/>
      <c r="BU42" s="829"/>
      <c r="BV42" s="829"/>
      <c r="BW42" s="829"/>
      <c r="BX42" s="829"/>
      <c r="BY42" s="829"/>
      <c r="BZ42" s="829"/>
      <c r="CA42" s="829"/>
      <c r="CB42" s="829"/>
      <c r="CC42" s="829"/>
      <c r="CD42" s="829"/>
      <c r="CE42" s="829"/>
      <c r="CF42" s="829"/>
      <c r="CG42" s="830"/>
      <c r="CH42" s="839"/>
      <c r="CI42" s="840"/>
      <c r="CJ42" s="840"/>
      <c r="CK42" s="840"/>
      <c r="CL42" s="841"/>
      <c r="CM42" s="839"/>
      <c r="CN42" s="840"/>
      <c r="CO42" s="840"/>
      <c r="CP42" s="840"/>
      <c r="CQ42" s="841"/>
      <c r="CR42" s="839"/>
      <c r="CS42" s="840"/>
      <c r="CT42" s="840"/>
      <c r="CU42" s="840"/>
      <c r="CV42" s="841"/>
      <c r="CW42" s="839"/>
      <c r="CX42" s="840"/>
      <c r="CY42" s="840"/>
      <c r="CZ42" s="840"/>
      <c r="DA42" s="841"/>
      <c r="DB42" s="839"/>
      <c r="DC42" s="840"/>
      <c r="DD42" s="840"/>
      <c r="DE42" s="840"/>
      <c r="DF42" s="841"/>
      <c r="DG42" s="839"/>
      <c r="DH42" s="840"/>
      <c r="DI42" s="840"/>
      <c r="DJ42" s="840"/>
      <c r="DK42" s="841"/>
      <c r="DL42" s="839"/>
      <c r="DM42" s="840"/>
      <c r="DN42" s="840"/>
      <c r="DO42" s="840"/>
      <c r="DP42" s="841"/>
      <c r="DQ42" s="839"/>
      <c r="DR42" s="840"/>
      <c r="DS42" s="840"/>
      <c r="DT42" s="840"/>
      <c r="DU42" s="841"/>
      <c r="DV42" s="842"/>
      <c r="DW42" s="843"/>
      <c r="DX42" s="843"/>
      <c r="DY42" s="843"/>
      <c r="DZ42" s="844"/>
      <c r="EA42" s="222"/>
    </row>
    <row r="43" spans="1:131" s="223" customFormat="1" ht="26.25" customHeight="1">
      <c r="A43" s="237">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28"/>
      <c r="BK43" s="228"/>
      <c r="BL43" s="228"/>
      <c r="BM43" s="228"/>
      <c r="BN43" s="228"/>
      <c r="BO43" s="241"/>
      <c r="BP43" s="241"/>
      <c r="BQ43" s="238">
        <v>37</v>
      </c>
      <c r="BR43" s="239"/>
      <c r="BS43" s="828"/>
      <c r="BT43" s="829"/>
      <c r="BU43" s="829"/>
      <c r="BV43" s="829"/>
      <c r="BW43" s="829"/>
      <c r="BX43" s="829"/>
      <c r="BY43" s="829"/>
      <c r="BZ43" s="829"/>
      <c r="CA43" s="829"/>
      <c r="CB43" s="829"/>
      <c r="CC43" s="829"/>
      <c r="CD43" s="829"/>
      <c r="CE43" s="829"/>
      <c r="CF43" s="829"/>
      <c r="CG43" s="830"/>
      <c r="CH43" s="839"/>
      <c r="CI43" s="840"/>
      <c r="CJ43" s="840"/>
      <c r="CK43" s="840"/>
      <c r="CL43" s="841"/>
      <c r="CM43" s="839"/>
      <c r="CN43" s="840"/>
      <c r="CO43" s="840"/>
      <c r="CP43" s="840"/>
      <c r="CQ43" s="841"/>
      <c r="CR43" s="839"/>
      <c r="CS43" s="840"/>
      <c r="CT43" s="840"/>
      <c r="CU43" s="840"/>
      <c r="CV43" s="841"/>
      <c r="CW43" s="839"/>
      <c r="CX43" s="840"/>
      <c r="CY43" s="840"/>
      <c r="CZ43" s="840"/>
      <c r="DA43" s="841"/>
      <c r="DB43" s="839"/>
      <c r="DC43" s="840"/>
      <c r="DD43" s="840"/>
      <c r="DE43" s="840"/>
      <c r="DF43" s="841"/>
      <c r="DG43" s="839"/>
      <c r="DH43" s="840"/>
      <c r="DI43" s="840"/>
      <c r="DJ43" s="840"/>
      <c r="DK43" s="841"/>
      <c r="DL43" s="839"/>
      <c r="DM43" s="840"/>
      <c r="DN43" s="840"/>
      <c r="DO43" s="840"/>
      <c r="DP43" s="841"/>
      <c r="DQ43" s="839"/>
      <c r="DR43" s="840"/>
      <c r="DS43" s="840"/>
      <c r="DT43" s="840"/>
      <c r="DU43" s="841"/>
      <c r="DV43" s="842"/>
      <c r="DW43" s="843"/>
      <c r="DX43" s="843"/>
      <c r="DY43" s="843"/>
      <c r="DZ43" s="844"/>
      <c r="EA43" s="222"/>
    </row>
    <row r="44" spans="1:131" s="223" customFormat="1" ht="26.25" customHeight="1">
      <c r="A44" s="237">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28"/>
      <c r="BK44" s="228"/>
      <c r="BL44" s="228"/>
      <c r="BM44" s="228"/>
      <c r="BN44" s="228"/>
      <c r="BO44" s="241"/>
      <c r="BP44" s="241"/>
      <c r="BQ44" s="238">
        <v>38</v>
      </c>
      <c r="BR44" s="239"/>
      <c r="BS44" s="828"/>
      <c r="BT44" s="829"/>
      <c r="BU44" s="829"/>
      <c r="BV44" s="829"/>
      <c r="BW44" s="829"/>
      <c r="BX44" s="829"/>
      <c r="BY44" s="829"/>
      <c r="BZ44" s="829"/>
      <c r="CA44" s="829"/>
      <c r="CB44" s="829"/>
      <c r="CC44" s="829"/>
      <c r="CD44" s="829"/>
      <c r="CE44" s="829"/>
      <c r="CF44" s="829"/>
      <c r="CG44" s="830"/>
      <c r="CH44" s="839"/>
      <c r="CI44" s="840"/>
      <c r="CJ44" s="840"/>
      <c r="CK44" s="840"/>
      <c r="CL44" s="841"/>
      <c r="CM44" s="839"/>
      <c r="CN44" s="840"/>
      <c r="CO44" s="840"/>
      <c r="CP44" s="840"/>
      <c r="CQ44" s="841"/>
      <c r="CR44" s="839"/>
      <c r="CS44" s="840"/>
      <c r="CT44" s="840"/>
      <c r="CU44" s="840"/>
      <c r="CV44" s="841"/>
      <c r="CW44" s="839"/>
      <c r="CX44" s="840"/>
      <c r="CY44" s="840"/>
      <c r="CZ44" s="840"/>
      <c r="DA44" s="841"/>
      <c r="DB44" s="839"/>
      <c r="DC44" s="840"/>
      <c r="DD44" s="840"/>
      <c r="DE44" s="840"/>
      <c r="DF44" s="841"/>
      <c r="DG44" s="839"/>
      <c r="DH44" s="840"/>
      <c r="DI44" s="840"/>
      <c r="DJ44" s="840"/>
      <c r="DK44" s="841"/>
      <c r="DL44" s="839"/>
      <c r="DM44" s="840"/>
      <c r="DN44" s="840"/>
      <c r="DO44" s="840"/>
      <c r="DP44" s="841"/>
      <c r="DQ44" s="839"/>
      <c r="DR44" s="840"/>
      <c r="DS44" s="840"/>
      <c r="DT44" s="840"/>
      <c r="DU44" s="841"/>
      <c r="DV44" s="842"/>
      <c r="DW44" s="843"/>
      <c r="DX44" s="843"/>
      <c r="DY44" s="843"/>
      <c r="DZ44" s="844"/>
      <c r="EA44" s="222"/>
    </row>
    <row r="45" spans="1:131" s="223" customFormat="1" ht="26.25" customHeight="1">
      <c r="A45" s="237">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28"/>
      <c r="BK45" s="228"/>
      <c r="BL45" s="228"/>
      <c r="BM45" s="228"/>
      <c r="BN45" s="228"/>
      <c r="BO45" s="241"/>
      <c r="BP45" s="241"/>
      <c r="BQ45" s="238">
        <v>39</v>
      </c>
      <c r="BR45" s="239"/>
      <c r="BS45" s="828"/>
      <c r="BT45" s="829"/>
      <c r="BU45" s="829"/>
      <c r="BV45" s="829"/>
      <c r="BW45" s="829"/>
      <c r="BX45" s="829"/>
      <c r="BY45" s="829"/>
      <c r="BZ45" s="829"/>
      <c r="CA45" s="829"/>
      <c r="CB45" s="829"/>
      <c r="CC45" s="829"/>
      <c r="CD45" s="829"/>
      <c r="CE45" s="829"/>
      <c r="CF45" s="829"/>
      <c r="CG45" s="830"/>
      <c r="CH45" s="839"/>
      <c r="CI45" s="840"/>
      <c r="CJ45" s="840"/>
      <c r="CK45" s="840"/>
      <c r="CL45" s="841"/>
      <c r="CM45" s="839"/>
      <c r="CN45" s="840"/>
      <c r="CO45" s="840"/>
      <c r="CP45" s="840"/>
      <c r="CQ45" s="841"/>
      <c r="CR45" s="839"/>
      <c r="CS45" s="840"/>
      <c r="CT45" s="840"/>
      <c r="CU45" s="840"/>
      <c r="CV45" s="841"/>
      <c r="CW45" s="839"/>
      <c r="CX45" s="840"/>
      <c r="CY45" s="840"/>
      <c r="CZ45" s="840"/>
      <c r="DA45" s="841"/>
      <c r="DB45" s="839"/>
      <c r="DC45" s="840"/>
      <c r="DD45" s="840"/>
      <c r="DE45" s="840"/>
      <c r="DF45" s="841"/>
      <c r="DG45" s="839"/>
      <c r="DH45" s="840"/>
      <c r="DI45" s="840"/>
      <c r="DJ45" s="840"/>
      <c r="DK45" s="841"/>
      <c r="DL45" s="839"/>
      <c r="DM45" s="840"/>
      <c r="DN45" s="840"/>
      <c r="DO45" s="840"/>
      <c r="DP45" s="841"/>
      <c r="DQ45" s="839"/>
      <c r="DR45" s="840"/>
      <c r="DS45" s="840"/>
      <c r="DT45" s="840"/>
      <c r="DU45" s="841"/>
      <c r="DV45" s="842"/>
      <c r="DW45" s="843"/>
      <c r="DX45" s="843"/>
      <c r="DY45" s="843"/>
      <c r="DZ45" s="844"/>
      <c r="EA45" s="222"/>
    </row>
    <row r="46" spans="1:131" s="223" customFormat="1" ht="26.25" customHeight="1">
      <c r="A46" s="237">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28"/>
      <c r="BK46" s="228"/>
      <c r="BL46" s="228"/>
      <c r="BM46" s="228"/>
      <c r="BN46" s="228"/>
      <c r="BO46" s="241"/>
      <c r="BP46" s="241"/>
      <c r="BQ46" s="238">
        <v>40</v>
      </c>
      <c r="BR46" s="239"/>
      <c r="BS46" s="828"/>
      <c r="BT46" s="829"/>
      <c r="BU46" s="829"/>
      <c r="BV46" s="829"/>
      <c r="BW46" s="829"/>
      <c r="BX46" s="829"/>
      <c r="BY46" s="829"/>
      <c r="BZ46" s="829"/>
      <c r="CA46" s="829"/>
      <c r="CB46" s="829"/>
      <c r="CC46" s="829"/>
      <c r="CD46" s="829"/>
      <c r="CE46" s="829"/>
      <c r="CF46" s="829"/>
      <c r="CG46" s="830"/>
      <c r="CH46" s="839"/>
      <c r="CI46" s="840"/>
      <c r="CJ46" s="840"/>
      <c r="CK46" s="840"/>
      <c r="CL46" s="841"/>
      <c r="CM46" s="839"/>
      <c r="CN46" s="840"/>
      <c r="CO46" s="840"/>
      <c r="CP46" s="840"/>
      <c r="CQ46" s="841"/>
      <c r="CR46" s="839"/>
      <c r="CS46" s="840"/>
      <c r="CT46" s="840"/>
      <c r="CU46" s="840"/>
      <c r="CV46" s="841"/>
      <c r="CW46" s="839"/>
      <c r="CX46" s="840"/>
      <c r="CY46" s="840"/>
      <c r="CZ46" s="840"/>
      <c r="DA46" s="841"/>
      <c r="DB46" s="839"/>
      <c r="DC46" s="840"/>
      <c r="DD46" s="840"/>
      <c r="DE46" s="840"/>
      <c r="DF46" s="841"/>
      <c r="DG46" s="839"/>
      <c r="DH46" s="840"/>
      <c r="DI46" s="840"/>
      <c r="DJ46" s="840"/>
      <c r="DK46" s="841"/>
      <c r="DL46" s="839"/>
      <c r="DM46" s="840"/>
      <c r="DN46" s="840"/>
      <c r="DO46" s="840"/>
      <c r="DP46" s="841"/>
      <c r="DQ46" s="839"/>
      <c r="DR46" s="840"/>
      <c r="DS46" s="840"/>
      <c r="DT46" s="840"/>
      <c r="DU46" s="841"/>
      <c r="DV46" s="842"/>
      <c r="DW46" s="843"/>
      <c r="DX46" s="843"/>
      <c r="DY46" s="843"/>
      <c r="DZ46" s="844"/>
      <c r="EA46" s="222"/>
    </row>
    <row r="47" spans="1:131" s="223" customFormat="1" ht="26.25" customHeight="1">
      <c r="A47" s="237">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28"/>
      <c r="BK47" s="228"/>
      <c r="BL47" s="228"/>
      <c r="BM47" s="228"/>
      <c r="BN47" s="228"/>
      <c r="BO47" s="241"/>
      <c r="BP47" s="241"/>
      <c r="BQ47" s="238">
        <v>41</v>
      </c>
      <c r="BR47" s="239"/>
      <c r="BS47" s="828"/>
      <c r="BT47" s="829"/>
      <c r="BU47" s="829"/>
      <c r="BV47" s="829"/>
      <c r="BW47" s="829"/>
      <c r="BX47" s="829"/>
      <c r="BY47" s="829"/>
      <c r="BZ47" s="829"/>
      <c r="CA47" s="829"/>
      <c r="CB47" s="829"/>
      <c r="CC47" s="829"/>
      <c r="CD47" s="829"/>
      <c r="CE47" s="829"/>
      <c r="CF47" s="829"/>
      <c r="CG47" s="830"/>
      <c r="CH47" s="839"/>
      <c r="CI47" s="840"/>
      <c r="CJ47" s="840"/>
      <c r="CK47" s="840"/>
      <c r="CL47" s="841"/>
      <c r="CM47" s="839"/>
      <c r="CN47" s="840"/>
      <c r="CO47" s="840"/>
      <c r="CP47" s="840"/>
      <c r="CQ47" s="841"/>
      <c r="CR47" s="839"/>
      <c r="CS47" s="840"/>
      <c r="CT47" s="840"/>
      <c r="CU47" s="840"/>
      <c r="CV47" s="841"/>
      <c r="CW47" s="839"/>
      <c r="CX47" s="840"/>
      <c r="CY47" s="840"/>
      <c r="CZ47" s="840"/>
      <c r="DA47" s="841"/>
      <c r="DB47" s="839"/>
      <c r="DC47" s="840"/>
      <c r="DD47" s="840"/>
      <c r="DE47" s="840"/>
      <c r="DF47" s="841"/>
      <c r="DG47" s="839"/>
      <c r="DH47" s="840"/>
      <c r="DI47" s="840"/>
      <c r="DJ47" s="840"/>
      <c r="DK47" s="841"/>
      <c r="DL47" s="839"/>
      <c r="DM47" s="840"/>
      <c r="DN47" s="840"/>
      <c r="DO47" s="840"/>
      <c r="DP47" s="841"/>
      <c r="DQ47" s="839"/>
      <c r="DR47" s="840"/>
      <c r="DS47" s="840"/>
      <c r="DT47" s="840"/>
      <c r="DU47" s="841"/>
      <c r="DV47" s="842"/>
      <c r="DW47" s="843"/>
      <c r="DX47" s="843"/>
      <c r="DY47" s="843"/>
      <c r="DZ47" s="844"/>
      <c r="EA47" s="222"/>
    </row>
    <row r="48" spans="1:131" s="223" customFormat="1" ht="26.25" customHeight="1">
      <c r="A48" s="237">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28"/>
      <c r="BK48" s="228"/>
      <c r="BL48" s="228"/>
      <c r="BM48" s="228"/>
      <c r="BN48" s="228"/>
      <c r="BO48" s="241"/>
      <c r="BP48" s="241"/>
      <c r="BQ48" s="238">
        <v>42</v>
      </c>
      <c r="BR48" s="239"/>
      <c r="BS48" s="828"/>
      <c r="BT48" s="829"/>
      <c r="BU48" s="829"/>
      <c r="BV48" s="829"/>
      <c r="BW48" s="829"/>
      <c r="BX48" s="829"/>
      <c r="BY48" s="829"/>
      <c r="BZ48" s="829"/>
      <c r="CA48" s="829"/>
      <c r="CB48" s="829"/>
      <c r="CC48" s="829"/>
      <c r="CD48" s="829"/>
      <c r="CE48" s="829"/>
      <c r="CF48" s="829"/>
      <c r="CG48" s="830"/>
      <c r="CH48" s="839"/>
      <c r="CI48" s="840"/>
      <c r="CJ48" s="840"/>
      <c r="CK48" s="840"/>
      <c r="CL48" s="841"/>
      <c r="CM48" s="839"/>
      <c r="CN48" s="840"/>
      <c r="CO48" s="840"/>
      <c r="CP48" s="840"/>
      <c r="CQ48" s="841"/>
      <c r="CR48" s="839"/>
      <c r="CS48" s="840"/>
      <c r="CT48" s="840"/>
      <c r="CU48" s="840"/>
      <c r="CV48" s="841"/>
      <c r="CW48" s="839"/>
      <c r="CX48" s="840"/>
      <c r="CY48" s="840"/>
      <c r="CZ48" s="840"/>
      <c r="DA48" s="841"/>
      <c r="DB48" s="839"/>
      <c r="DC48" s="840"/>
      <c r="DD48" s="840"/>
      <c r="DE48" s="840"/>
      <c r="DF48" s="841"/>
      <c r="DG48" s="839"/>
      <c r="DH48" s="840"/>
      <c r="DI48" s="840"/>
      <c r="DJ48" s="840"/>
      <c r="DK48" s="841"/>
      <c r="DL48" s="839"/>
      <c r="DM48" s="840"/>
      <c r="DN48" s="840"/>
      <c r="DO48" s="840"/>
      <c r="DP48" s="841"/>
      <c r="DQ48" s="839"/>
      <c r="DR48" s="840"/>
      <c r="DS48" s="840"/>
      <c r="DT48" s="840"/>
      <c r="DU48" s="841"/>
      <c r="DV48" s="842"/>
      <c r="DW48" s="843"/>
      <c r="DX48" s="843"/>
      <c r="DY48" s="843"/>
      <c r="DZ48" s="844"/>
      <c r="EA48" s="222"/>
    </row>
    <row r="49" spans="1:131" s="223" customFormat="1" ht="26.25" customHeight="1">
      <c r="A49" s="237">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28"/>
      <c r="BK49" s="228"/>
      <c r="BL49" s="228"/>
      <c r="BM49" s="228"/>
      <c r="BN49" s="228"/>
      <c r="BO49" s="241"/>
      <c r="BP49" s="241"/>
      <c r="BQ49" s="238">
        <v>43</v>
      </c>
      <c r="BR49" s="239"/>
      <c r="BS49" s="828"/>
      <c r="BT49" s="829"/>
      <c r="BU49" s="829"/>
      <c r="BV49" s="829"/>
      <c r="BW49" s="829"/>
      <c r="BX49" s="829"/>
      <c r="BY49" s="829"/>
      <c r="BZ49" s="829"/>
      <c r="CA49" s="829"/>
      <c r="CB49" s="829"/>
      <c r="CC49" s="829"/>
      <c r="CD49" s="829"/>
      <c r="CE49" s="829"/>
      <c r="CF49" s="829"/>
      <c r="CG49" s="830"/>
      <c r="CH49" s="839"/>
      <c r="CI49" s="840"/>
      <c r="CJ49" s="840"/>
      <c r="CK49" s="840"/>
      <c r="CL49" s="841"/>
      <c r="CM49" s="839"/>
      <c r="CN49" s="840"/>
      <c r="CO49" s="840"/>
      <c r="CP49" s="840"/>
      <c r="CQ49" s="841"/>
      <c r="CR49" s="839"/>
      <c r="CS49" s="840"/>
      <c r="CT49" s="840"/>
      <c r="CU49" s="840"/>
      <c r="CV49" s="841"/>
      <c r="CW49" s="839"/>
      <c r="CX49" s="840"/>
      <c r="CY49" s="840"/>
      <c r="CZ49" s="840"/>
      <c r="DA49" s="841"/>
      <c r="DB49" s="839"/>
      <c r="DC49" s="840"/>
      <c r="DD49" s="840"/>
      <c r="DE49" s="840"/>
      <c r="DF49" s="841"/>
      <c r="DG49" s="839"/>
      <c r="DH49" s="840"/>
      <c r="DI49" s="840"/>
      <c r="DJ49" s="840"/>
      <c r="DK49" s="841"/>
      <c r="DL49" s="839"/>
      <c r="DM49" s="840"/>
      <c r="DN49" s="840"/>
      <c r="DO49" s="840"/>
      <c r="DP49" s="841"/>
      <c r="DQ49" s="839"/>
      <c r="DR49" s="840"/>
      <c r="DS49" s="840"/>
      <c r="DT49" s="840"/>
      <c r="DU49" s="841"/>
      <c r="DV49" s="842"/>
      <c r="DW49" s="843"/>
      <c r="DX49" s="843"/>
      <c r="DY49" s="843"/>
      <c r="DZ49" s="844"/>
      <c r="EA49" s="222"/>
    </row>
    <row r="50" spans="1:131" s="223" customFormat="1" ht="26.25" customHeight="1">
      <c r="A50" s="237">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28"/>
      <c r="BK50" s="228"/>
      <c r="BL50" s="228"/>
      <c r="BM50" s="228"/>
      <c r="BN50" s="228"/>
      <c r="BO50" s="241"/>
      <c r="BP50" s="241"/>
      <c r="BQ50" s="238">
        <v>44</v>
      </c>
      <c r="BR50" s="239"/>
      <c r="BS50" s="828"/>
      <c r="BT50" s="829"/>
      <c r="BU50" s="829"/>
      <c r="BV50" s="829"/>
      <c r="BW50" s="829"/>
      <c r="BX50" s="829"/>
      <c r="BY50" s="829"/>
      <c r="BZ50" s="829"/>
      <c r="CA50" s="829"/>
      <c r="CB50" s="829"/>
      <c r="CC50" s="829"/>
      <c r="CD50" s="829"/>
      <c r="CE50" s="829"/>
      <c r="CF50" s="829"/>
      <c r="CG50" s="830"/>
      <c r="CH50" s="839"/>
      <c r="CI50" s="840"/>
      <c r="CJ50" s="840"/>
      <c r="CK50" s="840"/>
      <c r="CL50" s="841"/>
      <c r="CM50" s="839"/>
      <c r="CN50" s="840"/>
      <c r="CO50" s="840"/>
      <c r="CP50" s="840"/>
      <c r="CQ50" s="841"/>
      <c r="CR50" s="839"/>
      <c r="CS50" s="840"/>
      <c r="CT50" s="840"/>
      <c r="CU50" s="840"/>
      <c r="CV50" s="841"/>
      <c r="CW50" s="839"/>
      <c r="CX50" s="840"/>
      <c r="CY50" s="840"/>
      <c r="CZ50" s="840"/>
      <c r="DA50" s="841"/>
      <c r="DB50" s="839"/>
      <c r="DC50" s="840"/>
      <c r="DD50" s="840"/>
      <c r="DE50" s="840"/>
      <c r="DF50" s="841"/>
      <c r="DG50" s="839"/>
      <c r="DH50" s="840"/>
      <c r="DI50" s="840"/>
      <c r="DJ50" s="840"/>
      <c r="DK50" s="841"/>
      <c r="DL50" s="839"/>
      <c r="DM50" s="840"/>
      <c r="DN50" s="840"/>
      <c r="DO50" s="840"/>
      <c r="DP50" s="841"/>
      <c r="DQ50" s="839"/>
      <c r="DR50" s="840"/>
      <c r="DS50" s="840"/>
      <c r="DT50" s="840"/>
      <c r="DU50" s="841"/>
      <c r="DV50" s="842"/>
      <c r="DW50" s="843"/>
      <c r="DX50" s="843"/>
      <c r="DY50" s="843"/>
      <c r="DZ50" s="844"/>
      <c r="EA50" s="222"/>
    </row>
    <row r="51" spans="1:131" s="223" customFormat="1" ht="26.25" customHeight="1">
      <c r="A51" s="237">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28"/>
      <c r="BK51" s="228"/>
      <c r="BL51" s="228"/>
      <c r="BM51" s="228"/>
      <c r="BN51" s="228"/>
      <c r="BO51" s="241"/>
      <c r="BP51" s="241"/>
      <c r="BQ51" s="238">
        <v>45</v>
      </c>
      <c r="BR51" s="239"/>
      <c r="BS51" s="828"/>
      <c r="BT51" s="829"/>
      <c r="BU51" s="829"/>
      <c r="BV51" s="829"/>
      <c r="BW51" s="829"/>
      <c r="BX51" s="829"/>
      <c r="BY51" s="829"/>
      <c r="BZ51" s="829"/>
      <c r="CA51" s="829"/>
      <c r="CB51" s="829"/>
      <c r="CC51" s="829"/>
      <c r="CD51" s="829"/>
      <c r="CE51" s="829"/>
      <c r="CF51" s="829"/>
      <c r="CG51" s="830"/>
      <c r="CH51" s="839"/>
      <c r="CI51" s="840"/>
      <c r="CJ51" s="840"/>
      <c r="CK51" s="840"/>
      <c r="CL51" s="841"/>
      <c r="CM51" s="839"/>
      <c r="CN51" s="840"/>
      <c r="CO51" s="840"/>
      <c r="CP51" s="840"/>
      <c r="CQ51" s="841"/>
      <c r="CR51" s="839"/>
      <c r="CS51" s="840"/>
      <c r="CT51" s="840"/>
      <c r="CU51" s="840"/>
      <c r="CV51" s="841"/>
      <c r="CW51" s="839"/>
      <c r="CX51" s="840"/>
      <c r="CY51" s="840"/>
      <c r="CZ51" s="840"/>
      <c r="DA51" s="841"/>
      <c r="DB51" s="839"/>
      <c r="DC51" s="840"/>
      <c r="DD51" s="840"/>
      <c r="DE51" s="840"/>
      <c r="DF51" s="841"/>
      <c r="DG51" s="839"/>
      <c r="DH51" s="840"/>
      <c r="DI51" s="840"/>
      <c r="DJ51" s="840"/>
      <c r="DK51" s="841"/>
      <c r="DL51" s="839"/>
      <c r="DM51" s="840"/>
      <c r="DN51" s="840"/>
      <c r="DO51" s="840"/>
      <c r="DP51" s="841"/>
      <c r="DQ51" s="839"/>
      <c r="DR51" s="840"/>
      <c r="DS51" s="840"/>
      <c r="DT51" s="840"/>
      <c r="DU51" s="841"/>
      <c r="DV51" s="842"/>
      <c r="DW51" s="843"/>
      <c r="DX51" s="843"/>
      <c r="DY51" s="843"/>
      <c r="DZ51" s="844"/>
      <c r="EA51" s="222"/>
    </row>
    <row r="52" spans="1:131" s="223" customFormat="1" ht="26.25" customHeight="1">
      <c r="A52" s="237">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28"/>
      <c r="BK52" s="228"/>
      <c r="BL52" s="228"/>
      <c r="BM52" s="228"/>
      <c r="BN52" s="228"/>
      <c r="BO52" s="241"/>
      <c r="BP52" s="241"/>
      <c r="BQ52" s="238">
        <v>46</v>
      </c>
      <c r="BR52" s="239"/>
      <c r="BS52" s="828"/>
      <c r="BT52" s="829"/>
      <c r="BU52" s="829"/>
      <c r="BV52" s="829"/>
      <c r="BW52" s="829"/>
      <c r="BX52" s="829"/>
      <c r="BY52" s="829"/>
      <c r="BZ52" s="829"/>
      <c r="CA52" s="829"/>
      <c r="CB52" s="829"/>
      <c r="CC52" s="829"/>
      <c r="CD52" s="829"/>
      <c r="CE52" s="829"/>
      <c r="CF52" s="829"/>
      <c r="CG52" s="830"/>
      <c r="CH52" s="839"/>
      <c r="CI52" s="840"/>
      <c r="CJ52" s="840"/>
      <c r="CK52" s="840"/>
      <c r="CL52" s="841"/>
      <c r="CM52" s="839"/>
      <c r="CN52" s="840"/>
      <c r="CO52" s="840"/>
      <c r="CP52" s="840"/>
      <c r="CQ52" s="841"/>
      <c r="CR52" s="839"/>
      <c r="CS52" s="840"/>
      <c r="CT52" s="840"/>
      <c r="CU52" s="840"/>
      <c r="CV52" s="841"/>
      <c r="CW52" s="839"/>
      <c r="CX52" s="840"/>
      <c r="CY52" s="840"/>
      <c r="CZ52" s="840"/>
      <c r="DA52" s="841"/>
      <c r="DB52" s="839"/>
      <c r="DC52" s="840"/>
      <c r="DD52" s="840"/>
      <c r="DE52" s="840"/>
      <c r="DF52" s="841"/>
      <c r="DG52" s="839"/>
      <c r="DH52" s="840"/>
      <c r="DI52" s="840"/>
      <c r="DJ52" s="840"/>
      <c r="DK52" s="841"/>
      <c r="DL52" s="839"/>
      <c r="DM52" s="840"/>
      <c r="DN52" s="840"/>
      <c r="DO52" s="840"/>
      <c r="DP52" s="841"/>
      <c r="DQ52" s="839"/>
      <c r="DR52" s="840"/>
      <c r="DS52" s="840"/>
      <c r="DT52" s="840"/>
      <c r="DU52" s="841"/>
      <c r="DV52" s="842"/>
      <c r="DW52" s="843"/>
      <c r="DX52" s="843"/>
      <c r="DY52" s="843"/>
      <c r="DZ52" s="844"/>
      <c r="EA52" s="222"/>
    </row>
    <row r="53" spans="1:131" s="223" customFormat="1" ht="26.25" customHeight="1">
      <c r="A53" s="237">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28"/>
      <c r="BK53" s="228"/>
      <c r="BL53" s="228"/>
      <c r="BM53" s="228"/>
      <c r="BN53" s="228"/>
      <c r="BO53" s="241"/>
      <c r="BP53" s="241"/>
      <c r="BQ53" s="238">
        <v>47</v>
      </c>
      <c r="BR53" s="239"/>
      <c r="BS53" s="828"/>
      <c r="BT53" s="829"/>
      <c r="BU53" s="829"/>
      <c r="BV53" s="829"/>
      <c r="BW53" s="829"/>
      <c r="BX53" s="829"/>
      <c r="BY53" s="829"/>
      <c r="BZ53" s="829"/>
      <c r="CA53" s="829"/>
      <c r="CB53" s="829"/>
      <c r="CC53" s="829"/>
      <c r="CD53" s="829"/>
      <c r="CE53" s="829"/>
      <c r="CF53" s="829"/>
      <c r="CG53" s="830"/>
      <c r="CH53" s="839"/>
      <c r="CI53" s="840"/>
      <c r="CJ53" s="840"/>
      <c r="CK53" s="840"/>
      <c r="CL53" s="841"/>
      <c r="CM53" s="839"/>
      <c r="CN53" s="840"/>
      <c r="CO53" s="840"/>
      <c r="CP53" s="840"/>
      <c r="CQ53" s="841"/>
      <c r="CR53" s="839"/>
      <c r="CS53" s="840"/>
      <c r="CT53" s="840"/>
      <c r="CU53" s="840"/>
      <c r="CV53" s="841"/>
      <c r="CW53" s="839"/>
      <c r="CX53" s="840"/>
      <c r="CY53" s="840"/>
      <c r="CZ53" s="840"/>
      <c r="DA53" s="841"/>
      <c r="DB53" s="839"/>
      <c r="DC53" s="840"/>
      <c r="DD53" s="840"/>
      <c r="DE53" s="840"/>
      <c r="DF53" s="841"/>
      <c r="DG53" s="839"/>
      <c r="DH53" s="840"/>
      <c r="DI53" s="840"/>
      <c r="DJ53" s="840"/>
      <c r="DK53" s="841"/>
      <c r="DL53" s="839"/>
      <c r="DM53" s="840"/>
      <c r="DN53" s="840"/>
      <c r="DO53" s="840"/>
      <c r="DP53" s="841"/>
      <c r="DQ53" s="839"/>
      <c r="DR53" s="840"/>
      <c r="DS53" s="840"/>
      <c r="DT53" s="840"/>
      <c r="DU53" s="841"/>
      <c r="DV53" s="842"/>
      <c r="DW53" s="843"/>
      <c r="DX53" s="843"/>
      <c r="DY53" s="843"/>
      <c r="DZ53" s="844"/>
      <c r="EA53" s="222"/>
    </row>
    <row r="54" spans="1:131" s="223" customFormat="1" ht="26.25" customHeight="1">
      <c r="A54" s="237">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28"/>
      <c r="BK54" s="228"/>
      <c r="BL54" s="228"/>
      <c r="BM54" s="228"/>
      <c r="BN54" s="228"/>
      <c r="BO54" s="241"/>
      <c r="BP54" s="241"/>
      <c r="BQ54" s="238">
        <v>48</v>
      </c>
      <c r="BR54" s="239"/>
      <c r="BS54" s="828"/>
      <c r="BT54" s="829"/>
      <c r="BU54" s="829"/>
      <c r="BV54" s="829"/>
      <c r="BW54" s="829"/>
      <c r="BX54" s="829"/>
      <c r="BY54" s="829"/>
      <c r="BZ54" s="829"/>
      <c r="CA54" s="829"/>
      <c r="CB54" s="829"/>
      <c r="CC54" s="829"/>
      <c r="CD54" s="829"/>
      <c r="CE54" s="829"/>
      <c r="CF54" s="829"/>
      <c r="CG54" s="830"/>
      <c r="CH54" s="839"/>
      <c r="CI54" s="840"/>
      <c r="CJ54" s="840"/>
      <c r="CK54" s="840"/>
      <c r="CL54" s="841"/>
      <c r="CM54" s="839"/>
      <c r="CN54" s="840"/>
      <c r="CO54" s="840"/>
      <c r="CP54" s="840"/>
      <c r="CQ54" s="841"/>
      <c r="CR54" s="839"/>
      <c r="CS54" s="840"/>
      <c r="CT54" s="840"/>
      <c r="CU54" s="840"/>
      <c r="CV54" s="841"/>
      <c r="CW54" s="839"/>
      <c r="CX54" s="840"/>
      <c r="CY54" s="840"/>
      <c r="CZ54" s="840"/>
      <c r="DA54" s="841"/>
      <c r="DB54" s="839"/>
      <c r="DC54" s="840"/>
      <c r="DD54" s="840"/>
      <c r="DE54" s="840"/>
      <c r="DF54" s="841"/>
      <c r="DG54" s="839"/>
      <c r="DH54" s="840"/>
      <c r="DI54" s="840"/>
      <c r="DJ54" s="840"/>
      <c r="DK54" s="841"/>
      <c r="DL54" s="839"/>
      <c r="DM54" s="840"/>
      <c r="DN54" s="840"/>
      <c r="DO54" s="840"/>
      <c r="DP54" s="841"/>
      <c r="DQ54" s="839"/>
      <c r="DR54" s="840"/>
      <c r="DS54" s="840"/>
      <c r="DT54" s="840"/>
      <c r="DU54" s="841"/>
      <c r="DV54" s="842"/>
      <c r="DW54" s="843"/>
      <c r="DX54" s="843"/>
      <c r="DY54" s="843"/>
      <c r="DZ54" s="844"/>
      <c r="EA54" s="222"/>
    </row>
    <row r="55" spans="1:131" s="223" customFormat="1" ht="26.25" customHeight="1">
      <c r="A55" s="237">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28"/>
      <c r="BK55" s="228"/>
      <c r="BL55" s="228"/>
      <c r="BM55" s="228"/>
      <c r="BN55" s="228"/>
      <c r="BO55" s="241"/>
      <c r="BP55" s="241"/>
      <c r="BQ55" s="238">
        <v>49</v>
      </c>
      <c r="BR55" s="239"/>
      <c r="BS55" s="828"/>
      <c r="BT55" s="829"/>
      <c r="BU55" s="829"/>
      <c r="BV55" s="829"/>
      <c r="BW55" s="829"/>
      <c r="BX55" s="829"/>
      <c r="BY55" s="829"/>
      <c r="BZ55" s="829"/>
      <c r="CA55" s="829"/>
      <c r="CB55" s="829"/>
      <c r="CC55" s="829"/>
      <c r="CD55" s="829"/>
      <c r="CE55" s="829"/>
      <c r="CF55" s="829"/>
      <c r="CG55" s="830"/>
      <c r="CH55" s="839"/>
      <c r="CI55" s="840"/>
      <c r="CJ55" s="840"/>
      <c r="CK55" s="840"/>
      <c r="CL55" s="841"/>
      <c r="CM55" s="839"/>
      <c r="CN55" s="840"/>
      <c r="CO55" s="840"/>
      <c r="CP55" s="840"/>
      <c r="CQ55" s="841"/>
      <c r="CR55" s="839"/>
      <c r="CS55" s="840"/>
      <c r="CT55" s="840"/>
      <c r="CU55" s="840"/>
      <c r="CV55" s="841"/>
      <c r="CW55" s="839"/>
      <c r="CX55" s="840"/>
      <c r="CY55" s="840"/>
      <c r="CZ55" s="840"/>
      <c r="DA55" s="841"/>
      <c r="DB55" s="839"/>
      <c r="DC55" s="840"/>
      <c r="DD55" s="840"/>
      <c r="DE55" s="840"/>
      <c r="DF55" s="841"/>
      <c r="DG55" s="839"/>
      <c r="DH55" s="840"/>
      <c r="DI55" s="840"/>
      <c r="DJ55" s="840"/>
      <c r="DK55" s="841"/>
      <c r="DL55" s="839"/>
      <c r="DM55" s="840"/>
      <c r="DN55" s="840"/>
      <c r="DO55" s="840"/>
      <c r="DP55" s="841"/>
      <c r="DQ55" s="839"/>
      <c r="DR55" s="840"/>
      <c r="DS55" s="840"/>
      <c r="DT55" s="840"/>
      <c r="DU55" s="841"/>
      <c r="DV55" s="842"/>
      <c r="DW55" s="843"/>
      <c r="DX55" s="843"/>
      <c r="DY55" s="843"/>
      <c r="DZ55" s="844"/>
      <c r="EA55" s="222"/>
    </row>
    <row r="56" spans="1:131" s="223" customFormat="1" ht="26.25" customHeight="1">
      <c r="A56" s="237">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28"/>
      <c r="BK56" s="228"/>
      <c r="BL56" s="228"/>
      <c r="BM56" s="228"/>
      <c r="BN56" s="228"/>
      <c r="BO56" s="241"/>
      <c r="BP56" s="241"/>
      <c r="BQ56" s="238">
        <v>50</v>
      </c>
      <c r="BR56" s="239"/>
      <c r="BS56" s="828"/>
      <c r="BT56" s="829"/>
      <c r="BU56" s="829"/>
      <c r="BV56" s="829"/>
      <c r="BW56" s="829"/>
      <c r="BX56" s="829"/>
      <c r="BY56" s="829"/>
      <c r="BZ56" s="829"/>
      <c r="CA56" s="829"/>
      <c r="CB56" s="829"/>
      <c r="CC56" s="829"/>
      <c r="CD56" s="829"/>
      <c r="CE56" s="829"/>
      <c r="CF56" s="829"/>
      <c r="CG56" s="830"/>
      <c r="CH56" s="839"/>
      <c r="CI56" s="840"/>
      <c r="CJ56" s="840"/>
      <c r="CK56" s="840"/>
      <c r="CL56" s="841"/>
      <c r="CM56" s="839"/>
      <c r="CN56" s="840"/>
      <c r="CO56" s="840"/>
      <c r="CP56" s="840"/>
      <c r="CQ56" s="841"/>
      <c r="CR56" s="839"/>
      <c r="CS56" s="840"/>
      <c r="CT56" s="840"/>
      <c r="CU56" s="840"/>
      <c r="CV56" s="841"/>
      <c r="CW56" s="839"/>
      <c r="CX56" s="840"/>
      <c r="CY56" s="840"/>
      <c r="CZ56" s="840"/>
      <c r="DA56" s="841"/>
      <c r="DB56" s="839"/>
      <c r="DC56" s="840"/>
      <c r="DD56" s="840"/>
      <c r="DE56" s="840"/>
      <c r="DF56" s="841"/>
      <c r="DG56" s="839"/>
      <c r="DH56" s="840"/>
      <c r="DI56" s="840"/>
      <c r="DJ56" s="840"/>
      <c r="DK56" s="841"/>
      <c r="DL56" s="839"/>
      <c r="DM56" s="840"/>
      <c r="DN56" s="840"/>
      <c r="DO56" s="840"/>
      <c r="DP56" s="841"/>
      <c r="DQ56" s="839"/>
      <c r="DR56" s="840"/>
      <c r="DS56" s="840"/>
      <c r="DT56" s="840"/>
      <c r="DU56" s="841"/>
      <c r="DV56" s="842"/>
      <c r="DW56" s="843"/>
      <c r="DX56" s="843"/>
      <c r="DY56" s="843"/>
      <c r="DZ56" s="844"/>
      <c r="EA56" s="222"/>
    </row>
    <row r="57" spans="1:131" s="223" customFormat="1" ht="26.25" customHeight="1">
      <c r="A57" s="237">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28"/>
      <c r="BK57" s="228"/>
      <c r="BL57" s="228"/>
      <c r="BM57" s="228"/>
      <c r="BN57" s="228"/>
      <c r="BO57" s="241"/>
      <c r="BP57" s="241"/>
      <c r="BQ57" s="238">
        <v>51</v>
      </c>
      <c r="BR57" s="239"/>
      <c r="BS57" s="828"/>
      <c r="BT57" s="829"/>
      <c r="BU57" s="829"/>
      <c r="BV57" s="829"/>
      <c r="BW57" s="829"/>
      <c r="BX57" s="829"/>
      <c r="BY57" s="829"/>
      <c r="BZ57" s="829"/>
      <c r="CA57" s="829"/>
      <c r="CB57" s="829"/>
      <c r="CC57" s="829"/>
      <c r="CD57" s="829"/>
      <c r="CE57" s="829"/>
      <c r="CF57" s="829"/>
      <c r="CG57" s="830"/>
      <c r="CH57" s="839"/>
      <c r="CI57" s="840"/>
      <c r="CJ57" s="840"/>
      <c r="CK57" s="840"/>
      <c r="CL57" s="841"/>
      <c r="CM57" s="839"/>
      <c r="CN57" s="840"/>
      <c r="CO57" s="840"/>
      <c r="CP57" s="840"/>
      <c r="CQ57" s="841"/>
      <c r="CR57" s="839"/>
      <c r="CS57" s="840"/>
      <c r="CT57" s="840"/>
      <c r="CU57" s="840"/>
      <c r="CV57" s="841"/>
      <c r="CW57" s="839"/>
      <c r="CX57" s="840"/>
      <c r="CY57" s="840"/>
      <c r="CZ57" s="840"/>
      <c r="DA57" s="841"/>
      <c r="DB57" s="839"/>
      <c r="DC57" s="840"/>
      <c r="DD57" s="840"/>
      <c r="DE57" s="840"/>
      <c r="DF57" s="841"/>
      <c r="DG57" s="839"/>
      <c r="DH57" s="840"/>
      <c r="DI57" s="840"/>
      <c r="DJ57" s="840"/>
      <c r="DK57" s="841"/>
      <c r="DL57" s="839"/>
      <c r="DM57" s="840"/>
      <c r="DN57" s="840"/>
      <c r="DO57" s="840"/>
      <c r="DP57" s="841"/>
      <c r="DQ57" s="839"/>
      <c r="DR57" s="840"/>
      <c r="DS57" s="840"/>
      <c r="DT57" s="840"/>
      <c r="DU57" s="841"/>
      <c r="DV57" s="842"/>
      <c r="DW57" s="843"/>
      <c r="DX57" s="843"/>
      <c r="DY57" s="843"/>
      <c r="DZ57" s="844"/>
      <c r="EA57" s="222"/>
    </row>
    <row r="58" spans="1:131" s="223" customFormat="1" ht="26.25" customHeight="1">
      <c r="A58" s="237">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28"/>
      <c r="BK58" s="228"/>
      <c r="BL58" s="228"/>
      <c r="BM58" s="228"/>
      <c r="BN58" s="228"/>
      <c r="BO58" s="241"/>
      <c r="BP58" s="241"/>
      <c r="BQ58" s="238">
        <v>52</v>
      </c>
      <c r="BR58" s="239"/>
      <c r="BS58" s="828"/>
      <c r="BT58" s="829"/>
      <c r="BU58" s="829"/>
      <c r="BV58" s="829"/>
      <c r="BW58" s="829"/>
      <c r="BX58" s="829"/>
      <c r="BY58" s="829"/>
      <c r="BZ58" s="829"/>
      <c r="CA58" s="829"/>
      <c r="CB58" s="829"/>
      <c r="CC58" s="829"/>
      <c r="CD58" s="829"/>
      <c r="CE58" s="829"/>
      <c r="CF58" s="829"/>
      <c r="CG58" s="830"/>
      <c r="CH58" s="839"/>
      <c r="CI58" s="840"/>
      <c r="CJ58" s="840"/>
      <c r="CK58" s="840"/>
      <c r="CL58" s="841"/>
      <c r="CM58" s="839"/>
      <c r="CN58" s="840"/>
      <c r="CO58" s="840"/>
      <c r="CP58" s="840"/>
      <c r="CQ58" s="841"/>
      <c r="CR58" s="839"/>
      <c r="CS58" s="840"/>
      <c r="CT58" s="840"/>
      <c r="CU58" s="840"/>
      <c r="CV58" s="841"/>
      <c r="CW58" s="839"/>
      <c r="CX58" s="840"/>
      <c r="CY58" s="840"/>
      <c r="CZ58" s="840"/>
      <c r="DA58" s="841"/>
      <c r="DB58" s="839"/>
      <c r="DC58" s="840"/>
      <c r="DD58" s="840"/>
      <c r="DE58" s="840"/>
      <c r="DF58" s="841"/>
      <c r="DG58" s="839"/>
      <c r="DH58" s="840"/>
      <c r="DI58" s="840"/>
      <c r="DJ58" s="840"/>
      <c r="DK58" s="841"/>
      <c r="DL58" s="839"/>
      <c r="DM58" s="840"/>
      <c r="DN58" s="840"/>
      <c r="DO58" s="840"/>
      <c r="DP58" s="841"/>
      <c r="DQ58" s="839"/>
      <c r="DR58" s="840"/>
      <c r="DS58" s="840"/>
      <c r="DT58" s="840"/>
      <c r="DU58" s="841"/>
      <c r="DV58" s="842"/>
      <c r="DW58" s="843"/>
      <c r="DX58" s="843"/>
      <c r="DY58" s="843"/>
      <c r="DZ58" s="844"/>
      <c r="EA58" s="222"/>
    </row>
    <row r="59" spans="1:131" s="223" customFormat="1" ht="26.25" customHeight="1">
      <c r="A59" s="237">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28"/>
      <c r="BK59" s="228"/>
      <c r="BL59" s="228"/>
      <c r="BM59" s="228"/>
      <c r="BN59" s="228"/>
      <c r="BO59" s="241"/>
      <c r="BP59" s="241"/>
      <c r="BQ59" s="238">
        <v>53</v>
      </c>
      <c r="BR59" s="239"/>
      <c r="BS59" s="828"/>
      <c r="BT59" s="829"/>
      <c r="BU59" s="829"/>
      <c r="BV59" s="829"/>
      <c r="BW59" s="829"/>
      <c r="BX59" s="829"/>
      <c r="BY59" s="829"/>
      <c r="BZ59" s="829"/>
      <c r="CA59" s="829"/>
      <c r="CB59" s="829"/>
      <c r="CC59" s="829"/>
      <c r="CD59" s="829"/>
      <c r="CE59" s="829"/>
      <c r="CF59" s="829"/>
      <c r="CG59" s="830"/>
      <c r="CH59" s="839"/>
      <c r="CI59" s="840"/>
      <c r="CJ59" s="840"/>
      <c r="CK59" s="840"/>
      <c r="CL59" s="841"/>
      <c r="CM59" s="839"/>
      <c r="CN59" s="840"/>
      <c r="CO59" s="840"/>
      <c r="CP59" s="840"/>
      <c r="CQ59" s="841"/>
      <c r="CR59" s="839"/>
      <c r="CS59" s="840"/>
      <c r="CT59" s="840"/>
      <c r="CU59" s="840"/>
      <c r="CV59" s="841"/>
      <c r="CW59" s="839"/>
      <c r="CX59" s="840"/>
      <c r="CY59" s="840"/>
      <c r="CZ59" s="840"/>
      <c r="DA59" s="841"/>
      <c r="DB59" s="839"/>
      <c r="DC59" s="840"/>
      <c r="DD59" s="840"/>
      <c r="DE59" s="840"/>
      <c r="DF59" s="841"/>
      <c r="DG59" s="839"/>
      <c r="DH59" s="840"/>
      <c r="DI59" s="840"/>
      <c r="DJ59" s="840"/>
      <c r="DK59" s="841"/>
      <c r="DL59" s="839"/>
      <c r="DM59" s="840"/>
      <c r="DN59" s="840"/>
      <c r="DO59" s="840"/>
      <c r="DP59" s="841"/>
      <c r="DQ59" s="839"/>
      <c r="DR59" s="840"/>
      <c r="DS59" s="840"/>
      <c r="DT59" s="840"/>
      <c r="DU59" s="841"/>
      <c r="DV59" s="842"/>
      <c r="DW59" s="843"/>
      <c r="DX59" s="843"/>
      <c r="DY59" s="843"/>
      <c r="DZ59" s="844"/>
      <c r="EA59" s="222"/>
    </row>
    <row r="60" spans="1:131" s="223" customFormat="1" ht="26.25" customHeight="1">
      <c r="A60" s="237">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28"/>
      <c r="BK60" s="228"/>
      <c r="BL60" s="228"/>
      <c r="BM60" s="228"/>
      <c r="BN60" s="228"/>
      <c r="BO60" s="241"/>
      <c r="BP60" s="241"/>
      <c r="BQ60" s="238">
        <v>54</v>
      </c>
      <c r="BR60" s="239"/>
      <c r="BS60" s="828"/>
      <c r="BT60" s="829"/>
      <c r="BU60" s="829"/>
      <c r="BV60" s="829"/>
      <c r="BW60" s="829"/>
      <c r="BX60" s="829"/>
      <c r="BY60" s="829"/>
      <c r="BZ60" s="829"/>
      <c r="CA60" s="829"/>
      <c r="CB60" s="829"/>
      <c r="CC60" s="829"/>
      <c r="CD60" s="829"/>
      <c r="CE60" s="829"/>
      <c r="CF60" s="829"/>
      <c r="CG60" s="830"/>
      <c r="CH60" s="839"/>
      <c r="CI60" s="840"/>
      <c r="CJ60" s="840"/>
      <c r="CK60" s="840"/>
      <c r="CL60" s="841"/>
      <c r="CM60" s="839"/>
      <c r="CN60" s="840"/>
      <c r="CO60" s="840"/>
      <c r="CP60" s="840"/>
      <c r="CQ60" s="841"/>
      <c r="CR60" s="839"/>
      <c r="CS60" s="840"/>
      <c r="CT60" s="840"/>
      <c r="CU60" s="840"/>
      <c r="CV60" s="841"/>
      <c r="CW60" s="839"/>
      <c r="CX60" s="840"/>
      <c r="CY60" s="840"/>
      <c r="CZ60" s="840"/>
      <c r="DA60" s="841"/>
      <c r="DB60" s="839"/>
      <c r="DC60" s="840"/>
      <c r="DD60" s="840"/>
      <c r="DE60" s="840"/>
      <c r="DF60" s="841"/>
      <c r="DG60" s="839"/>
      <c r="DH60" s="840"/>
      <c r="DI60" s="840"/>
      <c r="DJ60" s="840"/>
      <c r="DK60" s="841"/>
      <c r="DL60" s="839"/>
      <c r="DM60" s="840"/>
      <c r="DN60" s="840"/>
      <c r="DO60" s="840"/>
      <c r="DP60" s="841"/>
      <c r="DQ60" s="839"/>
      <c r="DR60" s="840"/>
      <c r="DS60" s="840"/>
      <c r="DT60" s="840"/>
      <c r="DU60" s="841"/>
      <c r="DV60" s="842"/>
      <c r="DW60" s="843"/>
      <c r="DX60" s="843"/>
      <c r="DY60" s="843"/>
      <c r="DZ60" s="844"/>
      <c r="EA60" s="222"/>
    </row>
    <row r="61" spans="1:131" s="223" customFormat="1" ht="26.25" customHeight="1" thickBot="1">
      <c r="A61" s="237">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28"/>
      <c r="BK61" s="228"/>
      <c r="BL61" s="228"/>
      <c r="BM61" s="228"/>
      <c r="BN61" s="228"/>
      <c r="BO61" s="241"/>
      <c r="BP61" s="241"/>
      <c r="BQ61" s="238">
        <v>55</v>
      </c>
      <c r="BR61" s="239"/>
      <c r="BS61" s="828"/>
      <c r="BT61" s="829"/>
      <c r="BU61" s="829"/>
      <c r="BV61" s="829"/>
      <c r="BW61" s="829"/>
      <c r="BX61" s="829"/>
      <c r="BY61" s="829"/>
      <c r="BZ61" s="829"/>
      <c r="CA61" s="829"/>
      <c r="CB61" s="829"/>
      <c r="CC61" s="829"/>
      <c r="CD61" s="829"/>
      <c r="CE61" s="829"/>
      <c r="CF61" s="829"/>
      <c r="CG61" s="830"/>
      <c r="CH61" s="839"/>
      <c r="CI61" s="840"/>
      <c r="CJ61" s="840"/>
      <c r="CK61" s="840"/>
      <c r="CL61" s="841"/>
      <c r="CM61" s="839"/>
      <c r="CN61" s="840"/>
      <c r="CO61" s="840"/>
      <c r="CP61" s="840"/>
      <c r="CQ61" s="841"/>
      <c r="CR61" s="839"/>
      <c r="CS61" s="840"/>
      <c r="CT61" s="840"/>
      <c r="CU61" s="840"/>
      <c r="CV61" s="841"/>
      <c r="CW61" s="839"/>
      <c r="CX61" s="840"/>
      <c r="CY61" s="840"/>
      <c r="CZ61" s="840"/>
      <c r="DA61" s="841"/>
      <c r="DB61" s="839"/>
      <c r="DC61" s="840"/>
      <c r="DD61" s="840"/>
      <c r="DE61" s="840"/>
      <c r="DF61" s="841"/>
      <c r="DG61" s="839"/>
      <c r="DH61" s="840"/>
      <c r="DI61" s="840"/>
      <c r="DJ61" s="840"/>
      <c r="DK61" s="841"/>
      <c r="DL61" s="839"/>
      <c r="DM61" s="840"/>
      <c r="DN61" s="840"/>
      <c r="DO61" s="840"/>
      <c r="DP61" s="841"/>
      <c r="DQ61" s="839"/>
      <c r="DR61" s="840"/>
      <c r="DS61" s="840"/>
      <c r="DT61" s="840"/>
      <c r="DU61" s="841"/>
      <c r="DV61" s="842"/>
      <c r="DW61" s="843"/>
      <c r="DX61" s="843"/>
      <c r="DY61" s="843"/>
      <c r="DZ61" s="844"/>
      <c r="EA61" s="222"/>
    </row>
    <row r="62" spans="1:131" s="223" customFormat="1" ht="26.25" customHeight="1">
      <c r="A62" s="237">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399</v>
      </c>
      <c r="BK62" s="865"/>
      <c r="BL62" s="865"/>
      <c r="BM62" s="865"/>
      <c r="BN62" s="866"/>
      <c r="BO62" s="241"/>
      <c r="BP62" s="241"/>
      <c r="BQ62" s="238">
        <v>56</v>
      </c>
      <c r="BR62" s="239"/>
      <c r="BS62" s="828"/>
      <c r="BT62" s="829"/>
      <c r="BU62" s="829"/>
      <c r="BV62" s="829"/>
      <c r="BW62" s="829"/>
      <c r="BX62" s="829"/>
      <c r="BY62" s="829"/>
      <c r="BZ62" s="829"/>
      <c r="CA62" s="829"/>
      <c r="CB62" s="829"/>
      <c r="CC62" s="829"/>
      <c r="CD62" s="829"/>
      <c r="CE62" s="829"/>
      <c r="CF62" s="829"/>
      <c r="CG62" s="830"/>
      <c r="CH62" s="839"/>
      <c r="CI62" s="840"/>
      <c r="CJ62" s="840"/>
      <c r="CK62" s="840"/>
      <c r="CL62" s="841"/>
      <c r="CM62" s="839"/>
      <c r="CN62" s="840"/>
      <c r="CO62" s="840"/>
      <c r="CP62" s="840"/>
      <c r="CQ62" s="841"/>
      <c r="CR62" s="839"/>
      <c r="CS62" s="840"/>
      <c r="CT62" s="840"/>
      <c r="CU62" s="840"/>
      <c r="CV62" s="841"/>
      <c r="CW62" s="839"/>
      <c r="CX62" s="840"/>
      <c r="CY62" s="840"/>
      <c r="CZ62" s="840"/>
      <c r="DA62" s="841"/>
      <c r="DB62" s="839"/>
      <c r="DC62" s="840"/>
      <c r="DD62" s="840"/>
      <c r="DE62" s="840"/>
      <c r="DF62" s="841"/>
      <c r="DG62" s="839"/>
      <c r="DH62" s="840"/>
      <c r="DI62" s="840"/>
      <c r="DJ62" s="840"/>
      <c r="DK62" s="841"/>
      <c r="DL62" s="839"/>
      <c r="DM62" s="840"/>
      <c r="DN62" s="840"/>
      <c r="DO62" s="840"/>
      <c r="DP62" s="841"/>
      <c r="DQ62" s="839"/>
      <c r="DR62" s="840"/>
      <c r="DS62" s="840"/>
      <c r="DT62" s="840"/>
      <c r="DU62" s="841"/>
      <c r="DV62" s="842"/>
      <c r="DW62" s="843"/>
      <c r="DX62" s="843"/>
      <c r="DY62" s="843"/>
      <c r="DZ62" s="844"/>
      <c r="EA62" s="222"/>
    </row>
    <row r="63" spans="1:131" s="223" customFormat="1" ht="26.25" customHeight="1" thickBot="1">
      <c r="A63" s="240" t="s">
        <v>378</v>
      </c>
      <c r="B63" s="849" t="s">
        <v>400</v>
      </c>
      <c r="C63" s="850"/>
      <c r="D63" s="850"/>
      <c r="E63" s="850"/>
      <c r="F63" s="850"/>
      <c r="G63" s="850"/>
      <c r="H63" s="850"/>
      <c r="I63" s="850"/>
      <c r="J63" s="850"/>
      <c r="K63" s="850"/>
      <c r="L63" s="850"/>
      <c r="M63" s="850"/>
      <c r="N63" s="850"/>
      <c r="O63" s="850"/>
      <c r="P63" s="851"/>
      <c r="Q63" s="897"/>
      <c r="R63" s="898"/>
      <c r="S63" s="898"/>
      <c r="T63" s="898"/>
      <c r="U63" s="898"/>
      <c r="V63" s="898"/>
      <c r="W63" s="898"/>
      <c r="X63" s="898"/>
      <c r="Y63" s="898"/>
      <c r="Z63" s="898"/>
      <c r="AA63" s="898"/>
      <c r="AB63" s="898"/>
      <c r="AC63" s="898"/>
      <c r="AD63" s="898"/>
      <c r="AE63" s="899"/>
      <c r="AF63" s="900">
        <v>498</v>
      </c>
      <c r="AG63" s="901"/>
      <c r="AH63" s="901"/>
      <c r="AI63" s="901"/>
      <c r="AJ63" s="902"/>
      <c r="AK63" s="903"/>
      <c r="AL63" s="898"/>
      <c r="AM63" s="898"/>
      <c r="AN63" s="898"/>
      <c r="AO63" s="898"/>
      <c r="AP63" s="901">
        <f>SUM(AP28:AT33)</f>
        <v>4967</v>
      </c>
      <c r="AQ63" s="901"/>
      <c r="AR63" s="901"/>
      <c r="AS63" s="901"/>
      <c r="AT63" s="901"/>
      <c r="AU63" s="901">
        <f>SUM(AU28:AY33)</f>
        <v>3347</v>
      </c>
      <c r="AV63" s="901"/>
      <c r="AW63" s="901"/>
      <c r="AX63" s="901"/>
      <c r="AY63" s="901"/>
      <c r="AZ63" s="905"/>
      <c r="BA63" s="905"/>
      <c r="BB63" s="905"/>
      <c r="BC63" s="905"/>
      <c r="BD63" s="905"/>
      <c r="BE63" s="906"/>
      <c r="BF63" s="906"/>
      <c r="BG63" s="906"/>
      <c r="BH63" s="906"/>
      <c r="BI63" s="907"/>
      <c r="BJ63" s="908" t="s">
        <v>401</v>
      </c>
      <c r="BK63" s="909"/>
      <c r="BL63" s="909"/>
      <c r="BM63" s="909"/>
      <c r="BN63" s="910"/>
      <c r="BO63" s="241"/>
      <c r="BP63" s="241"/>
      <c r="BQ63" s="238">
        <v>57</v>
      </c>
      <c r="BR63" s="239"/>
      <c r="BS63" s="828"/>
      <c r="BT63" s="829"/>
      <c r="BU63" s="829"/>
      <c r="BV63" s="829"/>
      <c r="BW63" s="829"/>
      <c r="BX63" s="829"/>
      <c r="BY63" s="829"/>
      <c r="BZ63" s="829"/>
      <c r="CA63" s="829"/>
      <c r="CB63" s="829"/>
      <c r="CC63" s="829"/>
      <c r="CD63" s="829"/>
      <c r="CE63" s="829"/>
      <c r="CF63" s="829"/>
      <c r="CG63" s="830"/>
      <c r="CH63" s="839"/>
      <c r="CI63" s="840"/>
      <c r="CJ63" s="840"/>
      <c r="CK63" s="840"/>
      <c r="CL63" s="841"/>
      <c r="CM63" s="839"/>
      <c r="CN63" s="840"/>
      <c r="CO63" s="840"/>
      <c r="CP63" s="840"/>
      <c r="CQ63" s="841"/>
      <c r="CR63" s="839"/>
      <c r="CS63" s="840"/>
      <c r="CT63" s="840"/>
      <c r="CU63" s="840"/>
      <c r="CV63" s="841"/>
      <c r="CW63" s="839"/>
      <c r="CX63" s="840"/>
      <c r="CY63" s="840"/>
      <c r="CZ63" s="840"/>
      <c r="DA63" s="841"/>
      <c r="DB63" s="839"/>
      <c r="DC63" s="840"/>
      <c r="DD63" s="840"/>
      <c r="DE63" s="840"/>
      <c r="DF63" s="841"/>
      <c r="DG63" s="839"/>
      <c r="DH63" s="840"/>
      <c r="DI63" s="840"/>
      <c r="DJ63" s="840"/>
      <c r="DK63" s="841"/>
      <c r="DL63" s="839"/>
      <c r="DM63" s="840"/>
      <c r="DN63" s="840"/>
      <c r="DO63" s="840"/>
      <c r="DP63" s="841"/>
      <c r="DQ63" s="839"/>
      <c r="DR63" s="840"/>
      <c r="DS63" s="840"/>
      <c r="DT63" s="840"/>
      <c r="DU63" s="841"/>
      <c r="DV63" s="842"/>
      <c r="DW63" s="843"/>
      <c r="DX63" s="843"/>
      <c r="DY63" s="843"/>
      <c r="DZ63" s="844"/>
      <c r="EA63" s="222"/>
    </row>
    <row r="64" spans="1:131" s="223" customFormat="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8"/>
      <c r="BT64" s="829"/>
      <c r="BU64" s="829"/>
      <c r="BV64" s="829"/>
      <c r="BW64" s="829"/>
      <c r="BX64" s="829"/>
      <c r="BY64" s="829"/>
      <c r="BZ64" s="829"/>
      <c r="CA64" s="829"/>
      <c r="CB64" s="829"/>
      <c r="CC64" s="829"/>
      <c r="CD64" s="829"/>
      <c r="CE64" s="829"/>
      <c r="CF64" s="829"/>
      <c r="CG64" s="830"/>
      <c r="CH64" s="839"/>
      <c r="CI64" s="840"/>
      <c r="CJ64" s="840"/>
      <c r="CK64" s="840"/>
      <c r="CL64" s="841"/>
      <c r="CM64" s="839"/>
      <c r="CN64" s="840"/>
      <c r="CO64" s="840"/>
      <c r="CP64" s="840"/>
      <c r="CQ64" s="841"/>
      <c r="CR64" s="839"/>
      <c r="CS64" s="840"/>
      <c r="CT64" s="840"/>
      <c r="CU64" s="840"/>
      <c r="CV64" s="841"/>
      <c r="CW64" s="839"/>
      <c r="CX64" s="840"/>
      <c r="CY64" s="840"/>
      <c r="CZ64" s="840"/>
      <c r="DA64" s="841"/>
      <c r="DB64" s="839"/>
      <c r="DC64" s="840"/>
      <c r="DD64" s="840"/>
      <c r="DE64" s="840"/>
      <c r="DF64" s="841"/>
      <c r="DG64" s="839"/>
      <c r="DH64" s="840"/>
      <c r="DI64" s="840"/>
      <c r="DJ64" s="840"/>
      <c r="DK64" s="841"/>
      <c r="DL64" s="839"/>
      <c r="DM64" s="840"/>
      <c r="DN64" s="840"/>
      <c r="DO64" s="840"/>
      <c r="DP64" s="841"/>
      <c r="DQ64" s="839"/>
      <c r="DR64" s="840"/>
      <c r="DS64" s="840"/>
      <c r="DT64" s="840"/>
      <c r="DU64" s="841"/>
      <c r="DV64" s="842"/>
      <c r="DW64" s="843"/>
      <c r="DX64" s="843"/>
      <c r="DY64" s="843"/>
      <c r="DZ64" s="844"/>
      <c r="EA64" s="222"/>
    </row>
    <row r="65" spans="1:131" s="223" customFormat="1" ht="26.25" customHeight="1" thickBot="1">
      <c r="A65" s="228" t="s">
        <v>402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828"/>
      <c r="BT65" s="829"/>
      <c r="BU65" s="829"/>
      <c r="BV65" s="829"/>
      <c r="BW65" s="829"/>
      <c r="BX65" s="829"/>
      <c r="BY65" s="829"/>
      <c r="BZ65" s="829"/>
      <c r="CA65" s="829"/>
      <c r="CB65" s="829"/>
      <c r="CC65" s="829"/>
      <c r="CD65" s="829"/>
      <c r="CE65" s="829"/>
      <c r="CF65" s="829"/>
      <c r="CG65" s="830"/>
      <c r="CH65" s="839"/>
      <c r="CI65" s="840"/>
      <c r="CJ65" s="840"/>
      <c r="CK65" s="840"/>
      <c r="CL65" s="841"/>
      <c r="CM65" s="839"/>
      <c r="CN65" s="840"/>
      <c r="CO65" s="840"/>
      <c r="CP65" s="840"/>
      <c r="CQ65" s="841"/>
      <c r="CR65" s="839"/>
      <c r="CS65" s="840"/>
      <c r="CT65" s="840"/>
      <c r="CU65" s="840"/>
      <c r="CV65" s="841"/>
      <c r="CW65" s="839"/>
      <c r="CX65" s="840"/>
      <c r="CY65" s="840"/>
      <c r="CZ65" s="840"/>
      <c r="DA65" s="841"/>
      <c r="DB65" s="839"/>
      <c r="DC65" s="840"/>
      <c r="DD65" s="840"/>
      <c r="DE65" s="840"/>
      <c r="DF65" s="841"/>
      <c r="DG65" s="839"/>
      <c r="DH65" s="840"/>
      <c r="DI65" s="840"/>
      <c r="DJ65" s="840"/>
      <c r="DK65" s="841"/>
      <c r="DL65" s="839"/>
      <c r="DM65" s="840"/>
      <c r="DN65" s="840"/>
      <c r="DO65" s="840"/>
      <c r="DP65" s="841"/>
      <c r="DQ65" s="839"/>
      <c r="DR65" s="840"/>
      <c r="DS65" s="840"/>
      <c r="DT65" s="840"/>
      <c r="DU65" s="841"/>
      <c r="DV65" s="842"/>
      <c r="DW65" s="843"/>
      <c r="DX65" s="843"/>
      <c r="DY65" s="843"/>
      <c r="DZ65" s="844"/>
      <c r="EA65" s="222"/>
    </row>
    <row r="66" spans="1:131" s="223" customFormat="1" ht="26.25" customHeight="1">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1" t="s">
        <v>407</v>
      </c>
      <c r="AG66" s="872"/>
      <c r="AH66" s="872"/>
      <c r="AI66" s="872"/>
      <c r="AJ66" s="912"/>
      <c r="AK66" s="777" t="s">
        <v>408</v>
      </c>
      <c r="AL66" s="801"/>
      <c r="AM66" s="801"/>
      <c r="AN66" s="801"/>
      <c r="AO66" s="802"/>
      <c r="AP66" s="777" t="s">
        <v>409</v>
      </c>
      <c r="AQ66" s="778"/>
      <c r="AR66" s="778"/>
      <c r="AS66" s="778"/>
      <c r="AT66" s="779"/>
      <c r="AU66" s="777" t="s">
        <v>410</v>
      </c>
      <c r="AV66" s="778"/>
      <c r="AW66" s="778"/>
      <c r="AX66" s="778"/>
      <c r="AY66" s="779"/>
      <c r="AZ66" s="777" t="s">
        <v>365</v>
      </c>
      <c r="BA66" s="778"/>
      <c r="BB66" s="778"/>
      <c r="BC66" s="778"/>
      <c r="BD66" s="789"/>
      <c r="BE66" s="241"/>
      <c r="BF66" s="241"/>
      <c r="BG66" s="241"/>
      <c r="BH66" s="241"/>
      <c r="BI66" s="241"/>
      <c r="BJ66" s="241"/>
      <c r="BK66" s="241"/>
      <c r="BL66" s="241"/>
      <c r="BM66" s="241"/>
      <c r="BN66" s="241"/>
      <c r="BO66" s="241"/>
      <c r="BP66" s="241"/>
      <c r="BQ66" s="238">
        <v>60</v>
      </c>
      <c r="BR66" s="243"/>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2"/>
    </row>
    <row r="67" spans="1:131" s="223"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5"/>
      <c r="AH67" s="875"/>
      <c r="AI67" s="875"/>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1"/>
      <c r="BF67" s="241"/>
      <c r="BG67" s="241"/>
      <c r="BH67" s="241"/>
      <c r="BI67" s="241"/>
      <c r="BJ67" s="241"/>
      <c r="BK67" s="241"/>
      <c r="BL67" s="241"/>
      <c r="BM67" s="241"/>
      <c r="BN67" s="241"/>
      <c r="BO67" s="241"/>
      <c r="BP67" s="241"/>
      <c r="BQ67" s="238">
        <v>61</v>
      </c>
      <c r="BR67" s="243"/>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2"/>
    </row>
    <row r="68" spans="1:131" s="223" customFormat="1" ht="26.25" customHeight="1" thickTop="1">
      <c r="A68" s="234">
        <v>1</v>
      </c>
      <c r="B68" s="928" t="s">
        <v>574</v>
      </c>
      <c r="C68" s="929"/>
      <c r="D68" s="929"/>
      <c r="E68" s="929"/>
      <c r="F68" s="929"/>
      <c r="G68" s="929"/>
      <c r="H68" s="929"/>
      <c r="I68" s="929"/>
      <c r="J68" s="929"/>
      <c r="K68" s="929"/>
      <c r="L68" s="929"/>
      <c r="M68" s="929"/>
      <c r="N68" s="929"/>
      <c r="O68" s="929"/>
      <c r="P68" s="930"/>
      <c r="Q68" s="931">
        <v>3512</v>
      </c>
      <c r="R68" s="925"/>
      <c r="S68" s="925"/>
      <c r="T68" s="925"/>
      <c r="U68" s="925"/>
      <c r="V68" s="925">
        <v>3285</v>
      </c>
      <c r="W68" s="925"/>
      <c r="X68" s="925"/>
      <c r="Y68" s="925"/>
      <c r="Z68" s="925"/>
      <c r="AA68" s="925">
        <v>227</v>
      </c>
      <c r="AB68" s="925"/>
      <c r="AC68" s="925"/>
      <c r="AD68" s="925"/>
      <c r="AE68" s="925"/>
      <c r="AF68" s="925">
        <v>227</v>
      </c>
      <c r="AG68" s="925"/>
      <c r="AH68" s="925"/>
      <c r="AI68" s="925"/>
      <c r="AJ68" s="925"/>
      <c r="AK68" s="925">
        <v>279</v>
      </c>
      <c r="AL68" s="925"/>
      <c r="AM68" s="925"/>
      <c r="AN68" s="925"/>
      <c r="AO68" s="925"/>
      <c r="AP68" s="925" t="s">
        <v>575</v>
      </c>
      <c r="AQ68" s="925"/>
      <c r="AR68" s="925"/>
      <c r="AS68" s="925"/>
      <c r="AT68" s="925"/>
      <c r="AU68" s="925" t="s">
        <v>575</v>
      </c>
      <c r="AV68" s="925"/>
      <c r="AW68" s="925"/>
      <c r="AX68" s="925"/>
      <c r="AY68" s="925"/>
      <c r="AZ68" s="926"/>
      <c r="BA68" s="926"/>
      <c r="BB68" s="926"/>
      <c r="BC68" s="926"/>
      <c r="BD68" s="927"/>
      <c r="BE68" s="241"/>
      <c r="BF68" s="241"/>
      <c r="BG68" s="241"/>
      <c r="BH68" s="241"/>
      <c r="BI68" s="241"/>
      <c r="BJ68" s="241"/>
      <c r="BK68" s="241"/>
      <c r="BL68" s="241"/>
      <c r="BM68" s="241"/>
      <c r="BN68" s="241"/>
      <c r="BO68" s="241"/>
      <c r="BP68" s="241"/>
      <c r="BQ68" s="238">
        <v>62</v>
      </c>
      <c r="BR68" s="243"/>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2"/>
    </row>
    <row r="69" spans="1:131" s="223" customFormat="1" ht="26.25" customHeight="1">
      <c r="A69" s="237">
        <v>2</v>
      </c>
      <c r="B69" s="932" t="s">
        <v>576</v>
      </c>
      <c r="C69" s="933"/>
      <c r="D69" s="933"/>
      <c r="E69" s="933"/>
      <c r="F69" s="933"/>
      <c r="G69" s="933"/>
      <c r="H69" s="933"/>
      <c r="I69" s="933"/>
      <c r="J69" s="933"/>
      <c r="K69" s="933"/>
      <c r="L69" s="933"/>
      <c r="M69" s="933"/>
      <c r="N69" s="933"/>
      <c r="O69" s="933"/>
      <c r="P69" s="934"/>
      <c r="Q69" s="935" t="s">
        <v>575</v>
      </c>
      <c r="R69" s="890"/>
      <c r="S69" s="890"/>
      <c r="T69" s="890"/>
      <c r="U69" s="890"/>
      <c r="V69" s="890" t="s">
        <v>575</v>
      </c>
      <c r="W69" s="890"/>
      <c r="X69" s="890"/>
      <c r="Y69" s="890"/>
      <c r="Z69" s="890"/>
      <c r="AA69" s="890" t="s">
        <v>575</v>
      </c>
      <c r="AB69" s="890"/>
      <c r="AC69" s="890"/>
      <c r="AD69" s="890"/>
      <c r="AE69" s="890"/>
      <c r="AF69" s="890" t="s">
        <v>575</v>
      </c>
      <c r="AG69" s="890"/>
      <c r="AH69" s="890"/>
      <c r="AI69" s="890"/>
      <c r="AJ69" s="890"/>
      <c r="AK69" s="890" t="s">
        <v>575</v>
      </c>
      <c r="AL69" s="890"/>
      <c r="AM69" s="890"/>
      <c r="AN69" s="890"/>
      <c r="AO69" s="890"/>
      <c r="AP69" s="890" t="s">
        <v>575</v>
      </c>
      <c r="AQ69" s="890"/>
      <c r="AR69" s="890"/>
      <c r="AS69" s="890"/>
      <c r="AT69" s="890"/>
      <c r="AU69" s="890" t="s">
        <v>575</v>
      </c>
      <c r="AV69" s="890"/>
      <c r="AW69" s="890"/>
      <c r="AX69" s="890"/>
      <c r="AY69" s="890"/>
      <c r="AZ69" s="887"/>
      <c r="BA69" s="887"/>
      <c r="BB69" s="887"/>
      <c r="BC69" s="887"/>
      <c r="BD69" s="888"/>
      <c r="BE69" s="241"/>
      <c r="BF69" s="241"/>
      <c r="BG69" s="241"/>
      <c r="BH69" s="241"/>
      <c r="BI69" s="241"/>
      <c r="BJ69" s="241"/>
      <c r="BK69" s="241"/>
      <c r="BL69" s="241"/>
      <c r="BM69" s="241"/>
      <c r="BN69" s="241"/>
      <c r="BO69" s="241"/>
      <c r="BP69" s="241"/>
      <c r="BQ69" s="238">
        <v>63</v>
      </c>
      <c r="BR69" s="243"/>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2"/>
    </row>
    <row r="70" spans="1:131" s="223" customFormat="1" ht="26.25" customHeight="1">
      <c r="A70" s="237">
        <v>3</v>
      </c>
      <c r="B70" s="932" t="s">
        <v>577</v>
      </c>
      <c r="C70" s="933"/>
      <c r="D70" s="933"/>
      <c r="E70" s="933"/>
      <c r="F70" s="933"/>
      <c r="G70" s="933"/>
      <c r="H70" s="933"/>
      <c r="I70" s="933"/>
      <c r="J70" s="933"/>
      <c r="K70" s="933"/>
      <c r="L70" s="933"/>
      <c r="M70" s="933"/>
      <c r="N70" s="933"/>
      <c r="O70" s="933"/>
      <c r="P70" s="934"/>
      <c r="Q70" s="935">
        <v>885</v>
      </c>
      <c r="R70" s="890"/>
      <c r="S70" s="890"/>
      <c r="T70" s="890"/>
      <c r="U70" s="890"/>
      <c r="V70" s="890">
        <v>844</v>
      </c>
      <c r="W70" s="890"/>
      <c r="X70" s="890"/>
      <c r="Y70" s="890"/>
      <c r="Z70" s="890"/>
      <c r="AA70" s="890">
        <v>42</v>
      </c>
      <c r="AB70" s="890"/>
      <c r="AC70" s="890"/>
      <c r="AD70" s="890"/>
      <c r="AE70" s="890"/>
      <c r="AF70" s="890">
        <v>42</v>
      </c>
      <c r="AG70" s="890"/>
      <c r="AH70" s="890"/>
      <c r="AI70" s="890"/>
      <c r="AJ70" s="890"/>
      <c r="AK70" s="890" t="s">
        <v>578</v>
      </c>
      <c r="AL70" s="890"/>
      <c r="AM70" s="890"/>
      <c r="AN70" s="890"/>
      <c r="AO70" s="890"/>
      <c r="AP70" s="890" t="s">
        <v>575</v>
      </c>
      <c r="AQ70" s="890"/>
      <c r="AR70" s="890"/>
      <c r="AS70" s="890"/>
      <c r="AT70" s="890"/>
      <c r="AU70" s="890" t="s">
        <v>575</v>
      </c>
      <c r="AV70" s="890"/>
      <c r="AW70" s="890"/>
      <c r="AX70" s="890"/>
      <c r="AY70" s="890"/>
      <c r="AZ70" s="887"/>
      <c r="BA70" s="887"/>
      <c r="BB70" s="887"/>
      <c r="BC70" s="887"/>
      <c r="BD70" s="888"/>
      <c r="BE70" s="241"/>
      <c r="BF70" s="241"/>
      <c r="BG70" s="241"/>
      <c r="BH70" s="241"/>
      <c r="BI70" s="241"/>
      <c r="BJ70" s="241"/>
      <c r="BK70" s="241"/>
      <c r="BL70" s="241"/>
      <c r="BM70" s="241"/>
      <c r="BN70" s="241"/>
      <c r="BO70" s="241"/>
      <c r="BP70" s="241"/>
      <c r="BQ70" s="238">
        <v>64</v>
      </c>
      <c r="BR70" s="243"/>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2"/>
    </row>
    <row r="71" spans="1:131" s="223" customFormat="1" ht="26.25" customHeight="1">
      <c r="A71" s="237">
        <v>4</v>
      </c>
      <c r="B71" s="932" t="s">
        <v>579</v>
      </c>
      <c r="C71" s="933"/>
      <c r="D71" s="933"/>
      <c r="E71" s="933"/>
      <c r="F71" s="933"/>
      <c r="G71" s="933"/>
      <c r="H71" s="933"/>
      <c r="I71" s="933"/>
      <c r="J71" s="933"/>
      <c r="K71" s="933"/>
      <c r="L71" s="933"/>
      <c r="M71" s="933"/>
      <c r="N71" s="933"/>
      <c r="O71" s="933"/>
      <c r="P71" s="934"/>
      <c r="Q71" s="935">
        <v>31</v>
      </c>
      <c r="R71" s="890"/>
      <c r="S71" s="890"/>
      <c r="T71" s="890"/>
      <c r="U71" s="890"/>
      <c r="V71" s="890">
        <v>30</v>
      </c>
      <c r="W71" s="890"/>
      <c r="X71" s="890"/>
      <c r="Y71" s="890"/>
      <c r="Z71" s="890"/>
      <c r="AA71" s="890">
        <v>1</v>
      </c>
      <c r="AB71" s="890"/>
      <c r="AC71" s="890"/>
      <c r="AD71" s="890"/>
      <c r="AE71" s="890"/>
      <c r="AF71" s="890">
        <v>1</v>
      </c>
      <c r="AG71" s="890"/>
      <c r="AH71" s="890"/>
      <c r="AI71" s="890"/>
      <c r="AJ71" s="890"/>
      <c r="AK71" s="890">
        <v>1</v>
      </c>
      <c r="AL71" s="890"/>
      <c r="AM71" s="890"/>
      <c r="AN71" s="890"/>
      <c r="AO71" s="890"/>
      <c r="AP71" s="890" t="s">
        <v>575</v>
      </c>
      <c r="AQ71" s="890"/>
      <c r="AR71" s="890"/>
      <c r="AS71" s="890"/>
      <c r="AT71" s="890"/>
      <c r="AU71" s="890" t="s">
        <v>575</v>
      </c>
      <c r="AV71" s="890"/>
      <c r="AW71" s="890"/>
      <c r="AX71" s="890"/>
      <c r="AY71" s="890"/>
      <c r="AZ71" s="887"/>
      <c r="BA71" s="887"/>
      <c r="BB71" s="887"/>
      <c r="BC71" s="887"/>
      <c r="BD71" s="888"/>
      <c r="BE71" s="241"/>
      <c r="BF71" s="241"/>
      <c r="BG71" s="241"/>
      <c r="BH71" s="241"/>
      <c r="BI71" s="241"/>
      <c r="BJ71" s="241"/>
      <c r="BK71" s="241"/>
      <c r="BL71" s="241"/>
      <c r="BM71" s="241"/>
      <c r="BN71" s="241"/>
      <c r="BO71" s="241"/>
      <c r="BP71" s="241"/>
      <c r="BQ71" s="238">
        <v>65</v>
      </c>
      <c r="BR71" s="243"/>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2"/>
    </row>
    <row r="72" spans="1:131" s="223" customFormat="1" ht="26.25" customHeight="1">
      <c r="A72" s="237">
        <v>5</v>
      </c>
      <c r="B72" s="932" t="s">
        <v>580</v>
      </c>
      <c r="C72" s="933"/>
      <c r="D72" s="933"/>
      <c r="E72" s="933"/>
      <c r="F72" s="933"/>
      <c r="G72" s="933"/>
      <c r="H72" s="933"/>
      <c r="I72" s="933"/>
      <c r="J72" s="933"/>
      <c r="K72" s="933"/>
      <c r="L72" s="933"/>
      <c r="M72" s="933"/>
      <c r="N72" s="933"/>
      <c r="O72" s="933"/>
      <c r="P72" s="934"/>
      <c r="Q72" s="935">
        <v>1651</v>
      </c>
      <c r="R72" s="890"/>
      <c r="S72" s="890"/>
      <c r="T72" s="890"/>
      <c r="U72" s="890"/>
      <c r="V72" s="890">
        <v>1561</v>
      </c>
      <c r="W72" s="890"/>
      <c r="X72" s="890"/>
      <c r="Y72" s="890"/>
      <c r="Z72" s="890"/>
      <c r="AA72" s="890">
        <v>89</v>
      </c>
      <c r="AB72" s="890"/>
      <c r="AC72" s="890"/>
      <c r="AD72" s="890"/>
      <c r="AE72" s="890"/>
      <c r="AF72" s="890">
        <v>89</v>
      </c>
      <c r="AG72" s="890"/>
      <c r="AH72" s="890"/>
      <c r="AI72" s="890"/>
      <c r="AJ72" s="890"/>
      <c r="AK72" s="890">
        <v>46</v>
      </c>
      <c r="AL72" s="890"/>
      <c r="AM72" s="890"/>
      <c r="AN72" s="890"/>
      <c r="AO72" s="890"/>
      <c r="AP72" s="890">
        <v>1955</v>
      </c>
      <c r="AQ72" s="890"/>
      <c r="AR72" s="890"/>
      <c r="AS72" s="890"/>
      <c r="AT72" s="890"/>
      <c r="AU72" s="890">
        <v>164</v>
      </c>
      <c r="AV72" s="890"/>
      <c r="AW72" s="890"/>
      <c r="AX72" s="890"/>
      <c r="AY72" s="890"/>
      <c r="AZ72" s="887"/>
      <c r="BA72" s="887"/>
      <c r="BB72" s="887"/>
      <c r="BC72" s="887"/>
      <c r="BD72" s="888"/>
      <c r="BE72" s="241"/>
      <c r="BF72" s="241"/>
      <c r="BG72" s="241"/>
      <c r="BH72" s="241"/>
      <c r="BI72" s="241"/>
      <c r="BJ72" s="241"/>
      <c r="BK72" s="241"/>
      <c r="BL72" s="241"/>
      <c r="BM72" s="241"/>
      <c r="BN72" s="241"/>
      <c r="BO72" s="241"/>
      <c r="BP72" s="241"/>
      <c r="BQ72" s="238">
        <v>66</v>
      </c>
      <c r="BR72" s="243"/>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2"/>
    </row>
    <row r="73" spans="1:131" s="223" customFormat="1" ht="26.25" customHeight="1">
      <c r="A73" s="237">
        <v>6</v>
      </c>
      <c r="B73" s="932" t="s">
        <v>581</v>
      </c>
      <c r="C73" s="933"/>
      <c r="D73" s="933"/>
      <c r="E73" s="933"/>
      <c r="F73" s="933"/>
      <c r="G73" s="933"/>
      <c r="H73" s="933"/>
      <c r="I73" s="933"/>
      <c r="J73" s="933"/>
      <c r="K73" s="933"/>
      <c r="L73" s="933"/>
      <c r="M73" s="933"/>
      <c r="N73" s="933"/>
      <c r="O73" s="933"/>
      <c r="P73" s="934"/>
      <c r="Q73" s="935">
        <v>3525</v>
      </c>
      <c r="R73" s="890"/>
      <c r="S73" s="890"/>
      <c r="T73" s="890"/>
      <c r="U73" s="890"/>
      <c r="V73" s="890">
        <v>3490</v>
      </c>
      <c r="W73" s="890"/>
      <c r="X73" s="890"/>
      <c r="Y73" s="890"/>
      <c r="Z73" s="890"/>
      <c r="AA73" s="890">
        <v>35</v>
      </c>
      <c r="AB73" s="890"/>
      <c r="AC73" s="890"/>
      <c r="AD73" s="890"/>
      <c r="AE73" s="890"/>
      <c r="AF73" s="890">
        <v>35</v>
      </c>
      <c r="AG73" s="890"/>
      <c r="AH73" s="890"/>
      <c r="AI73" s="890"/>
      <c r="AJ73" s="890"/>
      <c r="AK73" s="890">
        <v>85</v>
      </c>
      <c r="AL73" s="890"/>
      <c r="AM73" s="890"/>
      <c r="AN73" s="890"/>
      <c r="AO73" s="890"/>
      <c r="AP73" s="890">
        <v>2390</v>
      </c>
      <c r="AQ73" s="890"/>
      <c r="AR73" s="890"/>
      <c r="AS73" s="890"/>
      <c r="AT73" s="890"/>
      <c r="AU73" s="890">
        <v>125</v>
      </c>
      <c r="AV73" s="890"/>
      <c r="AW73" s="890"/>
      <c r="AX73" s="890"/>
      <c r="AY73" s="890"/>
      <c r="AZ73" s="887"/>
      <c r="BA73" s="887"/>
      <c r="BB73" s="887"/>
      <c r="BC73" s="887"/>
      <c r="BD73" s="888"/>
      <c r="BE73" s="241"/>
      <c r="BF73" s="241"/>
      <c r="BG73" s="241"/>
      <c r="BH73" s="241"/>
      <c r="BI73" s="241"/>
      <c r="BJ73" s="241"/>
      <c r="BK73" s="241"/>
      <c r="BL73" s="241"/>
      <c r="BM73" s="241"/>
      <c r="BN73" s="241"/>
      <c r="BO73" s="241"/>
      <c r="BP73" s="241"/>
      <c r="BQ73" s="238">
        <v>67</v>
      </c>
      <c r="BR73" s="243"/>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2"/>
    </row>
    <row r="74" spans="1:131" s="223" customFormat="1" ht="26.25" customHeight="1">
      <c r="A74" s="237">
        <v>7</v>
      </c>
      <c r="B74" s="932" t="s">
        <v>582</v>
      </c>
      <c r="C74" s="933"/>
      <c r="D74" s="933"/>
      <c r="E74" s="933"/>
      <c r="F74" s="933"/>
      <c r="G74" s="933"/>
      <c r="H74" s="933"/>
      <c r="I74" s="933"/>
      <c r="J74" s="933"/>
      <c r="K74" s="933"/>
      <c r="L74" s="933"/>
      <c r="M74" s="933"/>
      <c r="N74" s="933"/>
      <c r="O74" s="933"/>
      <c r="P74" s="934"/>
      <c r="Q74" s="935">
        <v>198</v>
      </c>
      <c r="R74" s="890"/>
      <c r="S74" s="890"/>
      <c r="T74" s="890"/>
      <c r="U74" s="890"/>
      <c r="V74" s="890">
        <v>172</v>
      </c>
      <c r="W74" s="890"/>
      <c r="X74" s="890"/>
      <c r="Y74" s="890"/>
      <c r="Z74" s="890"/>
      <c r="AA74" s="890">
        <v>26</v>
      </c>
      <c r="AB74" s="890"/>
      <c r="AC74" s="890"/>
      <c r="AD74" s="890"/>
      <c r="AE74" s="890"/>
      <c r="AF74" s="890">
        <v>26</v>
      </c>
      <c r="AG74" s="890"/>
      <c r="AH74" s="890"/>
      <c r="AI74" s="890"/>
      <c r="AJ74" s="890"/>
      <c r="AK74" s="890" t="s">
        <v>575</v>
      </c>
      <c r="AL74" s="890"/>
      <c r="AM74" s="890"/>
      <c r="AN74" s="890"/>
      <c r="AO74" s="890"/>
      <c r="AP74" s="890" t="s">
        <v>575</v>
      </c>
      <c r="AQ74" s="890"/>
      <c r="AR74" s="890"/>
      <c r="AS74" s="890"/>
      <c r="AT74" s="890"/>
      <c r="AU74" s="890" t="s">
        <v>575</v>
      </c>
      <c r="AV74" s="890"/>
      <c r="AW74" s="890"/>
      <c r="AX74" s="890"/>
      <c r="AY74" s="890"/>
      <c r="AZ74" s="887"/>
      <c r="BA74" s="887"/>
      <c r="BB74" s="887"/>
      <c r="BC74" s="887"/>
      <c r="BD74" s="888"/>
      <c r="BE74" s="241"/>
      <c r="BF74" s="241"/>
      <c r="BG74" s="241"/>
      <c r="BH74" s="241"/>
      <c r="BI74" s="241"/>
      <c r="BJ74" s="241"/>
      <c r="BK74" s="241"/>
      <c r="BL74" s="241"/>
      <c r="BM74" s="241"/>
      <c r="BN74" s="241"/>
      <c r="BO74" s="241"/>
      <c r="BP74" s="241"/>
      <c r="BQ74" s="238">
        <v>68</v>
      </c>
      <c r="BR74" s="243"/>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2"/>
    </row>
    <row r="75" spans="1:131" s="223" customFormat="1" ht="26.25" customHeight="1">
      <c r="A75" s="237">
        <v>8</v>
      </c>
      <c r="B75" s="932" t="s">
        <v>583</v>
      </c>
      <c r="C75" s="933"/>
      <c r="D75" s="933"/>
      <c r="E75" s="933"/>
      <c r="F75" s="933"/>
      <c r="G75" s="933"/>
      <c r="H75" s="933"/>
      <c r="I75" s="933"/>
      <c r="J75" s="933"/>
      <c r="K75" s="933"/>
      <c r="L75" s="933"/>
      <c r="M75" s="933"/>
      <c r="N75" s="933"/>
      <c r="O75" s="933"/>
      <c r="P75" s="934"/>
      <c r="Q75" s="936">
        <v>86</v>
      </c>
      <c r="R75" s="937"/>
      <c r="S75" s="937"/>
      <c r="T75" s="937"/>
      <c r="U75" s="889"/>
      <c r="V75" s="938">
        <v>81</v>
      </c>
      <c r="W75" s="937"/>
      <c r="X75" s="937"/>
      <c r="Y75" s="937"/>
      <c r="Z75" s="889"/>
      <c r="AA75" s="938">
        <v>6</v>
      </c>
      <c r="AB75" s="937"/>
      <c r="AC75" s="937"/>
      <c r="AD75" s="937"/>
      <c r="AE75" s="889"/>
      <c r="AF75" s="938">
        <v>6</v>
      </c>
      <c r="AG75" s="937"/>
      <c r="AH75" s="937"/>
      <c r="AI75" s="937"/>
      <c r="AJ75" s="889"/>
      <c r="AK75" s="938" t="s">
        <v>575</v>
      </c>
      <c r="AL75" s="937"/>
      <c r="AM75" s="937"/>
      <c r="AN75" s="937"/>
      <c r="AO75" s="889"/>
      <c r="AP75" s="938" t="s">
        <v>575</v>
      </c>
      <c r="AQ75" s="937"/>
      <c r="AR75" s="937"/>
      <c r="AS75" s="937"/>
      <c r="AT75" s="889"/>
      <c r="AU75" s="938" t="s">
        <v>575</v>
      </c>
      <c r="AV75" s="937"/>
      <c r="AW75" s="937"/>
      <c r="AX75" s="937"/>
      <c r="AY75" s="889"/>
      <c r="AZ75" s="887"/>
      <c r="BA75" s="887"/>
      <c r="BB75" s="887"/>
      <c r="BC75" s="887"/>
      <c r="BD75" s="888"/>
      <c r="BE75" s="241"/>
      <c r="BF75" s="241"/>
      <c r="BG75" s="241"/>
      <c r="BH75" s="241"/>
      <c r="BI75" s="241"/>
      <c r="BJ75" s="241"/>
      <c r="BK75" s="241"/>
      <c r="BL75" s="241"/>
      <c r="BM75" s="241"/>
      <c r="BN75" s="241"/>
      <c r="BO75" s="241"/>
      <c r="BP75" s="241"/>
      <c r="BQ75" s="238">
        <v>69</v>
      </c>
      <c r="BR75" s="243"/>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2"/>
    </row>
    <row r="76" spans="1:131" s="223" customFormat="1" ht="26.25" customHeight="1">
      <c r="A76" s="237">
        <v>9</v>
      </c>
      <c r="B76" s="932" t="s">
        <v>584</v>
      </c>
      <c r="C76" s="933"/>
      <c r="D76" s="933"/>
      <c r="E76" s="933"/>
      <c r="F76" s="933"/>
      <c r="G76" s="933"/>
      <c r="H76" s="933"/>
      <c r="I76" s="933"/>
      <c r="J76" s="933"/>
      <c r="K76" s="933"/>
      <c r="L76" s="933"/>
      <c r="M76" s="933"/>
      <c r="N76" s="933"/>
      <c r="O76" s="933"/>
      <c r="P76" s="934"/>
      <c r="Q76" s="936">
        <v>192</v>
      </c>
      <c r="R76" s="937"/>
      <c r="S76" s="937"/>
      <c r="T76" s="937"/>
      <c r="U76" s="889"/>
      <c r="V76" s="938">
        <v>140</v>
      </c>
      <c r="W76" s="937"/>
      <c r="X76" s="937"/>
      <c r="Y76" s="937"/>
      <c r="Z76" s="889"/>
      <c r="AA76" s="938">
        <v>52</v>
      </c>
      <c r="AB76" s="937"/>
      <c r="AC76" s="937"/>
      <c r="AD76" s="937"/>
      <c r="AE76" s="889"/>
      <c r="AF76" s="938">
        <v>52</v>
      </c>
      <c r="AG76" s="937"/>
      <c r="AH76" s="937"/>
      <c r="AI76" s="937"/>
      <c r="AJ76" s="889"/>
      <c r="AK76" s="938" t="s">
        <v>575</v>
      </c>
      <c r="AL76" s="937"/>
      <c r="AM76" s="937"/>
      <c r="AN76" s="937"/>
      <c r="AO76" s="889"/>
      <c r="AP76" s="938" t="s">
        <v>575</v>
      </c>
      <c r="AQ76" s="937"/>
      <c r="AR76" s="937"/>
      <c r="AS76" s="937"/>
      <c r="AT76" s="889"/>
      <c r="AU76" s="938" t="s">
        <v>575</v>
      </c>
      <c r="AV76" s="937"/>
      <c r="AW76" s="937"/>
      <c r="AX76" s="937"/>
      <c r="AY76" s="889"/>
      <c r="AZ76" s="887"/>
      <c r="BA76" s="887"/>
      <c r="BB76" s="887"/>
      <c r="BC76" s="887"/>
      <c r="BD76" s="888"/>
      <c r="BE76" s="241"/>
      <c r="BF76" s="241"/>
      <c r="BG76" s="241"/>
      <c r="BH76" s="241"/>
      <c r="BI76" s="241"/>
      <c r="BJ76" s="241"/>
      <c r="BK76" s="241"/>
      <c r="BL76" s="241"/>
      <c r="BM76" s="241"/>
      <c r="BN76" s="241"/>
      <c r="BO76" s="241"/>
      <c r="BP76" s="241"/>
      <c r="BQ76" s="238">
        <v>70</v>
      </c>
      <c r="BR76" s="243"/>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2"/>
    </row>
    <row r="77" spans="1:131" s="223" customFormat="1" ht="26.25" customHeight="1">
      <c r="A77" s="237">
        <v>10</v>
      </c>
      <c r="B77" s="932" t="s">
        <v>585</v>
      </c>
      <c r="C77" s="933"/>
      <c r="D77" s="933"/>
      <c r="E77" s="933"/>
      <c r="F77" s="933"/>
      <c r="G77" s="933"/>
      <c r="H77" s="933"/>
      <c r="I77" s="933"/>
      <c r="J77" s="933"/>
      <c r="K77" s="933"/>
      <c r="L77" s="933"/>
      <c r="M77" s="933"/>
      <c r="N77" s="933"/>
      <c r="O77" s="933"/>
      <c r="P77" s="934"/>
      <c r="Q77" s="936">
        <v>160998</v>
      </c>
      <c r="R77" s="937"/>
      <c r="S77" s="937"/>
      <c r="T77" s="937"/>
      <c r="U77" s="889"/>
      <c r="V77" s="938">
        <v>154775</v>
      </c>
      <c r="W77" s="937"/>
      <c r="X77" s="937"/>
      <c r="Y77" s="937"/>
      <c r="Z77" s="889"/>
      <c r="AA77" s="938">
        <v>6223</v>
      </c>
      <c r="AB77" s="937"/>
      <c r="AC77" s="937"/>
      <c r="AD77" s="937"/>
      <c r="AE77" s="889"/>
      <c r="AF77" s="938">
        <v>6223</v>
      </c>
      <c r="AG77" s="937"/>
      <c r="AH77" s="937"/>
      <c r="AI77" s="937"/>
      <c r="AJ77" s="889"/>
      <c r="AK77" s="938" t="s">
        <v>575</v>
      </c>
      <c r="AL77" s="937"/>
      <c r="AM77" s="937"/>
      <c r="AN77" s="937"/>
      <c r="AO77" s="889"/>
      <c r="AP77" s="938" t="s">
        <v>575</v>
      </c>
      <c r="AQ77" s="937"/>
      <c r="AR77" s="937"/>
      <c r="AS77" s="937"/>
      <c r="AT77" s="889"/>
      <c r="AU77" s="938" t="s">
        <v>575</v>
      </c>
      <c r="AV77" s="937"/>
      <c r="AW77" s="937"/>
      <c r="AX77" s="937"/>
      <c r="AY77" s="889"/>
      <c r="AZ77" s="887"/>
      <c r="BA77" s="887"/>
      <c r="BB77" s="887"/>
      <c r="BC77" s="887"/>
      <c r="BD77" s="888"/>
      <c r="BE77" s="241"/>
      <c r="BF77" s="241"/>
      <c r="BG77" s="241"/>
      <c r="BH77" s="241"/>
      <c r="BI77" s="241"/>
      <c r="BJ77" s="241"/>
      <c r="BK77" s="241"/>
      <c r="BL77" s="241"/>
      <c r="BM77" s="241"/>
      <c r="BN77" s="241"/>
      <c r="BO77" s="241"/>
      <c r="BP77" s="241"/>
      <c r="BQ77" s="238">
        <v>71</v>
      </c>
      <c r="BR77" s="243"/>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2"/>
    </row>
    <row r="78" spans="1:131" s="223" customFormat="1" ht="26.25" customHeight="1">
      <c r="A78" s="237">
        <v>11</v>
      </c>
      <c r="B78" s="932"/>
      <c r="C78" s="933"/>
      <c r="D78" s="933"/>
      <c r="E78" s="933"/>
      <c r="F78" s="933"/>
      <c r="G78" s="933"/>
      <c r="H78" s="933"/>
      <c r="I78" s="933"/>
      <c r="J78" s="933"/>
      <c r="K78" s="933"/>
      <c r="L78" s="933"/>
      <c r="M78" s="933"/>
      <c r="N78" s="933"/>
      <c r="O78" s="933"/>
      <c r="P78" s="934"/>
      <c r="Q78" s="935"/>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39"/>
      <c r="BA78" s="939"/>
      <c r="BB78" s="939"/>
      <c r="BC78" s="939"/>
      <c r="BD78" s="940"/>
      <c r="BE78" s="241"/>
      <c r="BF78" s="241"/>
      <c r="BG78" s="241"/>
      <c r="BH78" s="241"/>
      <c r="BI78" s="241"/>
      <c r="BJ78" s="244"/>
      <c r="BK78" s="244"/>
      <c r="BL78" s="244"/>
      <c r="BM78" s="244"/>
      <c r="BN78" s="244"/>
      <c r="BO78" s="241"/>
      <c r="BP78" s="241"/>
      <c r="BQ78" s="238">
        <v>72</v>
      </c>
      <c r="BR78" s="243"/>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2"/>
    </row>
    <row r="79" spans="1:131" s="223" customFormat="1" ht="26.25" customHeight="1">
      <c r="A79" s="237">
        <v>12</v>
      </c>
      <c r="B79" s="932"/>
      <c r="C79" s="933"/>
      <c r="D79" s="933"/>
      <c r="E79" s="933"/>
      <c r="F79" s="933"/>
      <c r="G79" s="933"/>
      <c r="H79" s="933"/>
      <c r="I79" s="933"/>
      <c r="J79" s="933"/>
      <c r="K79" s="933"/>
      <c r="L79" s="933"/>
      <c r="M79" s="933"/>
      <c r="N79" s="933"/>
      <c r="O79" s="933"/>
      <c r="P79" s="934"/>
      <c r="Q79" s="935"/>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39"/>
      <c r="BA79" s="939"/>
      <c r="BB79" s="939"/>
      <c r="BC79" s="939"/>
      <c r="BD79" s="940"/>
      <c r="BE79" s="241"/>
      <c r="BF79" s="241"/>
      <c r="BG79" s="241"/>
      <c r="BH79" s="241"/>
      <c r="BI79" s="241"/>
      <c r="BJ79" s="244"/>
      <c r="BK79" s="244"/>
      <c r="BL79" s="244"/>
      <c r="BM79" s="244"/>
      <c r="BN79" s="244"/>
      <c r="BO79" s="241"/>
      <c r="BP79" s="241"/>
      <c r="BQ79" s="238">
        <v>73</v>
      </c>
      <c r="BR79" s="243"/>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2"/>
    </row>
    <row r="80" spans="1:131" s="223" customFormat="1" ht="26.25" customHeight="1">
      <c r="A80" s="237">
        <v>13</v>
      </c>
      <c r="B80" s="932"/>
      <c r="C80" s="933"/>
      <c r="D80" s="933"/>
      <c r="E80" s="933"/>
      <c r="F80" s="933"/>
      <c r="G80" s="933"/>
      <c r="H80" s="933"/>
      <c r="I80" s="933"/>
      <c r="J80" s="933"/>
      <c r="K80" s="933"/>
      <c r="L80" s="933"/>
      <c r="M80" s="933"/>
      <c r="N80" s="933"/>
      <c r="O80" s="933"/>
      <c r="P80" s="934"/>
      <c r="Q80" s="935"/>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39"/>
      <c r="BA80" s="939"/>
      <c r="BB80" s="939"/>
      <c r="BC80" s="939"/>
      <c r="BD80" s="940"/>
      <c r="BE80" s="241"/>
      <c r="BF80" s="241"/>
      <c r="BG80" s="241"/>
      <c r="BH80" s="241"/>
      <c r="BI80" s="241"/>
      <c r="BJ80" s="241"/>
      <c r="BK80" s="241"/>
      <c r="BL80" s="241"/>
      <c r="BM80" s="241"/>
      <c r="BN80" s="241"/>
      <c r="BO80" s="241"/>
      <c r="BP80" s="241"/>
      <c r="BQ80" s="238">
        <v>74</v>
      </c>
      <c r="BR80" s="243"/>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2"/>
    </row>
    <row r="81" spans="1:131" s="223" customFormat="1" ht="26.25" customHeight="1">
      <c r="A81" s="237">
        <v>14</v>
      </c>
      <c r="B81" s="932"/>
      <c r="C81" s="933"/>
      <c r="D81" s="933"/>
      <c r="E81" s="933"/>
      <c r="F81" s="933"/>
      <c r="G81" s="933"/>
      <c r="H81" s="933"/>
      <c r="I81" s="933"/>
      <c r="J81" s="933"/>
      <c r="K81" s="933"/>
      <c r="L81" s="933"/>
      <c r="M81" s="933"/>
      <c r="N81" s="933"/>
      <c r="O81" s="933"/>
      <c r="P81" s="934"/>
      <c r="Q81" s="935"/>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39"/>
      <c r="BA81" s="939"/>
      <c r="BB81" s="939"/>
      <c r="BC81" s="939"/>
      <c r="BD81" s="940"/>
      <c r="BE81" s="241"/>
      <c r="BF81" s="241"/>
      <c r="BG81" s="241"/>
      <c r="BH81" s="241"/>
      <c r="BI81" s="241"/>
      <c r="BJ81" s="241"/>
      <c r="BK81" s="241"/>
      <c r="BL81" s="241"/>
      <c r="BM81" s="241"/>
      <c r="BN81" s="241"/>
      <c r="BO81" s="241"/>
      <c r="BP81" s="241"/>
      <c r="BQ81" s="238">
        <v>75</v>
      </c>
      <c r="BR81" s="243"/>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2"/>
    </row>
    <row r="82" spans="1:131" s="223" customFormat="1" ht="26.25" customHeight="1">
      <c r="A82" s="237">
        <v>15</v>
      </c>
      <c r="B82" s="932"/>
      <c r="C82" s="933"/>
      <c r="D82" s="933"/>
      <c r="E82" s="933"/>
      <c r="F82" s="933"/>
      <c r="G82" s="933"/>
      <c r="H82" s="933"/>
      <c r="I82" s="933"/>
      <c r="J82" s="933"/>
      <c r="K82" s="933"/>
      <c r="L82" s="933"/>
      <c r="M82" s="933"/>
      <c r="N82" s="933"/>
      <c r="O82" s="933"/>
      <c r="P82" s="934"/>
      <c r="Q82" s="935"/>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39"/>
      <c r="BA82" s="939"/>
      <c r="BB82" s="939"/>
      <c r="BC82" s="939"/>
      <c r="BD82" s="940"/>
      <c r="BE82" s="241"/>
      <c r="BF82" s="241"/>
      <c r="BG82" s="241"/>
      <c r="BH82" s="241"/>
      <c r="BI82" s="241"/>
      <c r="BJ82" s="241"/>
      <c r="BK82" s="241"/>
      <c r="BL82" s="241"/>
      <c r="BM82" s="241"/>
      <c r="BN82" s="241"/>
      <c r="BO82" s="241"/>
      <c r="BP82" s="241"/>
      <c r="BQ82" s="238">
        <v>76</v>
      </c>
      <c r="BR82" s="243"/>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2"/>
    </row>
    <row r="83" spans="1:131" s="223" customFormat="1" ht="26.25" customHeight="1">
      <c r="A83" s="237">
        <v>16</v>
      </c>
      <c r="B83" s="932"/>
      <c r="C83" s="933"/>
      <c r="D83" s="933"/>
      <c r="E83" s="933"/>
      <c r="F83" s="933"/>
      <c r="G83" s="933"/>
      <c r="H83" s="933"/>
      <c r="I83" s="933"/>
      <c r="J83" s="933"/>
      <c r="K83" s="933"/>
      <c r="L83" s="933"/>
      <c r="M83" s="933"/>
      <c r="N83" s="933"/>
      <c r="O83" s="933"/>
      <c r="P83" s="934"/>
      <c r="Q83" s="935"/>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39"/>
      <c r="BA83" s="939"/>
      <c r="BB83" s="939"/>
      <c r="BC83" s="939"/>
      <c r="BD83" s="940"/>
      <c r="BE83" s="241"/>
      <c r="BF83" s="241"/>
      <c r="BG83" s="241"/>
      <c r="BH83" s="241"/>
      <c r="BI83" s="241"/>
      <c r="BJ83" s="241"/>
      <c r="BK83" s="241"/>
      <c r="BL83" s="241"/>
      <c r="BM83" s="241"/>
      <c r="BN83" s="241"/>
      <c r="BO83" s="241"/>
      <c r="BP83" s="241"/>
      <c r="BQ83" s="238">
        <v>77</v>
      </c>
      <c r="BR83" s="243"/>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2"/>
    </row>
    <row r="84" spans="1:131" s="223" customFormat="1" ht="26.25" customHeight="1">
      <c r="A84" s="237">
        <v>17</v>
      </c>
      <c r="B84" s="932"/>
      <c r="C84" s="933"/>
      <c r="D84" s="933"/>
      <c r="E84" s="933"/>
      <c r="F84" s="933"/>
      <c r="G84" s="933"/>
      <c r="H84" s="933"/>
      <c r="I84" s="933"/>
      <c r="J84" s="933"/>
      <c r="K84" s="933"/>
      <c r="L84" s="933"/>
      <c r="M84" s="933"/>
      <c r="N84" s="933"/>
      <c r="O84" s="933"/>
      <c r="P84" s="934"/>
      <c r="Q84" s="935"/>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39"/>
      <c r="BA84" s="939"/>
      <c r="BB84" s="939"/>
      <c r="BC84" s="939"/>
      <c r="BD84" s="940"/>
      <c r="BE84" s="241"/>
      <c r="BF84" s="241"/>
      <c r="BG84" s="241"/>
      <c r="BH84" s="241"/>
      <c r="BI84" s="241"/>
      <c r="BJ84" s="241"/>
      <c r="BK84" s="241"/>
      <c r="BL84" s="241"/>
      <c r="BM84" s="241"/>
      <c r="BN84" s="241"/>
      <c r="BO84" s="241"/>
      <c r="BP84" s="241"/>
      <c r="BQ84" s="238">
        <v>78</v>
      </c>
      <c r="BR84" s="243"/>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2"/>
    </row>
    <row r="85" spans="1:131" s="223" customFormat="1" ht="26.25" customHeight="1">
      <c r="A85" s="237">
        <v>18</v>
      </c>
      <c r="B85" s="932"/>
      <c r="C85" s="933"/>
      <c r="D85" s="933"/>
      <c r="E85" s="933"/>
      <c r="F85" s="933"/>
      <c r="G85" s="933"/>
      <c r="H85" s="933"/>
      <c r="I85" s="933"/>
      <c r="J85" s="933"/>
      <c r="K85" s="933"/>
      <c r="L85" s="933"/>
      <c r="M85" s="933"/>
      <c r="N85" s="933"/>
      <c r="O85" s="933"/>
      <c r="P85" s="934"/>
      <c r="Q85" s="935"/>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39"/>
      <c r="BA85" s="939"/>
      <c r="BB85" s="939"/>
      <c r="BC85" s="939"/>
      <c r="BD85" s="940"/>
      <c r="BE85" s="241"/>
      <c r="BF85" s="241"/>
      <c r="BG85" s="241"/>
      <c r="BH85" s="241"/>
      <c r="BI85" s="241"/>
      <c r="BJ85" s="241"/>
      <c r="BK85" s="241"/>
      <c r="BL85" s="241"/>
      <c r="BM85" s="241"/>
      <c r="BN85" s="241"/>
      <c r="BO85" s="241"/>
      <c r="BP85" s="241"/>
      <c r="BQ85" s="238">
        <v>79</v>
      </c>
      <c r="BR85" s="243"/>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2"/>
    </row>
    <row r="86" spans="1:131" s="223" customFormat="1" ht="26.25" customHeight="1">
      <c r="A86" s="237">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9"/>
      <c r="BA86" s="939"/>
      <c r="BB86" s="939"/>
      <c r="BC86" s="939"/>
      <c r="BD86" s="940"/>
      <c r="BE86" s="241"/>
      <c r="BF86" s="241"/>
      <c r="BG86" s="241"/>
      <c r="BH86" s="241"/>
      <c r="BI86" s="241"/>
      <c r="BJ86" s="241"/>
      <c r="BK86" s="241"/>
      <c r="BL86" s="241"/>
      <c r="BM86" s="241"/>
      <c r="BN86" s="241"/>
      <c r="BO86" s="241"/>
      <c r="BP86" s="241"/>
      <c r="BQ86" s="238">
        <v>80</v>
      </c>
      <c r="BR86" s="243"/>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2"/>
    </row>
    <row r="87" spans="1:131" s="223" customFormat="1" ht="26.25" customHeight="1">
      <c r="A87" s="245">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1"/>
      <c r="BF87" s="241"/>
      <c r="BG87" s="241"/>
      <c r="BH87" s="241"/>
      <c r="BI87" s="241"/>
      <c r="BJ87" s="241"/>
      <c r="BK87" s="241"/>
      <c r="BL87" s="241"/>
      <c r="BM87" s="241"/>
      <c r="BN87" s="241"/>
      <c r="BO87" s="241"/>
      <c r="BP87" s="241"/>
      <c r="BQ87" s="238">
        <v>81</v>
      </c>
      <c r="BR87" s="243"/>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2"/>
    </row>
    <row r="88" spans="1:131" s="223" customFormat="1" ht="26.25" customHeight="1" thickBot="1">
      <c r="A88" s="240" t="s">
        <v>378</v>
      </c>
      <c r="B88" s="849" t="s">
        <v>411</v>
      </c>
      <c r="C88" s="850"/>
      <c r="D88" s="850"/>
      <c r="E88" s="850"/>
      <c r="F88" s="850"/>
      <c r="G88" s="850"/>
      <c r="H88" s="850"/>
      <c r="I88" s="850"/>
      <c r="J88" s="850"/>
      <c r="K88" s="850"/>
      <c r="L88" s="850"/>
      <c r="M88" s="850"/>
      <c r="N88" s="850"/>
      <c r="O88" s="850"/>
      <c r="P88" s="851"/>
      <c r="Q88" s="897"/>
      <c r="R88" s="898"/>
      <c r="S88" s="898"/>
      <c r="T88" s="898"/>
      <c r="U88" s="898"/>
      <c r="V88" s="898"/>
      <c r="W88" s="898"/>
      <c r="X88" s="898"/>
      <c r="Y88" s="898"/>
      <c r="Z88" s="898"/>
      <c r="AA88" s="898"/>
      <c r="AB88" s="898"/>
      <c r="AC88" s="898"/>
      <c r="AD88" s="898"/>
      <c r="AE88" s="898"/>
      <c r="AF88" s="901">
        <f>SUM(AF68:AJ77)</f>
        <v>6701</v>
      </c>
      <c r="AG88" s="901"/>
      <c r="AH88" s="901"/>
      <c r="AI88" s="901"/>
      <c r="AJ88" s="901"/>
      <c r="AK88" s="898"/>
      <c r="AL88" s="898"/>
      <c r="AM88" s="898"/>
      <c r="AN88" s="898"/>
      <c r="AO88" s="898"/>
      <c r="AP88" s="901">
        <f>SUM(AP68:AT77)</f>
        <v>4345</v>
      </c>
      <c r="AQ88" s="901"/>
      <c r="AR88" s="901"/>
      <c r="AS88" s="901"/>
      <c r="AT88" s="901"/>
      <c r="AU88" s="901">
        <f>SUM(AU68:AY77)</f>
        <v>289</v>
      </c>
      <c r="AV88" s="901"/>
      <c r="AW88" s="901"/>
      <c r="AX88" s="901"/>
      <c r="AY88" s="901"/>
      <c r="AZ88" s="906"/>
      <c r="BA88" s="906"/>
      <c r="BB88" s="906"/>
      <c r="BC88" s="906"/>
      <c r="BD88" s="907"/>
      <c r="BE88" s="241"/>
      <c r="BF88" s="241"/>
      <c r="BG88" s="241"/>
      <c r="BH88" s="241"/>
      <c r="BI88" s="241"/>
      <c r="BJ88" s="241"/>
      <c r="BK88" s="241"/>
      <c r="BL88" s="241"/>
      <c r="BM88" s="241"/>
      <c r="BN88" s="241"/>
      <c r="BO88" s="241"/>
      <c r="BP88" s="241"/>
      <c r="BQ88" s="238">
        <v>82</v>
      </c>
      <c r="BR88" s="243"/>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2"/>
    </row>
    <row r="89" spans="1:131" s="223" customFormat="1" ht="26.25" hidden="1" customHeight="1">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2"/>
    </row>
    <row r="90" spans="1:131" s="223" customFormat="1" ht="26.25" hidden="1" customHeight="1">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2"/>
    </row>
    <row r="91" spans="1:131" s="223" customFormat="1" ht="26.25" hidden="1" customHeight="1">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2"/>
    </row>
    <row r="92" spans="1:131" s="223" customFormat="1" ht="26.25" hidden="1" customHeight="1">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2"/>
    </row>
    <row r="93" spans="1:131" s="223" customFormat="1" ht="26.25" hidden="1" customHeight="1">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2"/>
    </row>
    <row r="94" spans="1:131" s="223" customFormat="1" ht="26.25" hidden="1" customHeight="1">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2"/>
    </row>
    <row r="95" spans="1:131" s="223" customFormat="1" ht="26.25" hidden="1" customHeight="1">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2"/>
    </row>
    <row r="96" spans="1:131" s="223" customFormat="1" ht="26.25" hidden="1" customHeight="1">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2"/>
    </row>
    <row r="97" spans="1:131" s="223" customFormat="1" ht="26.25" hidden="1" customHeight="1">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2"/>
    </row>
    <row r="98" spans="1:131" s="223" customFormat="1" ht="26.25" hidden="1" customHeight="1">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2"/>
    </row>
    <row r="99" spans="1:131" s="223" customFormat="1" ht="26.25" hidden="1" customHeight="1">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2"/>
    </row>
    <row r="100" spans="1:131" s="223" customFormat="1" ht="26.25" hidden="1" customHeight="1">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2"/>
    </row>
    <row r="101" spans="1:131" s="223" customFormat="1" ht="26.25" hidden="1" customHeight="1">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2"/>
    </row>
    <row r="102" spans="1:131" s="223" customFormat="1" ht="26.25" customHeight="1" thickBot="1">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378</v>
      </c>
      <c r="BR102" s="849" t="s">
        <v>412</v>
      </c>
      <c r="BS102" s="850"/>
      <c r="BT102" s="850"/>
      <c r="BU102" s="850"/>
      <c r="BV102" s="850"/>
      <c r="BW102" s="850"/>
      <c r="BX102" s="850"/>
      <c r="BY102" s="850"/>
      <c r="BZ102" s="850"/>
      <c r="CA102" s="850"/>
      <c r="CB102" s="850"/>
      <c r="CC102" s="850"/>
      <c r="CD102" s="850"/>
      <c r="CE102" s="850"/>
      <c r="CF102" s="850"/>
      <c r="CG102" s="851"/>
      <c r="CH102" s="948"/>
      <c r="CI102" s="949"/>
      <c r="CJ102" s="949"/>
      <c r="CK102" s="949"/>
      <c r="CL102" s="950"/>
      <c r="CM102" s="948"/>
      <c r="CN102" s="949"/>
      <c r="CO102" s="949"/>
      <c r="CP102" s="949"/>
      <c r="CQ102" s="950"/>
      <c r="CR102" s="951">
        <f>SUM(CR7:CV8)</f>
        <v>85</v>
      </c>
      <c r="CS102" s="909"/>
      <c r="CT102" s="909"/>
      <c r="CU102" s="909"/>
      <c r="CV102" s="952"/>
      <c r="CW102" s="951"/>
      <c r="CX102" s="909"/>
      <c r="CY102" s="909"/>
      <c r="CZ102" s="909"/>
      <c r="DA102" s="952"/>
      <c r="DB102" s="951"/>
      <c r="DC102" s="909"/>
      <c r="DD102" s="909"/>
      <c r="DE102" s="909"/>
      <c r="DF102" s="952"/>
      <c r="DG102" s="951"/>
      <c r="DH102" s="909"/>
      <c r="DI102" s="909"/>
      <c r="DJ102" s="909"/>
      <c r="DK102" s="952"/>
      <c r="DL102" s="951"/>
      <c r="DM102" s="909"/>
      <c r="DN102" s="909"/>
      <c r="DO102" s="909"/>
      <c r="DP102" s="952"/>
      <c r="DQ102" s="951"/>
      <c r="DR102" s="909"/>
      <c r="DS102" s="909"/>
      <c r="DT102" s="909"/>
      <c r="DU102" s="952"/>
      <c r="DV102" s="975"/>
      <c r="DW102" s="976"/>
      <c r="DX102" s="976"/>
      <c r="DY102" s="976"/>
      <c r="DZ102" s="977"/>
      <c r="EA102" s="222"/>
    </row>
    <row r="103" spans="1:131" s="223" customFormat="1" ht="26.25" customHeight="1">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978" t="s">
        <v>413</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2"/>
    </row>
    <row r="104" spans="1:131" s="223" customFormat="1" ht="26.25" customHeight="1">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979" t="s">
        <v>414</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2"/>
    </row>
    <row r="105" spans="1:131" s="223" customFormat="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c r="A107" s="251" t="s">
        <v>415</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416</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c r="A108" s="980" t="s">
        <v>417</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418</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2" customFormat="1" ht="26.25" customHeight="1">
      <c r="A109" s="973" t="s">
        <v>419</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420</v>
      </c>
      <c r="AB109" s="954"/>
      <c r="AC109" s="954"/>
      <c r="AD109" s="954"/>
      <c r="AE109" s="955"/>
      <c r="AF109" s="953" t="s">
        <v>296</v>
      </c>
      <c r="AG109" s="954"/>
      <c r="AH109" s="954"/>
      <c r="AI109" s="954"/>
      <c r="AJ109" s="955"/>
      <c r="AK109" s="953" t="s">
        <v>295</v>
      </c>
      <c r="AL109" s="954"/>
      <c r="AM109" s="954"/>
      <c r="AN109" s="954"/>
      <c r="AO109" s="955"/>
      <c r="AP109" s="953" t="s">
        <v>421</v>
      </c>
      <c r="AQ109" s="954"/>
      <c r="AR109" s="954"/>
      <c r="AS109" s="954"/>
      <c r="AT109" s="956"/>
      <c r="AU109" s="973" t="s">
        <v>419</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420</v>
      </c>
      <c r="BR109" s="954"/>
      <c r="BS109" s="954"/>
      <c r="BT109" s="954"/>
      <c r="BU109" s="955"/>
      <c r="BV109" s="953" t="s">
        <v>296</v>
      </c>
      <c r="BW109" s="954"/>
      <c r="BX109" s="954"/>
      <c r="BY109" s="954"/>
      <c r="BZ109" s="955"/>
      <c r="CA109" s="953" t="s">
        <v>295</v>
      </c>
      <c r="CB109" s="954"/>
      <c r="CC109" s="954"/>
      <c r="CD109" s="954"/>
      <c r="CE109" s="955"/>
      <c r="CF109" s="974" t="s">
        <v>421</v>
      </c>
      <c r="CG109" s="974"/>
      <c r="CH109" s="974"/>
      <c r="CI109" s="974"/>
      <c r="CJ109" s="974"/>
      <c r="CK109" s="953" t="s">
        <v>422</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420</v>
      </c>
      <c r="DH109" s="954"/>
      <c r="DI109" s="954"/>
      <c r="DJ109" s="954"/>
      <c r="DK109" s="955"/>
      <c r="DL109" s="953" t="s">
        <v>296</v>
      </c>
      <c r="DM109" s="954"/>
      <c r="DN109" s="954"/>
      <c r="DO109" s="954"/>
      <c r="DP109" s="955"/>
      <c r="DQ109" s="953" t="s">
        <v>295</v>
      </c>
      <c r="DR109" s="954"/>
      <c r="DS109" s="954"/>
      <c r="DT109" s="954"/>
      <c r="DU109" s="955"/>
      <c r="DV109" s="953" t="s">
        <v>421</v>
      </c>
      <c r="DW109" s="954"/>
      <c r="DX109" s="954"/>
      <c r="DY109" s="954"/>
      <c r="DZ109" s="956"/>
    </row>
    <row r="110" spans="1:131" s="222" customFormat="1" ht="26.25" customHeight="1">
      <c r="A110" s="957" t="s">
        <v>423</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483865</v>
      </c>
      <c r="AB110" s="961"/>
      <c r="AC110" s="961"/>
      <c r="AD110" s="961"/>
      <c r="AE110" s="962"/>
      <c r="AF110" s="963">
        <v>465251</v>
      </c>
      <c r="AG110" s="961"/>
      <c r="AH110" s="961"/>
      <c r="AI110" s="961"/>
      <c r="AJ110" s="962"/>
      <c r="AK110" s="963">
        <v>463182</v>
      </c>
      <c r="AL110" s="961"/>
      <c r="AM110" s="961"/>
      <c r="AN110" s="961"/>
      <c r="AO110" s="962"/>
      <c r="AP110" s="964">
        <v>15.2</v>
      </c>
      <c r="AQ110" s="965"/>
      <c r="AR110" s="965"/>
      <c r="AS110" s="965"/>
      <c r="AT110" s="966"/>
      <c r="AU110" s="967" t="s">
        <v>65</v>
      </c>
      <c r="AV110" s="968"/>
      <c r="AW110" s="968"/>
      <c r="AX110" s="968"/>
      <c r="AY110" s="968"/>
      <c r="AZ110" s="1009" t="s">
        <v>424</v>
      </c>
      <c r="BA110" s="958"/>
      <c r="BB110" s="958"/>
      <c r="BC110" s="958"/>
      <c r="BD110" s="958"/>
      <c r="BE110" s="958"/>
      <c r="BF110" s="958"/>
      <c r="BG110" s="958"/>
      <c r="BH110" s="958"/>
      <c r="BI110" s="958"/>
      <c r="BJ110" s="958"/>
      <c r="BK110" s="958"/>
      <c r="BL110" s="958"/>
      <c r="BM110" s="958"/>
      <c r="BN110" s="958"/>
      <c r="BO110" s="958"/>
      <c r="BP110" s="959"/>
      <c r="BQ110" s="995">
        <v>4667726</v>
      </c>
      <c r="BR110" s="996"/>
      <c r="BS110" s="996"/>
      <c r="BT110" s="996"/>
      <c r="BU110" s="996"/>
      <c r="BV110" s="996">
        <v>4731335</v>
      </c>
      <c r="BW110" s="996"/>
      <c r="BX110" s="996"/>
      <c r="BY110" s="996"/>
      <c r="BZ110" s="996"/>
      <c r="CA110" s="996">
        <v>4824737</v>
      </c>
      <c r="CB110" s="996"/>
      <c r="CC110" s="996"/>
      <c r="CD110" s="996"/>
      <c r="CE110" s="996"/>
      <c r="CF110" s="1010">
        <v>158.69999999999999</v>
      </c>
      <c r="CG110" s="1011"/>
      <c r="CH110" s="1011"/>
      <c r="CI110" s="1011"/>
      <c r="CJ110" s="1011"/>
      <c r="CK110" s="1012" t="s">
        <v>425</v>
      </c>
      <c r="CL110" s="1013"/>
      <c r="CM110" s="992" t="s">
        <v>426</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t="s">
        <v>427</v>
      </c>
      <c r="DH110" s="996"/>
      <c r="DI110" s="996"/>
      <c r="DJ110" s="996"/>
      <c r="DK110" s="996"/>
      <c r="DL110" s="996" t="s">
        <v>427</v>
      </c>
      <c r="DM110" s="996"/>
      <c r="DN110" s="996"/>
      <c r="DO110" s="996"/>
      <c r="DP110" s="996"/>
      <c r="DQ110" s="996" t="s">
        <v>427</v>
      </c>
      <c r="DR110" s="996"/>
      <c r="DS110" s="996"/>
      <c r="DT110" s="996"/>
      <c r="DU110" s="996"/>
      <c r="DV110" s="997" t="s">
        <v>427</v>
      </c>
      <c r="DW110" s="997"/>
      <c r="DX110" s="997"/>
      <c r="DY110" s="997"/>
      <c r="DZ110" s="998"/>
    </row>
    <row r="111" spans="1:131" s="222" customFormat="1" ht="26.25" customHeight="1">
      <c r="A111" s="999" t="s">
        <v>428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429</v>
      </c>
      <c r="AB111" s="1003"/>
      <c r="AC111" s="1003"/>
      <c r="AD111" s="1003"/>
      <c r="AE111" s="1004"/>
      <c r="AF111" s="1005" t="s">
        <v>430</v>
      </c>
      <c r="AG111" s="1003"/>
      <c r="AH111" s="1003"/>
      <c r="AI111" s="1003"/>
      <c r="AJ111" s="1004"/>
      <c r="AK111" s="1005" t="s">
        <v>429</v>
      </c>
      <c r="AL111" s="1003"/>
      <c r="AM111" s="1003"/>
      <c r="AN111" s="1003"/>
      <c r="AO111" s="1004"/>
      <c r="AP111" s="1006" t="s">
        <v>427</v>
      </c>
      <c r="AQ111" s="1007"/>
      <c r="AR111" s="1007"/>
      <c r="AS111" s="1007"/>
      <c r="AT111" s="1008"/>
      <c r="AU111" s="969"/>
      <c r="AV111" s="970"/>
      <c r="AW111" s="970"/>
      <c r="AX111" s="970"/>
      <c r="AY111" s="970"/>
      <c r="AZ111" s="1018" t="s">
        <v>431</v>
      </c>
      <c r="BA111" s="1019"/>
      <c r="BB111" s="1019"/>
      <c r="BC111" s="1019"/>
      <c r="BD111" s="1019"/>
      <c r="BE111" s="1019"/>
      <c r="BF111" s="1019"/>
      <c r="BG111" s="1019"/>
      <c r="BH111" s="1019"/>
      <c r="BI111" s="1019"/>
      <c r="BJ111" s="1019"/>
      <c r="BK111" s="1019"/>
      <c r="BL111" s="1019"/>
      <c r="BM111" s="1019"/>
      <c r="BN111" s="1019"/>
      <c r="BO111" s="1019"/>
      <c r="BP111" s="1020"/>
      <c r="BQ111" s="988">
        <v>259254</v>
      </c>
      <c r="BR111" s="989"/>
      <c r="BS111" s="989"/>
      <c r="BT111" s="989"/>
      <c r="BU111" s="989"/>
      <c r="BV111" s="989">
        <v>225619</v>
      </c>
      <c r="BW111" s="989"/>
      <c r="BX111" s="989"/>
      <c r="BY111" s="989"/>
      <c r="BZ111" s="989"/>
      <c r="CA111" s="989">
        <v>185906</v>
      </c>
      <c r="CB111" s="989"/>
      <c r="CC111" s="989"/>
      <c r="CD111" s="989"/>
      <c r="CE111" s="989"/>
      <c r="CF111" s="983">
        <v>6.1</v>
      </c>
      <c r="CG111" s="984"/>
      <c r="CH111" s="984"/>
      <c r="CI111" s="984"/>
      <c r="CJ111" s="984"/>
      <c r="CK111" s="1014"/>
      <c r="CL111" s="1015"/>
      <c r="CM111" s="985" t="s">
        <v>432</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433</v>
      </c>
      <c r="DH111" s="989"/>
      <c r="DI111" s="989"/>
      <c r="DJ111" s="989"/>
      <c r="DK111" s="989"/>
      <c r="DL111" s="989" t="s">
        <v>434</v>
      </c>
      <c r="DM111" s="989"/>
      <c r="DN111" s="989"/>
      <c r="DO111" s="989"/>
      <c r="DP111" s="989"/>
      <c r="DQ111" s="989" t="s">
        <v>435</v>
      </c>
      <c r="DR111" s="989"/>
      <c r="DS111" s="989"/>
      <c r="DT111" s="989"/>
      <c r="DU111" s="989"/>
      <c r="DV111" s="990" t="s">
        <v>434</v>
      </c>
      <c r="DW111" s="990"/>
      <c r="DX111" s="990"/>
      <c r="DY111" s="990"/>
      <c r="DZ111" s="991"/>
    </row>
    <row r="112" spans="1:131" s="222" customFormat="1" ht="26.25" customHeight="1">
      <c r="A112" s="1021" t="s">
        <v>436</v>
      </c>
      <c r="B112" s="1022"/>
      <c r="C112" s="1019" t="s">
        <v>437</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427</v>
      </c>
      <c r="AB112" s="1028"/>
      <c r="AC112" s="1028"/>
      <c r="AD112" s="1028"/>
      <c r="AE112" s="1029"/>
      <c r="AF112" s="1030" t="s">
        <v>433</v>
      </c>
      <c r="AG112" s="1028"/>
      <c r="AH112" s="1028"/>
      <c r="AI112" s="1028"/>
      <c r="AJ112" s="1029"/>
      <c r="AK112" s="1030" t="s">
        <v>429</v>
      </c>
      <c r="AL112" s="1028"/>
      <c r="AM112" s="1028"/>
      <c r="AN112" s="1028"/>
      <c r="AO112" s="1029"/>
      <c r="AP112" s="1031" t="s">
        <v>433</v>
      </c>
      <c r="AQ112" s="1032"/>
      <c r="AR112" s="1032"/>
      <c r="AS112" s="1032"/>
      <c r="AT112" s="1033"/>
      <c r="AU112" s="969"/>
      <c r="AV112" s="970"/>
      <c r="AW112" s="970"/>
      <c r="AX112" s="970"/>
      <c r="AY112" s="970"/>
      <c r="AZ112" s="1018" t="s">
        <v>438</v>
      </c>
      <c r="BA112" s="1019"/>
      <c r="BB112" s="1019"/>
      <c r="BC112" s="1019"/>
      <c r="BD112" s="1019"/>
      <c r="BE112" s="1019"/>
      <c r="BF112" s="1019"/>
      <c r="BG112" s="1019"/>
      <c r="BH112" s="1019"/>
      <c r="BI112" s="1019"/>
      <c r="BJ112" s="1019"/>
      <c r="BK112" s="1019"/>
      <c r="BL112" s="1019"/>
      <c r="BM112" s="1019"/>
      <c r="BN112" s="1019"/>
      <c r="BO112" s="1019"/>
      <c r="BP112" s="1020"/>
      <c r="BQ112" s="988">
        <v>3514120</v>
      </c>
      <c r="BR112" s="989"/>
      <c r="BS112" s="989"/>
      <c r="BT112" s="989"/>
      <c r="BU112" s="989"/>
      <c r="BV112" s="989">
        <v>3336913</v>
      </c>
      <c r="BW112" s="989"/>
      <c r="BX112" s="989"/>
      <c r="BY112" s="989"/>
      <c r="BZ112" s="989"/>
      <c r="CA112" s="989">
        <v>3347437</v>
      </c>
      <c r="CB112" s="989"/>
      <c r="CC112" s="989"/>
      <c r="CD112" s="989"/>
      <c r="CE112" s="989"/>
      <c r="CF112" s="983">
        <v>110.1</v>
      </c>
      <c r="CG112" s="984"/>
      <c r="CH112" s="984"/>
      <c r="CI112" s="984"/>
      <c r="CJ112" s="984"/>
      <c r="CK112" s="1014"/>
      <c r="CL112" s="1015"/>
      <c r="CM112" s="985" t="s">
        <v>439</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434</v>
      </c>
      <c r="DH112" s="989"/>
      <c r="DI112" s="989"/>
      <c r="DJ112" s="989"/>
      <c r="DK112" s="989"/>
      <c r="DL112" s="989" t="s">
        <v>430</v>
      </c>
      <c r="DM112" s="989"/>
      <c r="DN112" s="989"/>
      <c r="DO112" s="989"/>
      <c r="DP112" s="989"/>
      <c r="DQ112" s="989" t="s">
        <v>430</v>
      </c>
      <c r="DR112" s="989"/>
      <c r="DS112" s="989"/>
      <c r="DT112" s="989"/>
      <c r="DU112" s="989"/>
      <c r="DV112" s="990" t="s">
        <v>429</v>
      </c>
      <c r="DW112" s="990"/>
      <c r="DX112" s="990"/>
      <c r="DY112" s="990"/>
      <c r="DZ112" s="991"/>
    </row>
    <row r="113" spans="1:130" s="222" customFormat="1" ht="26.25" customHeight="1">
      <c r="A113" s="1023"/>
      <c r="B113" s="1024"/>
      <c r="C113" s="1019" t="s">
        <v>440</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282795</v>
      </c>
      <c r="AB113" s="1003"/>
      <c r="AC113" s="1003"/>
      <c r="AD113" s="1003"/>
      <c r="AE113" s="1004"/>
      <c r="AF113" s="1005">
        <v>266191</v>
      </c>
      <c r="AG113" s="1003"/>
      <c r="AH113" s="1003"/>
      <c r="AI113" s="1003"/>
      <c r="AJ113" s="1004"/>
      <c r="AK113" s="1005">
        <v>270947</v>
      </c>
      <c r="AL113" s="1003"/>
      <c r="AM113" s="1003"/>
      <c r="AN113" s="1003"/>
      <c r="AO113" s="1004"/>
      <c r="AP113" s="1006">
        <v>8.9</v>
      </c>
      <c r="AQ113" s="1007"/>
      <c r="AR113" s="1007"/>
      <c r="AS113" s="1007"/>
      <c r="AT113" s="1008"/>
      <c r="AU113" s="969"/>
      <c r="AV113" s="970"/>
      <c r="AW113" s="970"/>
      <c r="AX113" s="970"/>
      <c r="AY113" s="970"/>
      <c r="AZ113" s="1018" t="s">
        <v>441</v>
      </c>
      <c r="BA113" s="1019"/>
      <c r="BB113" s="1019"/>
      <c r="BC113" s="1019"/>
      <c r="BD113" s="1019"/>
      <c r="BE113" s="1019"/>
      <c r="BF113" s="1019"/>
      <c r="BG113" s="1019"/>
      <c r="BH113" s="1019"/>
      <c r="BI113" s="1019"/>
      <c r="BJ113" s="1019"/>
      <c r="BK113" s="1019"/>
      <c r="BL113" s="1019"/>
      <c r="BM113" s="1019"/>
      <c r="BN113" s="1019"/>
      <c r="BO113" s="1019"/>
      <c r="BP113" s="1020"/>
      <c r="BQ113" s="988">
        <v>390671</v>
      </c>
      <c r="BR113" s="989"/>
      <c r="BS113" s="989"/>
      <c r="BT113" s="989"/>
      <c r="BU113" s="989"/>
      <c r="BV113" s="989">
        <v>337917</v>
      </c>
      <c r="BW113" s="989"/>
      <c r="BX113" s="989"/>
      <c r="BY113" s="989"/>
      <c r="BZ113" s="989"/>
      <c r="CA113" s="989">
        <v>289106</v>
      </c>
      <c r="CB113" s="989"/>
      <c r="CC113" s="989"/>
      <c r="CD113" s="989"/>
      <c r="CE113" s="989"/>
      <c r="CF113" s="983">
        <v>9.5</v>
      </c>
      <c r="CG113" s="984"/>
      <c r="CH113" s="984"/>
      <c r="CI113" s="984"/>
      <c r="CJ113" s="984"/>
      <c r="CK113" s="1014"/>
      <c r="CL113" s="1015"/>
      <c r="CM113" s="985" t="s">
        <v>442</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429</v>
      </c>
      <c r="DH113" s="1028"/>
      <c r="DI113" s="1028"/>
      <c r="DJ113" s="1028"/>
      <c r="DK113" s="1029"/>
      <c r="DL113" s="1030" t="s">
        <v>443</v>
      </c>
      <c r="DM113" s="1028"/>
      <c r="DN113" s="1028"/>
      <c r="DO113" s="1028"/>
      <c r="DP113" s="1029"/>
      <c r="DQ113" s="1030" t="s">
        <v>429</v>
      </c>
      <c r="DR113" s="1028"/>
      <c r="DS113" s="1028"/>
      <c r="DT113" s="1028"/>
      <c r="DU113" s="1029"/>
      <c r="DV113" s="1031" t="s">
        <v>429</v>
      </c>
      <c r="DW113" s="1032"/>
      <c r="DX113" s="1032"/>
      <c r="DY113" s="1032"/>
      <c r="DZ113" s="1033"/>
    </row>
    <row r="114" spans="1:130" s="222" customFormat="1" ht="26.25" customHeight="1">
      <c r="A114" s="1023"/>
      <c r="B114" s="1024"/>
      <c r="C114" s="1019" t="s">
        <v>444</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68926</v>
      </c>
      <c r="AB114" s="1028"/>
      <c r="AC114" s="1028"/>
      <c r="AD114" s="1028"/>
      <c r="AE114" s="1029"/>
      <c r="AF114" s="1030">
        <v>66340</v>
      </c>
      <c r="AG114" s="1028"/>
      <c r="AH114" s="1028"/>
      <c r="AI114" s="1028"/>
      <c r="AJ114" s="1029"/>
      <c r="AK114" s="1030">
        <v>64772</v>
      </c>
      <c r="AL114" s="1028"/>
      <c r="AM114" s="1028"/>
      <c r="AN114" s="1028"/>
      <c r="AO114" s="1029"/>
      <c r="AP114" s="1031">
        <v>2.1</v>
      </c>
      <c r="AQ114" s="1032"/>
      <c r="AR114" s="1032"/>
      <c r="AS114" s="1032"/>
      <c r="AT114" s="1033"/>
      <c r="AU114" s="969"/>
      <c r="AV114" s="970"/>
      <c r="AW114" s="970"/>
      <c r="AX114" s="970"/>
      <c r="AY114" s="970"/>
      <c r="AZ114" s="1018" t="s">
        <v>445</v>
      </c>
      <c r="BA114" s="1019"/>
      <c r="BB114" s="1019"/>
      <c r="BC114" s="1019"/>
      <c r="BD114" s="1019"/>
      <c r="BE114" s="1019"/>
      <c r="BF114" s="1019"/>
      <c r="BG114" s="1019"/>
      <c r="BH114" s="1019"/>
      <c r="BI114" s="1019"/>
      <c r="BJ114" s="1019"/>
      <c r="BK114" s="1019"/>
      <c r="BL114" s="1019"/>
      <c r="BM114" s="1019"/>
      <c r="BN114" s="1019"/>
      <c r="BO114" s="1019"/>
      <c r="BP114" s="1020"/>
      <c r="BQ114" s="988">
        <v>749263</v>
      </c>
      <c r="BR114" s="989"/>
      <c r="BS114" s="989"/>
      <c r="BT114" s="989"/>
      <c r="BU114" s="989"/>
      <c r="BV114" s="989">
        <v>900841</v>
      </c>
      <c r="BW114" s="989"/>
      <c r="BX114" s="989"/>
      <c r="BY114" s="989"/>
      <c r="BZ114" s="989"/>
      <c r="CA114" s="989">
        <v>873699</v>
      </c>
      <c r="CB114" s="989"/>
      <c r="CC114" s="989"/>
      <c r="CD114" s="989"/>
      <c r="CE114" s="989"/>
      <c r="CF114" s="983">
        <v>28.7</v>
      </c>
      <c r="CG114" s="984"/>
      <c r="CH114" s="984"/>
      <c r="CI114" s="984"/>
      <c r="CJ114" s="984"/>
      <c r="CK114" s="1014"/>
      <c r="CL114" s="1015"/>
      <c r="CM114" s="985" t="s">
        <v>446</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427</v>
      </c>
      <c r="DH114" s="1028"/>
      <c r="DI114" s="1028"/>
      <c r="DJ114" s="1028"/>
      <c r="DK114" s="1029"/>
      <c r="DL114" s="1030" t="s">
        <v>447</v>
      </c>
      <c r="DM114" s="1028"/>
      <c r="DN114" s="1028"/>
      <c r="DO114" s="1028"/>
      <c r="DP114" s="1029"/>
      <c r="DQ114" s="1030" t="s">
        <v>430</v>
      </c>
      <c r="DR114" s="1028"/>
      <c r="DS114" s="1028"/>
      <c r="DT114" s="1028"/>
      <c r="DU114" s="1029"/>
      <c r="DV114" s="1031" t="s">
        <v>429</v>
      </c>
      <c r="DW114" s="1032"/>
      <c r="DX114" s="1032"/>
      <c r="DY114" s="1032"/>
      <c r="DZ114" s="1033"/>
    </row>
    <row r="115" spans="1:130" s="222" customFormat="1" ht="26.25" customHeight="1">
      <c r="A115" s="1023"/>
      <c r="B115" s="1024"/>
      <c r="C115" s="1019" t="s">
        <v>448</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v>50748</v>
      </c>
      <c r="AB115" s="1003"/>
      <c r="AC115" s="1003"/>
      <c r="AD115" s="1003"/>
      <c r="AE115" s="1004"/>
      <c r="AF115" s="1005">
        <v>44100</v>
      </c>
      <c r="AG115" s="1003"/>
      <c r="AH115" s="1003"/>
      <c r="AI115" s="1003"/>
      <c r="AJ115" s="1004"/>
      <c r="AK115" s="1005">
        <v>39713</v>
      </c>
      <c r="AL115" s="1003"/>
      <c r="AM115" s="1003"/>
      <c r="AN115" s="1003"/>
      <c r="AO115" s="1004"/>
      <c r="AP115" s="1006">
        <v>1.3</v>
      </c>
      <c r="AQ115" s="1007"/>
      <c r="AR115" s="1007"/>
      <c r="AS115" s="1007"/>
      <c r="AT115" s="1008"/>
      <c r="AU115" s="969"/>
      <c r="AV115" s="970"/>
      <c r="AW115" s="970"/>
      <c r="AX115" s="970"/>
      <c r="AY115" s="970"/>
      <c r="AZ115" s="1018" t="s">
        <v>449</v>
      </c>
      <c r="BA115" s="1019"/>
      <c r="BB115" s="1019"/>
      <c r="BC115" s="1019"/>
      <c r="BD115" s="1019"/>
      <c r="BE115" s="1019"/>
      <c r="BF115" s="1019"/>
      <c r="BG115" s="1019"/>
      <c r="BH115" s="1019"/>
      <c r="BI115" s="1019"/>
      <c r="BJ115" s="1019"/>
      <c r="BK115" s="1019"/>
      <c r="BL115" s="1019"/>
      <c r="BM115" s="1019"/>
      <c r="BN115" s="1019"/>
      <c r="BO115" s="1019"/>
      <c r="BP115" s="1020"/>
      <c r="BQ115" s="988">
        <v>942</v>
      </c>
      <c r="BR115" s="989"/>
      <c r="BS115" s="989"/>
      <c r="BT115" s="989"/>
      <c r="BU115" s="989"/>
      <c r="BV115" s="989">
        <v>712</v>
      </c>
      <c r="BW115" s="989"/>
      <c r="BX115" s="989"/>
      <c r="BY115" s="989"/>
      <c r="BZ115" s="989"/>
      <c r="CA115" s="989" t="s">
        <v>433</v>
      </c>
      <c r="CB115" s="989"/>
      <c r="CC115" s="989"/>
      <c r="CD115" s="989"/>
      <c r="CE115" s="989"/>
      <c r="CF115" s="983" t="s">
        <v>450</v>
      </c>
      <c r="CG115" s="984"/>
      <c r="CH115" s="984"/>
      <c r="CI115" s="984"/>
      <c r="CJ115" s="984"/>
      <c r="CK115" s="1014"/>
      <c r="CL115" s="1015"/>
      <c r="CM115" s="1018" t="s">
        <v>451</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t="s">
        <v>429</v>
      </c>
      <c r="DH115" s="1028"/>
      <c r="DI115" s="1028"/>
      <c r="DJ115" s="1028"/>
      <c r="DK115" s="1029"/>
      <c r="DL115" s="1030" t="s">
        <v>452</v>
      </c>
      <c r="DM115" s="1028"/>
      <c r="DN115" s="1028"/>
      <c r="DO115" s="1028"/>
      <c r="DP115" s="1029"/>
      <c r="DQ115" s="1030" t="s">
        <v>427</v>
      </c>
      <c r="DR115" s="1028"/>
      <c r="DS115" s="1028"/>
      <c r="DT115" s="1028"/>
      <c r="DU115" s="1029"/>
      <c r="DV115" s="1031" t="s">
        <v>434</v>
      </c>
      <c r="DW115" s="1032"/>
      <c r="DX115" s="1032"/>
      <c r="DY115" s="1032"/>
      <c r="DZ115" s="1033"/>
    </row>
    <row r="116" spans="1:130" s="222" customFormat="1" ht="26.25" customHeight="1">
      <c r="A116" s="1025"/>
      <c r="B116" s="1026"/>
      <c r="C116" s="1034" t="s">
        <v>453</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231</v>
      </c>
      <c r="AB116" s="1028"/>
      <c r="AC116" s="1028"/>
      <c r="AD116" s="1028"/>
      <c r="AE116" s="1029"/>
      <c r="AF116" s="1030">
        <v>235</v>
      </c>
      <c r="AG116" s="1028"/>
      <c r="AH116" s="1028"/>
      <c r="AI116" s="1028"/>
      <c r="AJ116" s="1029"/>
      <c r="AK116" s="1030">
        <v>167</v>
      </c>
      <c r="AL116" s="1028"/>
      <c r="AM116" s="1028"/>
      <c r="AN116" s="1028"/>
      <c r="AO116" s="1029"/>
      <c r="AP116" s="1031">
        <v>0</v>
      </c>
      <c r="AQ116" s="1032"/>
      <c r="AR116" s="1032"/>
      <c r="AS116" s="1032"/>
      <c r="AT116" s="1033"/>
      <c r="AU116" s="969"/>
      <c r="AV116" s="970"/>
      <c r="AW116" s="970"/>
      <c r="AX116" s="970"/>
      <c r="AY116" s="970"/>
      <c r="AZ116" s="1036" t="s">
        <v>454</v>
      </c>
      <c r="BA116" s="1037"/>
      <c r="BB116" s="1037"/>
      <c r="BC116" s="1037"/>
      <c r="BD116" s="1037"/>
      <c r="BE116" s="1037"/>
      <c r="BF116" s="1037"/>
      <c r="BG116" s="1037"/>
      <c r="BH116" s="1037"/>
      <c r="BI116" s="1037"/>
      <c r="BJ116" s="1037"/>
      <c r="BK116" s="1037"/>
      <c r="BL116" s="1037"/>
      <c r="BM116" s="1037"/>
      <c r="BN116" s="1037"/>
      <c r="BO116" s="1037"/>
      <c r="BP116" s="1038"/>
      <c r="BQ116" s="988" t="s">
        <v>455</v>
      </c>
      <c r="BR116" s="989"/>
      <c r="BS116" s="989"/>
      <c r="BT116" s="989"/>
      <c r="BU116" s="989"/>
      <c r="BV116" s="989" t="s">
        <v>430</v>
      </c>
      <c r="BW116" s="989"/>
      <c r="BX116" s="989"/>
      <c r="BY116" s="989"/>
      <c r="BZ116" s="989"/>
      <c r="CA116" s="989" t="s">
        <v>429</v>
      </c>
      <c r="CB116" s="989"/>
      <c r="CC116" s="989"/>
      <c r="CD116" s="989"/>
      <c r="CE116" s="989"/>
      <c r="CF116" s="983" t="s">
        <v>433</v>
      </c>
      <c r="CG116" s="984"/>
      <c r="CH116" s="984"/>
      <c r="CI116" s="984"/>
      <c r="CJ116" s="984"/>
      <c r="CK116" s="1014"/>
      <c r="CL116" s="1015"/>
      <c r="CM116" s="985" t="s">
        <v>456</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v>87693</v>
      </c>
      <c r="DH116" s="1028"/>
      <c r="DI116" s="1028"/>
      <c r="DJ116" s="1028"/>
      <c r="DK116" s="1029"/>
      <c r="DL116" s="1030">
        <v>71407</v>
      </c>
      <c r="DM116" s="1028"/>
      <c r="DN116" s="1028"/>
      <c r="DO116" s="1028"/>
      <c r="DP116" s="1029"/>
      <c r="DQ116" s="1030">
        <v>53993</v>
      </c>
      <c r="DR116" s="1028"/>
      <c r="DS116" s="1028"/>
      <c r="DT116" s="1028"/>
      <c r="DU116" s="1029"/>
      <c r="DV116" s="1031">
        <v>1.8</v>
      </c>
      <c r="DW116" s="1032"/>
      <c r="DX116" s="1032"/>
      <c r="DY116" s="1032"/>
      <c r="DZ116" s="1033"/>
    </row>
    <row r="117" spans="1:130" s="222" customFormat="1" ht="26.25" customHeight="1">
      <c r="A117" s="973" t="s">
        <v>177</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457</v>
      </c>
      <c r="Z117" s="955"/>
      <c r="AA117" s="1045">
        <v>886565</v>
      </c>
      <c r="AB117" s="1046"/>
      <c r="AC117" s="1046"/>
      <c r="AD117" s="1046"/>
      <c r="AE117" s="1047"/>
      <c r="AF117" s="1048">
        <v>842117</v>
      </c>
      <c r="AG117" s="1046"/>
      <c r="AH117" s="1046"/>
      <c r="AI117" s="1046"/>
      <c r="AJ117" s="1047"/>
      <c r="AK117" s="1048">
        <v>838781</v>
      </c>
      <c r="AL117" s="1046"/>
      <c r="AM117" s="1046"/>
      <c r="AN117" s="1046"/>
      <c r="AO117" s="1047"/>
      <c r="AP117" s="1049"/>
      <c r="AQ117" s="1050"/>
      <c r="AR117" s="1050"/>
      <c r="AS117" s="1050"/>
      <c r="AT117" s="1051"/>
      <c r="AU117" s="969"/>
      <c r="AV117" s="970"/>
      <c r="AW117" s="970"/>
      <c r="AX117" s="970"/>
      <c r="AY117" s="970"/>
      <c r="AZ117" s="1036" t="s">
        <v>458</v>
      </c>
      <c r="BA117" s="1037"/>
      <c r="BB117" s="1037"/>
      <c r="BC117" s="1037"/>
      <c r="BD117" s="1037"/>
      <c r="BE117" s="1037"/>
      <c r="BF117" s="1037"/>
      <c r="BG117" s="1037"/>
      <c r="BH117" s="1037"/>
      <c r="BI117" s="1037"/>
      <c r="BJ117" s="1037"/>
      <c r="BK117" s="1037"/>
      <c r="BL117" s="1037"/>
      <c r="BM117" s="1037"/>
      <c r="BN117" s="1037"/>
      <c r="BO117" s="1037"/>
      <c r="BP117" s="1038"/>
      <c r="BQ117" s="988" t="s">
        <v>427</v>
      </c>
      <c r="BR117" s="989"/>
      <c r="BS117" s="989"/>
      <c r="BT117" s="989"/>
      <c r="BU117" s="989"/>
      <c r="BV117" s="989" t="s">
        <v>429</v>
      </c>
      <c r="BW117" s="989"/>
      <c r="BX117" s="989"/>
      <c r="BY117" s="989"/>
      <c r="BZ117" s="989"/>
      <c r="CA117" s="989" t="s">
        <v>429</v>
      </c>
      <c r="CB117" s="989"/>
      <c r="CC117" s="989"/>
      <c r="CD117" s="989"/>
      <c r="CE117" s="989"/>
      <c r="CF117" s="983" t="s">
        <v>429</v>
      </c>
      <c r="CG117" s="984"/>
      <c r="CH117" s="984"/>
      <c r="CI117" s="984"/>
      <c r="CJ117" s="984"/>
      <c r="CK117" s="1014"/>
      <c r="CL117" s="1015"/>
      <c r="CM117" s="985" t="s">
        <v>459</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433</v>
      </c>
      <c r="DH117" s="1028"/>
      <c r="DI117" s="1028"/>
      <c r="DJ117" s="1028"/>
      <c r="DK117" s="1029"/>
      <c r="DL117" s="1030" t="s">
        <v>427</v>
      </c>
      <c r="DM117" s="1028"/>
      <c r="DN117" s="1028"/>
      <c r="DO117" s="1028"/>
      <c r="DP117" s="1029"/>
      <c r="DQ117" s="1030" t="s">
        <v>443</v>
      </c>
      <c r="DR117" s="1028"/>
      <c r="DS117" s="1028"/>
      <c r="DT117" s="1028"/>
      <c r="DU117" s="1029"/>
      <c r="DV117" s="1031" t="s">
        <v>450</v>
      </c>
      <c r="DW117" s="1032"/>
      <c r="DX117" s="1032"/>
      <c r="DY117" s="1032"/>
      <c r="DZ117" s="1033"/>
    </row>
    <row r="118" spans="1:130" s="222" customFormat="1" ht="26.25" customHeight="1">
      <c r="A118" s="973" t="s">
        <v>422</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420</v>
      </c>
      <c r="AB118" s="954"/>
      <c r="AC118" s="954"/>
      <c r="AD118" s="954"/>
      <c r="AE118" s="955"/>
      <c r="AF118" s="953" t="s">
        <v>296</v>
      </c>
      <c r="AG118" s="954"/>
      <c r="AH118" s="954"/>
      <c r="AI118" s="954"/>
      <c r="AJ118" s="955"/>
      <c r="AK118" s="953" t="s">
        <v>295</v>
      </c>
      <c r="AL118" s="954"/>
      <c r="AM118" s="954"/>
      <c r="AN118" s="954"/>
      <c r="AO118" s="955"/>
      <c r="AP118" s="1040" t="s">
        <v>421</v>
      </c>
      <c r="AQ118" s="1041"/>
      <c r="AR118" s="1041"/>
      <c r="AS118" s="1041"/>
      <c r="AT118" s="1042"/>
      <c r="AU118" s="969"/>
      <c r="AV118" s="970"/>
      <c r="AW118" s="970"/>
      <c r="AX118" s="970"/>
      <c r="AY118" s="970"/>
      <c r="AZ118" s="1043" t="s">
        <v>460</v>
      </c>
      <c r="BA118" s="1034"/>
      <c r="BB118" s="1034"/>
      <c r="BC118" s="1034"/>
      <c r="BD118" s="1034"/>
      <c r="BE118" s="1034"/>
      <c r="BF118" s="1034"/>
      <c r="BG118" s="1034"/>
      <c r="BH118" s="1034"/>
      <c r="BI118" s="1034"/>
      <c r="BJ118" s="1034"/>
      <c r="BK118" s="1034"/>
      <c r="BL118" s="1034"/>
      <c r="BM118" s="1034"/>
      <c r="BN118" s="1034"/>
      <c r="BO118" s="1034"/>
      <c r="BP118" s="1035"/>
      <c r="BQ118" s="1066" t="s">
        <v>429</v>
      </c>
      <c r="BR118" s="1067"/>
      <c r="BS118" s="1067"/>
      <c r="BT118" s="1067"/>
      <c r="BU118" s="1067"/>
      <c r="BV118" s="1067" t="s">
        <v>430</v>
      </c>
      <c r="BW118" s="1067"/>
      <c r="BX118" s="1067"/>
      <c r="BY118" s="1067"/>
      <c r="BZ118" s="1067"/>
      <c r="CA118" s="1067" t="s">
        <v>429</v>
      </c>
      <c r="CB118" s="1067"/>
      <c r="CC118" s="1067"/>
      <c r="CD118" s="1067"/>
      <c r="CE118" s="1067"/>
      <c r="CF118" s="983" t="s">
        <v>443</v>
      </c>
      <c r="CG118" s="984"/>
      <c r="CH118" s="984"/>
      <c r="CI118" s="984"/>
      <c r="CJ118" s="984"/>
      <c r="CK118" s="1014"/>
      <c r="CL118" s="1015"/>
      <c r="CM118" s="985" t="s">
        <v>461</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v>171561</v>
      </c>
      <c r="DH118" s="1028"/>
      <c r="DI118" s="1028"/>
      <c r="DJ118" s="1028"/>
      <c r="DK118" s="1029"/>
      <c r="DL118" s="1030">
        <v>154212</v>
      </c>
      <c r="DM118" s="1028"/>
      <c r="DN118" s="1028"/>
      <c r="DO118" s="1028"/>
      <c r="DP118" s="1029"/>
      <c r="DQ118" s="1030">
        <v>131913</v>
      </c>
      <c r="DR118" s="1028"/>
      <c r="DS118" s="1028"/>
      <c r="DT118" s="1028"/>
      <c r="DU118" s="1029"/>
      <c r="DV118" s="1031">
        <v>4.3</v>
      </c>
      <c r="DW118" s="1032"/>
      <c r="DX118" s="1032"/>
      <c r="DY118" s="1032"/>
      <c r="DZ118" s="1033"/>
    </row>
    <row r="119" spans="1:130" s="222" customFormat="1" ht="26.25" customHeight="1">
      <c r="A119" s="1127" t="s">
        <v>425</v>
      </c>
      <c r="B119" s="1013"/>
      <c r="C119" s="992" t="s">
        <v>426</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t="s">
        <v>429</v>
      </c>
      <c r="AB119" s="961"/>
      <c r="AC119" s="961"/>
      <c r="AD119" s="961"/>
      <c r="AE119" s="962"/>
      <c r="AF119" s="963" t="s">
        <v>429</v>
      </c>
      <c r="AG119" s="961"/>
      <c r="AH119" s="961"/>
      <c r="AI119" s="961"/>
      <c r="AJ119" s="962"/>
      <c r="AK119" s="963" t="s">
        <v>452</v>
      </c>
      <c r="AL119" s="961"/>
      <c r="AM119" s="961"/>
      <c r="AN119" s="961"/>
      <c r="AO119" s="962"/>
      <c r="AP119" s="964" t="s">
        <v>429</v>
      </c>
      <c r="AQ119" s="965"/>
      <c r="AR119" s="965"/>
      <c r="AS119" s="965"/>
      <c r="AT119" s="966"/>
      <c r="AU119" s="971"/>
      <c r="AV119" s="972"/>
      <c r="AW119" s="972"/>
      <c r="AX119" s="972"/>
      <c r="AY119" s="972"/>
      <c r="AZ119" s="253" t="s">
        <v>177</v>
      </c>
      <c r="BA119" s="253"/>
      <c r="BB119" s="253"/>
      <c r="BC119" s="253"/>
      <c r="BD119" s="253"/>
      <c r="BE119" s="253"/>
      <c r="BF119" s="253"/>
      <c r="BG119" s="253"/>
      <c r="BH119" s="253"/>
      <c r="BI119" s="253"/>
      <c r="BJ119" s="253"/>
      <c r="BK119" s="253"/>
      <c r="BL119" s="253"/>
      <c r="BM119" s="253"/>
      <c r="BN119" s="253"/>
      <c r="BO119" s="1044" t="s">
        <v>462</v>
      </c>
      <c r="BP119" s="1075"/>
      <c r="BQ119" s="1066">
        <v>9581976</v>
      </c>
      <c r="BR119" s="1067"/>
      <c r="BS119" s="1067"/>
      <c r="BT119" s="1067"/>
      <c r="BU119" s="1067"/>
      <c r="BV119" s="1067">
        <v>9533337</v>
      </c>
      <c r="BW119" s="1067"/>
      <c r="BX119" s="1067"/>
      <c r="BY119" s="1067"/>
      <c r="BZ119" s="1067"/>
      <c r="CA119" s="1067">
        <v>9520885</v>
      </c>
      <c r="CB119" s="1067"/>
      <c r="CC119" s="1067"/>
      <c r="CD119" s="1067"/>
      <c r="CE119" s="1067"/>
      <c r="CF119" s="1068"/>
      <c r="CG119" s="1069"/>
      <c r="CH119" s="1069"/>
      <c r="CI119" s="1069"/>
      <c r="CJ119" s="1070"/>
      <c r="CK119" s="1016"/>
      <c r="CL119" s="1017"/>
      <c r="CM119" s="1071" t="s">
        <v>463</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t="s">
        <v>427</v>
      </c>
      <c r="DH119" s="1053"/>
      <c r="DI119" s="1053"/>
      <c r="DJ119" s="1053"/>
      <c r="DK119" s="1054"/>
      <c r="DL119" s="1052" t="s">
        <v>434</v>
      </c>
      <c r="DM119" s="1053"/>
      <c r="DN119" s="1053"/>
      <c r="DO119" s="1053"/>
      <c r="DP119" s="1054"/>
      <c r="DQ119" s="1052" t="s">
        <v>433</v>
      </c>
      <c r="DR119" s="1053"/>
      <c r="DS119" s="1053"/>
      <c r="DT119" s="1053"/>
      <c r="DU119" s="1054"/>
      <c r="DV119" s="1055" t="s">
        <v>427</v>
      </c>
      <c r="DW119" s="1056"/>
      <c r="DX119" s="1056"/>
      <c r="DY119" s="1056"/>
      <c r="DZ119" s="1057"/>
    </row>
    <row r="120" spans="1:130" s="222" customFormat="1" ht="26.25" customHeight="1">
      <c r="A120" s="1128"/>
      <c r="B120" s="1015"/>
      <c r="C120" s="985" t="s">
        <v>432</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427</v>
      </c>
      <c r="AB120" s="1028"/>
      <c r="AC120" s="1028"/>
      <c r="AD120" s="1028"/>
      <c r="AE120" s="1029"/>
      <c r="AF120" s="1030" t="s">
        <v>427</v>
      </c>
      <c r="AG120" s="1028"/>
      <c r="AH120" s="1028"/>
      <c r="AI120" s="1028"/>
      <c r="AJ120" s="1029"/>
      <c r="AK120" s="1030" t="s">
        <v>427</v>
      </c>
      <c r="AL120" s="1028"/>
      <c r="AM120" s="1028"/>
      <c r="AN120" s="1028"/>
      <c r="AO120" s="1029"/>
      <c r="AP120" s="1031" t="s">
        <v>429</v>
      </c>
      <c r="AQ120" s="1032"/>
      <c r="AR120" s="1032"/>
      <c r="AS120" s="1032"/>
      <c r="AT120" s="1033"/>
      <c r="AU120" s="1058" t="s">
        <v>464</v>
      </c>
      <c r="AV120" s="1059"/>
      <c r="AW120" s="1059"/>
      <c r="AX120" s="1059"/>
      <c r="AY120" s="1060"/>
      <c r="AZ120" s="1009" t="s">
        <v>465</v>
      </c>
      <c r="BA120" s="958"/>
      <c r="BB120" s="958"/>
      <c r="BC120" s="958"/>
      <c r="BD120" s="958"/>
      <c r="BE120" s="958"/>
      <c r="BF120" s="958"/>
      <c r="BG120" s="958"/>
      <c r="BH120" s="958"/>
      <c r="BI120" s="958"/>
      <c r="BJ120" s="958"/>
      <c r="BK120" s="958"/>
      <c r="BL120" s="958"/>
      <c r="BM120" s="958"/>
      <c r="BN120" s="958"/>
      <c r="BO120" s="958"/>
      <c r="BP120" s="959"/>
      <c r="BQ120" s="995">
        <v>1830346</v>
      </c>
      <c r="BR120" s="996"/>
      <c r="BS120" s="996"/>
      <c r="BT120" s="996"/>
      <c r="BU120" s="996"/>
      <c r="BV120" s="996">
        <v>1899720</v>
      </c>
      <c r="BW120" s="996"/>
      <c r="BX120" s="996"/>
      <c r="BY120" s="996"/>
      <c r="BZ120" s="996"/>
      <c r="CA120" s="996">
        <v>3179798</v>
      </c>
      <c r="CB120" s="996"/>
      <c r="CC120" s="996"/>
      <c r="CD120" s="996"/>
      <c r="CE120" s="996"/>
      <c r="CF120" s="1010">
        <v>104.6</v>
      </c>
      <c r="CG120" s="1011"/>
      <c r="CH120" s="1011"/>
      <c r="CI120" s="1011"/>
      <c r="CJ120" s="1011"/>
      <c r="CK120" s="1076" t="s">
        <v>466</v>
      </c>
      <c r="CL120" s="1077"/>
      <c r="CM120" s="1077"/>
      <c r="CN120" s="1077"/>
      <c r="CO120" s="1078"/>
      <c r="CP120" s="1084" t="s">
        <v>467</v>
      </c>
      <c r="CQ120" s="1085"/>
      <c r="CR120" s="1085"/>
      <c r="CS120" s="1085"/>
      <c r="CT120" s="1085"/>
      <c r="CU120" s="1085"/>
      <c r="CV120" s="1085"/>
      <c r="CW120" s="1085"/>
      <c r="CX120" s="1085"/>
      <c r="CY120" s="1085"/>
      <c r="CZ120" s="1085"/>
      <c r="DA120" s="1085"/>
      <c r="DB120" s="1085"/>
      <c r="DC120" s="1085"/>
      <c r="DD120" s="1085"/>
      <c r="DE120" s="1085"/>
      <c r="DF120" s="1086"/>
      <c r="DG120" s="995">
        <v>3426614</v>
      </c>
      <c r="DH120" s="996"/>
      <c r="DI120" s="996"/>
      <c r="DJ120" s="996"/>
      <c r="DK120" s="996"/>
      <c r="DL120" s="996">
        <v>3256121</v>
      </c>
      <c r="DM120" s="996"/>
      <c r="DN120" s="996"/>
      <c r="DO120" s="996"/>
      <c r="DP120" s="996"/>
      <c r="DQ120" s="996">
        <v>3250194</v>
      </c>
      <c r="DR120" s="996"/>
      <c r="DS120" s="996"/>
      <c r="DT120" s="996"/>
      <c r="DU120" s="996"/>
      <c r="DV120" s="997">
        <v>106.9</v>
      </c>
      <c r="DW120" s="997"/>
      <c r="DX120" s="997"/>
      <c r="DY120" s="997"/>
      <c r="DZ120" s="998"/>
    </row>
    <row r="121" spans="1:130" s="222" customFormat="1" ht="26.25" customHeight="1">
      <c r="A121" s="1128"/>
      <c r="B121" s="1015"/>
      <c r="C121" s="1036" t="s">
        <v>468</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450</v>
      </c>
      <c r="AB121" s="1028"/>
      <c r="AC121" s="1028"/>
      <c r="AD121" s="1028"/>
      <c r="AE121" s="1029"/>
      <c r="AF121" s="1030" t="s">
        <v>433</v>
      </c>
      <c r="AG121" s="1028"/>
      <c r="AH121" s="1028"/>
      <c r="AI121" s="1028"/>
      <c r="AJ121" s="1029"/>
      <c r="AK121" s="1030" t="s">
        <v>450</v>
      </c>
      <c r="AL121" s="1028"/>
      <c r="AM121" s="1028"/>
      <c r="AN121" s="1028"/>
      <c r="AO121" s="1029"/>
      <c r="AP121" s="1031" t="s">
        <v>427</v>
      </c>
      <c r="AQ121" s="1032"/>
      <c r="AR121" s="1032"/>
      <c r="AS121" s="1032"/>
      <c r="AT121" s="1033"/>
      <c r="AU121" s="1061"/>
      <c r="AV121" s="1062"/>
      <c r="AW121" s="1062"/>
      <c r="AX121" s="1062"/>
      <c r="AY121" s="1063"/>
      <c r="AZ121" s="1018" t="s">
        <v>469</v>
      </c>
      <c r="BA121" s="1019"/>
      <c r="BB121" s="1019"/>
      <c r="BC121" s="1019"/>
      <c r="BD121" s="1019"/>
      <c r="BE121" s="1019"/>
      <c r="BF121" s="1019"/>
      <c r="BG121" s="1019"/>
      <c r="BH121" s="1019"/>
      <c r="BI121" s="1019"/>
      <c r="BJ121" s="1019"/>
      <c r="BK121" s="1019"/>
      <c r="BL121" s="1019"/>
      <c r="BM121" s="1019"/>
      <c r="BN121" s="1019"/>
      <c r="BO121" s="1019"/>
      <c r="BP121" s="1020"/>
      <c r="BQ121" s="988" t="s">
        <v>443</v>
      </c>
      <c r="BR121" s="989"/>
      <c r="BS121" s="989"/>
      <c r="BT121" s="989"/>
      <c r="BU121" s="989"/>
      <c r="BV121" s="989" t="s">
        <v>429</v>
      </c>
      <c r="BW121" s="989"/>
      <c r="BX121" s="989"/>
      <c r="BY121" s="989"/>
      <c r="BZ121" s="989"/>
      <c r="CA121" s="989" t="s">
        <v>443</v>
      </c>
      <c r="CB121" s="989"/>
      <c r="CC121" s="989"/>
      <c r="CD121" s="989"/>
      <c r="CE121" s="989"/>
      <c r="CF121" s="983" t="s">
        <v>433</v>
      </c>
      <c r="CG121" s="984"/>
      <c r="CH121" s="984"/>
      <c r="CI121" s="984"/>
      <c r="CJ121" s="984"/>
      <c r="CK121" s="1079"/>
      <c r="CL121" s="1080"/>
      <c r="CM121" s="1080"/>
      <c r="CN121" s="1080"/>
      <c r="CO121" s="1081"/>
      <c r="CP121" s="1089" t="s">
        <v>470</v>
      </c>
      <c r="CQ121" s="1090"/>
      <c r="CR121" s="1090"/>
      <c r="CS121" s="1090"/>
      <c r="CT121" s="1090"/>
      <c r="CU121" s="1090"/>
      <c r="CV121" s="1090"/>
      <c r="CW121" s="1090"/>
      <c r="CX121" s="1090"/>
      <c r="CY121" s="1090"/>
      <c r="CZ121" s="1090"/>
      <c r="DA121" s="1090"/>
      <c r="DB121" s="1090"/>
      <c r="DC121" s="1090"/>
      <c r="DD121" s="1090"/>
      <c r="DE121" s="1090"/>
      <c r="DF121" s="1091"/>
      <c r="DG121" s="988">
        <v>87506</v>
      </c>
      <c r="DH121" s="989"/>
      <c r="DI121" s="989"/>
      <c r="DJ121" s="989"/>
      <c r="DK121" s="989"/>
      <c r="DL121" s="989">
        <v>80792</v>
      </c>
      <c r="DM121" s="989"/>
      <c r="DN121" s="989"/>
      <c r="DO121" s="989"/>
      <c r="DP121" s="989"/>
      <c r="DQ121" s="989">
        <v>97243</v>
      </c>
      <c r="DR121" s="989"/>
      <c r="DS121" s="989"/>
      <c r="DT121" s="989"/>
      <c r="DU121" s="989"/>
      <c r="DV121" s="990">
        <v>3.2</v>
      </c>
      <c r="DW121" s="990"/>
      <c r="DX121" s="990"/>
      <c r="DY121" s="990"/>
      <c r="DZ121" s="991"/>
    </row>
    <row r="122" spans="1:130" s="222" customFormat="1" ht="26.25" customHeight="1">
      <c r="A122" s="1128"/>
      <c r="B122" s="1015"/>
      <c r="C122" s="985" t="s">
        <v>446</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430</v>
      </c>
      <c r="AB122" s="1028"/>
      <c r="AC122" s="1028"/>
      <c r="AD122" s="1028"/>
      <c r="AE122" s="1029"/>
      <c r="AF122" s="1030" t="s">
        <v>434</v>
      </c>
      <c r="AG122" s="1028"/>
      <c r="AH122" s="1028"/>
      <c r="AI122" s="1028"/>
      <c r="AJ122" s="1029"/>
      <c r="AK122" s="1030" t="s">
        <v>450</v>
      </c>
      <c r="AL122" s="1028"/>
      <c r="AM122" s="1028"/>
      <c r="AN122" s="1028"/>
      <c r="AO122" s="1029"/>
      <c r="AP122" s="1031" t="s">
        <v>427</v>
      </c>
      <c r="AQ122" s="1032"/>
      <c r="AR122" s="1032"/>
      <c r="AS122" s="1032"/>
      <c r="AT122" s="1033"/>
      <c r="AU122" s="1061"/>
      <c r="AV122" s="1062"/>
      <c r="AW122" s="1062"/>
      <c r="AX122" s="1062"/>
      <c r="AY122" s="1063"/>
      <c r="AZ122" s="1043" t="s">
        <v>471</v>
      </c>
      <c r="BA122" s="1034"/>
      <c r="BB122" s="1034"/>
      <c r="BC122" s="1034"/>
      <c r="BD122" s="1034"/>
      <c r="BE122" s="1034"/>
      <c r="BF122" s="1034"/>
      <c r="BG122" s="1034"/>
      <c r="BH122" s="1034"/>
      <c r="BI122" s="1034"/>
      <c r="BJ122" s="1034"/>
      <c r="BK122" s="1034"/>
      <c r="BL122" s="1034"/>
      <c r="BM122" s="1034"/>
      <c r="BN122" s="1034"/>
      <c r="BO122" s="1034"/>
      <c r="BP122" s="1035"/>
      <c r="BQ122" s="1066">
        <v>5263901</v>
      </c>
      <c r="BR122" s="1067"/>
      <c r="BS122" s="1067"/>
      <c r="BT122" s="1067"/>
      <c r="BU122" s="1067"/>
      <c r="BV122" s="1067">
        <v>5274098</v>
      </c>
      <c r="BW122" s="1067"/>
      <c r="BX122" s="1067"/>
      <c r="BY122" s="1067"/>
      <c r="BZ122" s="1067"/>
      <c r="CA122" s="1067">
        <v>5262701</v>
      </c>
      <c r="CB122" s="1067"/>
      <c r="CC122" s="1067"/>
      <c r="CD122" s="1067"/>
      <c r="CE122" s="1067"/>
      <c r="CF122" s="1087">
        <v>173.1</v>
      </c>
      <c r="CG122" s="1088"/>
      <c r="CH122" s="1088"/>
      <c r="CI122" s="1088"/>
      <c r="CJ122" s="1088"/>
      <c r="CK122" s="1079"/>
      <c r="CL122" s="1080"/>
      <c r="CM122" s="1080"/>
      <c r="CN122" s="1080"/>
      <c r="CO122" s="1081"/>
      <c r="CP122" s="1089" t="s">
        <v>472</v>
      </c>
      <c r="CQ122" s="1090"/>
      <c r="CR122" s="1090"/>
      <c r="CS122" s="1090"/>
      <c r="CT122" s="1090"/>
      <c r="CU122" s="1090"/>
      <c r="CV122" s="1090"/>
      <c r="CW122" s="1090"/>
      <c r="CX122" s="1090"/>
      <c r="CY122" s="1090"/>
      <c r="CZ122" s="1090"/>
      <c r="DA122" s="1090"/>
      <c r="DB122" s="1090"/>
      <c r="DC122" s="1090"/>
      <c r="DD122" s="1090"/>
      <c r="DE122" s="1090"/>
      <c r="DF122" s="1091"/>
      <c r="DG122" s="988" t="s">
        <v>429</v>
      </c>
      <c r="DH122" s="989"/>
      <c r="DI122" s="989"/>
      <c r="DJ122" s="989"/>
      <c r="DK122" s="989"/>
      <c r="DL122" s="989" t="s">
        <v>427</v>
      </c>
      <c r="DM122" s="989"/>
      <c r="DN122" s="989"/>
      <c r="DO122" s="989"/>
      <c r="DP122" s="989"/>
      <c r="DQ122" s="989" t="s">
        <v>433</v>
      </c>
      <c r="DR122" s="989"/>
      <c r="DS122" s="989"/>
      <c r="DT122" s="989"/>
      <c r="DU122" s="989"/>
      <c r="DV122" s="990" t="s">
        <v>434</v>
      </c>
      <c r="DW122" s="990"/>
      <c r="DX122" s="990"/>
      <c r="DY122" s="990"/>
      <c r="DZ122" s="991"/>
    </row>
    <row r="123" spans="1:130" s="222" customFormat="1" ht="26.25" customHeight="1">
      <c r="A123" s="1128"/>
      <c r="B123" s="1015"/>
      <c r="C123" s="985" t="s">
        <v>456</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v>17986</v>
      </c>
      <c r="AB123" s="1028"/>
      <c r="AC123" s="1028"/>
      <c r="AD123" s="1028"/>
      <c r="AE123" s="1029"/>
      <c r="AF123" s="1030">
        <v>17701</v>
      </c>
      <c r="AG123" s="1028"/>
      <c r="AH123" s="1028"/>
      <c r="AI123" s="1028"/>
      <c r="AJ123" s="1029"/>
      <c r="AK123" s="1030">
        <v>17414</v>
      </c>
      <c r="AL123" s="1028"/>
      <c r="AM123" s="1028"/>
      <c r="AN123" s="1028"/>
      <c r="AO123" s="1029"/>
      <c r="AP123" s="1031">
        <v>0.6</v>
      </c>
      <c r="AQ123" s="1032"/>
      <c r="AR123" s="1032"/>
      <c r="AS123" s="1032"/>
      <c r="AT123" s="1033"/>
      <c r="AU123" s="1064"/>
      <c r="AV123" s="1065"/>
      <c r="AW123" s="1065"/>
      <c r="AX123" s="1065"/>
      <c r="AY123" s="1065"/>
      <c r="AZ123" s="253" t="s">
        <v>177</v>
      </c>
      <c r="BA123" s="253"/>
      <c r="BB123" s="253"/>
      <c r="BC123" s="253"/>
      <c r="BD123" s="253"/>
      <c r="BE123" s="253"/>
      <c r="BF123" s="253"/>
      <c r="BG123" s="253"/>
      <c r="BH123" s="253"/>
      <c r="BI123" s="253"/>
      <c r="BJ123" s="253"/>
      <c r="BK123" s="253"/>
      <c r="BL123" s="253"/>
      <c r="BM123" s="253"/>
      <c r="BN123" s="253"/>
      <c r="BO123" s="1044" t="s">
        <v>473</v>
      </c>
      <c r="BP123" s="1075"/>
      <c r="BQ123" s="1134">
        <v>7094247</v>
      </c>
      <c r="BR123" s="1135"/>
      <c r="BS123" s="1135"/>
      <c r="BT123" s="1135"/>
      <c r="BU123" s="1135"/>
      <c r="BV123" s="1135">
        <v>7173818</v>
      </c>
      <c r="BW123" s="1135"/>
      <c r="BX123" s="1135"/>
      <c r="BY123" s="1135"/>
      <c r="BZ123" s="1135"/>
      <c r="CA123" s="1135">
        <v>8442499</v>
      </c>
      <c r="CB123" s="1135"/>
      <c r="CC123" s="1135"/>
      <c r="CD123" s="1135"/>
      <c r="CE123" s="1135"/>
      <c r="CF123" s="1068"/>
      <c r="CG123" s="1069"/>
      <c r="CH123" s="1069"/>
      <c r="CI123" s="1069"/>
      <c r="CJ123" s="1070"/>
      <c r="CK123" s="1079"/>
      <c r="CL123" s="1080"/>
      <c r="CM123" s="1080"/>
      <c r="CN123" s="1080"/>
      <c r="CO123" s="1081"/>
      <c r="CP123" s="1089" t="s">
        <v>474</v>
      </c>
      <c r="CQ123" s="1090"/>
      <c r="CR123" s="1090"/>
      <c r="CS123" s="1090"/>
      <c r="CT123" s="1090"/>
      <c r="CU123" s="1090"/>
      <c r="CV123" s="1090"/>
      <c r="CW123" s="1090"/>
      <c r="CX123" s="1090"/>
      <c r="CY123" s="1090"/>
      <c r="CZ123" s="1090"/>
      <c r="DA123" s="1090"/>
      <c r="DB123" s="1090"/>
      <c r="DC123" s="1090"/>
      <c r="DD123" s="1090"/>
      <c r="DE123" s="1090"/>
      <c r="DF123" s="1091"/>
      <c r="DG123" s="1027" t="s">
        <v>450</v>
      </c>
      <c r="DH123" s="1028"/>
      <c r="DI123" s="1028"/>
      <c r="DJ123" s="1028"/>
      <c r="DK123" s="1029"/>
      <c r="DL123" s="1030" t="s">
        <v>455</v>
      </c>
      <c r="DM123" s="1028"/>
      <c r="DN123" s="1028"/>
      <c r="DO123" s="1028"/>
      <c r="DP123" s="1029"/>
      <c r="DQ123" s="1030" t="s">
        <v>450</v>
      </c>
      <c r="DR123" s="1028"/>
      <c r="DS123" s="1028"/>
      <c r="DT123" s="1028"/>
      <c r="DU123" s="1029"/>
      <c r="DV123" s="1031" t="s">
        <v>450</v>
      </c>
      <c r="DW123" s="1032"/>
      <c r="DX123" s="1032"/>
      <c r="DY123" s="1032"/>
      <c r="DZ123" s="1033"/>
    </row>
    <row r="124" spans="1:130" s="222" customFormat="1" ht="26.25" customHeight="1" thickBot="1">
      <c r="A124" s="1128"/>
      <c r="B124" s="1015"/>
      <c r="C124" s="985" t="s">
        <v>459</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433</v>
      </c>
      <c r="AB124" s="1028"/>
      <c r="AC124" s="1028"/>
      <c r="AD124" s="1028"/>
      <c r="AE124" s="1029"/>
      <c r="AF124" s="1030" t="s">
        <v>429</v>
      </c>
      <c r="AG124" s="1028"/>
      <c r="AH124" s="1028"/>
      <c r="AI124" s="1028"/>
      <c r="AJ124" s="1029"/>
      <c r="AK124" s="1030" t="s">
        <v>430</v>
      </c>
      <c r="AL124" s="1028"/>
      <c r="AM124" s="1028"/>
      <c r="AN124" s="1028"/>
      <c r="AO124" s="1029"/>
      <c r="AP124" s="1031" t="s">
        <v>429</v>
      </c>
      <c r="AQ124" s="1032"/>
      <c r="AR124" s="1032"/>
      <c r="AS124" s="1032"/>
      <c r="AT124" s="1033"/>
      <c r="AU124" s="1130" t="s">
        <v>475</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v>75.400000000000006</v>
      </c>
      <c r="BR124" s="1097"/>
      <c r="BS124" s="1097"/>
      <c r="BT124" s="1097"/>
      <c r="BU124" s="1097"/>
      <c r="BV124" s="1097">
        <v>77.099999999999994</v>
      </c>
      <c r="BW124" s="1097"/>
      <c r="BX124" s="1097"/>
      <c r="BY124" s="1097"/>
      <c r="BZ124" s="1097"/>
      <c r="CA124" s="1097">
        <v>35.4</v>
      </c>
      <c r="CB124" s="1097"/>
      <c r="CC124" s="1097"/>
      <c r="CD124" s="1097"/>
      <c r="CE124" s="1097"/>
      <c r="CF124" s="1098"/>
      <c r="CG124" s="1099"/>
      <c r="CH124" s="1099"/>
      <c r="CI124" s="1099"/>
      <c r="CJ124" s="1100"/>
      <c r="CK124" s="1082"/>
      <c r="CL124" s="1082"/>
      <c r="CM124" s="1082"/>
      <c r="CN124" s="1082"/>
      <c r="CO124" s="1083"/>
      <c r="CP124" s="1089" t="s">
        <v>476</v>
      </c>
      <c r="CQ124" s="1090"/>
      <c r="CR124" s="1090"/>
      <c r="CS124" s="1090"/>
      <c r="CT124" s="1090"/>
      <c r="CU124" s="1090"/>
      <c r="CV124" s="1090"/>
      <c r="CW124" s="1090"/>
      <c r="CX124" s="1090"/>
      <c r="CY124" s="1090"/>
      <c r="CZ124" s="1090"/>
      <c r="DA124" s="1090"/>
      <c r="DB124" s="1090"/>
      <c r="DC124" s="1090"/>
      <c r="DD124" s="1090"/>
      <c r="DE124" s="1090"/>
      <c r="DF124" s="1091"/>
      <c r="DG124" s="1074" t="s">
        <v>427</v>
      </c>
      <c r="DH124" s="1053"/>
      <c r="DI124" s="1053"/>
      <c r="DJ124" s="1053"/>
      <c r="DK124" s="1054"/>
      <c r="DL124" s="1052" t="s">
        <v>427</v>
      </c>
      <c r="DM124" s="1053"/>
      <c r="DN124" s="1053"/>
      <c r="DO124" s="1053"/>
      <c r="DP124" s="1054"/>
      <c r="DQ124" s="1052" t="s">
        <v>433</v>
      </c>
      <c r="DR124" s="1053"/>
      <c r="DS124" s="1053"/>
      <c r="DT124" s="1053"/>
      <c r="DU124" s="1054"/>
      <c r="DV124" s="1055" t="s">
        <v>429</v>
      </c>
      <c r="DW124" s="1056"/>
      <c r="DX124" s="1056"/>
      <c r="DY124" s="1056"/>
      <c r="DZ124" s="1057"/>
    </row>
    <row r="125" spans="1:130" s="222" customFormat="1" ht="26.25" customHeight="1">
      <c r="A125" s="1128"/>
      <c r="B125" s="1015"/>
      <c r="C125" s="985" t="s">
        <v>461</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v>32762</v>
      </c>
      <c r="AB125" s="1028"/>
      <c r="AC125" s="1028"/>
      <c r="AD125" s="1028"/>
      <c r="AE125" s="1029"/>
      <c r="AF125" s="1030">
        <v>26399</v>
      </c>
      <c r="AG125" s="1028"/>
      <c r="AH125" s="1028"/>
      <c r="AI125" s="1028"/>
      <c r="AJ125" s="1029"/>
      <c r="AK125" s="1030">
        <v>22299</v>
      </c>
      <c r="AL125" s="1028"/>
      <c r="AM125" s="1028"/>
      <c r="AN125" s="1028"/>
      <c r="AO125" s="1029"/>
      <c r="AP125" s="1031">
        <v>0.7</v>
      </c>
      <c r="AQ125" s="1032"/>
      <c r="AR125" s="1032"/>
      <c r="AS125" s="1032"/>
      <c r="AT125" s="1033"/>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1092" t="s">
        <v>477</v>
      </c>
      <c r="CL125" s="1077"/>
      <c r="CM125" s="1077"/>
      <c r="CN125" s="1077"/>
      <c r="CO125" s="1078"/>
      <c r="CP125" s="1009" t="s">
        <v>478</v>
      </c>
      <c r="CQ125" s="958"/>
      <c r="CR125" s="958"/>
      <c r="CS125" s="958"/>
      <c r="CT125" s="958"/>
      <c r="CU125" s="958"/>
      <c r="CV125" s="958"/>
      <c r="CW125" s="958"/>
      <c r="CX125" s="958"/>
      <c r="CY125" s="958"/>
      <c r="CZ125" s="958"/>
      <c r="DA125" s="958"/>
      <c r="DB125" s="958"/>
      <c r="DC125" s="958"/>
      <c r="DD125" s="958"/>
      <c r="DE125" s="958"/>
      <c r="DF125" s="959"/>
      <c r="DG125" s="995" t="s">
        <v>479</v>
      </c>
      <c r="DH125" s="996"/>
      <c r="DI125" s="996"/>
      <c r="DJ125" s="996"/>
      <c r="DK125" s="996"/>
      <c r="DL125" s="996" t="s">
        <v>427</v>
      </c>
      <c r="DM125" s="996"/>
      <c r="DN125" s="996"/>
      <c r="DO125" s="996"/>
      <c r="DP125" s="996"/>
      <c r="DQ125" s="996" t="s">
        <v>427</v>
      </c>
      <c r="DR125" s="996"/>
      <c r="DS125" s="996"/>
      <c r="DT125" s="996"/>
      <c r="DU125" s="996"/>
      <c r="DV125" s="997" t="s">
        <v>433</v>
      </c>
      <c r="DW125" s="997"/>
      <c r="DX125" s="997"/>
      <c r="DY125" s="997"/>
      <c r="DZ125" s="998"/>
    </row>
    <row r="126" spans="1:130" s="222" customFormat="1" ht="26.25" customHeight="1" thickBot="1">
      <c r="A126" s="1128"/>
      <c r="B126" s="1015"/>
      <c r="C126" s="985" t="s">
        <v>463</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t="s">
        <v>429</v>
      </c>
      <c r="AB126" s="1028"/>
      <c r="AC126" s="1028"/>
      <c r="AD126" s="1028"/>
      <c r="AE126" s="1029"/>
      <c r="AF126" s="1030" t="s">
        <v>433</v>
      </c>
      <c r="AG126" s="1028"/>
      <c r="AH126" s="1028"/>
      <c r="AI126" s="1028"/>
      <c r="AJ126" s="1029"/>
      <c r="AK126" s="1030" t="s">
        <v>429</v>
      </c>
      <c r="AL126" s="1028"/>
      <c r="AM126" s="1028"/>
      <c r="AN126" s="1028"/>
      <c r="AO126" s="1029"/>
      <c r="AP126" s="1031" t="s">
        <v>443</v>
      </c>
      <c r="AQ126" s="1032"/>
      <c r="AR126" s="1032"/>
      <c r="AS126" s="1032"/>
      <c r="AT126" s="1033"/>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1093"/>
      <c r="CL126" s="1080"/>
      <c r="CM126" s="1080"/>
      <c r="CN126" s="1080"/>
      <c r="CO126" s="1081"/>
      <c r="CP126" s="1018" t="s">
        <v>480</v>
      </c>
      <c r="CQ126" s="1019"/>
      <c r="CR126" s="1019"/>
      <c r="CS126" s="1019"/>
      <c r="CT126" s="1019"/>
      <c r="CU126" s="1019"/>
      <c r="CV126" s="1019"/>
      <c r="CW126" s="1019"/>
      <c r="CX126" s="1019"/>
      <c r="CY126" s="1019"/>
      <c r="CZ126" s="1019"/>
      <c r="DA126" s="1019"/>
      <c r="DB126" s="1019"/>
      <c r="DC126" s="1019"/>
      <c r="DD126" s="1019"/>
      <c r="DE126" s="1019"/>
      <c r="DF126" s="1020"/>
      <c r="DG126" s="988" t="s">
        <v>433</v>
      </c>
      <c r="DH126" s="989"/>
      <c r="DI126" s="989"/>
      <c r="DJ126" s="989"/>
      <c r="DK126" s="989"/>
      <c r="DL126" s="989" t="s">
        <v>427</v>
      </c>
      <c r="DM126" s="989"/>
      <c r="DN126" s="989"/>
      <c r="DO126" s="989"/>
      <c r="DP126" s="989"/>
      <c r="DQ126" s="989" t="s">
        <v>429</v>
      </c>
      <c r="DR126" s="989"/>
      <c r="DS126" s="989"/>
      <c r="DT126" s="989"/>
      <c r="DU126" s="989"/>
      <c r="DV126" s="990" t="s">
        <v>429</v>
      </c>
      <c r="DW126" s="990"/>
      <c r="DX126" s="990"/>
      <c r="DY126" s="990"/>
      <c r="DZ126" s="991"/>
    </row>
    <row r="127" spans="1:130" s="222" customFormat="1" ht="26.25" customHeight="1">
      <c r="A127" s="1129"/>
      <c r="B127" s="1017"/>
      <c r="C127" s="1071" t="s">
        <v>481</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t="s">
        <v>429</v>
      </c>
      <c r="AB127" s="1028"/>
      <c r="AC127" s="1028"/>
      <c r="AD127" s="1028"/>
      <c r="AE127" s="1029"/>
      <c r="AF127" s="1030" t="s">
        <v>429</v>
      </c>
      <c r="AG127" s="1028"/>
      <c r="AH127" s="1028"/>
      <c r="AI127" s="1028"/>
      <c r="AJ127" s="1029"/>
      <c r="AK127" s="1030" t="s">
        <v>429</v>
      </c>
      <c r="AL127" s="1028"/>
      <c r="AM127" s="1028"/>
      <c r="AN127" s="1028"/>
      <c r="AO127" s="1029"/>
      <c r="AP127" s="1031" t="s">
        <v>427</v>
      </c>
      <c r="AQ127" s="1032"/>
      <c r="AR127" s="1032"/>
      <c r="AS127" s="1032"/>
      <c r="AT127" s="1033"/>
      <c r="AU127" s="258"/>
      <c r="AV127" s="258"/>
      <c r="AW127" s="258"/>
      <c r="AX127" s="1101" t="s">
        <v>482</v>
      </c>
      <c r="AY127" s="1102"/>
      <c r="AZ127" s="1102"/>
      <c r="BA127" s="1102"/>
      <c r="BB127" s="1102"/>
      <c r="BC127" s="1102"/>
      <c r="BD127" s="1102"/>
      <c r="BE127" s="1103"/>
      <c r="BF127" s="1104" t="s">
        <v>483</v>
      </c>
      <c r="BG127" s="1102"/>
      <c r="BH127" s="1102"/>
      <c r="BI127" s="1102"/>
      <c r="BJ127" s="1102"/>
      <c r="BK127" s="1102"/>
      <c r="BL127" s="1103"/>
      <c r="BM127" s="1104" t="s">
        <v>484</v>
      </c>
      <c r="BN127" s="1102"/>
      <c r="BO127" s="1102"/>
      <c r="BP127" s="1102"/>
      <c r="BQ127" s="1102"/>
      <c r="BR127" s="1102"/>
      <c r="BS127" s="1103"/>
      <c r="BT127" s="1104" t="s">
        <v>485</v>
      </c>
      <c r="BU127" s="1102"/>
      <c r="BV127" s="1102"/>
      <c r="BW127" s="1102"/>
      <c r="BX127" s="1102"/>
      <c r="BY127" s="1102"/>
      <c r="BZ127" s="1126"/>
      <c r="CA127" s="258"/>
      <c r="CB127" s="258"/>
      <c r="CC127" s="258"/>
      <c r="CD127" s="259"/>
      <c r="CE127" s="259"/>
      <c r="CF127" s="259"/>
      <c r="CG127" s="256"/>
      <c r="CH127" s="256"/>
      <c r="CI127" s="256"/>
      <c r="CJ127" s="257"/>
      <c r="CK127" s="1093"/>
      <c r="CL127" s="1080"/>
      <c r="CM127" s="1080"/>
      <c r="CN127" s="1080"/>
      <c r="CO127" s="1081"/>
      <c r="CP127" s="1018" t="s">
        <v>486</v>
      </c>
      <c r="CQ127" s="1019"/>
      <c r="CR127" s="1019"/>
      <c r="CS127" s="1019"/>
      <c r="CT127" s="1019"/>
      <c r="CU127" s="1019"/>
      <c r="CV127" s="1019"/>
      <c r="CW127" s="1019"/>
      <c r="CX127" s="1019"/>
      <c r="CY127" s="1019"/>
      <c r="CZ127" s="1019"/>
      <c r="DA127" s="1019"/>
      <c r="DB127" s="1019"/>
      <c r="DC127" s="1019"/>
      <c r="DD127" s="1019"/>
      <c r="DE127" s="1019"/>
      <c r="DF127" s="1020"/>
      <c r="DG127" s="988" t="s">
        <v>430</v>
      </c>
      <c r="DH127" s="989"/>
      <c r="DI127" s="989"/>
      <c r="DJ127" s="989"/>
      <c r="DK127" s="989"/>
      <c r="DL127" s="989" t="s">
        <v>429</v>
      </c>
      <c r="DM127" s="989"/>
      <c r="DN127" s="989"/>
      <c r="DO127" s="989"/>
      <c r="DP127" s="989"/>
      <c r="DQ127" s="989" t="s">
        <v>427</v>
      </c>
      <c r="DR127" s="989"/>
      <c r="DS127" s="989"/>
      <c r="DT127" s="989"/>
      <c r="DU127" s="989"/>
      <c r="DV127" s="990" t="s">
        <v>429</v>
      </c>
      <c r="DW127" s="990"/>
      <c r="DX127" s="990"/>
      <c r="DY127" s="990"/>
      <c r="DZ127" s="991"/>
    </row>
    <row r="128" spans="1:130" s="222" customFormat="1" ht="26.25" customHeight="1" thickBot="1">
      <c r="A128" s="1112" t="s">
        <v>487</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488</v>
      </c>
      <c r="X128" s="1114"/>
      <c r="Y128" s="1114"/>
      <c r="Z128" s="1115"/>
      <c r="AA128" s="1116" t="s">
        <v>443</v>
      </c>
      <c r="AB128" s="1117"/>
      <c r="AC128" s="1117"/>
      <c r="AD128" s="1117"/>
      <c r="AE128" s="1118"/>
      <c r="AF128" s="1119" t="s">
        <v>443</v>
      </c>
      <c r="AG128" s="1117"/>
      <c r="AH128" s="1117"/>
      <c r="AI128" s="1117"/>
      <c r="AJ128" s="1118"/>
      <c r="AK128" s="1119" t="s">
        <v>429</v>
      </c>
      <c r="AL128" s="1117"/>
      <c r="AM128" s="1117"/>
      <c r="AN128" s="1117"/>
      <c r="AO128" s="1118"/>
      <c r="AP128" s="1120"/>
      <c r="AQ128" s="1121"/>
      <c r="AR128" s="1121"/>
      <c r="AS128" s="1121"/>
      <c r="AT128" s="1122"/>
      <c r="AU128" s="258"/>
      <c r="AV128" s="258"/>
      <c r="AW128" s="258"/>
      <c r="AX128" s="957" t="s">
        <v>489</v>
      </c>
      <c r="AY128" s="958"/>
      <c r="AZ128" s="958"/>
      <c r="BA128" s="958"/>
      <c r="BB128" s="958"/>
      <c r="BC128" s="958"/>
      <c r="BD128" s="958"/>
      <c r="BE128" s="959"/>
      <c r="BF128" s="1123" t="s">
        <v>443</v>
      </c>
      <c r="BG128" s="1124"/>
      <c r="BH128" s="1124"/>
      <c r="BI128" s="1124"/>
      <c r="BJ128" s="1124"/>
      <c r="BK128" s="1124"/>
      <c r="BL128" s="1125"/>
      <c r="BM128" s="1123">
        <v>15</v>
      </c>
      <c r="BN128" s="1124"/>
      <c r="BO128" s="1124"/>
      <c r="BP128" s="1124"/>
      <c r="BQ128" s="1124"/>
      <c r="BR128" s="1124"/>
      <c r="BS128" s="1125"/>
      <c r="BT128" s="1123">
        <v>20</v>
      </c>
      <c r="BU128" s="1124"/>
      <c r="BV128" s="1124"/>
      <c r="BW128" s="1124"/>
      <c r="BX128" s="1124"/>
      <c r="BY128" s="1124"/>
      <c r="BZ128" s="1148"/>
      <c r="CA128" s="259"/>
      <c r="CB128" s="259"/>
      <c r="CC128" s="259"/>
      <c r="CD128" s="259"/>
      <c r="CE128" s="259"/>
      <c r="CF128" s="259"/>
      <c r="CG128" s="256"/>
      <c r="CH128" s="256"/>
      <c r="CI128" s="256"/>
      <c r="CJ128" s="257"/>
      <c r="CK128" s="1094"/>
      <c r="CL128" s="1095"/>
      <c r="CM128" s="1095"/>
      <c r="CN128" s="1095"/>
      <c r="CO128" s="1096"/>
      <c r="CP128" s="1105" t="s">
        <v>490</v>
      </c>
      <c r="CQ128" s="1106"/>
      <c r="CR128" s="1106"/>
      <c r="CS128" s="1106"/>
      <c r="CT128" s="1106"/>
      <c r="CU128" s="1106"/>
      <c r="CV128" s="1106"/>
      <c r="CW128" s="1106"/>
      <c r="CX128" s="1106"/>
      <c r="CY128" s="1106"/>
      <c r="CZ128" s="1106"/>
      <c r="DA128" s="1106"/>
      <c r="DB128" s="1106"/>
      <c r="DC128" s="1106"/>
      <c r="DD128" s="1106"/>
      <c r="DE128" s="1106"/>
      <c r="DF128" s="1107"/>
      <c r="DG128" s="1108">
        <v>942</v>
      </c>
      <c r="DH128" s="1109"/>
      <c r="DI128" s="1109"/>
      <c r="DJ128" s="1109"/>
      <c r="DK128" s="1109"/>
      <c r="DL128" s="1109">
        <v>712</v>
      </c>
      <c r="DM128" s="1109"/>
      <c r="DN128" s="1109"/>
      <c r="DO128" s="1109"/>
      <c r="DP128" s="1109"/>
      <c r="DQ128" s="1109" t="s">
        <v>455</v>
      </c>
      <c r="DR128" s="1109"/>
      <c r="DS128" s="1109"/>
      <c r="DT128" s="1109"/>
      <c r="DU128" s="1109"/>
      <c r="DV128" s="1110" t="s">
        <v>430</v>
      </c>
      <c r="DW128" s="1110"/>
      <c r="DX128" s="1110"/>
      <c r="DY128" s="1110"/>
      <c r="DZ128" s="1111"/>
    </row>
    <row r="129" spans="1:131" s="222" customFormat="1" ht="26.25" customHeight="1">
      <c r="A129" s="999" t="s">
        <v>98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491</v>
      </c>
      <c r="X129" s="1143"/>
      <c r="Y129" s="1143"/>
      <c r="Z129" s="1144"/>
      <c r="AA129" s="1027">
        <v>3789821</v>
      </c>
      <c r="AB129" s="1028"/>
      <c r="AC129" s="1028"/>
      <c r="AD129" s="1028"/>
      <c r="AE129" s="1029"/>
      <c r="AF129" s="1030">
        <v>3541962</v>
      </c>
      <c r="AG129" s="1028"/>
      <c r="AH129" s="1028"/>
      <c r="AI129" s="1028"/>
      <c r="AJ129" s="1029"/>
      <c r="AK129" s="1030">
        <v>3504528</v>
      </c>
      <c r="AL129" s="1028"/>
      <c r="AM129" s="1028"/>
      <c r="AN129" s="1028"/>
      <c r="AO129" s="1029"/>
      <c r="AP129" s="1145"/>
      <c r="AQ129" s="1146"/>
      <c r="AR129" s="1146"/>
      <c r="AS129" s="1146"/>
      <c r="AT129" s="1147"/>
      <c r="AU129" s="260"/>
      <c r="AV129" s="260"/>
      <c r="AW129" s="260"/>
      <c r="AX129" s="1136" t="s">
        <v>492</v>
      </c>
      <c r="AY129" s="1019"/>
      <c r="AZ129" s="1019"/>
      <c r="BA129" s="1019"/>
      <c r="BB129" s="1019"/>
      <c r="BC129" s="1019"/>
      <c r="BD129" s="1019"/>
      <c r="BE129" s="1020"/>
      <c r="BF129" s="1137" t="s">
        <v>430</v>
      </c>
      <c r="BG129" s="1138"/>
      <c r="BH129" s="1138"/>
      <c r="BI129" s="1138"/>
      <c r="BJ129" s="1138"/>
      <c r="BK129" s="1138"/>
      <c r="BL129" s="1139"/>
      <c r="BM129" s="1137">
        <v>20</v>
      </c>
      <c r="BN129" s="1138"/>
      <c r="BO129" s="1138"/>
      <c r="BP129" s="1138"/>
      <c r="BQ129" s="1138"/>
      <c r="BR129" s="1138"/>
      <c r="BS129" s="1139"/>
      <c r="BT129" s="1137">
        <v>30</v>
      </c>
      <c r="BU129" s="1140"/>
      <c r="BV129" s="1140"/>
      <c r="BW129" s="1140"/>
      <c r="BX129" s="1140"/>
      <c r="BY129" s="1140"/>
      <c r="BZ129" s="1141"/>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c r="A130" s="999" t="s">
        <v>493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494</v>
      </c>
      <c r="X130" s="1143"/>
      <c r="Y130" s="1143"/>
      <c r="Z130" s="1144"/>
      <c r="AA130" s="1027">
        <v>493706</v>
      </c>
      <c r="AB130" s="1028"/>
      <c r="AC130" s="1028"/>
      <c r="AD130" s="1028"/>
      <c r="AE130" s="1029"/>
      <c r="AF130" s="1030">
        <v>483640</v>
      </c>
      <c r="AG130" s="1028"/>
      <c r="AH130" s="1028"/>
      <c r="AI130" s="1028"/>
      <c r="AJ130" s="1029"/>
      <c r="AK130" s="1030">
        <v>464036</v>
      </c>
      <c r="AL130" s="1028"/>
      <c r="AM130" s="1028"/>
      <c r="AN130" s="1028"/>
      <c r="AO130" s="1029"/>
      <c r="AP130" s="1145"/>
      <c r="AQ130" s="1146"/>
      <c r="AR130" s="1146"/>
      <c r="AS130" s="1146"/>
      <c r="AT130" s="1147"/>
      <c r="AU130" s="260"/>
      <c r="AV130" s="260"/>
      <c r="AW130" s="260"/>
      <c r="AX130" s="1136" t="s">
        <v>495</v>
      </c>
      <c r="AY130" s="1019"/>
      <c r="AZ130" s="1019"/>
      <c r="BA130" s="1019"/>
      <c r="BB130" s="1019"/>
      <c r="BC130" s="1019"/>
      <c r="BD130" s="1019"/>
      <c r="BE130" s="1020"/>
      <c r="BF130" s="1173">
        <v>11.9</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496</v>
      </c>
      <c r="X131" s="1181"/>
      <c r="Y131" s="1181"/>
      <c r="Z131" s="1182"/>
      <c r="AA131" s="1074">
        <v>3296115</v>
      </c>
      <c r="AB131" s="1053"/>
      <c r="AC131" s="1053"/>
      <c r="AD131" s="1053"/>
      <c r="AE131" s="1054"/>
      <c r="AF131" s="1052">
        <v>3058322</v>
      </c>
      <c r="AG131" s="1053"/>
      <c r="AH131" s="1053"/>
      <c r="AI131" s="1053"/>
      <c r="AJ131" s="1054"/>
      <c r="AK131" s="1052">
        <v>3040492</v>
      </c>
      <c r="AL131" s="1053"/>
      <c r="AM131" s="1053"/>
      <c r="AN131" s="1053"/>
      <c r="AO131" s="1054"/>
      <c r="AP131" s="1183"/>
      <c r="AQ131" s="1184"/>
      <c r="AR131" s="1184"/>
      <c r="AS131" s="1184"/>
      <c r="AT131" s="1185"/>
      <c r="AU131" s="260"/>
      <c r="AV131" s="260"/>
      <c r="AW131" s="260"/>
      <c r="AX131" s="1155" t="s">
        <v>497</v>
      </c>
      <c r="AY131" s="1106"/>
      <c r="AZ131" s="1106"/>
      <c r="BA131" s="1106"/>
      <c r="BB131" s="1106"/>
      <c r="BC131" s="1106"/>
      <c r="BD131" s="1106"/>
      <c r="BE131" s="1107"/>
      <c r="BF131" s="1156">
        <v>35.4</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c r="A132" s="1162" t="s">
        <v>498</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499</v>
      </c>
      <c r="W132" s="1166"/>
      <c r="X132" s="1166"/>
      <c r="Y132" s="1166"/>
      <c r="Z132" s="1167"/>
      <c r="AA132" s="1168">
        <v>11.91884992</v>
      </c>
      <c r="AB132" s="1169"/>
      <c r="AC132" s="1169"/>
      <c r="AD132" s="1169"/>
      <c r="AE132" s="1170"/>
      <c r="AF132" s="1171">
        <v>11.721362239999999</v>
      </c>
      <c r="AG132" s="1169"/>
      <c r="AH132" s="1169"/>
      <c r="AI132" s="1169"/>
      <c r="AJ132" s="1170"/>
      <c r="AK132" s="1171">
        <v>12.325143430000001</v>
      </c>
      <c r="AL132" s="1169"/>
      <c r="AM132" s="1169"/>
      <c r="AN132" s="1169"/>
      <c r="AO132" s="1170"/>
      <c r="AP132" s="1068"/>
      <c r="AQ132" s="1069"/>
      <c r="AR132" s="1069"/>
      <c r="AS132" s="1069"/>
      <c r="AT132" s="1172"/>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500</v>
      </c>
      <c r="W133" s="1149"/>
      <c r="X133" s="1149"/>
      <c r="Y133" s="1149"/>
      <c r="Z133" s="1150"/>
      <c r="AA133" s="1151">
        <v>11.6</v>
      </c>
      <c r="AB133" s="1152"/>
      <c r="AC133" s="1152"/>
      <c r="AD133" s="1152"/>
      <c r="AE133" s="1153"/>
      <c r="AF133" s="1151">
        <v>11.5</v>
      </c>
      <c r="AG133" s="1152"/>
      <c r="AH133" s="1152"/>
      <c r="AI133" s="1152"/>
      <c r="AJ133" s="1153"/>
      <c r="AK133" s="1151">
        <v>11.9</v>
      </c>
      <c r="AL133" s="1152"/>
      <c r="AM133" s="1152"/>
      <c r="AN133" s="1152"/>
      <c r="AO133" s="1153"/>
      <c r="AP133" s="1098"/>
      <c r="AQ133" s="1099"/>
      <c r="AR133" s="1099"/>
      <c r="AS133" s="1099"/>
      <c r="AT133" s="1154"/>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25" hidden="1">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sheetData>
  <sheetProtection algorithmName="SHA-512" hashValue="MWPsi3gPbFX6gp+qIEWV7jYQGhp5Q4YdGxgzis7y+wBaLG5KDXevIs445TY2Jr/kFBtOp/F0fvK0C2R2XyJhCQ==" saltValue="gEZruL+5FThA0rxZJsWR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67" customWidth="1"/>
    <col min="121" max="121" width="0" style="266" hidden="1" customWidth="1"/>
    <col min="122" max="16384" width="9" style="266" hidden="1"/>
  </cols>
  <sheetData>
    <row r="1" spans="1:120">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row r="3" spans="1:120"/>
    <row r="4" spans="1:120"/>
    <row r="5" spans="1:120"/>
    <row r="6" spans="1:120"/>
    <row r="7" spans="1:120"/>
    <row r="8" spans="1:120"/>
    <row r="9" spans="1:120"/>
    <row r="10" spans="1:120"/>
    <row r="11" spans="1:120"/>
    <row r="12" spans="1:120"/>
    <row r="13" spans="1:120"/>
    <row r="14" spans="1:120"/>
    <row r="15" spans="1:120"/>
    <row r="16" spans="1:120">
      <c r="DP16" s="266"/>
    </row>
    <row r="17" spans="119:120">
      <c r="DP17" s="266"/>
    </row>
    <row r="18" spans="119:120"/>
    <row r="19" spans="119:120"/>
    <row r="20" spans="119:120">
      <c r="DO20" s="266"/>
      <c r="DP20" s="266"/>
    </row>
    <row r="21" spans="119:120">
      <c r="DP21" s="266"/>
    </row>
    <row r="22" spans="119:120"/>
    <row r="23" spans="119:120">
      <c r="DO23" s="266"/>
      <c r="DP23" s="266"/>
    </row>
    <row r="24" spans="119:120">
      <c r="DP24" s="266"/>
    </row>
    <row r="25" spans="119:120">
      <c r="DP25" s="266"/>
    </row>
    <row r="26" spans="119:120">
      <c r="DO26" s="266"/>
      <c r="DP26" s="266"/>
    </row>
    <row r="27" spans="119:120"/>
    <row r="28" spans="119:120">
      <c r="DO28" s="266"/>
      <c r="DP28" s="266"/>
    </row>
    <row r="29" spans="119:120">
      <c r="DP29" s="266"/>
    </row>
    <row r="30" spans="119:120"/>
    <row r="31" spans="119:120">
      <c r="DO31" s="266"/>
      <c r="DP31" s="266"/>
    </row>
    <row r="32" spans="119:120"/>
    <row r="33" spans="98:120">
      <c r="DO33" s="266"/>
      <c r="DP33" s="266"/>
    </row>
    <row r="34" spans="98:120">
      <c r="DM34" s="266"/>
    </row>
    <row r="35" spans="98:120">
      <c r="CT35" s="266"/>
      <c r="CU35" s="266"/>
      <c r="CV35" s="266"/>
      <c r="CY35" s="266"/>
      <c r="CZ35" s="266"/>
      <c r="DA35" s="266"/>
      <c r="DD35" s="266"/>
      <c r="DE35" s="266"/>
      <c r="DF35" s="266"/>
      <c r="DI35" s="266"/>
      <c r="DJ35" s="266"/>
      <c r="DK35" s="266"/>
      <c r="DM35" s="266"/>
      <c r="DN35" s="266"/>
      <c r="DO35" s="266"/>
      <c r="DP35" s="266"/>
    </row>
    <row r="36" spans="98:120"/>
    <row r="37" spans="98:120">
      <c r="CW37" s="266"/>
      <c r="DB37" s="266"/>
      <c r="DG37" s="266"/>
      <c r="DL37" s="266"/>
      <c r="DP37" s="266"/>
    </row>
    <row r="38" spans="98:120">
      <c r="CT38" s="266"/>
      <c r="CU38" s="266"/>
      <c r="CV38" s="266"/>
      <c r="CW38" s="266"/>
      <c r="CY38" s="266"/>
      <c r="CZ38" s="266"/>
      <c r="DA38" s="266"/>
      <c r="DB38" s="266"/>
      <c r="DD38" s="266"/>
      <c r="DE38" s="266"/>
      <c r="DF38" s="266"/>
      <c r="DG38" s="266"/>
      <c r="DI38" s="266"/>
      <c r="DJ38" s="266"/>
      <c r="DK38" s="266"/>
      <c r="DL38" s="266"/>
      <c r="DN38" s="266"/>
      <c r="DO38" s="266"/>
      <c r="DP38" s="266"/>
    </row>
    <row r="39" spans="98:120"/>
    <row r="40" spans="98:120"/>
    <row r="41" spans="98:120"/>
    <row r="42" spans="98:120"/>
    <row r="43" spans="98:120"/>
    <row r="44" spans="98:120"/>
    <row r="45" spans="98:120"/>
    <row r="46" spans="98:120"/>
    <row r="47" spans="98:120"/>
    <row r="48" spans="98:120"/>
    <row r="49" spans="22:120">
      <c r="DN49" s="266"/>
      <c r="DO49" s="266"/>
      <c r="DP49" s="26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6"/>
      <c r="CS63" s="266"/>
      <c r="CX63" s="266"/>
      <c r="DC63" s="266"/>
      <c r="DH63" s="266"/>
    </row>
    <row r="64" spans="22:120">
      <c r="V64" s="266"/>
    </row>
    <row r="65" spans="15:120">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c r="Q66" s="266"/>
      <c r="S66" s="266"/>
      <c r="U66" s="266"/>
      <c r="DM66" s="266"/>
    </row>
    <row r="67" spans="15:120">
      <c r="O67" s="266"/>
      <c r="P67" s="266"/>
      <c r="R67" s="266"/>
      <c r="T67" s="266"/>
      <c r="Y67" s="266"/>
      <c r="CT67" s="266"/>
      <c r="CV67" s="266"/>
      <c r="CW67" s="266"/>
      <c r="CY67" s="266"/>
      <c r="DA67" s="266"/>
      <c r="DB67" s="266"/>
      <c r="DD67" s="266"/>
      <c r="DF67" s="266"/>
      <c r="DG67" s="266"/>
      <c r="DI67" s="266"/>
      <c r="DK67" s="266"/>
      <c r="DL67" s="266"/>
      <c r="DN67" s="266"/>
      <c r="DO67" s="266"/>
      <c r="DP67" s="266"/>
    </row>
    <row r="68" spans="15:120"/>
    <row r="69" spans="15:120"/>
    <row r="70" spans="15:120"/>
    <row r="71" spans="15:120"/>
    <row r="72" spans="15:120">
      <c r="DP72" s="266"/>
    </row>
    <row r="73" spans="15:120">
      <c r="DP73" s="26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6"/>
      <c r="CX96" s="266"/>
      <c r="DC96" s="266"/>
      <c r="DH96" s="266"/>
    </row>
    <row r="97" spans="24:120">
      <c r="CS97" s="266"/>
      <c r="CX97" s="266"/>
      <c r="DC97" s="266"/>
      <c r="DH97" s="266"/>
      <c r="DP97" s="267" t="s">
        <v>501</v>
      </c>
    </row>
    <row r="98" spans="24:120" hidden="1">
      <c r="CS98" s="266"/>
      <c r="CX98" s="266"/>
      <c r="DC98" s="266"/>
      <c r="DH98" s="266"/>
    </row>
    <row r="99" spans="24:120" hidden="1">
      <c r="CS99" s="266"/>
      <c r="CX99" s="266"/>
      <c r="DC99" s="266"/>
      <c r="DH99" s="266"/>
    </row>
    <row r="100" spans="24:120" hidden="1"/>
    <row r="101" spans="24:120" ht="12" hidden="1" customHeight="1">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c r="CU102" s="266"/>
      <c r="CZ102" s="266"/>
      <c r="DE102" s="266"/>
      <c r="DJ102" s="266"/>
      <c r="DM102" s="266"/>
    </row>
    <row r="103" spans="24:120" hidden="1">
      <c r="CT103" s="266"/>
      <c r="CV103" s="266"/>
      <c r="CW103" s="266"/>
      <c r="CY103" s="266"/>
      <c r="DA103" s="266"/>
      <c r="DB103" s="266"/>
      <c r="DD103" s="266"/>
      <c r="DF103" s="266"/>
      <c r="DG103" s="266"/>
      <c r="DI103" s="266"/>
      <c r="DK103" s="266"/>
      <c r="DL103" s="266"/>
      <c r="DM103" s="266"/>
      <c r="DN103" s="266"/>
      <c r="DO103" s="266"/>
      <c r="DP103" s="266"/>
    </row>
    <row r="104" spans="24:120" hidden="1">
      <c r="CV104" s="266"/>
      <c r="CW104" s="266"/>
      <c r="DA104" s="266"/>
      <c r="DB104" s="266"/>
      <c r="DF104" s="266"/>
      <c r="DG104" s="266"/>
      <c r="DK104" s="266"/>
      <c r="DL104" s="266"/>
      <c r="DN104" s="266"/>
      <c r="DO104" s="266"/>
      <c r="DP104" s="266"/>
    </row>
    <row r="105" spans="24:120" ht="12.75" hidden="1" customHeight="1"/>
    <row r="106" spans="24:120" hidden="1"/>
    <row r="107" spans="24:120" hidden="1"/>
    <row r="108" spans="24:120" hidden="1"/>
    <row r="109" spans="24:120" hidden="1"/>
    <row r="110" spans="24:120" hidden="1"/>
  </sheetData>
  <sheetProtection algorithmName="SHA-512" hashValue="3sDyGwGdaItnX3uJkutip22J3gqaYRULkmYCc8YbUi47HE1pa/+WMLxMvASk3qcKhyUou10t2Mji/rjE/wGPTA==" saltValue="5CPcFaxCNHGTBI9XiOAu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67" customWidth="1"/>
    <col min="117" max="16384" width="9" style="266" hidden="1"/>
  </cols>
  <sheetData>
    <row r="1" spans="2:11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row r="3" spans="2:116"/>
    <row r="4" spans="2:11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row r="7" spans="2:116"/>
    <row r="8" spans="2:116"/>
    <row r="9" spans="2:116"/>
    <row r="10" spans="2:116"/>
    <row r="11" spans="2:116"/>
    <row r="12" spans="2:116"/>
    <row r="13" spans="2:116"/>
    <row r="14" spans="2:116"/>
    <row r="15" spans="2:116"/>
    <row r="16" spans="2:116"/>
    <row r="17" spans="9:116"/>
    <row r="18" spans="9:11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row r="20" spans="9:116"/>
    <row r="21" spans="9:116">
      <c r="DL21" s="266"/>
    </row>
    <row r="22" spans="9:116">
      <c r="DI22" s="266"/>
      <c r="DJ22" s="266"/>
      <c r="DK22" s="266"/>
      <c r="DL22" s="266"/>
    </row>
    <row r="23" spans="9:116">
      <c r="CY23" s="266"/>
      <c r="CZ23" s="266"/>
      <c r="DA23" s="266"/>
      <c r="DB23" s="266"/>
      <c r="DC23" s="266"/>
      <c r="DD23" s="266"/>
      <c r="DE23" s="266"/>
      <c r="DF23" s="266"/>
      <c r="DG23" s="266"/>
      <c r="DH23" s="266"/>
      <c r="DI23" s="266"/>
      <c r="DJ23" s="266"/>
      <c r="DK23" s="266"/>
      <c r="DL23" s="266"/>
    </row>
    <row r="24" spans="9:116"/>
    <row r="25" spans="9:116"/>
    <row r="26" spans="9:116"/>
    <row r="27" spans="9:116"/>
    <row r="28" spans="9:116"/>
    <row r="29" spans="9:116"/>
    <row r="30" spans="9:116"/>
    <row r="31" spans="9:116"/>
    <row r="32" spans="9:116"/>
    <row r="33" spans="15:116"/>
    <row r="34" spans="15:116"/>
    <row r="35" spans="15:116">
      <c r="CZ35" s="266"/>
      <c r="DA35" s="266"/>
      <c r="DB35" s="266"/>
      <c r="DC35" s="266"/>
      <c r="DD35" s="266"/>
      <c r="DE35" s="266"/>
      <c r="DF35" s="266"/>
      <c r="DG35" s="266"/>
      <c r="DH35" s="266"/>
      <c r="DI35" s="266"/>
      <c r="DJ35" s="266"/>
      <c r="DK35" s="266"/>
      <c r="DL35" s="266"/>
    </row>
    <row r="36" spans="15:116"/>
    <row r="37" spans="15:116">
      <c r="DL37" s="266"/>
    </row>
    <row r="38" spans="15:116">
      <c r="DI38" s="266"/>
      <c r="DJ38" s="266"/>
      <c r="DK38" s="266"/>
      <c r="DL38" s="266"/>
    </row>
    <row r="39" spans="15:116"/>
    <row r="40" spans="15:116"/>
    <row r="41" spans="15:116"/>
    <row r="42" spans="15:116"/>
    <row r="43" spans="15:11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c r="DL44" s="266"/>
    </row>
    <row r="45" spans="15:116"/>
    <row r="46" spans="15:116">
      <c r="DA46" s="266"/>
      <c r="DB46" s="266"/>
      <c r="DC46" s="266"/>
      <c r="DD46" s="266"/>
      <c r="DE46" s="266"/>
      <c r="DF46" s="266"/>
      <c r="DG46" s="266"/>
      <c r="DH46" s="266"/>
      <c r="DI46" s="266"/>
      <c r="DJ46" s="266"/>
      <c r="DK46" s="266"/>
      <c r="DL46" s="266"/>
    </row>
    <row r="47" spans="15:116"/>
    <row r="48" spans="15:116"/>
    <row r="49" spans="104:116"/>
    <row r="50" spans="104:116">
      <c r="CZ50" s="266"/>
      <c r="DA50" s="266"/>
      <c r="DB50" s="266"/>
      <c r="DC50" s="266"/>
      <c r="DD50" s="266"/>
      <c r="DE50" s="266"/>
      <c r="DF50" s="266"/>
      <c r="DG50" s="266"/>
      <c r="DH50" s="266"/>
      <c r="DI50" s="266"/>
      <c r="DJ50" s="266"/>
      <c r="DK50" s="266"/>
      <c r="DL50" s="266"/>
    </row>
    <row r="51" spans="104:116"/>
    <row r="52" spans="104:116"/>
    <row r="53" spans="104:116">
      <c r="DL53" s="26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6"/>
      <c r="DD67" s="266"/>
      <c r="DE67" s="266"/>
      <c r="DF67" s="266"/>
      <c r="DG67" s="266"/>
      <c r="DH67" s="266"/>
      <c r="DI67" s="266"/>
      <c r="DJ67" s="266"/>
      <c r="DK67" s="266"/>
      <c r="DL67" s="26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0EKHrNEvfVQr0l03IIxHTyGkoYb7J9FVPNQQFRylnJDxxm8lvUO5+4MtU6jaVFAfHY4uLIv49BTno3PG9/xbyQ==" saltValue="e1ql3PeI37eXS6qpjQqw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68" customWidth="1"/>
    <col min="37" max="44" width="17" style="268" customWidth="1"/>
    <col min="45" max="45" width="6.125" style="275" customWidth="1"/>
    <col min="46" max="46" width="3" style="273" customWidth="1"/>
    <col min="47" max="47" width="19.125" style="268" hidden="1" customWidth="1"/>
    <col min="48" max="52" width="12.625" style="268" hidden="1" customWidth="1"/>
    <col min="53" max="16384" width="8.625" style="268" hidden="1"/>
  </cols>
  <sheetData>
    <row r="1" spans="1:46">
      <c r="AS1" s="269"/>
      <c r="AT1" s="269"/>
    </row>
    <row r="2" spans="1:46">
      <c r="AS2" s="269"/>
      <c r="AT2" s="269"/>
    </row>
    <row r="3" spans="1:46">
      <c r="AS3" s="269"/>
      <c r="AT3" s="269"/>
    </row>
    <row r="4" spans="1:46">
      <c r="AS4" s="269"/>
      <c r="AT4" s="269"/>
    </row>
    <row r="5" spans="1:46" ht="17.25">
      <c r="A5" s="270" t="s">
        <v>502</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503</v>
      </c>
      <c r="AL6" s="274"/>
      <c r="AM6" s="274"/>
      <c r="AN6" s="274"/>
      <c r="AO6" s="269"/>
      <c r="AP6" s="269"/>
      <c r="AQ6" s="269"/>
      <c r="AR6" s="269"/>
    </row>
    <row r="7" spans="1:46">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89" t="s">
        <v>504</v>
      </c>
      <c r="AP7" s="279"/>
      <c r="AQ7" s="280" t="s">
        <v>505</v>
      </c>
      <c r="AR7" s="281"/>
    </row>
    <row r="8" spans="1:46">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90"/>
      <c r="AP8" s="285" t="s">
        <v>506</v>
      </c>
      <c r="AQ8" s="286" t="s">
        <v>507</v>
      </c>
      <c r="AR8" s="287" t="s">
        <v>508</v>
      </c>
    </row>
    <row r="9" spans="1:46">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191" t="s">
        <v>509</v>
      </c>
      <c r="AL9" s="1192"/>
      <c r="AM9" s="1192"/>
      <c r="AN9" s="1193"/>
      <c r="AO9" s="288">
        <v>1099824</v>
      </c>
      <c r="AP9" s="288">
        <v>90760</v>
      </c>
      <c r="AQ9" s="289">
        <v>86936</v>
      </c>
      <c r="AR9" s="290">
        <v>4.4000000000000004</v>
      </c>
    </row>
    <row r="10" spans="1:46">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191" t="s">
        <v>510</v>
      </c>
      <c r="AL10" s="1192"/>
      <c r="AM10" s="1192"/>
      <c r="AN10" s="1193"/>
      <c r="AO10" s="291">
        <v>112398</v>
      </c>
      <c r="AP10" s="291">
        <v>9275</v>
      </c>
      <c r="AQ10" s="292">
        <v>8644</v>
      </c>
      <c r="AR10" s="293">
        <v>7.3</v>
      </c>
    </row>
    <row r="11" spans="1:46" ht="13.5" customHeight="1">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191" t="s">
        <v>511</v>
      </c>
      <c r="AL11" s="1192"/>
      <c r="AM11" s="1192"/>
      <c r="AN11" s="1193"/>
      <c r="AO11" s="291">
        <v>143494</v>
      </c>
      <c r="AP11" s="291">
        <v>11841</v>
      </c>
      <c r="AQ11" s="292">
        <v>14102</v>
      </c>
      <c r="AR11" s="293">
        <v>-16</v>
      </c>
    </row>
    <row r="12" spans="1:46" ht="13.5" customHeight="1">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191" t="s">
        <v>512</v>
      </c>
      <c r="AL12" s="1192"/>
      <c r="AM12" s="1192"/>
      <c r="AN12" s="1193"/>
      <c r="AO12" s="291">
        <v>5280</v>
      </c>
      <c r="AP12" s="291">
        <v>436</v>
      </c>
      <c r="AQ12" s="292">
        <v>665</v>
      </c>
      <c r="AR12" s="293">
        <v>-34.4</v>
      </c>
    </row>
    <row r="13" spans="1:46" ht="13.5" customHeight="1">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191" t="s">
        <v>513</v>
      </c>
      <c r="AL13" s="1192"/>
      <c r="AM13" s="1192"/>
      <c r="AN13" s="1193"/>
      <c r="AO13" s="291" t="s">
        <v>514</v>
      </c>
      <c r="AP13" s="291" t="s">
        <v>514</v>
      </c>
      <c r="AQ13" s="292" t="s">
        <v>514</v>
      </c>
      <c r="AR13" s="293" t="s">
        <v>514</v>
      </c>
    </row>
    <row r="14" spans="1:46" ht="13.5" customHeight="1">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191" t="s">
        <v>515</v>
      </c>
      <c r="AL14" s="1192"/>
      <c r="AM14" s="1192"/>
      <c r="AN14" s="1193"/>
      <c r="AO14" s="291">
        <v>33066</v>
      </c>
      <c r="AP14" s="291">
        <v>2729</v>
      </c>
      <c r="AQ14" s="292">
        <v>4315</v>
      </c>
      <c r="AR14" s="293">
        <v>-36.799999999999997</v>
      </c>
    </row>
    <row r="15" spans="1:46" ht="13.5" customHeight="1">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191" t="s">
        <v>516</v>
      </c>
      <c r="AL15" s="1192"/>
      <c r="AM15" s="1192"/>
      <c r="AN15" s="1193"/>
      <c r="AO15" s="291">
        <v>18217</v>
      </c>
      <c r="AP15" s="291">
        <v>1503</v>
      </c>
      <c r="AQ15" s="292">
        <v>2138</v>
      </c>
      <c r="AR15" s="293">
        <v>-29.7</v>
      </c>
    </row>
    <row r="16" spans="1:46">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194" t="s">
        <v>517</v>
      </c>
      <c r="AL16" s="1195"/>
      <c r="AM16" s="1195"/>
      <c r="AN16" s="1196"/>
      <c r="AO16" s="291">
        <v>-72932</v>
      </c>
      <c r="AP16" s="291">
        <v>-6018</v>
      </c>
      <c r="AQ16" s="292">
        <v>-8691</v>
      </c>
      <c r="AR16" s="293">
        <v>-30.8</v>
      </c>
    </row>
    <row r="17" spans="1:46">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194" t="s">
        <v>177</v>
      </c>
      <c r="AL17" s="1195"/>
      <c r="AM17" s="1195"/>
      <c r="AN17" s="1196"/>
      <c r="AO17" s="291">
        <v>1339347</v>
      </c>
      <c r="AP17" s="291">
        <v>110525</v>
      </c>
      <c r="AQ17" s="292">
        <v>108111</v>
      </c>
      <c r="AR17" s="293">
        <v>2.2000000000000002</v>
      </c>
    </row>
    <row r="18" spans="1:46">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518</v>
      </c>
      <c r="AL19" s="269"/>
      <c r="AM19" s="269"/>
      <c r="AN19" s="269"/>
      <c r="AO19" s="269"/>
      <c r="AP19" s="269"/>
      <c r="AQ19" s="269"/>
      <c r="AR19" s="269"/>
    </row>
    <row r="20" spans="1:46">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519</v>
      </c>
      <c r="AP20" s="299" t="s">
        <v>520</v>
      </c>
      <c r="AQ20" s="300" t="s">
        <v>521</v>
      </c>
      <c r="AR20" s="301"/>
    </row>
    <row r="21" spans="1:46" s="307" customFormat="1">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186" t="s">
        <v>522</v>
      </c>
      <c r="AL21" s="1187"/>
      <c r="AM21" s="1187"/>
      <c r="AN21" s="1188"/>
      <c r="AO21" s="303">
        <v>10.89</v>
      </c>
      <c r="AP21" s="304">
        <v>10.32</v>
      </c>
      <c r="AQ21" s="305">
        <v>0.56999999999999995</v>
      </c>
      <c r="AR21" s="274"/>
      <c r="AS21" s="306"/>
      <c r="AT21" s="302"/>
    </row>
    <row r="22" spans="1:46" s="307" customFormat="1">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186" t="s">
        <v>523</v>
      </c>
      <c r="AL22" s="1187"/>
      <c r="AM22" s="1187"/>
      <c r="AN22" s="1188"/>
      <c r="AO22" s="308">
        <v>98.3</v>
      </c>
      <c r="AP22" s="309">
        <v>96.5</v>
      </c>
      <c r="AQ22" s="310">
        <v>1.8</v>
      </c>
      <c r="AR22" s="294"/>
      <c r="AS22" s="306"/>
      <c r="AT22" s="302"/>
    </row>
    <row r="23" spans="1:46" s="307" customFormat="1">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c r="A26" s="274" t="s">
        <v>524</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c r="A27" s="315" t="s">
        <v>525</v>
      </c>
      <c r="AO27" s="269"/>
      <c r="AP27" s="269"/>
      <c r="AQ27" s="269"/>
      <c r="AR27" s="269"/>
      <c r="AS27" s="269"/>
      <c r="AT27" s="269"/>
    </row>
    <row r="28" spans="1:46" ht="17.25">
      <c r="A28" s="270" t="s">
        <v>526</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527</v>
      </c>
      <c r="AL29" s="274"/>
      <c r="AM29" s="274"/>
      <c r="AN29" s="274"/>
      <c r="AO29" s="269"/>
      <c r="AP29" s="269"/>
      <c r="AQ29" s="269"/>
      <c r="AR29" s="269"/>
      <c r="AS29" s="317"/>
    </row>
    <row r="30" spans="1:46">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89" t="s">
        <v>504</v>
      </c>
      <c r="AP30" s="279"/>
      <c r="AQ30" s="280" t="s">
        <v>505</v>
      </c>
      <c r="AR30" s="281"/>
    </row>
    <row r="31" spans="1:46">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90"/>
      <c r="AP31" s="285" t="s">
        <v>506</v>
      </c>
      <c r="AQ31" s="286" t="s">
        <v>507</v>
      </c>
      <c r="AR31" s="287" t="s">
        <v>508</v>
      </c>
    </row>
    <row r="32" spans="1:46" ht="27" customHeight="1">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202" t="s">
        <v>528</v>
      </c>
      <c r="AL32" s="1203"/>
      <c r="AM32" s="1203"/>
      <c r="AN32" s="1204"/>
      <c r="AO32" s="318">
        <v>463182</v>
      </c>
      <c r="AP32" s="318">
        <v>38223</v>
      </c>
      <c r="AQ32" s="319">
        <v>56558</v>
      </c>
      <c r="AR32" s="320">
        <v>-32.4</v>
      </c>
    </row>
    <row r="33" spans="1:46" ht="13.5" customHeight="1">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202" t="s">
        <v>529</v>
      </c>
      <c r="AL33" s="1203"/>
      <c r="AM33" s="1203"/>
      <c r="AN33" s="1204"/>
      <c r="AO33" s="318" t="s">
        <v>514</v>
      </c>
      <c r="AP33" s="318" t="s">
        <v>514</v>
      </c>
      <c r="AQ33" s="319" t="s">
        <v>514</v>
      </c>
      <c r="AR33" s="320" t="s">
        <v>514</v>
      </c>
    </row>
    <row r="34" spans="1:46" ht="27" customHeight="1">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202" t="s">
        <v>530</v>
      </c>
      <c r="AL34" s="1203"/>
      <c r="AM34" s="1203"/>
      <c r="AN34" s="1204"/>
      <c r="AO34" s="318" t="s">
        <v>514</v>
      </c>
      <c r="AP34" s="318" t="s">
        <v>514</v>
      </c>
      <c r="AQ34" s="319">
        <v>4</v>
      </c>
      <c r="AR34" s="320" t="s">
        <v>514</v>
      </c>
    </row>
    <row r="35" spans="1:46" ht="27" customHeight="1">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202" t="s">
        <v>531</v>
      </c>
      <c r="AL35" s="1203"/>
      <c r="AM35" s="1203"/>
      <c r="AN35" s="1204"/>
      <c r="AO35" s="318">
        <v>270947</v>
      </c>
      <c r="AP35" s="318">
        <v>22359</v>
      </c>
      <c r="AQ35" s="319">
        <v>21321</v>
      </c>
      <c r="AR35" s="320">
        <v>4.9000000000000004</v>
      </c>
    </row>
    <row r="36" spans="1:46" ht="27" customHeight="1">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202" t="s">
        <v>532</v>
      </c>
      <c r="AL36" s="1203"/>
      <c r="AM36" s="1203"/>
      <c r="AN36" s="1204"/>
      <c r="AO36" s="318">
        <v>64772</v>
      </c>
      <c r="AP36" s="318">
        <v>5345</v>
      </c>
      <c r="AQ36" s="319">
        <v>3744</v>
      </c>
      <c r="AR36" s="320">
        <v>42.8</v>
      </c>
    </row>
    <row r="37" spans="1:46" ht="13.5" customHeight="1">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202" t="s">
        <v>533</v>
      </c>
      <c r="AL37" s="1203"/>
      <c r="AM37" s="1203"/>
      <c r="AN37" s="1204"/>
      <c r="AO37" s="318">
        <v>39713</v>
      </c>
      <c r="AP37" s="318">
        <v>3277</v>
      </c>
      <c r="AQ37" s="319">
        <v>1218</v>
      </c>
      <c r="AR37" s="320">
        <v>169</v>
      </c>
    </row>
    <row r="38" spans="1:46" ht="27" customHeight="1">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205" t="s">
        <v>534</v>
      </c>
      <c r="AL38" s="1206"/>
      <c r="AM38" s="1206"/>
      <c r="AN38" s="1207"/>
      <c r="AO38" s="321">
        <v>167</v>
      </c>
      <c r="AP38" s="321">
        <v>14</v>
      </c>
      <c r="AQ38" s="322">
        <v>4</v>
      </c>
      <c r="AR38" s="310">
        <v>250</v>
      </c>
      <c r="AS38" s="317"/>
    </row>
    <row r="39" spans="1:46">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205" t="s">
        <v>535</v>
      </c>
      <c r="AL39" s="1206"/>
      <c r="AM39" s="1206"/>
      <c r="AN39" s="1207"/>
      <c r="AO39" s="318" t="s">
        <v>514</v>
      </c>
      <c r="AP39" s="318" t="s">
        <v>514</v>
      </c>
      <c r="AQ39" s="319">
        <v>-1519</v>
      </c>
      <c r="AR39" s="320" t="s">
        <v>514</v>
      </c>
      <c r="AS39" s="317"/>
    </row>
    <row r="40" spans="1:46" ht="27" customHeight="1">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202" t="s">
        <v>536</v>
      </c>
      <c r="AL40" s="1203"/>
      <c r="AM40" s="1203"/>
      <c r="AN40" s="1204"/>
      <c r="AO40" s="318">
        <v>-464036</v>
      </c>
      <c r="AP40" s="318">
        <v>-38293</v>
      </c>
      <c r="AQ40" s="319">
        <v>-54553</v>
      </c>
      <c r="AR40" s="320">
        <v>-29.8</v>
      </c>
      <c r="AS40" s="317"/>
    </row>
    <row r="41" spans="1:46">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208" t="s">
        <v>290</v>
      </c>
      <c r="AL41" s="1209"/>
      <c r="AM41" s="1209"/>
      <c r="AN41" s="1210"/>
      <c r="AO41" s="318">
        <v>374745</v>
      </c>
      <c r="AP41" s="318">
        <v>30925</v>
      </c>
      <c r="AQ41" s="319">
        <v>26777</v>
      </c>
      <c r="AR41" s="320">
        <v>15.5</v>
      </c>
      <c r="AS41" s="317"/>
    </row>
    <row r="42" spans="1:46">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537</v>
      </c>
      <c r="AL42" s="269"/>
      <c r="AM42" s="269"/>
      <c r="AN42" s="269"/>
      <c r="AO42" s="269"/>
      <c r="AP42" s="269"/>
      <c r="AQ42" s="294"/>
      <c r="AR42" s="294"/>
      <c r="AS42" s="317"/>
    </row>
    <row r="43" spans="1:46">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c r="A47" s="327" t="s">
        <v>538</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539</v>
      </c>
      <c r="AL48" s="328"/>
      <c r="AM48" s="328"/>
      <c r="AN48" s="328"/>
      <c r="AO48" s="328"/>
      <c r="AP48" s="328"/>
      <c r="AQ48" s="329"/>
      <c r="AR48" s="328"/>
    </row>
    <row r="49" spans="1:44" ht="13.5" customHeight="1">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97" t="s">
        <v>504</v>
      </c>
      <c r="AN49" s="1199" t="s">
        <v>540</v>
      </c>
      <c r="AO49" s="1200"/>
      <c r="AP49" s="1200"/>
      <c r="AQ49" s="1200"/>
      <c r="AR49" s="1201"/>
    </row>
    <row r="50" spans="1:44">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98"/>
      <c r="AN50" s="334" t="s">
        <v>541</v>
      </c>
      <c r="AO50" s="335" t="s">
        <v>542</v>
      </c>
      <c r="AP50" s="336" t="s">
        <v>543</v>
      </c>
      <c r="AQ50" s="337" t="s">
        <v>544</v>
      </c>
      <c r="AR50" s="338" t="s">
        <v>545</v>
      </c>
    </row>
    <row r="51" spans="1:44">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546</v>
      </c>
      <c r="AL51" s="331"/>
      <c r="AM51" s="339">
        <v>1414997</v>
      </c>
      <c r="AN51" s="340">
        <v>111321</v>
      </c>
      <c r="AO51" s="341">
        <v>262.60000000000002</v>
      </c>
      <c r="AP51" s="342">
        <v>105751</v>
      </c>
      <c r="AQ51" s="343">
        <v>50.4</v>
      </c>
      <c r="AR51" s="344">
        <v>212.2</v>
      </c>
    </row>
    <row r="52" spans="1:44">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547</v>
      </c>
      <c r="AM52" s="347">
        <v>163897</v>
      </c>
      <c r="AN52" s="348">
        <v>12894</v>
      </c>
      <c r="AO52" s="349">
        <v>-39.200000000000003</v>
      </c>
      <c r="AP52" s="350">
        <v>49969</v>
      </c>
      <c r="AQ52" s="351">
        <v>39.9</v>
      </c>
      <c r="AR52" s="352">
        <v>-79.099999999999994</v>
      </c>
    </row>
    <row r="53" spans="1:44">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548</v>
      </c>
      <c r="AL53" s="331"/>
      <c r="AM53" s="339">
        <v>1050950</v>
      </c>
      <c r="AN53" s="340">
        <v>84029</v>
      </c>
      <c r="AO53" s="341">
        <v>-24.5</v>
      </c>
      <c r="AP53" s="342">
        <v>158564</v>
      </c>
      <c r="AQ53" s="343">
        <v>49.9</v>
      </c>
      <c r="AR53" s="344">
        <v>-74.400000000000006</v>
      </c>
    </row>
    <row r="54" spans="1:44">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547</v>
      </c>
      <c r="AM54" s="347">
        <v>351412</v>
      </c>
      <c r="AN54" s="348">
        <v>28097</v>
      </c>
      <c r="AO54" s="349">
        <v>117.9</v>
      </c>
      <c r="AP54" s="350">
        <v>48412</v>
      </c>
      <c r="AQ54" s="351">
        <v>-3.1</v>
      </c>
      <c r="AR54" s="352">
        <v>121</v>
      </c>
    </row>
    <row r="55" spans="1:44">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549</v>
      </c>
      <c r="AL55" s="331"/>
      <c r="AM55" s="339">
        <v>1023068</v>
      </c>
      <c r="AN55" s="340">
        <v>82772</v>
      </c>
      <c r="AO55" s="341">
        <v>-1.5</v>
      </c>
      <c r="AP55" s="342">
        <v>106092</v>
      </c>
      <c r="AQ55" s="343">
        <v>-33.1</v>
      </c>
      <c r="AR55" s="344">
        <v>31.6</v>
      </c>
    </row>
    <row r="56" spans="1:44">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547</v>
      </c>
      <c r="AM56" s="347">
        <v>212113</v>
      </c>
      <c r="AN56" s="348">
        <v>17161</v>
      </c>
      <c r="AO56" s="349">
        <v>-38.9</v>
      </c>
      <c r="AP56" s="350">
        <v>44299</v>
      </c>
      <c r="AQ56" s="351">
        <v>-8.5</v>
      </c>
      <c r="AR56" s="352">
        <v>-30.4</v>
      </c>
    </row>
    <row r="57" spans="1:44">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550</v>
      </c>
      <c r="AL57" s="331"/>
      <c r="AM57" s="339">
        <v>1081762</v>
      </c>
      <c r="AN57" s="340">
        <v>87848</v>
      </c>
      <c r="AO57" s="341">
        <v>6.1</v>
      </c>
      <c r="AP57" s="342">
        <v>78903</v>
      </c>
      <c r="AQ57" s="343">
        <v>-25.6</v>
      </c>
      <c r="AR57" s="344">
        <v>31.7</v>
      </c>
    </row>
    <row r="58" spans="1:44">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547</v>
      </c>
      <c r="AM58" s="347">
        <v>152516</v>
      </c>
      <c r="AN58" s="348">
        <v>12386</v>
      </c>
      <c r="AO58" s="349">
        <v>-27.8</v>
      </c>
      <c r="AP58" s="350">
        <v>49201</v>
      </c>
      <c r="AQ58" s="351">
        <v>11.1</v>
      </c>
      <c r="AR58" s="352">
        <v>-38.9</v>
      </c>
    </row>
    <row r="59" spans="1:44">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551</v>
      </c>
      <c r="AL59" s="331"/>
      <c r="AM59" s="339">
        <v>676048</v>
      </c>
      <c r="AN59" s="340">
        <v>55789</v>
      </c>
      <c r="AO59" s="341">
        <v>-36.5</v>
      </c>
      <c r="AP59" s="342">
        <v>82993</v>
      </c>
      <c r="AQ59" s="343">
        <v>5.2</v>
      </c>
      <c r="AR59" s="344">
        <v>-41.7</v>
      </c>
    </row>
    <row r="60" spans="1:44">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547</v>
      </c>
      <c r="AM60" s="347">
        <v>279760</v>
      </c>
      <c r="AN60" s="348">
        <v>23086</v>
      </c>
      <c r="AO60" s="349">
        <v>86.4</v>
      </c>
      <c r="AP60" s="350">
        <v>46787</v>
      </c>
      <c r="AQ60" s="351">
        <v>-4.9000000000000004</v>
      </c>
      <c r="AR60" s="352">
        <v>91.3</v>
      </c>
    </row>
    <row r="61" spans="1:44">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552</v>
      </c>
      <c r="AL61" s="353"/>
      <c r="AM61" s="354">
        <v>1049365</v>
      </c>
      <c r="AN61" s="355">
        <v>84352</v>
      </c>
      <c r="AO61" s="356">
        <v>41.2</v>
      </c>
      <c r="AP61" s="357">
        <v>106461</v>
      </c>
      <c r="AQ61" s="358">
        <v>9.4</v>
      </c>
      <c r="AR61" s="344">
        <v>31.8</v>
      </c>
    </row>
    <row r="62" spans="1:44">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547</v>
      </c>
      <c r="AM62" s="347">
        <v>231940</v>
      </c>
      <c r="AN62" s="348">
        <v>18725</v>
      </c>
      <c r="AO62" s="349">
        <v>19.7</v>
      </c>
      <c r="AP62" s="350">
        <v>47734</v>
      </c>
      <c r="AQ62" s="351">
        <v>6.9</v>
      </c>
      <c r="AR62" s="352">
        <v>12.8</v>
      </c>
    </row>
    <row r="63" spans="1:44">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c r="AK67" s="269"/>
      <c r="AL67" s="269"/>
      <c r="AM67" s="269"/>
      <c r="AN67" s="269"/>
      <c r="AO67" s="269"/>
      <c r="AP67" s="269"/>
      <c r="AQ67" s="269"/>
      <c r="AR67" s="269"/>
      <c r="AS67" s="269"/>
      <c r="AT67" s="269"/>
    </row>
    <row r="68" spans="1:46" ht="13.5" hidden="1" customHeight="1">
      <c r="AK68" s="269"/>
      <c r="AL68" s="269"/>
      <c r="AM68" s="269"/>
      <c r="AN68" s="269"/>
      <c r="AO68" s="269"/>
      <c r="AP68" s="269"/>
      <c r="AQ68" s="269"/>
      <c r="AR68" s="269"/>
    </row>
    <row r="69" spans="1:46" ht="13.5" hidden="1" customHeight="1">
      <c r="AK69" s="269"/>
      <c r="AL69" s="269"/>
      <c r="AM69" s="269"/>
      <c r="AN69" s="269"/>
      <c r="AO69" s="269"/>
      <c r="AP69" s="269"/>
      <c r="AQ69" s="269"/>
      <c r="AR69" s="269"/>
    </row>
    <row r="70" spans="1:46" hidden="1">
      <c r="AK70" s="269"/>
      <c r="AL70" s="269"/>
      <c r="AM70" s="269"/>
      <c r="AN70" s="269"/>
      <c r="AO70" s="269"/>
      <c r="AP70" s="269"/>
      <c r="AQ70" s="269"/>
      <c r="AR70" s="269"/>
    </row>
    <row r="71" spans="1:46" hidden="1">
      <c r="AK71" s="269"/>
      <c r="AL71" s="269"/>
      <c r="AM71" s="269"/>
      <c r="AN71" s="269"/>
      <c r="AO71" s="269"/>
      <c r="AP71" s="269"/>
      <c r="AQ71" s="269"/>
      <c r="AR71" s="269"/>
    </row>
    <row r="72" spans="1:46" hidden="1">
      <c r="AK72" s="269"/>
      <c r="AL72" s="269"/>
      <c r="AM72" s="269"/>
      <c r="AN72" s="269"/>
      <c r="AO72" s="269"/>
      <c r="AP72" s="269"/>
      <c r="AQ72" s="269"/>
      <c r="AR72" s="269"/>
    </row>
    <row r="73" spans="1:46" hidden="1">
      <c r="AK73" s="269"/>
      <c r="AL73" s="269"/>
      <c r="AM73" s="269"/>
      <c r="AN73" s="269"/>
      <c r="AO73" s="269"/>
      <c r="AP73" s="269"/>
      <c r="AQ73" s="269"/>
      <c r="AR73" s="269"/>
    </row>
    <row r="74" spans="1:46" hidden="1"/>
  </sheetData>
  <sheetProtection algorithmName="SHA-512" hashValue="L2h9GtLadMy4Qa32tvn64WlwbNcHmmXqMStlObuYtupwfNBfZ9HQj6lPYqKM4NKWk2EhioQ0x/8nWX+FP3pMmg==" saltValue="HrLHUBqcEYSglWtz03vU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67" customWidth="1"/>
    <col min="126" max="16384" width="9" style="266" hidden="1"/>
  </cols>
  <sheetData>
    <row r="1" spans="2:125"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c r="B2" s="266"/>
      <c r="DG2" s="266"/>
    </row>
    <row r="3" spans="2:125">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row r="5" spans="2:125"/>
    <row r="6" spans="2:125"/>
    <row r="7" spans="2:125"/>
    <row r="8" spans="2:125"/>
    <row r="9" spans="2:125">
      <c r="DU9" s="266"/>
    </row>
    <row r="10" spans="2:125"/>
    <row r="11" spans="2:125"/>
    <row r="12" spans="2:125"/>
    <row r="13" spans="2:125"/>
    <row r="14" spans="2:125"/>
    <row r="15" spans="2:125"/>
    <row r="16" spans="2:125"/>
    <row r="17" spans="125:125">
      <c r="DU17" s="266"/>
    </row>
    <row r="18" spans="125:125"/>
    <row r="19" spans="125:125"/>
    <row r="20" spans="125:125">
      <c r="DU20" s="266"/>
    </row>
    <row r="21" spans="125:125">
      <c r="DU21" s="266"/>
    </row>
    <row r="22" spans="125:125"/>
    <row r="23" spans="125:125"/>
    <row r="24" spans="125:125"/>
    <row r="25" spans="125:125"/>
    <row r="26" spans="125:125"/>
    <row r="27" spans="125:125"/>
    <row r="28" spans="125:125">
      <c r="DU28" s="266"/>
    </row>
    <row r="29" spans="125:125"/>
    <row r="30" spans="125:125"/>
    <row r="31" spans="125:125"/>
    <row r="32" spans="125:125"/>
    <row r="33" spans="2:125">
      <c r="B33" s="266"/>
      <c r="G33" s="266"/>
      <c r="I33" s="266"/>
    </row>
    <row r="34" spans="2:125">
      <c r="C34" s="266"/>
      <c r="P34" s="266"/>
      <c r="DE34" s="266"/>
      <c r="DH34" s="266"/>
    </row>
    <row r="35" spans="2:125">
      <c r="D35" s="266"/>
      <c r="E35" s="266"/>
      <c r="DG35" s="266"/>
      <c r="DJ35" s="266"/>
      <c r="DP35" s="266"/>
      <c r="DQ35" s="266"/>
      <c r="DR35" s="266"/>
      <c r="DS35" s="266"/>
      <c r="DT35" s="266"/>
      <c r="DU35" s="266"/>
    </row>
    <row r="36" spans="2:125">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c r="DU37" s="266"/>
    </row>
    <row r="38" spans="2:125">
      <c r="DT38" s="266"/>
      <c r="DU38" s="266"/>
    </row>
    <row r="39" spans="2:125"/>
    <row r="40" spans="2:125">
      <c r="DH40" s="266"/>
    </row>
    <row r="41" spans="2:125">
      <c r="DE41" s="266"/>
    </row>
    <row r="42" spans="2:125">
      <c r="DG42" s="266"/>
      <c r="DJ42" s="266"/>
    </row>
    <row r="43" spans="2:125">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c r="DU44" s="266"/>
    </row>
    <row r="45" spans="2:125"/>
    <row r="46" spans="2:125"/>
    <row r="47" spans="2:125"/>
    <row r="48" spans="2:125">
      <c r="DT48" s="266"/>
      <c r="DU48" s="266"/>
    </row>
    <row r="49" spans="120:125">
      <c r="DU49" s="266"/>
    </row>
    <row r="50" spans="120:125">
      <c r="DU50" s="266"/>
    </row>
    <row r="51" spans="120:125">
      <c r="DP51" s="266"/>
      <c r="DQ51" s="266"/>
      <c r="DR51" s="266"/>
      <c r="DS51" s="266"/>
      <c r="DT51" s="266"/>
      <c r="DU51" s="266"/>
    </row>
    <row r="52" spans="120:125"/>
    <row r="53" spans="120:125"/>
    <row r="54" spans="120:125">
      <c r="DU54" s="266"/>
    </row>
    <row r="55" spans="120:125"/>
    <row r="56" spans="120:125"/>
    <row r="57" spans="120:125"/>
    <row r="58" spans="120:125">
      <c r="DU58" s="266"/>
    </row>
    <row r="59" spans="120:125"/>
    <row r="60" spans="120:125"/>
    <row r="61" spans="120:125"/>
    <row r="62" spans="120:125"/>
    <row r="63" spans="120:125">
      <c r="DU63" s="266"/>
    </row>
    <row r="64" spans="120:125">
      <c r="DT64" s="266"/>
      <c r="DU64" s="266"/>
    </row>
    <row r="65" spans="123:125"/>
    <row r="66" spans="123:125"/>
    <row r="67" spans="123:125"/>
    <row r="68" spans="123:125"/>
    <row r="69" spans="123:125">
      <c r="DS69" s="266"/>
      <c r="DT69" s="266"/>
      <c r="DU69" s="266"/>
    </row>
    <row r="70" spans="123:125"/>
    <row r="71" spans="123:125"/>
    <row r="72" spans="123:125"/>
    <row r="73" spans="123:125"/>
    <row r="74" spans="123:125"/>
    <row r="75" spans="123:125"/>
    <row r="76" spans="123:125"/>
    <row r="77" spans="123:125"/>
    <row r="78" spans="123:125"/>
    <row r="79" spans="123:125"/>
    <row r="80" spans="123:125"/>
    <row r="81" spans="116:125"/>
    <row r="82" spans="116:125">
      <c r="DL82" s="266"/>
    </row>
    <row r="83" spans="116:125">
      <c r="DM83" s="266"/>
      <c r="DN83" s="266"/>
      <c r="DO83" s="266"/>
      <c r="DP83" s="266"/>
      <c r="DQ83" s="266"/>
      <c r="DR83" s="266"/>
      <c r="DS83" s="266"/>
      <c r="DT83" s="266"/>
      <c r="DU83" s="266"/>
    </row>
    <row r="84" spans="116:125"/>
    <row r="85" spans="116:125"/>
    <row r="86" spans="116:125"/>
    <row r="87" spans="116:125"/>
    <row r="88" spans="116:125">
      <c r="DU88" s="266"/>
    </row>
    <row r="89" spans="116:125"/>
    <row r="90" spans="116:125"/>
    <row r="91" spans="116:125"/>
    <row r="92" spans="116:125" ht="13.5" customHeight="1"/>
    <row r="93" spans="116:125" ht="13.5" customHeight="1"/>
    <row r="94" spans="116:125" ht="13.5" customHeight="1">
      <c r="DS94" s="266"/>
      <c r="DT94" s="266"/>
      <c r="DU94" s="266"/>
    </row>
    <row r="95" spans="116:125" ht="13.5" customHeight="1">
      <c r="DU95" s="266"/>
    </row>
    <row r="96" spans="116:125" ht="13.5" customHeight="1"/>
    <row r="97" spans="124:125" ht="13.5" customHeight="1"/>
    <row r="98" spans="124:125" ht="13.5" customHeight="1"/>
    <row r="99" spans="124:125" ht="13.5" customHeight="1"/>
    <row r="100" spans="124:125" ht="13.5" customHeight="1"/>
    <row r="101" spans="124:125" ht="13.5" customHeight="1">
      <c r="DU101" s="266"/>
    </row>
    <row r="102" spans="124:125" ht="13.5" customHeight="1"/>
    <row r="103" spans="124:125" ht="13.5" customHeight="1"/>
    <row r="104" spans="124:125" ht="13.5" customHeight="1">
      <c r="DT104" s="266"/>
      <c r="DU104" s="26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6" t="s">
        <v>554</v>
      </c>
    </row>
    <row r="117" spans="125:125" ht="13.5" hidden="1" customHeight="1"/>
    <row r="118" spans="125:125" ht="13.5" hidden="1" customHeight="1"/>
    <row r="119" spans="125:125" ht="13.5" hidden="1" customHeight="1"/>
    <row r="120" spans="125:125" ht="13.5" hidden="1" customHeight="1"/>
    <row r="121" spans="125:125" ht="13.5" hidden="1" customHeight="1">
      <c r="DU121" s="26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pjp6kvXPjZoBCS5Flb6GS2L8p8dRctTLr+zyr6Ayv4D0i6y13C/pLprS630YOYb830BC6hA/87fbeks0IiTvg==" saltValue="icvvioZsy4hB5lFH77Q8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67" customWidth="1"/>
    <col min="126" max="142" width="0" style="266" hidden="1" customWidth="1"/>
    <col min="143" max="16384" width="9" style="266" hidden="1"/>
  </cols>
  <sheetData>
    <row r="1" spans="1:125" ht="13.5" customHeight="1">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c r="B2" s="266"/>
      <c r="T2" s="266"/>
    </row>
    <row r="3" spans="1:12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6"/>
      <c r="G33" s="266"/>
      <c r="I33" s="266"/>
    </row>
    <row r="34" spans="2:125">
      <c r="C34" s="266"/>
      <c r="P34" s="266"/>
      <c r="R34" s="266"/>
      <c r="U34" s="266"/>
    </row>
    <row r="35" spans="2:125">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c r="F36" s="266"/>
      <c r="H36" s="266"/>
      <c r="J36" s="266"/>
      <c r="K36" s="266"/>
      <c r="L36" s="266"/>
      <c r="M36" s="266"/>
      <c r="N36" s="266"/>
      <c r="O36" s="266"/>
      <c r="Q36" s="266"/>
      <c r="S36" s="266"/>
      <c r="V36" s="266"/>
    </row>
    <row r="37" spans="2:125"/>
    <row r="38" spans="2:125"/>
    <row r="39" spans="2:125"/>
    <row r="40" spans="2:125">
      <c r="U40" s="266"/>
    </row>
    <row r="41" spans="2:125">
      <c r="R41" s="266"/>
    </row>
    <row r="42" spans="2:125">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c r="Q43" s="266"/>
      <c r="S43" s="266"/>
      <c r="V43" s="26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7"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xBK6a7CCxeXG7eZzDD+zwqUNeF+04ZF7N9utS9kuwu/ugYHKnx8adCQ2GhXc4Vq/6r8oG8Ieb9JTzL/bcVtew==" saltValue="5/e8C9UlyUGZkgWaRgKh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1" t="s">
        <v>3</v>
      </c>
      <c r="D47" s="1211"/>
      <c r="E47" s="1212"/>
      <c r="F47" s="11">
        <v>29.21</v>
      </c>
      <c r="G47" s="12">
        <v>20.41</v>
      </c>
      <c r="H47" s="12">
        <v>8.1300000000000008</v>
      </c>
      <c r="I47" s="12">
        <v>8.7100000000000009</v>
      </c>
      <c r="J47" s="13">
        <v>29.3</v>
      </c>
    </row>
    <row r="48" spans="2:10" ht="57.75" customHeight="1">
      <c r="B48" s="14"/>
      <c r="C48" s="1213" t="s">
        <v>4</v>
      </c>
      <c r="D48" s="1213"/>
      <c r="E48" s="1214"/>
      <c r="F48" s="15">
        <v>3.84</v>
      </c>
      <c r="G48" s="16">
        <v>4.47</v>
      </c>
      <c r="H48" s="16">
        <v>4.62</v>
      </c>
      <c r="I48" s="16">
        <v>4.74</v>
      </c>
      <c r="J48" s="17">
        <v>5.65</v>
      </c>
    </row>
    <row r="49" spans="2:10" ht="57.75" customHeight="1" thickBot="1">
      <c r="B49" s="18"/>
      <c r="C49" s="1215" t="s">
        <v>5</v>
      </c>
      <c r="D49" s="1215"/>
      <c r="E49" s="1216"/>
      <c r="F49" s="19">
        <v>2.19</v>
      </c>
      <c r="G49" s="20" t="s">
        <v>561</v>
      </c>
      <c r="H49" s="20" t="s">
        <v>562</v>
      </c>
      <c r="I49" s="20" t="s">
        <v>563</v>
      </c>
      <c r="J49" s="21">
        <v>21.35</v>
      </c>
    </row>
    <row r="50" spans="2:10" ht="13.5" customHeight="1"/>
    <row r="51" spans="2:10" ht="13.5" hidden="1" customHeight="1"/>
    <row r="52" spans="2:10" ht="13.5" hidden="1" customHeight="1"/>
    <row r="53" spans="2:10" ht="13.5" hidden="1" customHeight="1"/>
  </sheetData>
  <sheetProtection algorithmName="SHA-512" hashValue="OmD/J6HHsT5k4UkvBCnBviUmZt2ZZM18e3X4a+n3NnB817gQEOIflb4m8+OrmeUgibk/qtympMk9PsvMIvNA9w==" saltValue="wo42v7YWfjrhpyB5pQTq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dcterms:created xsi:type="dcterms:W3CDTF">2019-02-14T03:33:12Z</dcterms:created>
  <dcterms:modified xsi:type="dcterms:W3CDTF">2019-10-31T01:47:16Z</dcterms:modified>
  <cp:category/>
</cp:coreProperties>
</file>