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5060" windowHeight="8985" tabRatio="588"/>
  </bookViews>
  <sheets>
    <sheet name="元年度" sheetId="8" r:id="rId1"/>
  </sheets>
  <definedNames>
    <definedName name="_xlnm.Print_Area" localSheetId="0">元年度!$A$1:$X$42</definedName>
  </definedNames>
  <calcPr calcId="145621"/>
</workbook>
</file>

<file path=xl/calcChain.xml><?xml version="1.0" encoding="utf-8"?>
<calcChain xmlns="http://schemas.openxmlformats.org/spreadsheetml/2006/main">
  <c r="P18" i="8" l="1"/>
  <c r="J42" i="8" l="1"/>
  <c r="G42" i="8"/>
  <c r="F42" i="8"/>
  <c r="E42" i="8"/>
  <c r="D42" i="8" s="1"/>
  <c r="J41" i="8"/>
  <c r="G41" i="8"/>
  <c r="F41" i="8"/>
  <c r="E41" i="8"/>
  <c r="J40" i="8"/>
  <c r="G40" i="8"/>
  <c r="F40" i="8"/>
  <c r="E40" i="8"/>
  <c r="P39" i="8"/>
  <c r="P38" i="8" s="1"/>
  <c r="M39" i="8"/>
  <c r="M38" i="8" s="1"/>
  <c r="J39" i="8"/>
  <c r="J38" i="8" s="1"/>
  <c r="G39" i="8"/>
  <c r="G38" i="8" s="1"/>
  <c r="F39" i="8"/>
  <c r="F38" i="8" s="1"/>
  <c r="E39" i="8"/>
  <c r="R38" i="8"/>
  <c r="Q38" i="8"/>
  <c r="O38" i="8"/>
  <c r="N38" i="8"/>
  <c r="L38" i="8"/>
  <c r="K38" i="8"/>
  <c r="I38" i="8"/>
  <c r="H38" i="8"/>
  <c r="P37" i="8"/>
  <c r="M37" i="8"/>
  <c r="J37" i="8"/>
  <c r="G37" i="8"/>
  <c r="F37" i="8"/>
  <c r="E37" i="8"/>
  <c r="P36" i="8"/>
  <c r="M36" i="8"/>
  <c r="J36" i="8"/>
  <c r="G36" i="8"/>
  <c r="F36" i="8"/>
  <c r="E36" i="8"/>
  <c r="P35" i="8"/>
  <c r="M35" i="8"/>
  <c r="J35" i="8"/>
  <c r="G35" i="8"/>
  <c r="F35" i="8"/>
  <c r="E35" i="8"/>
  <c r="R34" i="8"/>
  <c r="Q34" i="8"/>
  <c r="O34" i="8"/>
  <c r="N34" i="8"/>
  <c r="L34" i="8"/>
  <c r="K34" i="8"/>
  <c r="I34" i="8"/>
  <c r="H34" i="8"/>
  <c r="P33" i="8"/>
  <c r="M33" i="8"/>
  <c r="J33" i="8"/>
  <c r="G33" i="8"/>
  <c r="F33" i="8"/>
  <c r="E33" i="8"/>
  <c r="P32" i="8"/>
  <c r="M32" i="8"/>
  <c r="J32" i="8"/>
  <c r="G32" i="8"/>
  <c r="F32" i="8"/>
  <c r="E32" i="8"/>
  <c r="V31" i="8"/>
  <c r="V26" i="8" s="1"/>
  <c r="S31" i="8"/>
  <c r="S26" i="8" s="1"/>
  <c r="P31" i="8"/>
  <c r="M31" i="8"/>
  <c r="J31" i="8"/>
  <c r="G31" i="8"/>
  <c r="F31" i="8"/>
  <c r="E31" i="8"/>
  <c r="P30" i="8"/>
  <c r="M30" i="8"/>
  <c r="J30" i="8"/>
  <c r="G30" i="8"/>
  <c r="F30" i="8"/>
  <c r="E30" i="8"/>
  <c r="P29" i="8"/>
  <c r="M29" i="8"/>
  <c r="J29" i="8"/>
  <c r="G29" i="8"/>
  <c r="F29" i="8"/>
  <c r="E29" i="8"/>
  <c r="P28" i="8"/>
  <c r="M28" i="8"/>
  <c r="J28" i="8"/>
  <c r="G28" i="8"/>
  <c r="F28" i="8"/>
  <c r="E28" i="8"/>
  <c r="P27" i="8"/>
  <c r="M27" i="8"/>
  <c r="J27" i="8"/>
  <c r="G27" i="8"/>
  <c r="F27" i="8"/>
  <c r="E27" i="8"/>
  <c r="X26" i="8"/>
  <c r="W26" i="8"/>
  <c r="U26" i="8"/>
  <c r="T26" i="8"/>
  <c r="R26" i="8"/>
  <c r="Q26" i="8"/>
  <c r="O26" i="8"/>
  <c r="N26" i="8"/>
  <c r="L26" i="8"/>
  <c r="K26" i="8"/>
  <c r="I26" i="8"/>
  <c r="H26" i="8"/>
  <c r="P25" i="8"/>
  <c r="P24" i="8" s="1"/>
  <c r="M25" i="8"/>
  <c r="J25" i="8"/>
  <c r="G25" i="8"/>
  <c r="G24" i="8" s="1"/>
  <c r="F25" i="8"/>
  <c r="F24" i="8" s="1"/>
  <c r="E25" i="8"/>
  <c r="R24" i="8"/>
  <c r="Q24" i="8"/>
  <c r="O24" i="8"/>
  <c r="N24" i="8"/>
  <c r="L24" i="8"/>
  <c r="K24" i="8"/>
  <c r="J24" i="8"/>
  <c r="I24" i="8"/>
  <c r="H24" i="8"/>
  <c r="P23" i="8"/>
  <c r="P22" i="8" s="1"/>
  <c r="M23" i="8"/>
  <c r="M22" i="8" s="1"/>
  <c r="J23" i="8"/>
  <c r="J22" i="8" s="1"/>
  <c r="G23" i="8"/>
  <c r="G22" i="8" s="1"/>
  <c r="F23" i="8"/>
  <c r="F22" i="8" s="1"/>
  <c r="E23" i="8"/>
  <c r="E22" i="8" s="1"/>
  <c r="R22" i="8"/>
  <c r="Q22" i="8"/>
  <c r="O22" i="8"/>
  <c r="N22" i="8"/>
  <c r="L22" i="8"/>
  <c r="K22" i="8"/>
  <c r="I22" i="8"/>
  <c r="H22" i="8"/>
  <c r="P21" i="8"/>
  <c r="M21" i="8"/>
  <c r="J21" i="8"/>
  <c r="G21" i="8"/>
  <c r="F21" i="8"/>
  <c r="E21" i="8"/>
  <c r="P20" i="8"/>
  <c r="M20" i="8"/>
  <c r="J20" i="8"/>
  <c r="G20" i="8"/>
  <c r="F20" i="8"/>
  <c r="E20" i="8"/>
  <c r="R19" i="8"/>
  <c r="Q19" i="8"/>
  <c r="O19" i="8"/>
  <c r="N19" i="8"/>
  <c r="L19" i="8"/>
  <c r="K19" i="8"/>
  <c r="I19" i="8"/>
  <c r="H19" i="8"/>
  <c r="M18" i="8"/>
  <c r="M17" i="8" s="1"/>
  <c r="J18" i="8"/>
  <c r="J17" i="8" s="1"/>
  <c r="G18" i="8"/>
  <c r="G17" i="8" s="1"/>
  <c r="F18" i="8"/>
  <c r="F17" i="8" s="1"/>
  <c r="E18" i="8"/>
  <c r="E17" i="8" s="1"/>
  <c r="R17" i="8"/>
  <c r="Q17" i="8"/>
  <c r="P17" i="8"/>
  <c r="O17" i="8"/>
  <c r="N17" i="8"/>
  <c r="L17" i="8"/>
  <c r="K17" i="8"/>
  <c r="I17" i="8"/>
  <c r="H17" i="8"/>
  <c r="P16" i="8"/>
  <c r="M16" i="8"/>
  <c r="J16" i="8"/>
  <c r="G16" i="8"/>
  <c r="F16" i="8"/>
  <c r="E16" i="8"/>
  <c r="P15" i="8"/>
  <c r="M15" i="8"/>
  <c r="J15" i="8"/>
  <c r="G15" i="8"/>
  <c r="F15" i="8"/>
  <c r="E15" i="8"/>
  <c r="P14" i="8"/>
  <c r="M14" i="8"/>
  <c r="J14" i="8"/>
  <c r="G14" i="8"/>
  <c r="F14" i="8"/>
  <c r="E14" i="8"/>
  <c r="P13" i="8"/>
  <c r="M13" i="8"/>
  <c r="J13" i="8"/>
  <c r="G13" i="8"/>
  <c r="F13" i="8"/>
  <c r="E13" i="8"/>
  <c r="P12" i="8"/>
  <c r="M12" i="8"/>
  <c r="J12" i="8"/>
  <c r="G12" i="8"/>
  <c r="F12" i="8"/>
  <c r="E12" i="8"/>
  <c r="R11" i="8"/>
  <c r="Q11" i="8"/>
  <c r="O11" i="8"/>
  <c r="N11" i="8"/>
  <c r="L11" i="8"/>
  <c r="K11" i="8"/>
  <c r="I11" i="8"/>
  <c r="H11" i="8"/>
  <c r="V10" i="8"/>
  <c r="V9" i="8" s="1"/>
  <c r="S10" i="8"/>
  <c r="S9" i="8" s="1"/>
  <c r="P10" i="8"/>
  <c r="P9" i="8" s="1"/>
  <c r="M10" i="8"/>
  <c r="M9" i="8" s="1"/>
  <c r="J10" i="8"/>
  <c r="J9" i="8" s="1"/>
  <c r="G10" i="8"/>
  <c r="G9" i="8" s="1"/>
  <c r="F10" i="8"/>
  <c r="F9" i="8" s="1"/>
  <c r="E10" i="8"/>
  <c r="E9" i="8" s="1"/>
  <c r="X9" i="8"/>
  <c r="W9" i="8"/>
  <c r="U9" i="8"/>
  <c r="T9" i="8"/>
  <c r="R9" i="8"/>
  <c r="Q9" i="8"/>
  <c r="O9" i="8"/>
  <c r="N9" i="8"/>
  <c r="L9" i="8"/>
  <c r="K9" i="8"/>
  <c r="I9" i="8"/>
  <c r="H9" i="8"/>
  <c r="P8" i="8"/>
  <c r="M8" i="8"/>
  <c r="J8" i="8"/>
  <c r="G8" i="8"/>
  <c r="F8" i="8"/>
  <c r="E8" i="8"/>
  <c r="P7" i="8"/>
  <c r="M7" i="8"/>
  <c r="J7" i="8"/>
  <c r="G7" i="8"/>
  <c r="F7" i="8"/>
  <c r="E7" i="8"/>
  <c r="P6" i="8"/>
  <c r="M6" i="8"/>
  <c r="J6" i="8"/>
  <c r="G6" i="8"/>
  <c r="F6" i="8"/>
  <c r="E6" i="8"/>
  <c r="R5" i="8"/>
  <c r="Q5" i="8"/>
  <c r="O5" i="8"/>
  <c r="N5" i="8"/>
  <c r="L5" i="8"/>
  <c r="K5" i="8"/>
  <c r="I5" i="8"/>
  <c r="H5" i="8"/>
  <c r="P19" i="8" l="1"/>
  <c r="D14" i="8"/>
  <c r="M24" i="8"/>
  <c r="D28" i="8"/>
  <c r="J11" i="8"/>
  <c r="J5" i="8"/>
  <c r="P34" i="8"/>
  <c r="D36" i="8"/>
  <c r="M19" i="8"/>
  <c r="J26" i="8"/>
  <c r="D23" i="8"/>
  <c r="D22" i="8" s="1"/>
  <c r="D41" i="8"/>
  <c r="D25" i="8"/>
  <c r="D24" i="8" s="1"/>
  <c r="P11" i="8"/>
  <c r="F11" i="8"/>
  <c r="D39" i="8"/>
  <c r="D38" i="8" s="1"/>
  <c r="D40" i="8"/>
  <c r="E38" i="8"/>
  <c r="M34" i="8"/>
  <c r="D35" i="8"/>
  <c r="F34" i="8"/>
  <c r="G34" i="8"/>
  <c r="P26" i="8"/>
  <c r="D33" i="8"/>
  <c r="F26" i="8"/>
  <c r="D29" i="8"/>
  <c r="D31" i="8"/>
  <c r="D32" i="8"/>
  <c r="D27" i="8"/>
  <c r="D30" i="8"/>
  <c r="G26" i="8"/>
  <c r="E26" i="8"/>
  <c r="D20" i="8"/>
  <c r="D21" i="8"/>
  <c r="F19" i="8"/>
  <c r="E19" i="8"/>
  <c r="G19" i="8"/>
  <c r="D18" i="8"/>
  <c r="D17" i="8" s="1"/>
  <c r="M11" i="8"/>
  <c r="D15" i="8"/>
  <c r="D13" i="8"/>
  <c r="D16" i="8"/>
  <c r="G11" i="8"/>
  <c r="D10" i="8"/>
  <c r="D9" i="8" s="1"/>
  <c r="P5" i="8"/>
  <c r="M5" i="8"/>
  <c r="F5" i="8"/>
  <c r="D7" i="8"/>
  <c r="D8" i="8"/>
  <c r="G5" i="8"/>
  <c r="M26" i="8"/>
  <c r="J34" i="8"/>
  <c r="D6" i="8"/>
  <c r="E5" i="8"/>
  <c r="D12" i="8"/>
  <c r="E11" i="8"/>
  <c r="D37" i="8"/>
  <c r="E34" i="8"/>
  <c r="J19" i="8"/>
  <c r="E24" i="8"/>
  <c r="D34" i="8" l="1"/>
  <c r="D19" i="8"/>
  <c r="D26" i="8"/>
  <c r="D11" i="8"/>
  <c r="D5" i="8"/>
</calcChain>
</file>

<file path=xl/sharedStrings.xml><?xml version="1.0" encoding="utf-8"?>
<sst xmlns="http://schemas.openxmlformats.org/spreadsheetml/2006/main" count="69" uniqueCount="49">
  <si>
    <t>区分</t>
    <rPh sb="0" eb="2">
      <t>クブン</t>
    </rPh>
    <phoneticPr fontId="2"/>
  </si>
  <si>
    <t>１年次</t>
    <rPh sb="1" eb="3">
      <t>ネンジ</t>
    </rPh>
    <phoneticPr fontId="2"/>
  </si>
  <si>
    <t>２年次</t>
    <rPh sb="1" eb="2">
      <t>ネン</t>
    </rPh>
    <rPh sb="2" eb="3">
      <t>ジ</t>
    </rPh>
    <phoneticPr fontId="2"/>
  </si>
  <si>
    <t>３年次</t>
    <rPh sb="1" eb="3">
      <t>ネンジ</t>
    </rPh>
    <phoneticPr fontId="2"/>
  </si>
  <si>
    <t>４年次</t>
    <rPh sb="1" eb="2">
      <t>ネン</t>
    </rPh>
    <rPh sb="2" eb="3">
      <t>ジ</t>
    </rPh>
    <phoneticPr fontId="2"/>
  </si>
  <si>
    <t>５年次</t>
    <rPh sb="1" eb="3">
      <t>ネンジ</t>
    </rPh>
    <phoneticPr fontId="2"/>
  </si>
  <si>
    <t>６年次</t>
    <rPh sb="1" eb="2">
      <t>ネン</t>
    </rPh>
    <rPh sb="2" eb="3">
      <t>ジ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</si>
  <si>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</si>
  <si>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</si>
  <si>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</si>
  <si>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滋賀大学</t>
    <rPh sb="0" eb="2">
      <t>シガ</t>
    </rPh>
    <rPh sb="2" eb="4">
      <t>ダイガク</t>
    </rPh>
    <phoneticPr fontId="2"/>
  </si>
  <si>
    <t>経済学部</t>
    <rPh sb="0" eb="2">
      <t>ケイザイ</t>
    </rPh>
    <rPh sb="2" eb="4">
      <t>ガクブ</t>
    </rPh>
    <phoneticPr fontId="2"/>
  </si>
  <si>
    <t>教育学部</t>
    <rPh sb="0" eb="2">
      <t>キョウイク</t>
    </rPh>
    <rPh sb="2" eb="4">
      <t>ガクブ</t>
    </rPh>
    <phoneticPr fontId="2"/>
  </si>
  <si>
    <t>滋賀医科大学</t>
    <rPh sb="0" eb="2">
      <t>シガ</t>
    </rPh>
    <rPh sb="2" eb="4">
      <t>イカ</t>
    </rPh>
    <rPh sb="4" eb="6">
      <t>ダイガク</t>
    </rPh>
    <phoneticPr fontId="2"/>
  </si>
  <si>
    <t>医学部</t>
    <rPh sb="0" eb="3">
      <t>イガクブ</t>
    </rPh>
    <phoneticPr fontId="2"/>
  </si>
  <si>
    <t>滋賀県立大学</t>
    <rPh sb="0" eb="2">
      <t>シガ</t>
    </rPh>
    <rPh sb="2" eb="4">
      <t>ケンリツ</t>
    </rPh>
    <rPh sb="4" eb="6">
      <t>ダイガク</t>
    </rPh>
    <phoneticPr fontId="2"/>
  </si>
  <si>
    <t>環境科学部</t>
    <rPh sb="0" eb="2">
      <t>カンキョウ</t>
    </rPh>
    <rPh sb="2" eb="5">
      <t>カガクブ</t>
    </rPh>
    <phoneticPr fontId="2"/>
  </si>
  <si>
    <t>工学部</t>
    <rPh sb="0" eb="3">
      <t>コウガクブ</t>
    </rPh>
    <phoneticPr fontId="2"/>
  </si>
  <si>
    <t>人間文化学部</t>
    <rPh sb="0" eb="2">
      <t>ニンゲン</t>
    </rPh>
    <rPh sb="2" eb="4">
      <t>ブンカ</t>
    </rPh>
    <rPh sb="4" eb="6">
      <t>ガクブ</t>
    </rPh>
    <phoneticPr fontId="2"/>
  </si>
  <si>
    <t>龍谷大学</t>
    <rPh sb="0" eb="2">
      <t>リュウコク</t>
    </rPh>
    <rPh sb="2" eb="4">
      <t>ダイガク</t>
    </rPh>
    <phoneticPr fontId="2"/>
  </si>
  <si>
    <t>理工学部</t>
    <rPh sb="0" eb="2">
      <t>リコウ</t>
    </rPh>
    <rPh sb="2" eb="4">
      <t>ガクブ</t>
    </rPh>
    <phoneticPr fontId="2"/>
  </si>
  <si>
    <t>社会学部</t>
    <rPh sb="0" eb="2">
      <t>シャカイ</t>
    </rPh>
    <rPh sb="2" eb="4">
      <t>ガクブ</t>
    </rPh>
    <phoneticPr fontId="2"/>
  </si>
  <si>
    <t>立命館大学</t>
    <rPh sb="0" eb="3">
      <t>リツメイカン</t>
    </rPh>
    <rPh sb="3" eb="5">
      <t>ダイガク</t>
    </rPh>
    <phoneticPr fontId="2"/>
  </si>
  <si>
    <t>滋賀文教短期大学</t>
    <rPh sb="0" eb="2">
      <t>シガ</t>
    </rPh>
    <rPh sb="2" eb="4">
      <t>ブンキョウ</t>
    </rPh>
    <rPh sb="4" eb="8">
      <t>タンキダイガク</t>
    </rPh>
    <phoneticPr fontId="2"/>
  </si>
  <si>
    <t>本務    教員数</t>
    <rPh sb="0" eb="2">
      <t>ホンム</t>
    </rPh>
    <rPh sb="6" eb="9">
      <t>キョウインスウ</t>
    </rPh>
    <phoneticPr fontId="2"/>
  </si>
  <si>
    <t>総　数</t>
    <rPh sb="0" eb="1">
      <t>フサ</t>
    </rPh>
    <rPh sb="2" eb="3">
      <t>カズ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</si>
  <si>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"/>
  </si>
  <si>
    <t>人間看護学部</t>
    <rPh sb="0" eb="2">
      <t>ニンゲン</t>
    </rPh>
    <rPh sb="2" eb="4">
      <t>カンゴ</t>
    </rPh>
    <rPh sb="4" eb="6">
      <t>ガクブ</t>
    </rPh>
    <phoneticPr fontId="2"/>
  </si>
  <si>
    <t>聖泉大学</t>
    <rPh sb="0" eb="1">
      <t>セイ</t>
    </rPh>
    <rPh sb="1" eb="2">
      <t>セン</t>
    </rPh>
    <rPh sb="2" eb="4">
      <t>ダイガク</t>
    </rPh>
    <phoneticPr fontId="2"/>
  </si>
  <si>
    <t>人間学部</t>
    <rPh sb="0" eb="2">
      <t>ニンゲン</t>
    </rPh>
    <rPh sb="2" eb="4">
      <t>ガクブ</t>
    </rPh>
    <phoneticPr fontId="2"/>
  </si>
  <si>
    <t>長浜バイオ大学</t>
    <rPh sb="0" eb="2">
      <t>ナガハマ</t>
    </rPh>
    <rPh sb="5" eb="7">
      <t>ダイガク</t>
    </rPh>
    <phoneticPr fontId="2"/>
  </si>
  <si>
    <t>情報理工学部</t>
    <rPh sb="0" eb="2">
      <t>ジョウホウ</t>
    </rPh>
    <rPh sb="2" eb="4">
      <t>リコウ</t>
    </rPh>
    <rPh sb="4" eb="6">
      <t>ガクブ</t>
    </rPh>
    <phoneticPr fontId="2"/>
  </si>
  <si>
    <t>滋賀短期大学</t>
    <rPh sb="0" eb="2">
      <t>シガ</t>
    </rPh>
    <rPh sb="2" eb="6">
      <t>タンキダイガク</t>
    </rPh>
    <phoneticPr fontId="2"/>
  </si>
  <si>
    <t>生命科学部</t>
    <rPh sb="0" eb="2">
      <t>セイメイ</t>
    </rPh>
    <rPh sb="2" eb="5">
      <t>カガクブ</t>
    </rPh>
    <phoneticPr fontId="2"/>
  </si>
  <si>
    <t>薬学部</t>
    <rPh sb="0" eb="3">
      <t>ヤクガクブ</t>
    </rPh>
    <phoneticPr fontId="2"/>
  </si>
  <si>
    <t>びわこ学院大学</t>
    <rPh sb="3" eb="5">
      <t>ガクイン</t>
    </rPh>
    <rPh sb="5" eb="7">
      <t>ダイガク</t>
    </rPh>
    <phoneticPr fontId="2"/>
  </si>
  <si>
    <t>教育福祉学部</t>
    <rPh sb="0" eb="2">
      <t>キョウイク</t>
    </rPh>
    <rPh sb="2" eb="4">
      <t>フクシ</t>
    </rPh>
    <rPh sb="4" eb="6">
      <t>ガクブ</t>
    </rPh>
    <phoneticPr fontId="2"/>
  </si>
  <si>
    <t>芸術学部</t>
    <rPh sb="0" eb="2">
      <t>ゲイジュツ</t>
    </rPh>
    <rPh sb="2" eb="4">
      <t>ガクブ</t>
    </rPh>
    <phoneticPr fontId="2"/>
  </si>
  <si>
    <t>看護学部</t>
    <rPh sb="0" eb="2">
      <t>カンゴ</t>
    </rPh>
    <rPh sb="2" eb="4">
      <t>ガクブ</t>
    </rPh>
    <phoneticPr fontId="2"/>
  </si>
  <si>
    <t>15　大学・短期大学学生数</t>
    <rPh sb="3" eb="5">
      <t>ダイガク</t>
    </rPh>
    <rPh sb="6" eb="10">
      <t>タンキダイガク</t>
    </rPh>
    <rPh sb="10" eb="13">
      <t>ガクセイスウ</t>
    </rPh>
    <phoneticPr fontId="2"/>
  </si>
  <si>
    <t>農学部</t>
    <rPh sb="0" eb="2">
      <t>ノウガク</t>
    </rPh>
    <phoneticPr fontId="2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</si>
  <si>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2"/>
  </si>
  <si>
    <t>バイオサイエンス学部</t>
    <rPh sb="8" eb="10">
      <t>ガクブ</t>
    </rPh>
    <phoneticPr fontId="2"/>
  </si>
  <si>
    <t>びわこ成蹊スポーツ大学</t>
    <rPh sb="3" eb="5">
      <t>セイケイ</t>
    </rPh>
    <rPh sb="9" eb="11">
      <t>ダイガク</t>
    </rPh>
    <phoneticPr fontId="2"/>
  </si>
  <si>
    <t>スポーツ学部</t>
    <rPh sb="4" eb="6">
      <t>ガクブ</t>
    </rPh>
    <phoneticPr fontId="2"/>
  </si>
  <si>
    <t>スポーツ健康科学部</t>
    <rPh sb="4" eb="6">
      <t>ケンコウ</t>
    </rPh>
    <rPh sb="6" eb="9">
      <t>カガクブ</t>
    </rPh>
    <phoneticPr fontId="2"/>
  </si>
  <si>
    <t>データサイエンス学部</t>
    <rPh sb="8" eb="10">
      <t>ガクブ</t>
    </rPh>
    <phoneticPr fontId="2"/>
  </si>
  <si>
    <t>食マネジメント学部</t>
    <rPh sb="0" eb="1">
      <t>ショク</t>
    </rPh>
    <rPh sb="7" eb="9">
      <t>ガクブ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</si>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</sst>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 wrapText="1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5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 shrinkToFit="1"/>
    </xf>
    <xf numFmtId="0" fontId="0" fillId="0" borderId="3" xfId="0" applyFont="1" applyFill="1" applyBorder="1" applyAlignment="1">
      <alignment horizontal="distributed" vertical="center" shrinkToFit="1"/>
    </xf>
    <xf numFmtId="38" fontId="0" fillId="0" borderId="7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38" fontId="0" fillId="0" borderId="7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RowHeight="11.25" x14ac:dyDescent="0.15"/>
  <cols>
    <col min="1" max="1" width="5.5" style="8" customWidth="1"/>
    <col min="2" max="2" width="22.83203125" style="8" customWidth="1"/>
    <col min="3" max="3" width="8.1640625" style="7" customWidth="1"/>
    <col min="4" max="4" width="7.1640625" style="7" customWidth="1"/>
    <col min="5" max="18" width="6.5" style="7" customWidth="1"/>
    <col min="19" max="24" width="5.1640625" style="7" customWidth="1"/>
    <col min="25" max="25" width="4.5" style="8" customWidth="1"/>
    <col min="26" max="16384" width="9.33203125" style="8"/>
  </cols>
  <sheetData>
    <row r="1" spans="1:25" s="12" customFormat="1" ht="14.25" x14ac:dyDescent="0.15">
      <c r="A1" s="11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5" ht="1.5" customHeight="1" x14ac:dyDescent="0.15">
      <c r="A2" s="14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ht="12.75" customHeight="1" x14ac:dyDescent="0.15">
      <c r="A3" s="38" t="s">
        <v>0</v>
      </c>
      <c r="B3" s="39"/>
      <c r="C3" s="40" t="s">
        <v>24</v>
      </c>
      <c r="D3" s="33" t="s">
        <v>25</v>
      </c>
      <c r="E3" s="34"/>
      <c r="F3" s="34"/>
      <c r="G3" s="33" t="s">
        <v>1</v>
      </c>
      <c r="H3" s="33"/>
      <c r="I3" s="33"/>
      <c r="J3" s="33" t="s">
        <v>2</v>
      </c>
      <c r="K3" s="34"/>
      <c r="L3" s="34"/>
      <c r="M3" s="33" t="s">
        <v>3</v>
      </c>
      <c r="N3" s="33"/>
      <c r="O3" s="33"/>
      <c r="P3" s="33" t="s">
        <v>4</v>
      </c>
      <c r="Q3" s="34"/>
      <c r="R3" s="34"/>
      <c r="S3" s="33" t="s">
        <v>5</v>
      </c>
      <c r="T3" s="33"/>
      <c r="U3" s="33"/>
      <c r="V3" s="33" t="s">
        <v>6</v>
      </c>
      <c r="W3" s="34"/>
      <c r="X3" s="35"/>
    </row>
    <row r="4" spans="1:25" ht="13.5" customHeight="1" x14ac:dyDescent="0.15">
      <c r="A4" s="36"/>
      <c r="B4" s="37"/>
      <c r="C4" s="41"/>
      <c r="D4" s="1" t="s">
        <v>7</v>
      </c>
      <c r="E4" s="1" t="s">
        <v>8</v>
      </c>
      <c r="F4" s="1" t="s">
        <v>9</v>
      </c>
      <c r="G4" s="1" t="s">
        <v>7</v>
      </c>
      <c r="H4" s="1" t="s">
        <v>8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8</v>
      </c>
      <c r="R4" s="1" t="s">
        <v>9</v>
      </c>
      <c r="S4" s="1" t="s">
        <v>7</v>
      </c>
      <c r="T4" s="1" t="s">
        <v>8</v>
      </c>
      <c r="U4" s="1" t="s">
        <v>9</v>
      </c>
      <c r="V4" s="1" t="s">
        <v>7</v>
      </c>
      <c r="W4" s="1" t="s">
        <v>8</v>
      </c>
      <c r="X4" s="2" t="s">
        <v>9</v>
      </c>
    </row>
    <row r="5" spans="1:25" ht="14.25" customHeight="1" x14ac:dyDescent="0.15">
      <c r="A5" s="27" t="s">
        <v>10</v>
      </c>
      <c r="B5" s="28"/>
      <c r="C5" s="22">
        <v>183</v>
      </c>
      <c r="D5" s="22">
        <f>SUM(D6:D8)</f>
        <v>3580</v>
      </c>
      <c r="E5" s="22">
        <f t="shared" ref="E5:R5" si="0">SUM(E6:E8)</f>
        <v>2188</v>
      </c>
      <c r="F5" s="22">
        <f t="shared" si="0"/>
        <v>1392</v>
      </c>
      <c r="G5" s="22">
        <f t="shared" si="0"/>
        <v>810</v>
      </c>
      <c r="H5" s="22">
        <f t="shared" si="0"/>
        <v>496</v>
      </c>
      <c r="I5" s="22">
        <f t="shared" si="0"/>
        <v>314</v>
      </c>
      <c r="J5" s="22">
        <f t="shared" si="0"/>
        <v>813</v>
      </c>
      <c r="K5" s="22">
        <f t="shared" si="0"/>
        <v>521</v>
      </c>
      <c r="L5" s="22">
        <f t="shared" si="0"/>
        <v>292</v>
      </c>
      <c r="M5" s="22">
        <f t="shared" si="0"/>
        <v>882</v>
      </c>
      <c r="N5" s="22">
        <f t="shared" si="0"/>
        <v>529</v>
      </c>
      <c r="O5" s="22">
        <f t="shared" si="0"/>
        <v>353</v>
      </c>
      <c r="P5" s="22">
        <f t="shared" si="0"/>
        <v>1075</v>
      </c>
      <c r="Q5" s="22">
        <f t="shared" si="0"/>
        <v>642</v>
      </c>
      <c r="R5" s="22">
        <f t="shared" si="0"/>
        <v>433</v>
      </c>
      <c r="S5" s="15"/>
      <c r="T5" s="15"/>
      <c r="U5" s="15"/>
      <c r="V5" s="15"/>
      <c r="W5" s="15"/>
      <c r="X5" s="15"/>
      <c r="Y5" s="16"/>
    </row>
    <row r="6" spans="1:25" s="5" customFormat="1" ht="14.25" customHeight="1" x14ac:dyDescent="0.15">
      <c r="A6" s="3"/>
      <c r="B6" s="4" t="s">
        <v>11</v>
      </c>
      <c r="C6" s="25">
        <v>85</v>
      </c>
      <c r="D6" s="23">
        <f>SUM(E6:F6)</f>
        <v>2255</v>
      </c>
      <c r="E6" s="23">
        <f>SUM(H6,K6,N6,Q6,T8,W8)</f>
        <v>1489</v>
      </c>
      <c r="F6" s="23">
        <f>SUM(I6,L6,O6,R6,U8,X8)</f>
        <v>766</v>
      </c>
      <c r="G6" s="23">
        <f>+H6+I6</f>
        <v>464</v>
      </c>
      <c r="H6" s="9">
        <v>310</v>
      </c>
      <c r="I6" s="9">
        <v>154</v>
      </c>
      <c r="J6" s="23">
        <f>+K6+L6</f>
        <v>461</v>
      </c>
      <c r="K6" s="9">
        <v>315</v>
      </c>
      <c r="L6" s="9">
        <v>146</v>
      </c>
      <c r="M6" s="23">
        <f>+N6+O6</f>
        <v>530</v>
      </c>
      <c r="N6" s="9">
        <v>344</v>
      </c>
      <c r="O6" s="9">
        <v>186</v>
      </c>
      <c r="P6" s="23">
        <f>+Q6+R6</f>
        <v>800</v>
      </c>
      <c r="Q6" s="9">
        <v>520</v>
      </c>
      <c r="R6" s="9">
        <v>280</v>
      </c>
      <c r="S6" s="9"/>
      <c r="T6" s="9"/>
      <c r="U6" s="9"/>
      <c r="V6" s="9"/>
      <c r="W6" s="9"/>
      <c r="X6" s="9"/>
      <c r="Y6" s="17"/>
    </row>
    <row r="7" spans="1:25" s="5" customFormat="1" ht="14.25" customHeight="1" x14ac:dyDescent="0.15">
      <c r="A7" s="3"/>
      <c r="B7" s="4" t="s">
        <v>46</v>
      </c>
      <c r="C7" s="25">
        <v>21</v>
      </c>
      <c r="D7" s="23">
        <f>SUM(E7:F7)</f>
        <v>320</v>
      </c>
      <c r="E7" s="23">
        <f>SUM(H7,K7,N7,Q7)</f>
        <v>249</v>
      </c>
      <c r="F7" s="23">
        <f>SUM(I7,L7,O7,R7)</f>
        <v>71</v>
      </c>
      <c r="G7" s="23">
        <f>+H7+I7</f>
        <v>105</v>
      </c>
      <c r="H7" s="9">
        <v>85</v>
      </c>
      <c r="I7" s="9">
        <v>20</v>
      </c>
      <c r="J7" s="23">
        <f>+K7+L7</f>
        <v>108</v>
      </c>
      <c r="K7" s="9">
        <v>86</v>
      </c>
      <c r="L7" s="9">
        <v>22</v>
      </c>
      <c r="M7" s="23">
        <f>+N7+O7</f>
        <v>107</v>
      </c>
      <c r="N7" s="9">
        <v>78</v>
      </c>
      <c r="O7" s="9">
        <v>29</v>
      </c>
      <c r="P7" s="23">
        <f>+Q7+R7</f>
        <v>0</v>
      </c>
      <c r="Q7" s="9"/>
      <c r="R7" s="9"/>
      <c r="S7" s="9"/>
      <c r="T7" s="9"/>
      <c r="U7" s="9"/>
      <c r="V7" s="9"/>
      <c r="W7" s="9"/>
      <c r="X7" s="9"/>
      <c r="Y7" s="17"/>
    </row>
    <row r="8" spans="1:25" s="5" customFormat="1" ht="14.25" customHeight="1" x14ac:dyDescent="0.15">
      <c r="A8" s="3"/>
      <c r="B8" s="4" t="s">
        <v>12</v>
      </c>
      <c r="C8" s="25">
        <v>77</v>
      </c>
      <c r="D8" s="23">
        <f>SUM(E8:F8)</f>
        <v>1005</v>
      </c>
      <c r="E8" s="23">
        <f>SUM(H8,K8,N8,Q8,T6,W6)</f>
        <v>450</v>
      </c>
      <c r="F8" s="23">
        <f>SUM(I8,L8,O8,R8,U6,X6)</f>
        <v>555</v>
      </c>
      <c r="G8" s="23">
        <f>+H8+I8</f>
        <v>241</v>
      </c>
      <c r="H8" s="9">
        <v>101</v>
      </c>
      <c r="I8" s="9">
        <v>140</v>
      </c>
      <c r="J8" s="23">
        <f>+K8+L8</f>
        <v>244</v>
      </c>
      <c r="K8" s="9">
        <v>120</v>
      </c>
      <c r="L8" s="9">
        <v>124</v>
      </c>
      <c r="M8" s="23">
        <f>+N8+O8</f>
        <v>245</v>
      </c>
      <c r="N8" s="9">
        <v>107</v>
      </c>
      <c r="O8" s="9">
        <v>138</v>
      </c>
      <c r="P8" s="23">
        <f>+Q8+R8</f>
        <v>275</v>
      </c>
      <c r="Q8" s="9">
        <v>122</v>
      </c>
      <c r="R8" s="9">
        <v>153</v>
      </c>
      <c r="S8" s="9"/>
      <c r="T8" s="9"/>
      <c r="U8" s="9"/>
      <c r="V8" s="9"/>
      <c r="W8" s="9"/>
      <c r="X8" s="9"/>
      <c r="Y8" s="17"/>
    </row>
    <row r="9" spans="1:25" ht="14.25" customHeight="1" x14ac:dyDescent="0.15">
      <c r="A9" s="27" t="s">
        <v>13</v>
      </c>
      <c r="B9" s="28"/>
      <c r="C9" s="22">
        <v>390</v>
      </c>
      <c r="D9" s="22">
        <f>SUM(D10)</f>
        <v>944</v>
      </c>
      <c r="E9" s="22">
        <f t="shared" ref="E9:X9" si="1">SUM(E10)</f>
        <v>458</v>
      </c>
      <c r="F9" s="22">
        <f t="shared" si="1"/>
        <v>486</v>
      </c>
      <c r="G9" s="22">
        <f t="shared" si="1"/>
        <v>168</v>
      </c>
      <c r="H9" s="22">
        <f t="shared" si="1"/>
        <v>78</v>
      </c>
      <c r="I9" s="22">
        <f t="shared" si="1"/>
        <v>90</v>
      </c>
      <c r="J9" s="22">
        <f t="shared" si="1"/>
        <v>173</v>
      </c>
      <c r="K9" s="22">
        <f t="shared" si="1"/>
        <v>75</v>
      </c>
      <c r="L9" s="22">
        <f t="shared" si="1"/>
        <v>98</v>
      </c>
      <c r="M9" s="22">
        <f t="shared" si="1"/>
        <v>177</v>
      </c>
      <c r="N9" s="22">
        <f t="shared" si="1"/>
        <v>70</v>
      </c>
      <c r="O9" s="22">
        <f t="shared" si="1"/>
        <v>107</v>
      </c>
      <c r="P9" s="22">
        <f t="shared" si="1"/>
        <v>189</v>
      </c>
      <c r="Q9" s="22">
        <f t="shared" si="1"/>
        <v>80</v>
      </c>
      <c r="R9" s="22">
        <f t="shared" si="1"/>
        <v>109</v>
      </c>
      <c r="S9" s="22">
        <f t="shared" si="1"/>
        <v>126</v>
      </c>
      <c r="T9" s="22">
        <f t="shared" si="1"/>
        <v>92</v>
      </c>
      <c r="U9" s="22">
        <f t="shared" si="1"/>
        <v>34</v>
      </c>
      <c r="V9" s="22">
        <f t="shared" si="1"/>
        <v>111</v>
      </c>
      <c r="W9" s="22">
        <f t="shared" si="1"/>
        <v>63</v>
      </c>
      <c r="X9" s="22">
        <f t="shared" si="1"/>
        <v>48</v>
      </c>
      <c r="Y9" s="16"/>
    </row>
    <row r="10" spans="1:25" s="5" customFormat="1" ht="14.25" customHeight="1" x14ac:dyDescent="0.15">
      <c r="A10" s="3"/>
      <c r="B10" s="4" t="s">
        <v>14</v>
      </c>
      <c r="C10" s="25">
        <v>390</v>
      </c>
      <c r="D10" s="23">
        <f>SUM(E10:F10)</f>
        <v>944</v>
      </c>
      <c r="E10" s="23">
        <f>SUM(H10,K10,N10,Q10,T10,W10)</f>
        <v>458</v>
      </c>
      <c r="F10" s="23">
        <f>SUM(I10,L10,O10,R10,U10,X10)</f>
        <v>486</v>
      </c>
      <c r="G10" s="23">
        <f>+H10+I10</f>
        <v>168</v>
      </c>
      <c r="H10" s="9">
        <v>78</v>
      </c>
      <c r="I10" s="9">
        <v>90</v>
      </c>
      <c r="J10" s="23">
        <f>+K10+L10</f>
        <v>173</v>
      </c>
      <c r="K10" s="9">
        <v>75</v>
      </c>
      <c r="L10" s="9">
        <v>98</v>
      </c>
      <c r="M10" s="23">
        <f>+N10+O10</f>
        <v>177</v>
      </c>
      <c r="N10" s="9">
        <v>70</v>
      </c>
      <c r="O10" s="9">
        <v>107</v>
      </c>
      <c r="P10" s="23">
        <f>+Q10+R10</f>
        <v>189</v>
      </c>
      <c r="Q10" s="9">
        <v>80</v>
      </c>
      <c r="R10" s="9">
        <v>109</v>
      </c>
      <c r="S10" s="23">
        <f>+T10+U10</f>
        <v>126</v>
      </c>
      <c r="T10" s="9">
        <v>92</v>
      </c>
      <c r="U10" s="9">
        <v>34</v>
      </c>
      <c r="V10" s="23">
        <f>+W10+X10</f>
        <v>111</v>
      </c>
      <c r="W10" s="9">
        <v>63</v>
      </c>
      <c r="X10" s="9">
        <v>48</v>
      </c>
      <c r="Y10" s="17"/>
    </row>
    <row r="11" spans="1:25" ht="14.25" customHeight="1" x14ac:dyDescent="0.15">
      <c r="A11" s="27" t="s">
        <v>15</v>
      </c>
      <c r="B11" s="28"/>
      <c r="C11" s="22">
        <v>200</v>
      </c>
      <c r="D11" s="22">
        <f>SUM(D12:D16)</f>
        <v>2585</v>
      </c>
      <c r="E11" s="22">
        <f t="shared" ref="E11:R11" si="2">SUM(E12:E16)</f>
        <v>1248</v>
      </c>
      <c r="F11" s="22">
        <f t="shared" si="2"/>
        <v>1337</v>
      </c>
      <c r="G11" s="22">
        <f t="shared" si="2"/>
        <v>639</v>
      </c>
      <c r="H11" s="22">
        <f t="shared" si="2"/>
        <v>304</v>
      </c>
      <c r="I11" s="22">
        <f t="shared" si="2"/>
        <v>335</v>
      </c>
      <c r="J11" s="22">
        <f t="shared" si="2"/>
        <v>620</v>
      </c>
      <c r="K11" s="22">
        <f t="shared" si="2"/>
        <v>304</v>
      </c>
      <c r="L11" s="22">
        <f t="shared" si="2"/>
        <v>316</v>
      </c>
      <c r="M11" s="22">
        <f t="shared" si="2"/>
        <v>643</v>
      </c>
      <c r="N11" s="22">
        <f t="shared" si="2"/>
        <v>300</v>
      </c>
      <c r="O11" s="22">
        <f t="shared" si="2"/>
        <v>343</v>
      </c>
      <c r="P11" s="22">
        <f t="shared" si="2"/>
        <v>683</v>
      </c>
      <c r="Q11" s="22">
        <f t="shared" si="2"/>
        <v>340</v>
      </c>
      <c r="R11" s="22">
        <f t="shared" si="2"/>
        <v>343</v>
      </c>
      <c r="S11" s="15"/>
      <c r="T11" s="15"/>
      <c r="U11" s="15"/>
      <c r="V11" s="15"/>
      <c r="W11" s="15"/>
      <c r="X11" s="15"/>
      <c r="Y11" s="16"/>
    </row>
    <row r="12" spans="1:25" s="5" customFormat="1" ht="14.25" customHeight="1" x14ac:dyDescent="0.15">
      <c r="A12" s="3"/>
      <c r="B12" s="4" t="s">
        <v>16</v>
      </c>
      <c r="C12" s="25">
        <v>57</v>
      </c>
      <c r="D12" s="23">
        <f>SUM(E12:F12)</f>
        <v>785</v>
      </c>
      <c r="E12" s="23">
        <f t="shared" ref="E12:F16" si="3">SUM(H12,K12,N12,Q12,T12,W12)</f>
        <v>463</v>
      </c>
      <c r="F12" s="23">
        <f t="shared" si="3"/>
        <v>322</v>
      </c>
      <c r="G12" s="23">
        <f>+H12+I12</f>
        <v>182</v>
      </c>
      <c r="H12" s="9">
        <v>100</v>
      </c>
      <c r="I12" s="9">
        <v>82</v>
      </c>
      <c r="J12" s="23">
        <f>+K12+L12</f>
        <v>188</v>
      </c>
      <c r="K12" s="9">
        <v>114</v>
      </c>
      <c r="L12" s="9">
        <v>74</v>
      </c>
      <c r="M12" s="23">
        <f>+N12+O12</f>
        <v>200</v>
      </c>
      <c r="N12" s="9">
        <v>111</v>
      </c>
      <c r="O12" s="9">
        <v>89</v>
      </c>
      <c r="P12" s="23">
        <f>+Q12+R12</f>
        <v>215</v>
      </c>
      <c r="Q12" s="9">
        <v>138</v>
      </c>
      <c r="R12" s="9">
        <v>77</v>
      </c>
      <c r="S12" s="9"/>
      <c r="T12" s="9"/>
      <c r="U12" s="9"/>
      <c r="V12" s="9"/>
      <c r="W12" s="9"/>
      <c r="X12" s="9"/>
      <c r="Y12" s="17"/>
    </row>
    <row r="13" spans="1:25" s="5" customFormat="1" ht="14.25" customHeight="1" x14ac:dyDescent="0.15">
      <c r="A13" s="3"/>
      <c r="B13" s="4" t="s">
        <v>17</v>
      </c>
      <c r="C13" s="25">
        <v>47</v>
      </c>
      <c r="D13" s="23">
        <f>SUM(E13:F13)</f>
        <v>661</v>
      </c>
      <c r="E13" s="23">
        <f t="shared" si="3"/>
        <v>578</v>
      </c>
      <c r="F13" s="23">
        <f t="shared" si="3"/>
        <v>83</v>
      </c>
      <c r="G13" s="23">
        <f>+H13+I13</f>
        <v>170</v>
      </c>
      <c r="H13" s="9">
        <v>150</v>
      </c>
      <c r="I13" s="9">
        <v>20</v>
      </c>
      <c r="J13" s="23">
        <f>+K13+L13</f>
        <v>157</v>
      </c>
      <c r="K13" s="9">
        <v>136</v>
      </c>
      <c r="L13" s="9">
        <v>21</v>
      </c>
      <c r="M13" s="23">
        <f>+N13+O13</f>
        <v>160</v>
      </c>
      <c r="N13" s="9">
        <v>138</v>
      </c>
      <c r="O13" s="9">
        <v>22</v>
      </c>
      <c r="P13" s="23">
        <f>+Q13+R13</f>
        <v>174</v>
      </c>
      <c r="Q13" s="9">
        <v>154</v>
      </c>
      <c r="R13" s="9">
        <v>20</v>
      </c>
      <c r="S13" s="9"/>
      <c r="T13" s="9"/>
      <c r="U13" s="9"/>
      <c r="V13" s="9"/>
      <c r="W13" s="9"/>
      <c r="X13" s="9"/>
      <c r="Y13" s="17"/>
    </row>
    <row r="14" spans="1:25" s="5" customFormat="1" ht="14.25" customHeight="1" x14ac:dyDescent="0.15">
      <c r="A14" s="3"/>
      <c r="B14" s="4" t="s">
        <v>18</v>
      </c>
      <c r="C14" s="25">
        <v>55</v>
      </c>
      <c r="D14" s="23">
        <f>SUM(E14:F14)</f>
        <v>850</v>
      </c>
      <c r="E14" s="23">
        <f t="shared" si="3"/>
        <v>189</v>
      </c>
      <c r="F14" s="23">
        <f t="shared" si="3"/>
        <v>661</v>
      </c>
      <c r="G14" s="23">
        <f>+H14+I14</f>
        <v>216</v>
      </c>
      <c r="H14" s="9">
        <v>49</v>
      </c>
      <c r="I14" s="9">
        <v>167</v>
      </c>
      <c r="J14" s="23">
        <f>+K14+L14</f>
        <v>202</v>
      </c>
      <c r="K14" s="9">
        <v>52</v>
      </c>
      <c r="L14" s="9">
        <v>150</v>
      </c>
      <c r="M14" s="23">
        <f>+N14+O14</f>
        <v>209</v>
      </c>
      <c r="N14" s="9">
        <v>47</v>
      </c>
      <c r="O14" s="9">
        <v>162</v>
      </c>
      <c r="P14" s="23">
        <f>+Q14+R14</f>
        <v>223</v>
      </c>
      <c r="Q14" s="9">
        <v>41</v>
      </c>
      <c r="R14" s="9">
        <v>182</v>
      </c>
      <c r="S14" s="9"/>
      <c r="T14" s="9"/>
      <c r="U14" s="9"/>
      <c r="V14" s="9"/>
      <c r="W14" s="9"/>
      <c r="X14" s="9"/>
      <c r="Y14" s="17"/>
    </row>
    <row r="15" spans="1:25" s="5" customFormat="1" ht="14.25" customHeight="1" x14ac:dyDescent="0.15">
      <c r="A15" s="3"/>
      <c r="B15" s="4" t="s">
        <v>27</v>
      </c>
      <c r="C15" s="25">
        <v>34</v>
      </c>
      <c r="D15" s="23">
        <f>SUM(E15:F15)</f>
        <v>289</v>
      </c>
      <c r="E15" s="23">
        <f t="shared" si="3"/>
        <v>18</v>
      </c>
      <c r="F15" s="23">
        <f t="shared" si="3"/>
        <v>271</v>
      </c>
      <c r="G15" s="23">
        <f>+H15+I15</f>
        <v>71</v>
      </c>
      <c r="H15" s="9">
        <v>5</v>
      </c>
      <c r="I15" s="9">
        <v>66</v>
      </c>
      <c r="J15" s="23">
        <f>+K15+L15</f>
        <v>73</v>
      </c>
      <c r="K15" s="9">
        <v>2</v>
      </c>
      <c r="L15" s="9">
        <v>71</v>
      </c>
      <c r="M15" s="23">
        <f>+N15+O15</f>
        <v>74</v>
      </c>
      <c r="N15" s="9">
        <v>4</v>
      </c>
      <c r="O15" s="9">
        <v>70</v>
      </c>
      <c r="P15" s="23">
        <f>+Q15+R15</f>
        <v>71</v>
      </c>
      <c r="Q15" s="9">
        <v>7</v>
      </c>
      <c r="R15" s="9">
        <v>64</v>
      </c>
      <c r="S15" s="9"/>
      <c r="T15" s="9"/>
      <c r="U15" s="9"/>
      <c r="V15" s="9"/>
      <c r="W15" s="9"/>
      <c r="X15" s="9"/>
      <c r="Y15" s="17"/>
    </row>
    <row r="16" spans="1:25" s="5" customFormat="1" ht="14.25" customHeight="1" x14ac:dyDescent="0.15">
      <c r="A16" s="3"/>
      <c r="B16" s="6" t="s">
        <v>48</v>
      </c>
      <c r="C16" s="25">
        <v>7</v>
      </c>
      <c r="D16" s="23">
        <f>SUM(E16:F16)</f>
        <v>0</v>
      </c>
      <c r="E16" s="23">
        <f t="shared" si="3"/>
        <v>0</v>
      </c>
      <c r="F16" s="23">
        <f t="shared" si="3"/>
        <v>0</v>
      </c>
      <c r="G16" s="23">
        <f>+H16+I16</f>
        <v>0</v>
      </c>
      <c r="H16" s="9"/>
      <c r="I16" s="9"/>
      <c r="J16" s="23">
        <f>+K16+L16</f>
        <v>0</v>
      </c>
      <c r="K16" s="9"/>
      <c r="L16" s="9"/>
      <c r="M16" s="23">
        <f>+N16+O16</f>
        <v>0</v>
      </c>
      <c r="N16" s="9"/>
      <c r="O16" s="9"/>
      <c r="P16" s="23">
        <f>+Q16+R16</f>
        <v>0</v>
      </c>
      <c r="Q16" s="9"/>
      <c r="R16" s="9"/>
      <c r="S16" s="9"/>
      <c r="T16" s="9"/>
      <c r="U16" s="9"/>
      <c r="V16" s="9"/>
      <c r="W16" s="9"/>
      <c r="X16" s="9"/>
      <c r="Y16" s="17"/>
    </row>
    <row r="17" spans="1:25" ht="14.25" customHeight="1" x14ac:dyDescent="0.15">
      <c r="A17" s="27" t="s">
        <v>26</v>
      </c>
      <c r="B17" s="28"/>
      <c r="C17" s="22">
        <v>53</v>
      </c>
      <c r="D17" s="22">
        <f>D18</f>
        <v>943</v>
      </c>
      <c r="E17" s="22">
        <f t="shared" ref="E17:R17" si="4">E18</f>
        <v>246</v>
      </c>
      <c r="F17" s="22">
        <f t="shared" si="4"/>
        <v>697</v>
      </c>
      <c r="G17" s="22">
        <f t="shared" si="4"/>
        <v>235</v>
      </c>
      <c r="H17" s="22">
        <f t="shared" si="4"/>
        <v>73</v>
      </c>
      <c r="I17" s="22">
        <f t="shared" si="4"/>
        <v>162</v>
      </c>
      <c r="J17" s="22">
        <f t="shared" si="4"/>
        <v>231</v>
      </c>
      <c r="K17" s="22">
        <f t="shared" si="4"/>
        <v>66</v>
      </c>
      <c r="L17" s="22">
        <f t="shared" si="4"/>
        <v>165</v>
      </c>
      <c r="M17" s="22">
        <f t="shared" si="4"/>
        <v>269</v>
      </c>
      <c r="N17" s="22">
        <f t="shared" si="4"/>
        <v>62</v>
      </c>
      <c r="O17" s="22">
        <f t="shared" si="4"/>
        <v>207</v>
      </c>
      <c r="P17" s="22">
        <f t="shared" si="4"/>
        <v>208</v>
      </c>
      <c r="Q17" s="22">
        <f t="shared" si="4"/>
        <v>45</v>
      </c>
      <c r="R17" s="22">
        <f t="shared" si="4"/>
        <v>163</v>
      </c>
      <c r="S17" s="15"/>
      <c r="T17" s="15"/>
      <c r="U17" s="15"/>
      <c r="V17" s="15"/>
      <c r="W17" s="15"/>
      <c r="X17" s="15"/>
      <c r="Y17" s="16"/>
    </row>
    <row r="18" spans="1:25" s="5" customFormat="1" ht="14.25" customHeight="1" x14ac:dyDescent="0.15">
      <c r="A18" s="3"/>
      <c r="B18" s="4" t="s">
        <v>37</v>
      </c>
      <c r="C18" s="25">
        <v>53</v>
      </c>
      <c r="D18" s="23">
        <f>SUM(E18:F18)</f>
        <v>943</v>
      </c>
      <c r="E18" s="23">
        <f>SUM(H18,K18,N18,Q18,T18,W18)</f>
        <v>246</v>
      </c>
      <c r="F18" s="23">
        <f>SUM(I18,L18,O18,R18,U18,X18)</f>
        <v>697</v>
      </c>
      <c r="G18" s="23">
        <f>+H18+I18</f>
        <v>235</v>
      </c>
      <c r="H18" s="9">
        <v>73</v>
      </c>
      <c r="I18" s="9">
        <v>162</v>
      </c>
      <c r="J18" s="23">
        <f>+K18+L18</f>
        <v>231</v>
      </c>
      <c r="K18" s="9">
        <v>66</v>
      </c>
      <c r="L18" s="9">
        <v>165</v>
      </c>
      <c r="M18" s="23">
        <f>+N18+O18</f>
        <v>269</v>
      </c>
      <c r="N18" s="9">
        <v>62</v>
      </c>
      <c r="O18" s="9">
        <v>207</v>
      </c>
      <c r="P18" s="23">
        <f>+Q18+R18</f>
        <v>208</v>
      </c>
      <c r="Q18" s="9">
        <v>45</v>
      </c>
      <c r="R18" s="9">
        <v>163</v>
      </c>
      <c r="S18" s="9"/>
      <c r="T18" s="9"/>
      <c r="U18" s="9"/>
      <c r="V18" s="9"/>
      <c r="W18" s="9"/>
      <c r="X18" s="9"/>
      <c r="Y18" s="17"/>
    </row>
    <row r="19" spans="1:25" ht="14.25" customHeight="1" x14ac:dyDescent="0.15">
      <c r="A19" s="27" t="s">
        <v>28</v>
      </c>
      <c r="B19" s="28"/>
      <c r="C19" s="22">
        <v>54</v>
      </c>
      <c r="D19" s="22">
        <f>SUM(D20:D21)</f>
        <v>530</v>
      </c>
      <c r="E19" s="22">
        <f t="shared" ref="E19:R19" si="5">SUM(E20:E21)</f>
        <v>168</v>
      </c>
      <c r="F19" s="22">
        <f t="shared" si="5"/>
        <v>362</v>
      </c>
      <c r="G19" s="22">
        <f t="shared" si="5"/>
        <v>121</v>
      </c>
      <c r="H19" s="22">
        <f t="shared" si="5"/>
        <v>45</v>
      </c>
      <c r="I19" s="22">
        <f t="shared" si="5"/>
        <v>76</v>
      </c>
      <c r="J19" s="22">
        <f t="shared" si="5"/>
        <v>126</v>
      </c>
      <c r="K19" s="22">
        <f t="shared" si="5"/>
        <v>43</v>
      </c>
      <c r="L19" s="22">
        <f t="shared" si="5"/>
        <v>83</v>
      </c>
      <c r="M19" s="22">
        <f t="shared" si="5"/>
        <v>159</v>
      </c>
      <c r="N19" s="22">
        <f t="shared" si="5"/>
        <v>47</v>
      </c>
      <c r="O19" s="22">
        <f t="shared" si="5"/>
        <v>112</v>
      </c>
      <c r="P19" s="22">
        <f t="shared" si="5"/>
        <v>124</v>
      </c>
      <c r="Q19" s="22">
        <f t="shared" si="5"/>
        <v>33</v>
      </c>
      <c r="R19" s="22">
        <f t="shared" si="5"/>
        <v>91</v>
      </c>
      <c r="S19" s="15"/>
      <c r="T19" s="15"/>
      <c r="U19" s="15"/>
      <c r="V19" s="15"/>
      <c r="W19" s="15"/>
      <c r="X19" s="15"/>
      <c r="Y19" s="16"/>
    </row>
    <row r="20" spans="1:25" s="5" customFormat="1" ht="14.25" customHeight="1" x14ac:dyDescent="0.15">
      <c r="A20" s="3"/>
      <c r="B20" s="4" t="s">
        <v>29</v>
      </c>
      <c r="C20" s="25">
        <v>19</v>
      </c>
      <c r="D20" s="23">
        <f>SUM(E20:F20)</f>
        <v>206</v>
      </c>
      <c r="E20" s="23">
        <f>SUM(H20,K20,N20,Q20,T20,W20)</f>
        <v>94</v>
      </c>
      <c r="F20" s="23">
        <f>SUM(I20,L20,O20,R20,U20,X20)</f>
        <v>112</v>
      </c>
      <c r="G20" s="23">
        <f>+H20+I20</f>
        <v>45</v>
      </c>
      <c r="H20" s="9">
        <v>25</v>
      </c>
      <c r="I20" s="9">
        <v>20</v>
      </c>
      <c r="J20" s="23">
        <f>+K20+L20</f>
        <v>41</v>
      </c>
      <c r="K20" s="9">
        <v>22</v>
      </c>
      <c r="L20" s="9">
        <v>19</v>
      </c>
      <c r="M20" s="23">
        <f>+N20+O20</f>
        <v>65</v>
      </c>
      <c r="N20" s="9">
        <v>29</v>
      </c>
      <c r="O20" s="9">
        <v>36</v>
      </c>
      <c r="P20" s="23">
        <f>+Q20+R20</f>
        <v>55</v>
      </c>
      <c r="Q20" s="9">
        <v>18</v>
      </c>
      <c r="R20" s="9">
        <v>37</v>
      </c>
      <c r="S20" s="9"/>
      <c r="T20" s="9"/>
      <c r="U20" s="9"/>
      <c r="V20" s="9"/>
      <c r="W20" s="9"/>
      <c r="X20" s="9"/>
      <c r="Y20" s="17"/>
    </row>
    <row r="21" spans="1:25" s="5" customFormat="1" ht="14.25" customHeight="1" x14ac:dyDescent="0.15">
      <c r="A21" s="3"/>
      <c r="B21" s="4" t="s">
        <v>38</v>
      </c>
      <c r="C21" s="25">
        <v>35</v>
      </c>
      <c r="D21" s="23">
        <f>SUM(E21:F21)</f>
        <v>324</v>
      </c>
      <c r="E21" s="23">
        <f>SUM(H21,K21,N21,Q21,T21,W21)</f>
        <v>74</v>
      </c>
      <c r="F21" s="23">
        <f>SUM(I21,L21,O21,R21,U21,X21)</f>
        <v>250</v>
      </c>
      <c r="G21" s="23">
        <f>+H21+I21</f>
        <v>76</v>
      </c>
      <c r="H21" s="9">
        <v>20</v>
      </c>
      <c r="I21" s="9">
        <v>56</v>
      </c>
      <c r="J21" s="23">
        <f>+K21+L21</f>
        <v>85</v>
      </c>
      <c r="K21" s="9">
        <v>21</v>
      </c>
      <c r="L21" s="9">
        <v>64</v>
      </c>
      <c r="M21" s="23">
        <f>+N21+O21</f>
        <v>94</v>
      </c>
      <c r="N21" s="9">
        <v>18</v>
      </c>
      <c r="O21" s="9">
        <v>76</v>
      </c>
      <c r="P21" s="23">
        <f>+Q21+R21</f>
        <v>69</v>
      </c>
      <c r="Q21" s="9">
        <v>15</v>
      </c>
      <c r="R21" s="9">
        <v>54</v>
      </c>
      <c r="S21" s="9"/>
      <c r="T21" s="9"/>
      <c r="U21" s="9"/>
      <c r="V21" s="9"/>
      <c r="W21" s="9"/>
      <c r="X21" s="9"/>
      <c r="Y21" s="17"/>
    </row>
    <row r="22" spans="1:25" ht="14.25" customHeight="1" x14ac:dyDescent="0.15">
      <c r="A22" s="27" t="s">
        <v>30</v>
      </c>
      <c r="B22" s="28"/>
      <c r="C22" s="22">
        <v>67</v>
      </c>
      <c r="D22" s="22">
        <f t="shared" ref="D22:R22" si="6">SUM(D23)</f>
        <v>1076</v>
      </c>
      <c r="E22" s="22">
        <f t="shared" si="6"/>
        <v>775</v>
      </c>
      <c r="F22" s="22">
        <f t="shared" si="6"/>
        <v>301</v>
      </c>
      <c r="G22" s="22">
        <f t="shared" si="6"/>
        <v>259</v>
      </c>
      <c r="H22" s="22">
        <f t="shared" si="6"/>
        <v>179</v>
      </c>
      <c r="I22" s="22">
        <f t="shared" si="6"/>
        <v>80</v>
      </c>
      <c r="J22" s="22">
        <f t="shared" si="6"/>
        <v>298</v>
      </c>
      <c r="K22" s="22">
        <f t="shared" si="6"/>
        <v>224</v>
      </c>
      <c r="L22" s="22">
        <f t="shared" si="6"/>
        <v>74</v>
      </c>
      <c r="M22" s="22">
        <f t="shared" si="6"/>
        <v>258</v>
      </c>
      <c r="N22" s="22">
        <f t="shared" si="6"/>
        <v>182</v>
      </c>
      <c r="O22" s="22">
        <f t="shared" si="6"/>
        <v>76</v>
      </c>
      <c r="P22" s="22">
        <f t="shared" si="6"/>
        <v>261</v>
      </c>
      <c r="Q22" s="22">
        <f t="shared" si="6"/>
        <v>190</v>
      </c>
      <c r="R22" s="22">
        <f t="shared" si="6"/>
        <v>71</v>
      </c>
      <c r="S22" s="15"/>
      <c r="T22" s="15"/>
      <c r="U22" s="15"/>
      <c r="V22" s="15"/>
      <c r="W22" s="15"/>
      <c r="X22" s="15"/>
      <c r="Y22" s="16"/>
    </row>
    <row r="23" spans="1:25" s="5" customFormat="1" ht="14.25" customHeight="1" x14ac:dyDescent="0.15">
      <c r="A23" s="18"/>
      <c r="B23" s="4" t="s">
        <v>42</v>
      </c>
      <c r="C23" s="25">
        <v>67</v>
      </c>
      <c r="D23" s="23">
        <f>SUM(E23:F23)</f>
        <v>1076</v>
      </c>
      <c r="E23" s="23">
        <f>SUM(H23,K23,N23,Q23,T23,W23)</f>
        <v>775</v>
      </c>
      <c r="F23" s="23">
        <f>SUM(I23,L23,O23,R23,U23,X23)</f>
        <v>301</v>
      </c>
      <c r="G23" s="23">
        <f>+H23+I23</f>
        <v>259</v>
      </c>
      <c r="H23" s="9">
        <v>179</v>
      </c>
      <c r="I23" s="9">
        <v>80</v>
      </c>
      <c r="J23" s="23">
        <f>K23+L23</f>
        <v>298</v>
      </c>
      <c r="K23" s="9">
        <v>224</v>
      </c>
      <c r="L23" s="9">
        <v>74</v>
      </c>
      <c r="M23" s="23">
        <f>+N23+O23</f>
        <v>258</v>
      </c>
      <c r="N23" s="9">
        <v>182</v>
      </c>
      <c r="O23" s="9">
        <v>76</v>
      </c>
      <c r="P23" s="23">
        <f>+Q23+R23</f>
        <v>261</v>
      </c>
      <c r="Q23" s="9">
        <v>190</v>
      </c>
      <c r="R23" s="9">
        <v>71</v>
      </c>
      <c r="S23" s="9"/>
      <c r="T23" s="9"/>
      <c r="U23" s="9"/>
      <c r="V23" s="9"/>
      <c r="W23" s="9"/>
      <c r="X23" s="9"/>
      <c r="Y23" s="17"/>
    </row>
    <row r="24" spans="1:25" ht="14.25" customHeight="1" x14ac:dyDescent="0.15">
      <c r="A24" s="31" t="s">
        <v>43</v>
      </c>
      <c r="B24" s="32"/>
      <c r="C24" s="22">
        <v>49</v>
      </c>
      <c r="D24" s="22">
        <f t="shared" ref="D24:R24" si="7">SUM(D25)</f>
        <v>1521</v>
      </c>
      <c r="E24" s="22">
        <f t="shared" si="7"/>
        <v>1206</v>
      </c>
      <c r="F24" s="22">
        <f t="shared" si="7"/>
        <v>315</v>
      </c>
      <c r="G24" s="22">
        <f t="shared" si="7"/>
        <v>401</v>
      </c>
      <c r="H24" s="22">
        <f t="shared" si="7"/>
        <v>319</v>
      </c>
      <c r="I24" s="22">
        <f t="shared" si="7"/>
        <v>82</v>
      </c>
      <c r="J24" s="22">
        <f t="shared" si="7"/>
        <v>413</v>
      </c>
      <c r="K24" s="22">
        <f t="shared" si="7"/>
        <v>325</v>
      </c>
      <c r="L24" s="22">
        <f t="shared" si="7"/>
        <v>88</v>
      </c>
      <c r="M24" s="22">
        <f>+N24+O24</f>
        <v>350</v>
      </c>
      <c r="N24" s="22">
        <f t="shared" si="7"/>
        <v>275</v>
      </c>
      <c r="O24" s="22">
        <f t="shared" si="7"/>
        <v>75</v>
      </c>
      <c r="P24" s="22">
        <f t="shared" si="7"/>
        <v>357</v>
      </c>
      <c r="Q24" s="22">
        <f t="shared" si="7"/>
        <v>287</v>
      </c>
      <c r="R24" s="22">
        <f t="shared" si="7"/>
        <v>70</v>
      </c>
      <c r="S24" s="15"/>
      <c r="T24" s="15"/>
      <c r="U24" s="15"/>
      <c r="V24" s="15"/>
      <c r="W24" s="15"/>
      <c r="X24" s="15"/>
      <c r="Y24" s="16"/>
    </row>
    <row r="25" spans="1:25" s="5" customFormat="1" ht="14.25" customHeight="1" x14ac:dyDescent="0.15">
      <c r="A25" s="3"/>
      <c r="B25" s="4" t="s">
        <v>44</v>
      </c>
      <c r="C25" s="25">
        <v>49</v>
      </c>
      <c r="D25" s="23">
        <f>SUM(E25:F25)</f>
        <v>1521</v>
      </c>
      <c r="E25" s="23">
        <f>SUM(H25,K25,N25,Q25,T25,W25)</f>
        <v>1206</v>
      </c>
      <c r="F25" s="23">
        <f>SUM(I25,L25,O25,R25,U25,X25)</f>
        <v>315</v>
      </c>
      <c r="G25" s="23">
        <f>+H25+I25</f>
        <v>401</v>
      </c>
      <c r="H25" s="9">
        <v>319</v>
      </c>
      <c r="I25" s="9">
        <v>82</v>
      </c>
      <c r="J25" s="23">
        <f>+K25+L25</f>
        <v>413</v>
      </c>
      <c r="K25" s="9">
        <v>325</v>
      </c>
      <c r="L25" s="9">
        <v>88</v>
      </c>
      <c r="M25" s="23">
        <f>+N25+O25</f>
        <v>350</v>
      </c>
      <c r="N25" s="9">
        <v>275</v>
      </c>
      <c r="O25" s="9">
        <v>75</v>
      </c>
      <c r="P25" s="23">
        <f>+Q25+R25</f>
        <v>357</v>
      </c>
      <c r="Q25" s="9">
        <v>287</v>
      </c>
      <c r="R25" s="9">
        <v>70</v>
      </c>
      <c r="S25" s="9"/>
      <c r="T25" s="9"/>
      <c r="U25" s="9"/>
      <c r="V25" s="9"/>
      <c r="W25" s="9"/>
      <c r="X25" s="9"/>
      <c r="Y25" s="17"/>
    </row>
    <row r="26" spans="1:25" ht="14.25" customHeight="1" x14ac:dyDescent="0.15">
      <c r="A26" s="27" t="s">
        <v>22</v>
      </c>
      <c r="B26" s="28"/>
      <c r="C26" s="22">
        <v>572</v>
      </c>
      <c r="D26" s="22">
        <f t="shared" ref="D26:X26" si="8">SUM(D27:D33)</f>
        <v>12896</v>
      </c>
      <c r="E26" s="22">
        <f>SUM(E27:E33)</f>
        <v>9638</v>
      </c>
      <c r="F26" s="22">
        <f t="shared" si="8"/>
        <v>3258</v>
      </c>
      <c r="G26" s="22">
        <f t="shared" si="8"/>
        <v>3118</v>
      </c>
      <c r="H26" s="22">
        <f t="shared" si="8"/>
        <v>2265</v>
      </c>
      <c r="I26" s="22">
        <f t="shared" si="8"/>
        <v>853</v>
      </c>
      <c r="J26" s="22">
        <f t="shared" si="8"/>
        <v>3021</v>
      </c>
      <c r="K26" s="22">
        <f t="shared" si="8"/>
        <v>2146</v>
      </c>
      <c r="L26" s="22">
        <f t="shared" si="8"/>
        <v>875</v>
      </c>
      <c r="M26" s="22">
        <f t="shared" si="8"/>
        <v>3023</v>
      </c>
      <c r="N26" s="22">
        <f t="shared" si="8"/>
        <v>2305</v>
      </c>
      <c r="O26" s="22">
        <f t="shared" si="8"/>
        <v>718</v>
      </c>
      <c r="P26" s="22">
        <f t="shared" si="8"/>
        <v>3555</v>
      </c>
      <c r="Q26" s="22">
        <f t="shared" si="8"/>
        <v>2847</v>
      </c>
      <c r="R26" s="22">
        <f t="shared" si="8"/>
        <v>708</v>
      </c>
      <c r="S26" s="22">
        <f t="shared" si="8"/>
        <v>80</v>
      </c>
      <c r="T26" s="22">
        <f t="shared" si="8"/>
        <v>36</v>
      </c>
      <c r="U26" s="22">
        <f t="shared" si="8"/>
        <v>44</v>
      </c>
      <c r="V26" s="22">
        <f t="shared" si="8"/>
        <v>99</v>
      </c>
      <c r="W26" s="22">
        <f t="shared" si="8"/>
        <v>39</v>
      </c>
      <c r="X26" s="22">
        <f t="shared" si="8"/>
        <v>60</v>
      </c>
      <c r="Y26" s="16"/>
    </row>
    <row r="27" spans="1:25" s="5" customFormat="1" ht="14.25" customHeight="1" x14ac:dyDescent="0.15">
      <c r="A27" s="3"/>
      <c r="B27" s="4" t="s">
        <v>11</v>
      </c>
      <c r="C27" s="25">
        <v>71</v>
      </c>
      <c r="D27" s="23">
        <f t="shared" ref="D27:D33" si="9">SUM(E27:F27)</f>
        <v>3341</v>
      </c>
      <c r="E27" s="23">
        <f>SUM(H27,K27,N27,Q27,T27,W27)</f>
        <v>2450</v>
      </c>
      <c r="F27" s="23">
        <f>SUM(I27,L27,O27,R27,U27,X27)</f>
        <v>891</v>
      </c>
      <c r="G27" s="23">
        <f t="shared" ref="G27:G33" si="10">+H27+I27</f>
        <v>784</v>
      </c>
      <c r="H27" s="9">
        <v>578</v>
      </c>
      <c r="I27" s="9">
        <v>206</v>
      </c>
      <c r="J27" s="23">
        <f t="shared" ref="J27:J33" si="11">+K27+L27</f>
        <v>676</v>
      </c>
      <c r="K27" s="9">
        <v>459</v>
      </c>
      <c r="L27" s="9">
        <v>217</v>
      </c>
      <c r="M27" s="23">
        <f t="shared" ref="M27:M33" si="12">+N27+O27</f>
        <v>874</v>
      </c>
      <c r="N27" s="9">
        <v>629</v>
      </c>
      <c r="O27" s="9">
        <v>245</v>
      </c>
      <c r="P27" s="23">
        <f t="shared" ref="P27:P33" si="13">+Q27+R27</f>
        <v>1007</v>
      </c>
      <c r="Q27" s="9">
        <v>784</v>
      </c>
      <c r="R27" s="9">
        <v>223</v>
      </c>
      <c r="S27" s="9"/>
      <c r="T27" s="9"/>
      <c r="U27" s="9"/>
      <c r="V27" s="9"/>
      <c r="W27" s="9"/>
      <c r="X27" s="9"/>
      <c r="Y27" s="17"/>
    </row>
    <row r="28" spans="1:25" s="5" customFormat="1" ht="14.25" customHeight="1" x14ac:dyDescent="0.15">
      <c r="A28" s="3"/>
      <c r="B28" s="4" t="s">
        <v>20</v>
      </c>
      <c r="C28" s="25">
        <v>200</v>
      </c>
      <c r="D28" s="23">
        <f t="shared" si="9"/>
        <v>3898</v>
      </c>
      <c r="E28" s="23">
        <f t="shared" ref="E28:F33" si="14">SUM(H28,K28,N28,Q28,T28,W28)</f>
        <v>3415</v>
      </c>
      <c r="F28" s="23">
        <f t="shared" si="14"/>
        <v>483</v>
      </c>
      <c r="G28" s="23">
        <f t="shared" si="10"/>
        <v>942</v>
      </c>
      <c r="H28" s="9">
        <v>804</v>
      </c>
      <c r="I28" s="9">
        <v>138</v>
      </c>
      <c r="J28" s="23">
        <f t="shared" si="11"/>
        <v>820</v>
      </c>
      <c r="K28" s="9">
        <v>705</v>
      </c>
      <c r="L28" s="9">
        <v>115</v>
      </c>
      <c r="M28" s="23">
        <f t="shared" si="12"/>
        <v>928</v>
      </c>
      <c r="N28" s="9">
        <v>825</v>
      </c>
      <c r="O28" s="9">
        <v>103</v>
      </c>
      <c r="P28" s="23">
        <f t="shared" si="13"/>
        <v>1208</v>
      </c>
      <c r="Q28" s="9">
        <v>1081</v>
      </c>
      <c r="R28" s="9">
        <v>127</v>
      </c>
      <c r="S28" s="9"/>
      <c r="T28" s="9"/>
      <c r="U28" s="9"/>
      <c r="V28" s="9"/>
      <c r="W28" s="9"/>
      <c r="X28" s="9"/>
      <c r="Y28" s="17"/>
    </row>
    <row r="29" spans="1:25" s="5" customFormat="1" ht="14.25" customHeight="1" x14ac:dyDescent="0.15">
      <c r="A29" s="3"/>
      <c r="B29" s="4" t="s">
        <v>31</v>
      </c>
      <c r="C29" s="25">
        <v>103</v>
      </c>
      <c r="D29" s="23">
        <f t="shared" si="9"/>
        <v>1984</v>
      </c>
      <c r="E29" s="23">
        <f t="shared" si="14"/>
        <v>1695</v>
      </c>
      <c r="F29" s="23">
        <f t="shared" si="14"/>
        <v>289</v>
      </c>
      <c r="G29" s="23">
        <f t="shared" si="10"/>
        <v>439</v>
      </c>
      <c r="H29" s="9">
        <v>365</v>
      </c>
      <c r="I29" s="9">
        <v>74</v>
      </c>
      <c r="J29" s="23">
        <f t="shared" si="11"/>
        <v>463</v>
      </c>
      <c r="K29" s="9">
        <v>397</v>
      </c>
      <c r="L29" s="9">
        <v>66</v>
      </c>
      <c r="M29" s="23">
        <f t="shared" si="12"/>
        <v>468</v>
      </c>
      <c r="N29" s="9">
        <v>401</v>
      </c>
      <c r="O29" s="9">
        <v>67</v>
      </c>
      <c r="P29" s="23">
        <f t="shared" si="13"/>
        <v>614</v>
      </c>
      <c r="Q29" s="9">
        <v>532</v>
      </c>
      <c r="R29" s="9">
        <v>82</v>
      </c>
      <c r="S29" s="9"/>
      <c r="T29" s="9"/>
      <c r="U29" s="9"/>
      <c r="V29" s="9"/>
      <c r="W29" s="9"/>
      <c r="X29" s="9"/>
      <c r="Y29" s="17"/>
    </row>
    <row r="30" spans="1:25" s="5" customFormat="1" ht="14.25" customHeight="1" x14ac:dyDescent="0.15">
      <c r="A30" s="3"/>
      <c r="B30" s="4" t="s">
        <v>33</v>
      </c>
      <c r="C30" s="25">
        <v>76</v>
      </c>
      <c r="D30" s="23">
        <f t="shared" si="9"/>
        <v>1252</v>
      </c>
      <c r="E30" s="23">
        <f t="shared" si="14"/>
        <v>783</v>
      </c>
      <c r="F30" s="23">
        <f t="shared" si="14"/>
        <v>469</v>
      </c>
      <c r="G30" s="23">
        <f t="shared" si="10"/>
        <v>307</v>
      </c>
      <c r="H30" s="9">
        <v>187</v>
      </c>
      <c r="I30" s="9">
        <v>120</v>
      </c>
      <c r="J30" s="23">
        <f t="shared" si="11"/>
        <v>305</v>
      </c>
      <c r="K30" s="9">
        <v>195</v>
      </c>
      <c r="L30" s="9">
        <v>110</v>
      </c>
      <c r="M30" s="23">
        <f t="shared" si="12"/>
        <v>323</v>
      </c>
      <c r="N30" s="9">
        <v>200</v>
      </c>
      <c r="O30" s="9">
        <v>123</v>
      </c>
      <c r="P30" s="23">
        <f t="shared" si="13"/>
        <v>317</v>
      </c>
      <c r="Q30" s="9">
        <v>201</v>
      </c>
      <c r="R30" s="9">
        <v>116</v>
      </c>
      <c r="S30" s="9"/>
      <c r="T30" s="9"/>
      <c r="U30" s="9"/>
      <c r="V30" s="9"/>
      <c r="W30" s="9"/>
      <c r="X30" s="9"/>
      <c r="Y30" s="17"/>
    </row>
    <row r="31" spans="1:25" s="5" customFormat="1" ht="14.25" customHeight="1" x14ac:dyDescent="0.15">
      <c r="A31" s="3"/>
      <c r="B31" s="4" t="s">
        <v>34</v>
      </c>
      <c r="C31" s="25">
        <v>60</v>
      </c>
      <c r="D31" s="23">
        <f>SUM(E31:F31)</f>
        <v>819</v>
      </c>
      <c r="E31" s="23">
        <f t="shared" si="14"/>
        <v>372</v>
      </c>
      <c r="F31" s="23">
        <f t="shared" si="14"/>
        <v>447</v>
      </c>
      <c r="G31" s="23">
        <f>+H31+I31</f>
        <v>148</v>
      </c>
      <c r="H31" s="9">
        <v>65</v>
      </c>
      <c r="I31" s="9">
        <v>83</v>
      </c>
      <c r="J31" s="23">
        <f>+K31+L31</f>
        <v>176</v>
      </c>
      <c r="K31" s="9">
        <v>90</v>
      </c>
      <c r="L31" s="9">
        <v>86</v>
      </c>
      <c r="M31" s="23">
        <f>+N31+O31</f>
        <v>188</v>
      </c>
      <c r="N31" s="9">
        <v>87</v>
      </c>
      <c r="O31" s="9">
        <v>101</v>
      </c>
      <c r="P31" s="23">
        <f>+Q31+R31</f>
        <v>128</v>
      </c>
      <c r="Q31" s="9">
        <v>55</v>
      </c>
      <c r="R31" s="9">
        <v>73</v>
      </c>
      <c r="S31" s="23">
        <f>+T31+U31</f>
        <v>80</v>
      </c>
      <c r="T31" s="9">
        <v>36</v>
      </c>
      <c r="U31" s="9">
        <v>44</v>
      </c>
      <c r="V31" s="23">
        <f>+W31+X31</f>
        <v>99</v>
      </c>
      <c r="W31" s="9">
        <v>39</v>
      </c>
      <c r="X31" s="9">
        <v>60</v>
      </c>
      <c r="Y31" s="17"/>
    </row>
    <row r="32" spans="1:25" s="5" customFormat="1" ht="14.25" customHeight="1" x14ac:dyDescent="0.15">
      <c r="A32" s="3"/>
      <c r="B32" s="4" t="s">
        <v>45</v>
      </c>
      <c r="C32" s="25">
        <v>34</v>
      </c>
      <c r="D32" s="23">
        <f>SUM(E32:F32)</f>
        <v>1000</v>
      </c>
      <c r="E32" s="23">
        <f>SUM(H32,K32,N32,Q32,T32,W32)</f>
        <v>681</v>
      </c>
      <c r="F32" s="23">
        <f>SUM(I32,L32,O32,R32,U32,X32)</f>
        <v>319</v>
      </c>
      <c r="G32" s="23">
        <f>+H32+I32</f>
        <v>247</v>
      </c>
      <c r="H32" s="9">
        <v>170</v>
      </c>
      <c r="I32" s="9">
        <v>77</v>
      </c>
      <c r="J32" s="23">
        <f>+K32+L32</f>
        <v>230</v>
      </c>
      <c r="K32" s="9">
        <v>154</v>
      </c>
      <c r="L32" s="9">
        <v>76</v>
      </c>
      <c r="M32" s="23">
        <f>+N32+O32</f>
        <v>242</v>
      </c>
      <c r="N32" s="9">
        <v>163</v>
      </c>
      <c r="O32" s="9">
        <v>79</v>
      </c>
      <c r="P32" s="23">
        <f>+Q32+R32</f>
        <v>281</v>
      </c>
      <c r="Q32" s="9">
        <v>194</v>
      </c>
      <c r="R32" s="9">
        <v>87</v>
      </c>
      <c r="S32" s="9"/>
      <c r="T32" s="9"/>
      <c r="U32" s="9"/>
      <c r="V32" s="9"/>
      <c r="W32" s="9"/>
      <c r="X32" s="9"/>
      <c r="Y32" s="17"/>
    </row>
    <row r="33" spans="1:25" s="5" customFormat="1" ht="14.25" customHeight="1" x14ac:dyDescent="0.15">
      <c r="A33" s="3"/>
      <c r="B33" s="6" t="s">
        <v>47</v>
      </c>
      <c r="C33" s="25">
        <v>28</v>
      </c>
      <c r="D33" s="23">
        <f t="shared" si="9"/>
        <v>602</v>
      </c>
      <c r="E33" s="23">
        <f t="shared" si="14"/>
        <v>242</v>
      </c>
      <c r="F33" s="23">
        <f t="shared" si="14"/>
        <v>360</v>
      </c>
      <c r="G33" s="23">
        <f t="shared" si="10"/>
        <v>251</v>
      </c>
      <c r="H33" s="9">
        <v>96</v>
      </c>
      <c r="I33" s="9">
        <v>155</v>
      </c>
      <c r="J33" s="23">
        <f t="shared" si="11"/>
        <v>351</v>
      </c>
      <c r="K33" s="9">
        <v>146</v>
      </c>
      <c r="L33" s="9">
        <v>205</v>
      </c>
      <c r="M33" s="23">
        <f t="shared" si="12"/>
        <v>0</v>
      </c>
      <c r="N33" s="9"/>
      <c r="O33" s="9"/>
      <c r="P33" s="23">
        <f t="shared" si="13"/>
        <v>0</v>
      </c>
      <c r="Q33" s="9"/>
      <c r="R33" s="9"/>
      <c r="S33" s="9"/>
      <c r="T33" s="9"/>
      <c r="U33" s="9"/>
      <c r="V33" s="9"/>
      <c r="W33" s="9"/>
      <c r="X33" s="9"/>
      <c r="Y33" s="17"/>
    </row>
    <row r="34" spans="1:25" ht="14.25" customHeight="1" x14ac:dyDescent="0.15">
      <c r="A34" s="27" t="s">
        <v>19</v>
      </c>
      <c r="B34" s="28"/>
      <c r="C34" s="22">
        <v>201</v>
      </c>
      <c r="D34" s="22">
        <f>SUM(D35:D37)</f>
        <v>6179</v>
      </c>
      <c r="E34" s="22">
        <f t="shared" ref="E34:R34" si="15">SUM(E35:E37)</f>
        <v>4188</v>
      </c>
      <c r="F34" s="22">
        <f t="shared" si="15"/>
        <v>1991</v>
      </c>
      <c r="G34" s="22">
        <f t="shared" si="15"/>
        <v>1561</v>
      </c>
      <c r="H34" s="22">
        <f t="shared" si="15"/>
        <v>1076</v>
      </c>
      <c r="I34" s="22">
        <f t="shared" si="15"/>
        <v>485</v>
      </c>
      <c r="J34" s="22">
        <f t="shared" si="15"/>
        <v>1521</v>
      </c>
      <c r="K34" s="22">
        <f t="shared" si="15"/>
        <v>1038</v>
      </c>
      <c r="L34" s="22">
        <f t="shared" si="15"/>
        <v>483</v>
      </c>
      <c r="M34" s="22">
        <f t="shared" si="15"/>
        <v>1574</v>
      </c>
      <c r="N34" s="22">
        <f t="shared" si="15"/>
        <v>1073</v>
      </c>
      <c r="O34" s="22">
        <f t="shared" si="15"/>
        <v>501</v>
      </c>
      <c r="P34" s="22">
        <f t="shared" si="15"/>
        <v>1523</v>
      </c>
      <c r="Q34" s="22">
        <f t="shared" si="15"/>
        <v>1001</v>
      </c>
      <c r="R34" s="22">
        <f t="shared" si="15"/>
        <v>522</v>
      </c>
      <c r="S34" s="15"/>
      <c r="T34" s="15"/>
      <c r="U34" s="15"/>
      <c r="V34" s="15"/>
      <c r="W34" s="15"/>
      <c r="X34" s="15"/>
      <c r="Y34" s="16"/>
    </row>
    <row r="35" spans="1:25" s="5" customFormat="1" ht="14.25" customHeight="1" x14ac:dyDescent="0.15">
      <c r="A35" s="3"/>
      <c r="B35" s="4" t="s">
        <v>20</v>
      </c>
      <c r="C35" s="25">
        <v>92</v>
      </c>
      <c r="D35" s="23">
        <f>SUM(E35:F35)</f>
        <v>2278</v>
      </c>
      <c r="E35" s="23">
        <f t="shared" ref="E35:F37" si="16">SUM(H35,K35,N35,Q35,T35,W35)</f>
        <v>2028</v>
      </c>
      <c r="F35" s="23">
        <f t="shared" si="16"/>
        <v>250</v>
      </c>
      <c r="G35" s="23">
        <f>+H35+I35</f>
        <v>604</v>
      </c>
      <c r="H35" s="9">
        <v>543</v>
      </c>
      <c r="I35" s="9">
        <v>61</v>
      </c>
      <c r="J35" s="23">
        <f>+K35+L35</f>
        <v>582</v>
      </c>
      <c r="K35" s="9">
        <v>519</v>
      </c>
      <c r="L35" s="9">
        <v>63</v>
      </c>
      <c r="M35" s="23">
        <f>+N35+O35</f>
        <v>599</v>
      </c>
      <c r="N35" s="9">
        <v>531</v>
      </c>
      <c r="O35" s="9">
        <v>68</v>
      </c>
      <c r="P35" s="23">
        <f>+Q35+R35</f>
        <v>493</v>
      </c>
      <c r="Q35" s="9">
        <v>435</v>
      </c>
      <c r="R35" s="9">
        <v>58</v>
      </c>
      <c r="S35" s="9"/>
      <c r="T35" s="9"/>
      <c r="U35" s="9"/>
      <c r="V35" s="9"/>
      <c r="W35" s="9"/>
      <c r="X35" s="9"/>
      <c r="Y35" s="17"/>
    </row>
    <row r="36" spans="1:25" s="5" customFormat="1" ht="14.25" customHeight="1" x14ac:dyDescent="0.15">
      <c r="A36" s="3"/>
      <c r="B36" s="4" t="s">
        <v>21</v>
      </c>
      <c r="C36" s="25">
        <v>57</v>
      </c>
      <c r="D36" s="23">
        <f>SUM(E36:F36)</f>
        <v>2240</v>
      </c>
      <c r="E36" s="23">
        <f t="shared" si="16"/>
        <v>1235</v>
      </c>
      <c r="F36" s="23">
        <f t="shared" si="16"/>
        <v>1005</v>
      </c>
      <c r="G36" s="23">
        <f>+H36+I36</f>
        <v>526</v>
      </c>
      <c r="H36" s="9">
        <v>296</v>
      </c>
      <c r="I36" s="9">
        <v>230</v>
      </c>
      <c r="J36" s="23">
        <f>+K36+L36</f>
        <v>551</v>
      </c>
      <c r="K36" s="9">
        <v>306</v>
      </c>
      <c r="L36" s="9">
        <v>245</v>
      </c>
      <c r="M36" s="23">
        <f>+N36+O36</f>
        <v>587</v>
      </c>
      <c r="N36" s="9">
        <v>316</v>
      </c>
      <c r="O36" s="9">
        <v>271</v>
      </c>
      <c r="P36" s="23">
        <f>+Q36+R36</f>
        <v>576</v>
      </c>
      <c r="Q36" s="9">
        <v>317</v>
      </c>
      <c r="R36" s="9">
        <v>259</v>
      </c>
      <c r="S36" s="9"/>
      <c r="T36" s="9"/>
      <c r="U36" s="9"/>
      <c r="V36" s="9"/>
      <c r="W36" s="9"/>
      <c r="X36" s="9"/>
      <c r="Y36" s="17"/>
    </row>
    <row r="37" spans="1:25" s="5" customFormat="1" ht="14.25" customHeight="1" x14ac:dyDescent="0.15">
      <c r="A37" s="3"/>
      <c r="B37" s="4" t="s">
        <v>40</v>
      </c>
      <c r="C37" s="25">
        <v>52</v>
      </c>
      <c r="D37" s="23">
        <f>SUM(E37:F37)</f>
        <v>1661</v>
      </c>
      <c r="E37" s="23">
        <f t="shared" si="16"/>
        <v>925</v>
      </c>
      <c r="F37" s="23">
        <f t="shared" si="16"/>
        <v>736</v>
      </c>
      <c r="G37" s="23">
        <f>+H37+I37</f>
        <v>431</v>
      </c>
      <c r="H37" s="9">
        <v>237</v>
      </c>
      <c r="I37" s="9">
        <v>194</v>
      </c>
      <c r="J37" s="23">
        <f>+K37+L37</f>
        <v>388</v>
      </c>
      <c r="K37" s="9">
        <v>213</v>
      </c>
      <c r="L37" s="9">
        <v>175</v>
      </c>
      <c r="M37" s="23">
        <f>+N37+O37</f>
        <v>388</v>
      </c>
      <c r="N37" s="9">
        <v>226</v>
      </c>
      <c r="O37" s="9">
        <v>162</v>
      </c>
      <c r="P37" s="23">
        <f>+Q37+R37</f>
        <v>454</v>
      </c>
      <c r="Q37" s="9">
        <v>249</v>
      </c>
      <c r="R37" s="9">
        <v>205</v>
      </c>
      <c r="S37" s="9"/>
      <c r="T37" s="9"/>
      <c r="U37" s="9"/>
      <c r="V37" s="9"/>
      <c r="W37" s="9"/>
      <c r="X37" s="9"/>
      <c r="Y37" s="17"/>
    </row>
    <row r="38" spans="1:25" ht="14.25" customHeight="1" x14ac:dyDescent="0.15">
      <c r="A38" s="27" t="s">
        <v>35</v>
      </c>
      <c r="B38" s="28"/>
      <c r="C38" s="22">
        <v>27</v>
      </c>
      <c r="D38" s="22">
        <f t="shared" ref="D38:R38" si="17">SUM(D39)</f>
        <v>438</v>
      </c>
      <c r="E38" s="22">
        <f t="shared" si="17"/>
        <v>245</v>
      </c>
      <c r="F38" s="22">
        <f t="shared" si="17"/>
        <v>193</v>
      </c>
      <c r="G38" s="22">
        <f t="shared" si="17"/>
        <v>124</v>
      </c>
      <c r="H38" s="22">
        <f t="shared" si="17"/>
        <v>69</v>
      </c>
      <c r="I38" s="22">
        <f t="shared" si="17"/>
        <v>55</v>
      </c>
      <c r="J38" s="22">
        <f t="shared" si="17"/>
        <v>98</v>
      </c>
      <c r="K38" s="22">
        <f t="shared" si="17"/>
        <v>56</v>
      </c>
      <c r="L38" s="22">
        <f t="shared" si="17"/>
        <v>42</v>
      </c>
      <c r="M38" s="22">
        <f t="shared" si="17"/>
        <v>112</v>
      </c>
      <c r="N38" s="22">
        <f t="shared" si="17"/>
        <v>66</v>
      </c>
      <c r="O38" s="22">
        <f t="shared" si="17"/>
        <v>46</v>
      </c>
      <c r="P38" s="22">
        <f t="shared" si="17"/>
        <v>104</v>
      </c>
      <c r="Q38" s="22">
        <f t="shared" si="17"/>
        <v>54</v>
      </c>
      <c r="R38" s="22">
        <f t="shared" si="17"/>
        <v>50</v>
      </c>
      <c r="S38" s="15"/>
      <c r="T38" s="15"/>
      <c r="U38" s="15"/>
      <c r="V38" s="15"/>
      <c r="W38" s="15"/>
      <c r="X38" s="15"/>
      <c r="Y38" s="16"/>
    </row>
    <row r="39" spans="1:25" s="5" customFormat="1" ht="14.25" customHeight="1" x14ac:dyDescent="0.15">
      <c r="A39" s="3"/>
      <c r="B39" s="4" t="s">
        <v>36</v>
      </c>
      <c r="C39" s="25">
        <v>27</v>
      </c>
      <c r="D39" s="23">
        <f>SUM(E39:F39)</f>
        <v>438</v>
      </c>
      <c r="E39" s="23">
        <f t="shared" ref="E39:F42" si="18">SUM(H39,K39,N39,Q39,T39,W39)</f>
        <v>245</v>
      </c>
      <c r="F39" s="23">
        <f t="shared" si="18"/>
        <v>193</v>
      </c>
      <c r="G39" s="23">
        <f>+H39+I39</f>
        <v>124</v>
      </c>
      <c r="H39" s="9">
        <v>69</v>
      </c>
      <c r="I39" s="9">
        <v>55</v>
      </c>
      <c r="J39" s="23">
        <f>K39+L39</f>
        <v>98</v>
      </c>
      <c r="K39" s="9">
        <v>56</v>
      </c>
      <c r="L39" s="9">
        <v>42</v>
      </c>
      <c r="M39" s="23">
        <f>+N39+O39</f>
        <v>112</v>
      </c>
      <c r="N39" s="9">
        <v>66</v>
      </c>
      <c r="O39" s="9">
        <v>46</v>
      </c>
      <c r="P39" s="23">
        <f>+Q39+R39</f>
        <v>104</v>
      </c>
      <c r="Q39" s="9">
        <v>54</v>
      </c>
      <c r="R39" s="9">
        <v>50</v>
      </c>
      <c r="S39" s="9"/>
      <c r="T39" s="9"/>
      <c r="U39" s="9"/>
      <c r="V39" s="9"/>
      <c r="W39" s="9"/>
      <c r="X39" s="9"/>
      <c r="Y39" s="17"/>
    </row>
    <row r="40" spans="1:25" ht="14.25" customHeight="1" x14ac:dyDescent="0.15">
      <c r="A40" s="27" t="s">
        <v>23</v>
      </c>
      <c r="B40" s="28"/>
      <c r="C40" s="25">
        <v>19</v>
      </c>
      <c r="D40" s="22">
        <f>SUM(E40:F40)</f>
        <v>118</v>
      </c>
      <c r="E40" s="22">
        <f t="shared" si="18"/>
        <v>20</v>
      </c>
      <c r="F40" s="22">
        <f t="shared" si="18"/>
        <v>98</v>
      </c>
      <c r="G40" s="22">
        <f>+H40+I40</f>
        <v>56</v>
      </c>
      <c r="H40" s="15">
        <v>11</v>
      </c>
      <c r="I40" s="15">
        <v>45</v>
      </c>
      <c r="J40" s="22">
        <f>+K40+L40</f>
        <v>62</v>
      </c>
      <c r="K40" s="15">
        <v>9</v>
      </c>
      <c r="L40" s="15">
        <v>53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6"/>
    </row>
    <row r="41" spans="1:25" ht="14.25" customHeight="1" x14ac:dyDescent="0.15">
      <c r="A41" s="27" t="s">
        <v>32</v>
      </c>
      <c r="B41" s="28"/>
      <c r="C41" s="25">
        <v>32</v>
      </c>
      <c r="D41" s="22">
        <f>SUM(E41:F41)</f>
        <v>549</v>
      </c>
      <c r="E41" s="22">
        <f t="shared" si="18"/>
        <v>67</v>
      </c>
      <c r="F41" s="22">
        <f t="shared" si="18"/>
        <v>482</v>
      </c>
      <c r="G41" s="22">
        <f>+H41+I41</f>
        <v>266</v>
      </c>
      <c r="H41" s="15">
        <v>37</v>
      </c>
      <c r="I41" s="15">
        <v>229</v>
      </c>
      <c r="J41" s="22">
        <f>+K41+L41</f>
        <v>283</v>
      </c>
      <c r="K41" s="15">
        <v>30</v>
      </c>
      <c r="L41" s="15">
        <v>253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6"/>
    </row>
    <row r="42" spans="1:25" ht="14.25" customHeight="1" x14ac:dyDescent="0.15">
      <c r="A42" s="29" t="s">
        <v>41</v>
      </c>
      <c r="B42" s="30"/>
      <c r="C42" s="26">
        <v>10</v>
      </c>
      <c r="D42" s="24">
        <f>SUM(E42:F42)</f>
        <v>157</v>
      </c>
      <c r="E42" s="24">
        <f t="shared" si="18"/>
        <v>38</v>
      </c>
      <c r="F42" s="24">
        <f t="shared" si="18"/>
        <v>119</v>
      </c>
      <c r="G42" s="24">
        <f>+H42+I42</f>
        <v>71</v>
      </c>
      <c r="H42" s="19">
        <v>21</v>
      </c>
      <c r="I42" s="19">
        <v>50</v>
      </c>
      <c r="J42" s="24">
        <f>K42+L42</f>
        <v>86</v>
      </c>
      <c r="K42" s="19">
        <v>17</v>
      </c>
      <c r="L42" s="19">
        <v>69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6"/>
    </row>
    <row r="43" spans="1:25" ht="14.25" customHeight="1" x14ac:dyDescent="0.15">
      <c r="A43" s="20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16"/>
    </row>
    <row r="44" spans="1:25" x14ac:dyDescent="0.1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</row>
    <row r="45" spans="1:25" x14ac:dyDescent="0.15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</row>
  </sheetData>
  <mergeCells count="23">
    <mergeCell ref="A5:B5"/>
    <mergeCell ref="A3:B3"/>
    <mergeCell ref="C3:C4"/>
    <mergeCell ref="D3:F3"/>
    <mergeCell ref="G3:I3"/>
    <mergeCell ref="P3:R3"/>
    <mergeCell ref="S3:U3"/>
    <mergeCell ref="V3:X3"/>
    <mergeCell ref="A4:B4"/>
    <mergeCell ref="J3:L3"/>
    <mergeCell ref="M3:O3"/>
    <mergeCell ref="A34:B34"/>
    <mergeCell ref="A9:B9"/>
    <mergeCell ref="A11:B11"/>
    <mergeCell ref="A17:B17"/>
    <mergeCell ref="A19:B19"/>
    <mergeCell ref="A38:B38"/>
    <mergeCell ref="A40:B40"/>
    <mergeCell ref="A41:B41"/>
    <mergeCell ref="A42:B42"/>
    <mergeCell ref="A22:B22"/>
    <mergeCell ref="A24:B24"/>
    <mergeCell ref="A26:B26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元年度</vt:lpstr>
      <vt:lpstr>元年度!Print_Area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2019-08-09T09:34:41Z</cp:lastPrinted>
  <dcterms:created xsi:type="dcterms:W3CDTF">2001-05-31T00:30:30Z</dcterms:created>
  <dcterms:modified xsi:type="dcterms:W3CDTF">2019-08-19T00:01:55Z</dcterms:modified>
</cp:coreProperties>
</file>