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610" windowHeight="11160" tabRatio="795"/>
  </bookViews>
  <sheets>
    <sheet name="１" sheetId="8" r:id="rId1"/>
    <sheet name="２" sheetId="63" r:id="rId2"/>
    <sheet name="３" sheetId="9" r:id="rId3"/>
    <sheet name="４" sheetId="10" r:id="rId4"/>
    <sheet name="５" sheetId="11" r:id="rId5"/>
    <sheet name="６" sheetId="12" r:id="rId6"/>
    <sheet name="７" sheetId="61" r:id="rId7"/>
    <sheet name="８" sheetId="14" r:id="rId8"/>
    <sheet name="９" sheetId="15" r:id="rId9"/>
  </sheets>
  <definedNames>
    <definedName name="_1__123Graph_Aｸﾞﾗﾌ_1" hidden="1">#REF!</definedName>
    <definedName name="_13__123Graph_Aｸﾞﾗﾌ_4" hidden="1">#REF!</definedName>
    <definedName name="_14__123Graph_Bｸﾞﾗﾌ_1" hidden="1">#REF!</definedName>
    <definedName name="_18__123Graph_Bｸﾞﾗﾌ_3" hidden="1">#REF!</definedName>
    <definedName name="_19__123Graph_LBL_Aｸﾞﾗﾌ_1" hidden="1">#REF!</definedName>
    <definedName name="_23__123Graph_LBL_Aｸﾞﾗﾌ_3" hidden="1">#REF!</definedName>
    <definedName name="_24__123Graph_LBL_Bｸﾞﾗﾌ_1" hidden="1">#REF!</definedName>
    <definedName name="_28__123Graph_LBL_Bｸﾞﾗﾌ_3" hidden="1">#REF!</definedName>
    <definedName name="_29__123Graph_Xｸﾞﾗﾌ_1" hidden="1">#REF!</definedName>
    <definedName name="_33__123Graph_Xｸﾞﾗﾌ_2" hidden="1">#REF!</definedName>
    <definedName name="_37__123Graph_Xｸﾞﾗﾌ_3" hidden="1">#REF!</definedName>
    <definedName name="_41__123Graph_Xｸﾞﾗﾌ_4" hidden="1">#REF!</definedName>
    <definedName name="_5__123Graph_Aｸﾞﾗﾌ_2" hidden="1">#REF!</definedName>
    <definedName name="_9__123Graph_Aｸﾞﾗﾌ_3" hidden="1">#REF!</definedName>
    <definedName name="_xlnm.Print_Area" localSheetId="0">'１'!$A$1:$M$38</definedName>
    <definedName name="_xlnm.Print_Area" localSheetId="1">'２'!$A$1:$M$30</definedName>
    <definedName name="_xlnm.Print_Area" localSheetId="2">'３'!$A$1:$Q$48</definedName>
    <definedName name="_xlnm.Print_Area" localSheetId="3">'４'!$A$1:$P$45</definedName>
    <definedName name="_xlnm.Print_Area" localSheetId="4">'５'!$A$1:$P$31</definedName>
    <definedName name="_xlnm.Print_Area" localSheetId="5">'６'!$A$1:$O$37</definedName>
    <definedName name="_xlnm.Print_Area" localSheetId="6">'７'!$A$1:$P$27</definedName>
    <definedName name="_xlnm.Print_Area" localSheetId="7">'８'!$A$1:$L$53</definedName>
    <definedName name="_xlnm.Print_Area" localSheetId="8">'９'!$A$1:$T$29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K49" i="14" l="1"/>
  <c r="K48" i="14"/>
  <c r="I50" i="14"/>
  <c r="I48" i="14"/>
  <c r="I47" i="14"/>
  <c r="G50" i="14"/>
  <c r="G49" i="14"/>
  <c r="G48" i="14"/>
  <c r="G47" i="14"/>
  <c r="E50" i="14"/>
  <c r="E49" i="14"/>
  <c r="E48" i="14"/>
  <c r="E47" i="14"/>
  <c r="I44" i="14"/>
  <c r="I49" i="14"/>
  <c r="I40" i="14"/>
  <c r="N21" i="12"/>
  <c r="C5" i="11"/>
  <c r="H49" i="14"/>
  <c r="D13" i="63"/>
  <c r="E14" i="63"/>
  <c r="L13" i="63"/>
  <c r="D11" i="63"/>
  <c r="I12" i="63"/>
  <c r="K9" i="63"/>
  <c r="K10" i="63" s="1"/>
  <c r="J9" i="63"/>
  <c r="J10" i="63" s="1"/>
  <c r="I9" i="63"/>
  <c r="H9" i="63"/>
  <c r="H10" i="63" s="1"/>
  <c r="G9" i="63"/>
  <c r="F9" i="63"/>
  <c r="E9" i="63"/>
  <c r="H22" i="11"/>
  <c r="F21" i="11"/>
  <c r="F20" i="11"/>
  <c r="D38" i="9"/>
  <c r="D37" i="9"/>
  <c r="D41" i="9"/>
  <c r="D40" i="9"/>
  <c r="F39" i="9"/>
  <c r="E39" i="9"/>
  <c r="P6" i="9"/>
  <c r="P7" i="9"/>
  <c r="P8" i="9"/>
  <c r="P9" i="9"/>
  <c r="P10" i="9"/>
  <c r="P11" i="9"/>
  <c r="P12" i="9"/>
  <c r="P13" i="9"/>
  <c r="P14" i="9"/>
  <c r="P15" i="9"/>
  <c r="P16" i="9"/>
  <c r="P17" i="9"/>
  <c r="P18" i="9"/>
  <c r="P19" i="9"/>
  <c r="P20" i="9"/>
  <c r="P21" i="9"/>
  <c r="P22" i="9"/>
  <c r="P23" i="9"/>
  <c r="P24" i="9"/>
  <c r="P25" i="9"/>
  <c r="P26" i="9"/>
  <c r="P27" i="9"/>
  <c r="G14" i="63"/>
  <c r="D14" i="61"/>
  <c r="D13" i="61"/>
  <c r="N11" i="61" s="1"/>
  <c r="L11" i="61"/>
  <c r="K11" i="61"/>
  <c r="J11" i="61"/>
  <c r="I21" i="8"/>
  <c r="J21" i="8"/>
  <c r="I11" i="61"/>
  <c r="H11" i="61"/>
  <c r="G11" i="61"/>
  <c r="F11" i="61"/>
  <c r="E11" i="61"/>
  <c r="I22" i="10"/>
  <c r="L7" i="9"/>
  <c r="Q7" i="9"/>
  <c r="L8" i="9"/>
  <c r="Q8" i="9"/>
  <c r="L9" i="9"/>
  <c r="Q9" i="9"/>
  <c r="L10" i="9"/>
  <c r="Q10" i="9"/>
  <c r="L11" i="9"/>
  <c r="L12" i="9"/>
  <c r="Q12" i="9"/>
  <c r="L13" i="9"/>
  <c r="Q13" i="9"/>
  <c r="D25" i="8"/>
  <c r="D26" i="8" s="1"/>
  <c r="G26" i="8"/>
  <c r="F19" i="15"/>
  <c r="I37" i="14"/>
  <c r="K21" i="8"/>
  <c r="R19" i="15"/>
  <c r="L22" i="14"/>
  <c r="K50" i="14"/>
  <c r="K47" i="14"/>
  <c r="K42" i="14"/>
  <c r="K46" i="14"/>
  <c r="D27" i="10"/>
  <c r="D25" i="10"/>
  <c r="D24" i="10"/>
  <c r="N22" i="10" s="1"/>
  <c r="N22" i="11"/>
  <c r="I22" i="11"/>
  <c r="J22" i="11"/>
  <c r="K22" i="11"/>
  <c r="L22" i="11"/>
  <c r="M22" i="11"/>
  <c r="O22" i="11"/>
  <c r="P22" i="11"/>
  <c r="G22" i="11"/>
  <c r="I39" i="14"/>
  <c r="I43" i="14"/>
  <c r="D26" i="10"/>
  <c r="F22" i="9"/>
  <c r="F14" i="9"/>
  <c r="D23" i="8"/>
  <c r="E24" i="8" s="1"/>
  <c r="L23" i="8" s="1"/>
  <c r="E21" i="8"/>
  <c r="F21" i="8"/>
  <c r="G21" i="8"/>
  <c r="H21" i="8"/>
  <c r="G46" i="14"/>
  <c r="G36" i="14"/>
  <c r="G42" i="14"/>
  <c r="E46" i="14"/>
  <c r="E42" i="14"/>
  <c r="Q46" i="9"/>
  <c r="P46" i="9"/>
  <c r="O46" i="9"/>
  <c r="N46" i="9"/>
  <c r="M46" i="9"/>
  <c r="L46" i="9"/>
  <c r="K46" i="9"/>
  <c r="J46" i="9"/>
  <c r="I46" i="9"/>
  <c r="H46" i="9"/>
  <c r="G46" i="9"/>
  <c r="F46" i="9"/>
  <c r="E46" i="9"/>
  <c r="D46" i="9"/>
  <c r="Q42" i="9"/>
  <c r="Q43" i="9"/>
  <c r="Q39" i="9"/>
  <c r="E42" i="9"/>
  <c r="E43" i="9"/>
  <c r="F42" i="9"/>
  <c r="G42" i="9"/>
  <c r="G39" i="9"/>
  <c r="H42" i="9"/>
  <c r="H39" i="9"/>
  <c r="H43" i="9"/>
  <c r="I42" i="9"/>
  <c r="I39" i="9"/>
  <c r="I43" i="9"/>
  <c r="J42" i="9"/>
  <c r="J39" i="9"/>
  <c r="K42" i="9"/>
  <c r="K39" i="9"/>
  <c r="L42" i="9"/>
  <c r="L39" i="9"/>
  <c r="M42" i="9"/>
  <c r="M43" i="9"/>
  <c r="M39" i="9"/>
  <c r="N42" i="9"/>
  <c r="N39" i="9"/>
  <c r="N43" i="9"/>
  <c r="O42" i="9"/>
  <c r="O39" i="9"/>
  <c r="P42" i="9"/>
  <c r="P43" i="9"/>
  <c r="P39" i="9"/>
  <c r="D24" i="12"/>
  <c r="D23" i="12"/>
  <c r="M21" i="12" s="1"/>
  <c r="I14" i="9"/>
  <c r="I22" i="9"/>
  <c r="I6" i="9" s="1"/>
  <c r="G9" i="11"/>
  <c r="E21" i="12"/>
  <c r="F21" i="12"/>
  <c r="D21" i="12" s="1"/>
  <c r="H21" i="12"/>
  <c r="G21" i="12"/>
  <c r="I21" i="12"/>
  <c r="J21" i="12"/>
  <c r="K21" i="12"/>
  <c r="E22" i="10"/>
  <c r="F22" i="10"/>
  <c r="G22" i="10"/>
  <c r="H22" i="10"/>
  <c r="J22" i="10"/>
  <c r="L22" i="10"/>
  <c r="P19" i="15"/>
  <c r="N19" i="15"/>
  <c r="L19" i="15"/>
  <c r="J19" i="15"/>
  <c r="H19" i="15"/>
  <c r="K22" i="14"/>
  <c r="J22" i="14"/>
  <c r="I22" i="14"/>
  <c r="H22" i="14"/>
  <c r="G22" i="14"/>
  <c r="F22" i="14"/>
  <c r="D26" i="14"/>
  <c r="G27" i="14"/>
  <c r="D24" i="14"/>
  <c r="K25" i="14"/>
  <c r="D7" i="11"/>
  <c r="H7" i="11"/>
  <c r="L7" i="11"/>
  <c r="L5" i="11"/>
  <c r="D5" i="11"/>
  <c r="H5" i="11"/>
  <c r="D21" i="15"/>
  <c r="L22" i="15"/>
  <c r="N22" i="15"/>
  <c r="D23" i="15"/>
  <c r="D24" i="15"/>
  <c r="I45" i="14"/>
  <c r="I41" i="14"/>
  <c r="I38" i="14"/>
  <c r="L18" i="9"/>
  <c r="Q18" i="9"/>
  <c r="I23" i="9"/>
  <c r="L17" i="9"/>
  <c r="Q17" i="9"/>
  <c r="L15" i="9"/>
  <c r="Q15" i="9"/>
  <c r="L16" i="9"/>
  <c r="Q16" i="9"/>
  <c r="E22" i="14"/>
  <c r="M9" i="11"/>
  <c r="L21" i="9"/>
  <c r="Q21" i="9"/>
  <c r="L20" i="9"/>
  <c r="L26" i="9"/>
  <c r="Q26" i="9"/>
  <c r="L19" i="9"/>
  <c r="Q19" i="9" s="1"/>
  <c r="F23" i="9"/>
  <c r="I27" i="9"/>
  <c r="I26" i="9"/>
  <c r="I25" i="9"/>
  <c r="K25" i="9" s="1"/>
  <c r="I24" i="9"/>
  <c r="F27" i="9"/>
  <c r="F26" i="9"/>
  <c r="F25" i="9"/>
  <c r="F24" i="9"/>
  <c r="L30" i="10"/>
  <c r="J30" i="10"/>
  <c r="I30" i="10"/>
  <c r="H30" i="10"/>
  <c r="G30" i="10"/>
  <c r="F30" i="10"/>
  <c r="E30" i="10"/>
  <c r="P9" i="11"/>
  <c r="O9" i="11"/>
  <c r="N9" i="11"/>
  <c r="K9" i="11"/>
  <c r="J9" i="11"/>
  <c r="I9" i="11"/>
  <c r="F9" i="11"/>
  <c r="E9" i="11"/>
  <c r="K22" i="10"/>
  <c r="K30" i="10"/>
  <c r="K43" i="9"/>
  <c r="J43" i="9"/>
  <c r="Q11" i="9"/>
  <c r="O11" i="61"/>
  <c r="G43" i="9"/>
  <c r="L24" i="9"/>
  <c r="Q24" i="9"/>
  <c r="L27" i="9"/>
  <c r="Q27" i="9"/>
  <c r="Q20" i="9"/>
  <c r="L23" i="9"/>
  <c r="L14" i="9"/>
  <c r="J14" i="63"/>
  <c r="K14" i="63"/>
  <c r="I14" i="63"/>
  <c r="H14" i="63"/>
  <c r="F14" i="63"/>
  <c r="F12" i="63"/>
  <c r="G12" i="63"/>
  <c r="D14" i="63"/>
  <c r="D9" i="63"/>
  <c r="D10" i="63" s="1"/>
  <c r="H12" i="63"/>
  <c r="E12" i="63"/>
  <c r="L11" i="63"/>
  <c r="K12" i="63"/>
  <c r="J12" i="63"/>
  <c r="D12" i="63"/>
  <c r="I24" i="8"/>
  <c r="D24" i="8"/>
  <c r="G24" i="8"/>
  <c r="K24" i="8"/>
  <c r="Q14" i="9"/>
  <c r="Q23" i="9"/>
  <c r="P24" i="15"/>
  <c r="J22" i="15"/>
  <c r="R22" i="15"/>
  <c r="P22" i="15"/>
  <c r="H22" i="15"/>
  <c r="D22" i="15"/>
  <c r="F22" i="15"/>
  <c r="E36" i="14"/>
  <c r="F49" i="14"/>
  <c r="F44" i="14"/>
  <c r="F48" i="14"/>
  <c r="H50" i="14"/>
  <c r="H47" i="14"/>
  <c r="H44" i="14"/>
  <c r="H48" i="14"/>
  <c r="I46" i="14"/>
  <c r="I42" i="14"/>
  <c r="F25" i="14"/>
  <c r="G25" i="14"/>
  <c r="D25" i="14"/>
  <c r="F27" i="14"/>
  <c r="I27" i="14"/>
  <c r="D27" i="14"/>
  <c r="H27" i="14"/>
  <c r="J25" i="14"/>
  <c r="L25" i="14"/>
  <c r="I25" i="14"/>
  <c r="H25" i="14"/>
  <c r="K27" i="14"/>
  <c r="D22" i="14"/>
  <c r="J23" i="14"/>
  <c r="J27" i="14"/>
  <c r="L27" i="14"/>
  <c r="F22" i="11"/>
  <c r="I23" i="11"/>
  <c r="L9" i="11"/>
  <c r="O6" i="11"/>
  <c r="C7" i="11"/>
  <c r="K8" i="11"/>
  <c r="H9" i="11"/>
  <c r="O22" i="10"/>
  <c r="O43" i="9"/>
  <c r="L43" i="9"/>
  <c r="D39" i="9"/>
  <c r="D9" i="11"/>
  <c r="F43" i="9"/>
  <c r="H24" i="15"/>
  <c r="K26" i="8"/>
  <c r="J26" i="8"/>
  <c r="R24" i="15"/>
  <c r="L24" i="15"/>
  <c r="D19" i="15"/>
  <c r="F24" i="15"/>
  <c r="N24" i="15"/>
  <c r="K36" i="14"/>
  <c r="J24" i="15"/>
  <c r="F26" i="8"/>
  <c r="L50" i="14"/>
  <c r="L39" i="14"/>
  <c r="L44" i="14"/>
  <c r="L40" i="14"/>
  <c r="H40" i="14"/>
  <c r="F47" i="14"/>
  <c r="F40" i="14"/>
  <c r="F39" i="14"/>
  <c r="I36" i="14"/>
  <c r="F50" i="14"/>
  <c r="H41" i="14"/>
  <c r="H38" i="14"/>
  <c r="H37" i="14"/>
  <c r="H36" i="14"/>
  <c r="H39" i="14"/>
  <c r="H43" i="14"/>
  <c r="H46" i="14"/>
  <c r="H45" i="14"/>
  <c r="H42" i="14"/>
  <c r="F38" i="14"/>
  <c r="F36" i="14"/>
  <c r="F46" i="14"/>
  <c r="F45" i="14"/>
  <c r="F37" i="14"/>
  <c r="F41" i="14"/>
  <c r="F43" i="14"/>
  <c r="F42" i="14"/>
  <c r="H23" i="14"/>
  <c r="F23" i="14"/>
  <c r="G23" i="14"/>
  <c r="K23" i="14"/>
  <c r="D23" i="14"/>
  <c r="L23" i="14"/>
  <c r="I23" i="14"/>
  <c r="P23" i="11"/>
  <c r="M23" i="11"/>
  <c r="O23" i="11"/>
  <c r="G23" i="11"/>
  <c r="K23" i="11"/>
  <c r="L23" i="11"/>
  <c r="N23" i="11"/>
  <c r="F23" i="11"/>
  <c r="H23" i="11"/>
  <c r="J23" i="11"/>
  <c r="L8" i="11"/>
  <c r="G8" i="11"/>
  <c r="E8" i="11"/>
  <c r="O8" i="11"/>
  <c r="D8" i="11"/>
  <c r="N8" i="11"/>
  <c r="H8" i="11"/>
  <c r="P8" i="11"/>
  <c r="J8" i="11"/>
  <c r="I8" i="11"/>
  <c r="M8" i="11"/>
  <c r="C8" i="11"/>
  <c r="F8" i="11"/>
  <c r="J6" i="11"/>
  <c r="L6" i="11"/>
  <c r="K6" i="11"/>
  <c r="P6" i="11"/>
  <c r="N6" i="11"/>
  <c r="I6" i="11"/>
  <c r="C6" i="11"/>
  <c r="D6" i="11"/>
  <c r="G6" i="11"/>
  <c r="F6" i="11"/>
  <c r="M6" i="11"/>
  <c r="E6" i="11"/>
  <c r="H6" i="11"/>
  <c r="P20" i="15"/>
  <c r="N20" i="15"/>
  <c r="H20" i="15"/>
  <c r="R20" i="15"/>
  <c r="D20" i="15"/>
  <c r="L20" i="15"/>
  <c r="F20" i="15"/>
  <c r="C9" i="11"/>
  <c r="D10" i="11"/>
  <c r="L36" i="14"/>
  <c r="L45" i="14"/>
  <c r="L48" i="14"/>
  <c r="L42" i="14"/>
  <c r="L47" i="14"/>
  <c r="L49" i="14"/>
  <c r="L38" i="14"/>
  <c r="L43" i="14"/>
  <c r="L46" i="14"/>
  <c r="L37" i="14"/>
  <c r="L41" i="14"/>
  <c r="J20" i="15"/>
  <c r="J50" i="14"/>
  <c r="J44" i="14"/>
  <c r="J45" i="14"/>
  <c r="J36" i="14"/>
  <c r="J38" i="14"/>
  <c r="J39" i="14"/>
  <c r="J40" i="14"/>
  <c r="J41" i="14"/>
  <c r="J47" i="14"/>
  <c r="J48" i="14"/>
  <c r="J46" i="14"/>
  <c r="J49" i="14"/>
  <c r="J43" i="14"/>
  <c r="J37" i="14"/>
  <c r="J42" i="14"/>
  <c r="F10" i="11"/>
  <c r="C10" i="11"/>
  <c r="O10" i="11"/>
  <c r="K10" i="11"/>
  <c r="J10" i="11"/>
  <c r="I10" i="11"/>
  <c r="G10" i="11"/>
  <c r="H10" i="11"/>
  <c r="N10" i="11"/>
  <c r="M10" i="11"/>
  <c r="L10" i="11"/>
  <c r="P10" i="11"/>
  <c r="E10" i="11"/>
  <c r="D43" i="9"/>
  <c r="E44" i="9"/>
  <c r="M44" i="9"/>
  <c r="I44" i="9"/>
  <c r="J44" i="9"/>
  <c r="G44" i="9"/>
  <c r="K44" i="9"/>
  <c r="D42" i="9"/>
  <c r="P44" i="9"/>
  <c r="F44" i="9"/>
  <c r="L44" i="9"/>
  <c r="D44" i="9"/>
  <c r="O44" i="9"/>
  <c r="Q44" i="9"/>
  <c r="H44" i="9"/>
  <c r="N44" i="9"/>
  <c r="F12" i="61" l="1"/>
  <c r="D11" i="61"/>
  <c r="I22" i="12"/>
  <c r="E22" i="12"/>
  <c r="L21" i="12" s="1"/>
  <c r="D22" i="12"/>
  <c r="K22" i="12"/>
  <c r="H22" i="12"/>
  <c r="J22" i="12"/>
  <c r="G22" i="12"/>
  <c r="F22" i="12"/>
  <c r="G23" i="10"/>
  <c r="D22" i="10"/>
  <c r="D30" i="10"/>
  <c r="G10" i="63"/>
  <c r="E10" i="63"/>
  <c r="L9" i="63" s="1"/>
  <c r="F10" i="63"/>
  <c r="I10" i="63"/>
  <c r="I26" i="8"/>
  <c r="H26" i="8"/>
  <c r="E26" i="8"/>
  <c r="L25" i="8" s="1"/>
  <c r="D21" i="8"/>
  <c r="F22" i="8" s="1"/>
  <c r="H24" i="8"/>
  <c r="J24" i="8"/>
  <c r="F24" i="8"/>
  <c r="K7" i="9"/>
  <c r="K18" i="9"/>
  <c r="K13" i="9"/>
  <c r="K12" i="9"/>
  <c r="K27" i="9"/>
  <c r="K6" i="9"/>
  <c r="K16" i="9"/>
  <c r="K23" i="9"/>
  <c r="K19" i="9"/>
  <c r="K9" i="9"/>
  <c r="K8" i="9"/>
  <c r="K14" i="9"/>
  <c r="K11" i="9"/>
  <c r="K15" i="9"/>
  <c r="K22" i="9"/>
  <c r="K17" i="9"/>
  <c r="K21" i="9"/>
  <c r="K10" i="9"/>
  <c r="K24" i="9"/>
  <c r="K26" i="9"/>
  <c r="K20" i="9"/>
  <c r="F6" i="9"/>
  <c r="L22" i="9"/>
  <c r="L25" i="9"/>
  <c r="H22" i="8"/>
  <c r="J22" i="8"/>
  <c r="I22" i="8"/>
  <c r="D22" i="8"/>
  <c r="H12" i="61" l="1"/>
  <c r="D12" i="61"/>
  <c r="J12" i="61"/>
  <c r="G12" i="61"/>
  <c r="K12" i="61"/>
  <c r="I12" i="61"/>
  <c r="E12" i="61"/>
  <c r="M11" i="61" s="1"/>
  <c r="L12" i="61"/>
  <c r="L23" i="10"/>
  <c r="I23" i="10"/>
  <c r="F23" i="10"/>
  <c r="H23" i="10"/>
  <c r="D23" i="10"/>
  <c r="E23" i="10"/>
  <c r="M22" i="10" s="1"/>
  <c r="J23" i="10"/>
  <c r="K23" i="10"/>
  <c r="K22" i="8"/>
  <c r="E22" i="8"/>
  <c r="L21" i="8" s="1"/>
  <c r="G22" i="8"/>
  <c r="H24" i="9"/>
  <c r="H16" i="9"/>
  <c r="H15" i="9"/>
  <c r="H19" i="9"/>
  <c r="H11" i="9"/>
  <c r="H12" i="9"/>
  <c r="H25" i="9"/>
  <c r="H9" i="9"/>
  <c r="H13" i="9"/>
  <c r="H14" i="9"/>
  <c r="H6" i="9"/>
  <c r="H26" i="9"/>
  <c r="H18" i="9"/>
  <c r="H21" i="9"/>
  <c r="H23" i="9"/>
  <c r="H8" i="9"/>
  <c r="H27" i="9"/>
  <c r="H10" i="9"/>
  <c r="H20" i="9"/>
  <c r="H17" i="9"/>
  <c r="H7" i="9"/>
  <c r="H22" i="9"/>
  <c r="Q25" i="9"/>
  <c r="Q22" i="9"/>
  <c r="L6" i="9"/>
  <c r="N22" i="9" s="1"/>
  <c r="N23" i="9" l="1"/>
  <c r="N6" i="9"/>
  <c r="N12" i="9"/>
  <c r="N15" i="9"/>
  <c r="N13" i="9"/>
  <c r="N7" i="9"/>
  <c r="N26" i="9"/>
  <c r="N14" i="9"/>
  <c r="N17" i="9"/>
  <c r="N27" i="9"/>
  <c r="N16" i="9"/>
  <c r="N21" i="9"/>
  <c r="N8" i="9"/>
  <c r="N20" i="9"/>
  <c r="Q6" i="9"/>
  <c r="N18" i="9"/>
  <c r="N10" i="9"/>
  <c r="N9" i="9"/>
  <c r="N11" i="9"/>
  <c r="N24" i="9"/>
  <c r="N19" i="9"/>
  <c r="N25" i="9"/>
</calcChain>
</file>

<file path=xl/sharedStrings.xml><?xml version="1.0" encoding="utf-8"?>
<sst xmlns="http://schemas.openxmlformats.org/spreadsheetml/2006/main" count="445" uniqueCount="222">
  <si>
    <t>　【１表】　年度別特別支援学校（中学部）卒業者の内訳</t>
    <rPh sb="6" eb="9">
      <t>ネンドベツ</t>
    </rPh>
    <rPh sb="9" eb="11">
      <t>トクベツ</t>
    </rPh>
    <rPh sb="11" eb="13">
      <t>シエン</t>
    </rPh>
    <rPh sb="13" eb="15">
      <t>ガッコウ</t>
    </rPh>
    <rPh sb="16" eb="18">
      <t>チュウガク</t>
    </rPh>
    <rPh sb="18" eb="19">
      <t>ブ</t>
    </rPh>
    <rPh sb="20" eb="23">
      <t>ソツギョウシャ</t>
    </rPh>
    <phoneticPr fontId="22"/>
  </si>
  <si>
    <t xml:space="preserve"> 【２表】  大学等進学者の学校種類別内訳</t>
    <rPh sb="7" eb="10">
      <t>ダイガクトウ</t>
    </rPh>
    <rPh sb="10" eb="13">
      <t>シンガクシャ</t>
    </rPh>
    <rPh sb="19" eb="21">
      <t>ウチワケ</t>
    </rPh>
    <phoneticPr fontId="22"/>
  </si>
  <si>
    <t>　【２表】　高等学校等進学者の学校種類別内訳</t>
    <rPh sb="6" eb="8">
      <t>コウトウ</t>
    </rPh>
    <rPh sb="8" eb="10">
      <t>ガッコウ</t>
    </rPh>
    <rPh sb="10" eb="11">
      <t>トウ</t>
    </rPh>
    <rPh sb="11" eb="14">
      <t>シンガクシャ</t>
    </rPh>
    <rPh sb="15" eb="17">
      <t>ガッコウ</t>
    </rPh>
    <rPh sb="17" eb="20">
      <t>シュルイベツ</t>
    </rPh>
    <phoneticPr fontId="22"/>
  </si>
  <si>
    <t>【３表】  大学（学部）、短期大学（本科）進学者の地域別内訳</t>
    <rPh sb="6" eb="8">
      <t>ダイガク</t>
    </rPh>
    <rPh sb="9" eb="11">
      <t>ガクブ</t>
    </rPh>
    <rPh sb="13" eb="15">
      <t>タンキ</t>
    </rPh>
    <rPh sb="15" eb="17">
      <t>ダイガク</t>
    </rPh>
    <rPh sb="18" eb="20">
      <t>ホンカ</t>
    </rPh>
    <rPh sb="21" eb="24">
      <t>シンガクシャ</t>
    </rPh>
    <rPh sb="25" eb="27">
      <t>チイキ</t>
    </rPh>
    <rPh sb="27" eb="28">
      <t>ベツ</t>
    </rPh>
    <rPh sb="28" eb="30">
      <t>ウチワケ</t>
    </rPh>
    <phoneticPr fontId="22"/>
  </si>
  <si>
    <r>
      <t>近畿</t>
    </r>
    <r>
      <rPr>
        <sz val="11"/>
        <rFont val="ＭＳ 明朝"/>
        <family val="1"/>
        <charset val="128"/>
      </rPr>
      <t>＊</t>
    </r>
    <rPh sb="0" eb="2">
      <t>キンキ</t>
    </rPh>
    <phoneticPr fontId="22"/>
  </si>
  <si>
    <r>
      <t>関東</t>
    </r>
    <r>
      <rPr>
        <sz val="11"/>
        <rFont val="ＭＳ 明朝"/>
        <family val="1"/>
        <charset val="128"/>
      </rPr>
      <t>＊＊</t>
    </r>
    <rPh sb="0" eb="2">
      <t>カントウ</t>
    </rPh>
    <phoneticPr fontId="22"/>
  </si>
  <si>
    <t>高等学校
等進学者
＊</t>
    <rPh sb="0" eb="2">
      <t>コウトウ</t>
    </rPh>
    <rPh sb="2" eb="4">
      <t>ガッコウ</t>
    </rPh>
    <rPh sb="5" eb="6">
      <t>トウ</t>
    </rPh>
    <rPh sb="6" eb="9">
      <t>シンガクシャ</t>
    </rPh>
    <phoneticPr fontId="22"/>
  </si>
  <si>
    <t>公共職業
能力開発
施設等
入学者＊＊</t>
    <rPh sb="0" eb="2">
      <t>コウキョウ</t>
    </rPh>
    <rPh sb="2" eb="4">
      <t>ショクギョウ</t>
    </rPh>
    <rPh sb="5" eb="7">
      <t>ノウリョク</t>
    </rPh>
    <rPh sb="7" eb="9">
      <t>カイハツ</t>
    </rPh>
    <rPh sb="10" eb="13">
      <t>シセツトウ</t>
    </rPh>
    <rPh sb="14" eb="17">
      <t>ニュウガクシャ</t>
    </rPh>
    <phoneticPr fontId="22"/>
  </si>
  <si>
    <t>就職者
＊＊＊</t>
    <rPh sb="0" eb="3">
      <t>シュウショクシャ</t>
    </rPh>
    <phoneticPr fontId="22"/>
  </si>
  <si>
    <t>男</t>
  </si>
  <si>
    <t>女</t>
  </si>
  <si>
    <t>計</t>
  </si>
  <si>
    <t>増減</t>
  </si>
  <si>
    <t>人</t>
  </si>
  <si>
    <t>Ａ　　人</t>
  </si>
  <si>
    <t>Ｂ 人</t>
  </si>
  <si>
    <t>Ａ－Ｂ</t>
  </si>
  <si>
    <t>県　立</t>
  </si>
  <si>
    <t>全日制</t>
  </si>
  <si>
    <t>私　立</t>
  </si>
  <si>
    <t>定時制</t>
  </si>
  <si>
    <t>通信制</t>
  </si>
  <si>
    <t>国　立</t>
  </si>
  <si>
    <t>公　立</t>
  </si>
  <si>
    <t>通信制高校     計</t>
  </si>
  <si>
    <t>高等専門学校   計</t>
  </si>
  <si>
    <t>農業</t>
  </si>
  <si>
    <t>工業</t>
  </si>
  <si>
    <t>商業</t>
  </si>
  <si>
    <t>家庭</t>
  </si>
  <si>
    <t>理数</t>
  </si>
  <si>
    <t>音楽</t>
  </si>
  <si>
    <t>美術</t>
  </si>
  <si>
    <t>体育</t>
  </si>
  <si>
    <t>福祉</t>
  </si>
  <si>
    <t>国際</t>
  </si>
  <si>
    <t>　【１表】　年度別卒業者の内訳</t>
    <rPh sb="6" eb="9">
      <t>ネンドベツ</t>
    </rPh>
    <rPh sb="9" eb="12">
      <t>ソツギョウシャ</t>
    </rPh>
    <phoneticPr fontId="22"/>
  </si>
  <si>
    <t>卒業
年月</t>
    <rPh sb="0" eb="2">
      <t>ソツギョウ</t>
    </rPh>
    <rPh sb="4" eb="6">
      <t>ネンゲツ</t>
    </rPh>
    <phoneticPr fontId="22"/>
  </si>
  <si>
    <t>卒業者
総数</t>
    <rPh sb="2" eb="3">
      <t>シャ</t>
    </rPh>
    <rPh sb="4" eb="6">
      <t>ソウスウ</t>
    </rPh>
    <phoneticPr fontId="22"/>
  </si>
  <si>
    <t>その他</t>
    <rPh sb="2" eb="3">
      <t>タ</t>
    </rPh>
    <phoneticPr fontId="22"/>
  </si>
  <si>
    <t>Ａ～Ｄ
のうち
就職者</t>
    <rPh sb="8" eb="11">
      <t>シュウショクシャ</t>
    </rPh>
    <phoneticPr fontId="22"/>
  </si>
  <si>
    <t>（再掲）</t>
    <rPh sb="1" eb="3">
      <t>サイケイ</t>
    </rPh>
    <phoneticPr fontId="22"/>
  </si>
  <si>
    <t>高校等進学率</t>
    <rPh sb="0" eb="2">
      <t>コウコウ</t>
    </rPh>
    <rPh sb="2" eb="3">
      <t>トウ</t>
    </rPh>
    <rPh sb="3" eb="6">
      <t>シンガクリツ</t>
    </rPh>
    <phoneticPr fontId="22"/>
  </si>
  <si>
    <t>県</t>
    <rPh sb="0" eb="1">
      <t>ケン</t>
    </rPh>
    <phoneticPr fontId="22"/>
  </si>
  <si>
    <t>全国</t>
    <rPh sb="0" eb="2">
      <t>ゼンコク</t>
    </rPh>
    <phoneticPr fontId="22"/>
  </si>
  <si>
    <t>男子</t>
    <rPh sb="0" eb="2">
      <t>ダンシ</t>
    </rPh>
    <phoneticPr fontId="22"/>
  </si>
  <si>
    <t>女子</t>
    <rPh sb="0" eb="2">
      <t>ジョシ</t>
    </rPh>
    <phoneticPr fontId="22"/>
  </si>
  <si>
    <t>３</t>
    <phoneticPr fontId="22"/>
  </si>
  <si>
    <t>７</t>
    <phoneticPr fontId="22"/>
  </si>
  <si>
    <t>進学者総数</t>
    <phoneticPr fontId="22"/>
  </si>
  <si>
    <t>校種</t>
    <phoneticPr fontId="22"/>
  </si>
  <si>
    <t>総合</t>
    <rPh sb="0" eb="2">
      <t>ソウゴウ</t>
    </rPh>
    <phoneticPr fontId="22"/>
  </si>
  <si>
    <t>普通</t>
    <rPh sb="0" eb="2">
      <t>フツウ</t>
    </rPh>
    <phoneticPr fontId="22"/>
  </si>
  <si>
    <t>合計</t>
    <rPh sb="0" eb="2">
      <t>ゴウケイ</t>
    </rPh>
    <phoneticPr fontId="22"/>
  </si>
  <si>
    <t>県立</t>
    <rPh sb="0" eb="2">
      <t>ケンリツ</t>
    </rPh>
    <phoneticPr fontId="22"/>
  </si>
  <si>
    <t>私立</t>
    <rPh sb="0" eb="2">
      <t>シリツ</t>
    </rPh>
    <phoneticPr fontId="22"/>
  </si>
  <si>
    <t>全日制</t>
    <rPh sb="0" eb="3">
      <t>ゼンジツセイ</t>
    </rPh>
    <phoneticPr fontId="22"/>
  </si>
  <si>
    <t>計</t>
    <rPh sb="0" eb="1">
      <t>ケイ</t>
    </rPh>
    <phoneticPr fontId="22"/>
  </si>
  <si>
    <t>定時制</t>
    <rPh sb="0" eb="3">
      <t>テイジセイ</t>
    </rPh>
    <phoneticPr fontId="22"/>
  </si>
  <si>
    <t>人数</t>
    <rPh sb="0" eb="2">
      <t>ニンズウ</t>
    </rPh>
    <phoneticPr fontId="22"/>
  </si>
  <si>
    <t>（参考）</t>
    <rPh sb="1" eb="3">
      <t>サンコウ</t>
    </rPh>
    <phoneticPr fontId="22"/>
  </si>
  <si>
    <t>（Ａ～Ｆ）</t>
    <phoneticPr fontId="22"/>
  </si>
  <si>
    <t>Ａ</t>
    <phoneticPr fontId="22"/>
  </si>
  <si>
    <t>Ｂ</t>
    <phoneticPr fontId="22"/>
  </si>
  <si>
    <t>Ｃ</t>
    <phoneticPr fontId="22"/>
  </si>
  <si>
    <t>Ｄ</t>
    <phoneticPr fontId="22"/>
  </si>
  <si>
    <t>Ｅ</t>
    <phoneticPr fontId="22"/>
  </si>
  <si>
    <t>Ｆ</t>
    <phoneticPr fontId="22"/>
  </si>
  <si>
    <t>１</t>
    <phoneticPr fontId="22"/>
  </si>
  <si>
    <t>２</t>
    <phoneticPr fontId="22"/>
  </si>
  <si>
    <t>４</t>
    <phoneticPr fontId="22"/>
  </si>
  <si>
    <t>５</t>
    <phoneticPr fontId="22"/>
  </si>
  <si>
    <t>大学等進学率</t>
    <rPh sb="0" eb="3">
      <t>ダイガクトウ</t>
    </rPh>
    <rPh sb="3" eb="6">
      <t>シンガクリツ</t>
    </rPh>
    <phoneticPr fontId="22"/>
  </si>
  <si>
    <t>平均</t>
    <rPh sb="0" eb="2">
      <t>ヘイキン</t>
    </rPh>
    <phoneticPr fontId="22"/>
  </si>
  <si>
    <t>国立</t>
    <rPh sb="0" eb="2">
      <t>コクリツ</t>
    </rPh>
    <phoneticPr fontId="22"/>
  </si>
  <si>
    <t>公立</t>
    <rPh sb="0" eb="2">
      <t>コウリツ</t>
    </rPh>
    <phoneticPr fontId="22"/>
  </si>
  <si>
    <t>通信教育</t>
    <rPh sb="0" eb="2">
      <t>ツウシン</t>
    </rPh>
    <rPh sb="2" eb="4">
      <t>キョウイク</t>
    </rPh>
    <phoneticPr fontId="22"/>
  </si>
  <si>
    <t>別科</t>
    <rPh sb="0" eb="2">
      <t>ベッカ</t>
    </rPh>
    <phoneticPr fontId="22"/>
  </si>
  <si>
    <t>大学（学部）</t>
    <rPh sb="0" eb="2">
      <t>ダイガク</t>
    </rPh>
    <rPh sb="3" eb="5">
      <t>ガクブ</t>
    </rPh>
    <phoneticPr fontId="22"/>
  </si>
  <si>
    <t>短期大学（本科）</t>
    <rPh sb="0" eb="2">
      <t>タンキ</t>
    </rPh>
    <rPh sb="2" eb="4">
      <t>ダイガク</t>
    </rPh>
    <rPh sb="5" eb="7">
      <t>ホンカ</t>
    </rPh>
    <phoneticPr fontId="22"/>
  </si>
  <si>
    <t>京都</t>
    <rPh sb="0" eb="2">
      <t>キョウト</t>
    </rPh>
    <phoneticPr fontId="22"/>
  </si>
  <si>
    <t>大阪</t>
    <rPh sb="0" eb="2">
      <t>オオサカ</t>
    </rPh>
    <phoneticPr fontId="22"/>
  </si>
  <si>
    <t>滋賀</t>
    <rPh sb="0" eb="2">
      <t>シガ</t>
    </rPh>
    <phoneticPr fontId="22"/>
  </si>
  <si>
    <t>中部</t>
    <rPh sb="0" eb="2">
      <t>チュウブ</t>
    </rPh>
    <phoneticPr fontId="22"/>
  </si>
  <si>
    <t>北陸</t>
    <rPh sb="0" eb="2">
      <t>ホクリク</t>
    </rPh>
    <phoneticPr fontId="22"/>
  </si>
  <si>
    <t>中国</t>
    <rPh sb="0" eb="2">
      <t>チュウゴク</t>
    </rPh>
    <phoneticPr fontId="22"/>
  </si>
  <si>
    <t>東京</t>
    <rPh sb="0" eb="2">
      <t>トウキョウ</t>
    </rPh>
    <phoneticPr fontId="22"/>
  </si>
  <si>
    <t>（人）</t>
    <rPh sb="1" eb="2">
      <t>ヒト</t>
    </rPh>
    <phoneticPr fontId="22"/>
  </si>
  <si>
    <t>（人）</t>
    <rPh sb="1" eb="2">
      <t>ニン</t>
    </rPh>
    <phoneticPr fontId="22"/>
  </si>
  <si>
    <t>高等専門学校</t>
    <phoneticPr fontId="22"/>
  </si>
  <si>
    <t>（Ａ～Ｆ）</t>
    <phoneticPr fontId="22"/>
  </si>
  <si>
    <t>Ａ</t>
    <phoneticPr fontId="22"/>
  </si>
  <si>
    <t>Ｂ</t>
    <phoneticPr fontId="22"/>
  </si>
  <si>
    <t>Ｃ</t>
    <phoneticPr fontId="22"/>
  </si>
  <si>
    <t>Ｄ</t>
    <phoneticPr fontId="22"/>
  </si>
  <si>
    <t>Ｅ</t>
    <phoneticPr fontId="22"/>
  </si>
  <si>
    <t>Ｆ</t>
    <phoneticPr fontId="22"/>
  </si>
  <si>
    <t>２</t>
    <phoneticPr fontId="22"/>
  </si>
  <si>
    <t>３</t>
    <phoneticPr fontId="22"/>
  </si>
  <si>
    <t>校種</t>
    <rPh sb="0" eb="1">
      <t>コウ</t>
    </rPh>
    <rPh sb="1" eb="2">
      <t>シュ</t>
    </rPh>
    <phoneticPr fontId="22"/>
  </si>
  <si>
    <t>進学者総数</t>
    <rPh sb="0" eb="3">
      <t>シンガクシャ</t>
    </rPh>
    <rPh sb="3" eb="5">
      <t>ソウスウ</t>
    </rPh>
    <phoneticPr fontId="22"/>
  </si>
  <si>
    <t>県内</t>
    <rPh sb="0" eb="2">
      <t>ケンナイ</t>
    </rPh>
    <phoneticPr fontId="22"/>
  </si>
  <si>
    <t>男</t>
    <rPh sb="0" eb="1">
      <t>オトコ</t>
    </rPh>
    <phoneticPr fontId="22"/>
  </si>
  <si>
    <t>女</t>
    <rPh sb="0" eb="1">
      <t>オンナ</t>
    </rPh>
    <phoneticPr fontId="22"/>
  </si>
  <si>
    <t>（参考）前年度</t>
    <rPh sb="1" eb="3">
      <t>サンコウ</t>
    </rPh>
    <rPh sb="4" eb="7">
      <t>ゼンネンド</t>
    </rPh>
    <phoneticPr fontId="22"/>
  </si>
  <si>
    <t>人</t>
    <rPh sb="0" eb="1">
      <t>ヒト</t>
    </rPh>
    <phoneticPr fontId="22"/>
  </si>
  <si>
    <t>４</t>
    <phoneticPr fontId="22"/>
  </si>
  <si>
    <t>２</t>
    <phoneticPr fontId="22"/>
  </si>
  <si>
    <t>３</t>
    <phoneticPr fontId="22"/>
  </si>
  <si>
    <t>５</t>
    <phoneticPr fontId="22"/>
  </si>
  <si>
    <t>Ｆ</t>
    <phoneticPr fontId="22"/>
  </si>
  <si>
    <t>Ｇ</t>
    <phoneticPr fontId="22"/>
  </si>
  <si>
    <t>（Ａ～Ｇ）</t>
    <phoneticPr fontId="22"/>
  </si>
  <si>
    <t>－</t>
  </si>
  <si>
    <t>特別支援学校</t>
    <rPh sb="0" eb="2">
      <t>トクベツ</t>
    </rPh>
    <rPh sb="2" eb="4">
      <t>シエン</t>
    </rPh>
    <phoneticPr fontId="22"/>
  </si>
  <si>
    <t>特別支援学校   計</t>
    <rPh sb="0" eb="2">
      <t>トクベツ</t>
    </rPh>
    <rPh sb="2" eb="4">
      <t>シエン</t>
    </rPh>
    <phoneticPr fontId="22"/>
  </si>
  <si>
    <t>県　　　内</t>
    <rPh sb="0" eb="1">
      <t>ケン</t>
    </rPh>
    <rPh sb="4" eb="5">
      <t>ナイ</t>
    </rPh>
    <phoneticPr fontId="22"/>
  </si>
  <si>
    <t>県　　　外</t>
    <rPh sb="0" eb="1">
      <t>ケン</t>
    </rPh>
    <rPh sb="4" eb="5">
      <t>ガイ</t>
    </rPh>
    <phoneticPr fontId="22"/>
  </si>
  <si>
    <t>（上段　人、下段　％）</t>
    <phoneticPr fontId="22"/>
  </si>
  <si>
    <r>
      <t xml:space="preserve">専修学校
</t>
    </r>
    <r>
      <rPr>
        <sz val="10"/>
        <rFont val="ＭＳ 明朝"/>
        <family val="1"/>
        <charset val="128"/>
      </rPr>
      <t>（高等課程）</t>
    </r>
    <r>
      <rPr>
        <sz val="11"/>
        <rFont val="ＭＳ 明朝"/>
        <family val="1"/>
        <charset val="128"/>
      </rPr>
      <t xml:space="preserve">
進学者</t>
    </r>
    <rPh sb="6" eb="8">
      <t>コウトウ</t>
    </rPh>
    <rPh sb="8" eb="10">
      <t>カテイ</t>
    </rPh>
    <rPh sb="12" eb="15">
      <t>シンガクシャ</t>
    </rPh>
    <phoneticPr fontId="22"/>
  </si>
  <si>
    <r>
      <t xml:space="preserve">専修学校
</t>
    </r>
    <r>
      <rPr>
        <sz val="10"/>
        <rFont val="ＭＳ 明朝"/>
        <family val="1"/>
        <charset val="128"/>
      </rPr>
      <t>（一般課程）</t>
    </r>
    <r>
      <rPr>
        <sz val="11"/>
        <rFont val="ＭＳ 明朝"/>
        <family val="1"/>
        <charset val="128"/>
      </rPr>
      <t xml:space="preserve">
等入学者</t>
    </r>
    <rPh sb="6" eb="8">
      <t>イッパン</t>
    </rPh>
    <rPh sb="8" eb="10">
      <t>カテイ</t>
    </rPh>
    <rPh sb="12" eb="13">
      <t>トウ</t>
    </rPh>
    <rPh sb="13" eb="16">
      <t>ニュウガクシャ</t>
    </rPh>
    <phoneticPr fontId="22"/>
  </si>
  <si>
    <t>　（上段　人、下段　％）</t>
  </si>
  <si>
    <t>％</t>
  </si>
  <si>
    <t>％</t>
    <phoneticPr fontId="22"/>
  </si>
  <si>
    <t>定時制</t>
    <phoneticPr fontId="22"/>
  </si>
  <si>
    <t>通信制</t>
    <phoneticPr fontId="22"/>
  </si>
  <si>
    <t>定時制高校     計</t>
    <phoneticPr fontId="22"/>
  </si>
  <si>
    <t>全日制高校     計</t>
    <phoneticPr fontId="22"/>
  </si>
  <si>
    <t>（上段　人、下段　％）</t>
    <rPh sb="1" eb="3">
      <t>ジョウダン</t>
    </rPh>
    <rPh sb="4" eb="5">
      <t>ヒト</t>
    </rPh>
    <rPh sb="6" eb="8">
      <t>ゲダン</t>
    </rPh>
    <phoneticPr fontId="22"/>
  </si>
  <si>
    <t>大学等進学者</t>
    <rPh sb="0" eb="3">
      <t>ダイガクトウ</t>
    </rPh>
    <rPh sb="3" eb="6">
      <t>シンガクシャ</t>
    </rPh>
    <phoneticPr fontId="22"/>
  </si>
  <si>
    <t>％</t>
    <phoneticPr fontId="22"/>
  </si>
  <si>
    <t>％</t>
    <phoneticPr fontId="22"/>
  </si>
  <si>
    <r>
      <t xml:space="preserve">専修学校
</t>
    </r>
    <r>
      <rPr>
        <sz val="10"/>
        <rFont val="ＭＳ 明朝"/>
        <family val="1"/>
        <charset val="128"/>
      </rPr>
      <t>(専門課程)</t>
    </r>
    <r>
      <rPr>
        <sz val="11"/>
        <rFont val="ＭＳ 明朝"/>
        <family val="1"/>
        <charset val="128"/>
      </rPr>
      <t xml:space="preserve">
進学者</t>
    </r>
    <rPh sb="6" eb="8">
      <t>センモン</t>
    </rPh>
    <rPh sb="8" eb="10">
      <t>カテイ</t>
    </rPh>
    <rPh sb="12" eb="15">
      <t>シンガクシャ</t>
    </rPh>
    <phoneticPr fontId="22"/>
  </si>
  <si>
    <r>
      <t xml:space="preserve">専修学校
</t>
    </r>
    <r>
      <rPr>
        <sz val="10"/>
        <rFont val="ＭＳ 明朝"/>
        <family val="1"/>
        <charset val="128"/>
      </rPr>
      <t>(一般課程)</t>
    </r>
    <r>
      <rPr>
        <sz val="11"/>
        <rFont val="ＭＳ 明朝"/>
        <family val="1"/>
        <charset val="128"/>
      </rPr>
      <t>等入学者</t>
    </r>
    <rPh sb="6" eb="8">
      <t>イッパン</t>
    </rPh>
    <rPh sb="8" eb="10">
      <t>カテイ</t>
    </rPh>
    <rPh sb="11" eb="12">
      <t>トウ</t>
    </rPh>
    <rPh sb="12" eb="15">
      <t>ニュウガクシャ</t>
    </rPh>
    <phoneticPr fontId="22"/>
  </si>
  <si>
    <r>
      <t xml:space="preserve">専修学校
</t>
    </r>
    <r>
      <rPr>
        <sz val="10"/>
        <rFont val="ＭＳ Ｐ明朝"/>
        <family val="1"/>
        <charset val="128"/>
      </rPr>
      <t>(専門課程)</t>
    </r>
    <r>
      <rPr>
        <sz val="11"/>
        <rFont val="ＭＳ Ｐ明朝"/>
        <family val="1"/>
        <charset val="128"/>
      </rPr>
      <t xml:space="preserve">
進学者</t>
    </r>
    <rPh sb="6" eb="8">
      <t>センモン</t>
    </rPh>
    <rPh sb="8" eb="10">
      <t>カテイ</t>
    </rPh>
    <rPh sb="12" eb="15">
      <t>シンガクシャ</t>
    </rPh>
    <phoneticPr fontId="22"/>
  </si>
  <si>
    <r>
      <t xml:space="preserve">専修学校
</t>
    </r>
    <r>
      <rPr>
        <sz val="10"/>
        <rFont val="ＭＳ Ｐ明朝"/>
        <family val="1"/>
        <charset val="128"/>
      </rPr>
      <t>(一般課程)</t>
    </r>
    <r>
      <rPr>
        <sz val="11"/>
        <rFont val="ＭＳ Ｐ明朝"/>
        <family val="1"/>
        <charset val="128"/>
      </rPr>
      <t>等入学者</t>
    </r>
    <rPh sb="6" eb="8">
      <t>イッパン</t>
    </rPh>
    <rPh sb="8" eb="10">
      <t>カテイ</t>
    </rPh>
    <rPh sb="11" eb="12">
      <t>トウ</t>
    </rPh>
    <rPh sb="12" eb="15">
      <t>ニュウガクシャ</t>
    </rPh>
    <phoneticPr fontId="22"/>
  </si>
  <si>
    <t>（上段　人、下段　％）</t>
    <phoneticPr fontId="22"/>
  </si>
  <si>
    <t>％</t>
    <phoneticPr fontId="22"/>
  </si>
  <si>
    <r>
      <t xml:space="preserve">専修学校
</t>
    </r>
    <r>
      <rPr>
        <sz val="10"/>
        <rFont val="ＭＳ 明朝"/>
        <family val="1"/>
        <charset val="128"/>
      </rPr>
      <t>（専門課程）</t>
    </r>
    <r>
      <rPr>
        <sz val="11"/>
        <rFont val="ＭＳ 明朝"/>
        <family val="1"/>
        <charset val="128"/>
      </rPr>
      <t xml:space="preserve">
進学者</t>
    </r>
    <rPh sb="6" eb="8">
      <t>センモン</t>
    </rPh>
    <rPh sb="8" eb="10">
      <t>カテイ</t>
    </rPh>
    <rPh sb="12" eb="15">
      <t>シンガクシャ</t>
    </rPh>
    <phoneticPr fontId="22"/>
  </si>
  <si>
    <t>　　　　　　　　　　　　　（上段　人、下段　％）</t>
    <phoneticPr fontId="22"/>
  </si>
  <si>
    <t>％</t>
    <phoneticPr fontId="22"/>
  </si>
  <si>
    <t>６</t>
    <phoneticPr fontId="22"/>
  </si>
  <si>
    <t>８</t>
    <phoneticPr fontId="22"/>
  </si>
  <si>
    <t>特別支援学校</t>
    <rPh sb="0" eb="2">
      <t>トクベツ</t>
    </rPh>
    <rPh sb="2" eb="4">
      <t>シエン</t>
    </rPh>
    <rPh sb="4" eb="6">
      <t>ガッコウ</t>
    </rPh>
    <phoneticPr fontId="22"/>
  </si>
  <si>
    <t>県外</t>
    <rPh sb="0" eb="2">
      <t>ケンガイ</t>
    </rPh>
    <phoneticPr fontId="22"/>
  </si>
  <si>
    <t>全日制高校計</t>
    <rPh sb="0" eb="3">
      <t>ゼンジツセイ</t>
    </rPh>
    <rPh sb="3" eb="5">
      <t>コウコウ</t>
    </rPh>
    <rPh sb="5" eb="6">
      <t>ケイ</t>
    </rPh>
    <phoneticPr fontId="22"/>
  </si>
  <si>
    <t>定時制高校計</t>
    <rPh sb="0" eb="2">
      <t>テイジ</t>
    </rPh>
    <rPh sb="2" eb="3">
      <t>セイ</t>
    </rPh>
    <rPh sb="3" eb="5">
      <t>コウコウ</t>
    </rPh>
    <rPh sb="5" eb="6">
      <t>ケイ</t>
    </rPh>
    <phoneticPr fontId="22"/>
  </si>
  <si>
    <t>通信制高校計</t>
    <rPh sb="0" eb="2">
      <t>ツウシン</t>
    </rPh>
    <rPh sb="2" eb="3">
      <t>セイ</t>
    </rPh>
    <rPh sb="3" eb="5">
      <t>コウコウ</t>
    </rPh>
    <rPh sb="5" eb="6">
      <t>ケイ</t>
    </rPh>
    <phoneticPr fontId="22"/>
  </si>
  <si>
    <t>特別支援学校計</t>
    <rPh sb="0" eb="2">
      <t>トクベツ</t>
    </rPh>
    <rPh sb="2" eb="4">
      <t>シエン</t>
    </rPh>
    <rPh sb="4" eb="5">
      <t>ガク</t>
    </rPh>
    <rPh sb="5" eb="6">
      <t>コウ</t>
    </rPh>
    <rPh sb="6" eb="7">
      <t>ケイ</t>
    </rPh>
    <phoneticPr fontId="22"/>
  </si>
  <si>
    <t>高等学校
専攻科</t>
    <rPh sb="0" eb="2">
      <t>コウトウ</t>
    </rPh>
    <rPh sb="2" eb="4">
      <t>ガッコウ</t>
    </rPh>
    <rPh sb="5" eb="7">
      <t>センコウ</t>
    </rPh>
    <rPh sb="7" eb="8">
      <t>カ</t>
    </rPh>
    <phoneticPr fontId="22"/>
  </si>
  <si>
    <t>特別支
援学校
専攻科</t>
    <rPh sb="0" eb="2">
      <t>トクベツ</t>
    </rPh>
    <rPh sb="2" eb="3">
      <t>ササ</t>
    </rPh>
    <rPh sb="4" eb="5">
      <t>エン</t>
    </rPh>
    <rPh sb="5" eb="7">
      <t>ガッコウ</t>
    </rPh>
    <rPh sb="8" eb="11">
      <t>センコウカ</t>
    </rPh>
    <phoneticPr fontId="22"/>
  </si>
  <si>
    <t>大学等
進学者
＊</t>
    <rPh sb="0" eb="2">
      <t>ダイガク</t>
    </rPh>
    <rPh sb="2" eb="3">
      <t>トウ</t>
    </rPh>
    <rPh sb="4" eb="7">
      <t>シンガクシャ</t>
    </rPh>
    <phoneticPr fontId="22"/>
  </si>
  <si>
    <t>公共職業
能力開発
施設等入
学者＊＊</t>
    <rPh sb="0" eb="2">
      <t>コウキョウ</t>
    </rPh>
    <rPh sb="2" eb="4">
      <t>ショクギョウ</t>
    </rPh>
    <rPh sb="5" eb="7">
      <t>ノウリョク</t>
    </rPh>
    <rPh sb="7" eb="9">
      <t>カイハツ</t>
    </rPh>
    <rPh sb="10" eb="13">
      <t>シセツトウ</t>
    </rPh>
    <rPh sb="13" eb="14">
      <t>イリ</t>
    </rPh>
    <rPh sb="15" eb="17">
      <t>ガクシャ</t>
    </rPh>
    <phoneticPr fontId="22"/>
  </si>
  <si>
    <t>＊
＊＊
＊＊＊</t>
    <phoneticPr fontId="22"/>
  </si>
  <si>
    <t>＊
＊＊
＊＊＊</t>
    <phoneticPr fontId="22"/>
  </si>
  <si>
    <t>＊近畿：兵庫、奈良、和歌山の３県　＊＊関東：栃木、茨城、群馬、埼玉、千葉、神奈川の６県</t>
    <rPh sb="1" eb="3">
      <t>キンキ</t>
    </rPh>
    <rPh sb="4" eb="6">
      <t>ヒョウゴ</t>
    </rPh>
    <rPh sb="7" eb="9">
      <t>ナラ</t>
    </rPh>
    <rPh sb="10" eb="13">
      <t>ワカヤマ</t>
    </rPh>
    <rPh sb="15" eb="16">
      <t>ケン</t>
    </rPh>
    <phoneticPr fontId="22"/>
  </si>
  <si>
    <t>高等学校等とは、高等学校、特別支援学校（高等部）、高等専門学校です。
公共職業能力開発施設等とは、職業訓練を行うために設置された施設です。
就職とは、経常的な収入を得る仕事に就くことをいいます。</t>
    <rPh sb="0" eb="2">
      <t>コウトウ</t>
    </rPh>
    <rPh sb="2" eb="4">
      <t>ガッコウ</t>
    </rPh>
    <rPh sb="4" eb="5">
      <t>トウ</t>
    </rPh>
    <rPh sb="8" eb="10">
      <t>コウトウ</t>
    </rPh>
    <rPh sb="10" eb="12">
      <t>ガッコウ</t>
    </rPh>
    <rPh sb="13" eb="15">
      <t>トクベツ</t>
    </rPh>
    <rPh sb="15" eb="17">
      <t>シエン</t>
    </rPh>
    <rPh sb="17" eb="19">
      <t>ガッコウ</t>
    </rPh>
    <rPh sb="20" eb="23">
      <t>コウトウブ</t>
    </rPh>
    <rPh sb="25" eb="27">
      <t>コウトウ</t>
    </rPh>
    <rPh sb="27" eb="29">
      <t>センモン</t>
    </rPh>
    <rPh sb="29" eb="31">
      <t>ガッコウ</t>
    </rPh>
    <rPh sb="49" eb="51">
      <t>ショクギョウ</t>
    </rPh>
    <rPh sb="51" eb="53">
      <t>クンレン</t>
    </rPh>
    <rPh sb="54" eb="55">
      <t>オコナ</t>
    </rPh>
    <rPh sb="59" eb="61">
      <t>セッチ</t>
    </rPh>
    <rPh sb="64" eb="66">
      <t>シセツ</t>
    </rPh>
    <rPh sb="70" eb="72">
      <t>シュウショク</t>
    </rPh>
    <rPh sb="75" eb="78">
      <t>ケイジョウテキ</t>
    </rPh>
    <rPh sb="79" eb="81">
      <t>シュウニュウ</t>
    </rPh>
    <rPh sb="82" eb="83">
      <t>エ</t>
    </rPh>
    <rPh sb="84" eb="86">
      <t>シゴト</t>
    </rPh>
    <rPh sb="87" eb="88">
      <t>ツ</t>
    </rPh>
    <phoneticPr fontId="22"/>
  </si>
  <si>
    <t>大学等とは、大学、短期大学、高等学校等の専攻科です。
公共職業能力開発施設等とは、職業訓練を行うために設置された施設です。
就職とは、経常的な収入を得る仕事に就くことをいいます。</t>
    <phoneticPr fontId="22"/>
  </si>
  <si>
    <t>一時的な仕事に就いた者</t>
    <rPh sb="0" eb="3">
      <t>イチジテキ</t>
    </rPh>
    <rPh sb="4" eb="6">
      <t>シゴト</t>
    </rPh>
    <rPh sb="7" eb="8">
      <t>ツ</t>
    </rPh>
    <rPh sb="10" eb="11">
      <t>モノ</t>
    </rPh>
    <phoneticPr fontId="22"/>
  </si>
  <si>
    <t>高等学校等とは、高等学校、特別支援学校（高等部）、高等専門学校です。
公共職業能力開発施設等とは、職業訓練を行うために設置された施設です。
就職とは、経常的な収入を得る仕事に就くことをいいます。</t>
    <phoneticPr fontId="22"/>
  </si>
  <si>
    <t>　【３表】　年度別特別支援学校（高等部）卒業者の内訳</t>
    <rPh sb="6" eb="8">
      <t>ネンド</t>
    </rPh>
    <rPh sb="8" eb="9">
      <t>ベツ</t>
    </rPh>
    <rPh sb="9" eb="11">
      <t>トクベツ</t>
    </rPh>
    <rPh sb="11" eb="13">
      <t>シエン</t>
    </rPh>
    <rPh sb="13" eb="15">
      <t>ガッコウ</t>
    </rPh>
    <rPh sb="16" eb="19">
      <t>コウトウブ</t>
    </rPh>
    <rPh sb="20" eb="23">
      <t>ソツギョウシャ</t>
    </rPh>
    <phoneticPr fontId="22"/>
  </si>
  <si>
    <t>食物</t>
    <rPh sb="0" eb="2">
      <t>ショクモツ</t>
    </rPh>
    <phoneticPr fontId="22"/>
  </si>
  <si>
    <t>大学等とは、大学、短期大学、高等学校等の専攻科です。
公共職業能力開発施設等とは、職業訓練を行うために設置された施設です。
就職とは、経常的な収入を得る仕事に就くことをいいます。</t>
    <phoneticPr fontId="22"/>
  </si>
  <si>
    <t>　対象･…通信制高等学校４校
      　    （県立１、私立３）（併置校含む）</t>
    <rPh sb="5" eb="8">
      <t>ツウシンセイ</t>
    </rPh>
    <rPh sb="8" eb="10">
      <t>コウトウ</t>
    </rPh>
    <rPh sb="10" eb="12">
      <t>ガッコウ</t>
    </rPh>
    <rPh sb="13" eb="14">
      <t>コウ</t>
    </rPh>
    <rPh sb="27" eb="29">
      <t>ケンリツ</t>
    </rPh>
    <rPh sb="31" eb="33">
      <t>シリツ</t>
    </rPh>
    <rPh sb="36" eb="39">
      <t>ヘイチコウ</t>
    </rPh>
    <phoneticPr fontId="22"/>
  </si>
  <si>
    <t>(参考)</t>
    <rPh sb="1" eb="3">
      <t>サンコウ</t>
    </rPh>
    <phoneticPr fontId="22"/>
  </si>
  <si>
    <t>(参考)前年度</t>
    <rPh sb="4" eb="5">
      <t>ゼン</t>
    </rPh>
    <phoneticPr fontId="22"/>
  </si>
  <si>
    <t>前年度</t>
    <rPh sb="0" eb="3">
      <t>ゼンネンド</t>
    </rPh>
    <phoneticPr fontId="22"/>
  </si>
  <si>
    <r>
      <t xml:space="preserve">専修学校
</t>
    </r>
    <r>
      <rPr>
        <sz val="10"/>
        <rFont val="ＭＳ 明朝"/>
        <family val="1"/>
        <charset val="128"/>
      </rPr>
      <t>(高等課程)</t>
    </r>
    <r>
      <rPr>
        <sz val="11"/>
        <rFont val="ＭＳ 明朝"/>
        <family val="1"/>
        <charset val="128"/>
      </rPr>
      <t xml:space="preserve">
進学者</t>
    </r>
    <rPh sb="6" eb="8">
      <t>コウトウ</t>
    </rPh>
    <rPh sb="8" eb="10">
      <t>カテイ</t>
    </rPh>
    <rPh sb="12" eb="15">
      <t>シンガクシャ</t>
    </rPh>
    <phoneticPr fontId="22"/>
  </si>
  <si>
    <r>
      <t xml:space="preserve">専修学校
</t>
    </r>
    <r>
      <rPr>
        <sz val="10"/>
        <rFont val="ＭＳ 明朝"/>
        <family val="1"/>
        <charset val="128"/>
      </rPr>
      <t>(一般課程)</t>
    </r>
    <r>
      <rPr>
        <sz val="11"/>
        <rFont val="ＭＳ 明朝"/>
        <family val="1"/>
        <charset val="128"/>
      </rPr>
      <t xml:space="preserve">
等入学者</t>
    </r>
    <rPh sb="6" eb="8">
      <t>イッパン</t>
    </rPh>
    <rPh sb="8" eb="10">
      <t>カテイ</t>
    </rPh>
    <rPh sb="12" eb="13">
      <t>トウ</t>
    </rPh>
    <rPh sb="13" eb="16">
      <t>ニュウガクシャ</t>
    </rPh>
    <phoneticPr fontId="22"/>
  </si>
  <si>
    <t>大学等とは、大学、短期大学、高等学校等の専攻科です。
公共職業能力開発施設等とは、職業訓練を行うために設置された施設です。
就職とは、経常的な収入を得る仕事に就くことをいいます。</t>
    <phoneticPr fontId="22"/>
  </si>
  <si>
    <t>対象･…特別支援学校16校
           （国立1、県立15）</t>
    <rPh sb="4" eb="6">
      <t>トクベツ</t>
    </rPh>
    <rPh sb="6" eb="8">
      <t>シエン</t>
    </rPh>
    <rPh sb="8" eb="10">
      <t>ガッコウ</t>
    </rPh>
    <rPh sb="12" eb="13">
      <t>コウ</t>
    </rPh>
    <rPh sb="26" eb="28">
      <t>コクリツ</t>
    </rPh>
    <rPh sb="30" eb="32">
      <t>ケンリツ</t>
    </rPh>
    <phoneticPr fontId="22"/>
  </si>
  <si>
    <t>　対象･…中等教育学校１校
      　    （私立１）</t>
    <rPh sb="5" eb="7">
      <t>チュウトウ</t>
    </rPh>
    <rPh sb="7" eb="9">
      <t>キョウイク</t>
    </rPh>
    <rPh sb="9" eb="11">
      <t>ガッコウ</t>
    </rPh>
    <rPh sb="12" eb="13">
      <t>コウ</t>
    </rPh>
    <rPh sb="26" eb="28">
      <t>シリツ</t>
    </rPh>
    <phoneticPr fontId="22"/>
  </si>
  <si>
    <t xml:space="preserve"> 対象･…義務教育学校1校
             （公立1)</t>
    <rPh sb="5" eb="7">
      <t>ギム</t>
    </rPh>
    <rPh sb="7" eb="9">
      <t>キョウイク</t>
    </rPh>
    <rPh sb="9" eb="11">
      <t>ガッコウ</t>
    </rPh>
    <rPh sb="28" eb="29">
      <t>コウ</t>
    </rPh>
    <rPh sb="29" eb="30">
      <t>リツ</t>
    </rPh>
    <phoneticPr fontId="22"/>
  </si>
  <si>
    <t>　○　高等学校等進学率は99.2％で、前年度より0.1ポイント上昇
　○　卒業者に占める就職者の割合は0.2％で、
　　　 前年度より0.1ポイント上昇</t>
    <rPh sb="3" eb="5">
      <t>コウトウ</t>
    </rPh>
    <rPh sb="5" eb="7">
      <t>ガッコウ</t>
    </rPh>
    <rPh sb="19" eb="22">
      <t>ゼンネンド</t>
    </rPh>
    <rPh sb="31" eb="33">
      <t>ジョウショウ</t>
    </rPh>
    <rPh sb="74" eb="76">
      <t>ジョウショウ</t>
    </rPh>
    <phoneticPr fontId="20"/>
  </si>
  <si>
    <t>　平成31年3月の卒業者総数は13,978人で、前年度より
321人減少している。</t>
    <rPh sb="1" eb="3">
      <t>ヘイセイ</t>
    </rPh>
    <rPh sb="5" eb="6">
      <t>ネン</t>
    </rPh>
    <rPh sb="7" eb="8">
      <t>ガツ</t>
    </rPh>
    <rPh sb="9" eb="12">
      <t>ソツギョウシャ</t>
    </rPh>
    <rPh sb="12" eb="14">
      <t>ソウスウ</t>
    </rPh>
    <rPh sb="21" eb="22">
      <t>ニン</t>
    </rPh>
    <rPh sb="24" eb="27">
      <t>ゼンネンド</t>
    </rPh>
    <rPh sb="34" eb="36">
      <t>ゲンショウ</t>
    </rPh>
    <phoneticPr fontId="20"/>
  </si>
  <si>
    <t>　高等学校等進学者は13,873人、進学率は99.2%で、前年度より0.1ポイントの上昇となっている。</t>
    <rPh sb="1" eb="3">
      <t>コウトウ</t>
    </rPh>
    <rPh sb="3" eb="5">
      <t>ガッコウ</t>
    </rPh>
    <rPh sb="5" eb="6">
      <t>トウ</t>
    </rPh>
    <rPh sb="6" eb="9">
      <t>シンガクシャ</t>
    </rPh>
    <rPh sb="16" eb="17">
      <t>ニン</t>
    </rPh>
    <rPh sb="18" eb="21">
      <t>シンガクリツ</t>
    </rPh>
    <rPh sb="29" eb="32">
      <t>ゼンネンド</t>
    </rPh>
    <rPh sb="42" eb="44">
      <t>ジョウショウ</t>
    </rPh>
    <phoneticPr fontId="20"/>
  </si>
  <si>
    <t>　専修学校（高等課程）進学者は9人である。</t>
    <rPh sb="1" eb="3">
      <t>センシュウ</t>
    </rPh>
    <rPh sb="3" eb="5">
      <t>ガッコウ</t>
    </rPh>
    <rPh sb="6" eb="8">
      <t>コウトウ</t>
    </rPh>
    <rPh sb="8" eb="10">
      <t>カテイ</t>
    </rPh>
    <rPh sb="11" eb="13">
      <t>シンガク</t>
    </rPh>
    <rPh sb="13" eb="14">
      <t>シャ</t>
    </rPh>
    <rPh sb="16" eb="17">
      <t>ニン</t>
    </rPh>
    <phoneticPr fontId="20"/>
  </si>
  <si>
    <t xml:space="preserve"> 対象･…中学校106校
             （国立1、公立99、私立6)</t>
    <rPh sb="31" eb="32">
      <t>コウ</t>
    </rPh>
    <rPh sb="32" eb="33">
      <t>リツ</t>
    </rPh>
    <phoneticPr fontId="22"/>
  </si>
  <si>
    <t>　○　高等学校等進学率は100.0％
　○　卒業者に占める就職者の割合は0.0％</t>
    <rPh sb="3" eb="5">
      <t>コウトウ</t>
    </rPh>
    <rPh sb="5" eb="7">
      <t>ガッコウ</t>
    </rPh>
    <phoneticPr fontId="20"/>
  </si>
  <si>
    <t>　平成31年3月の卒業者総数は29人である。</t>
    <rPh sb="1" eb="3">
      <t>ヘイセイ</t>
    </rPh>
    <rPh sb="5" eb="6">
      <t>ネン</t>
    </rPh>
    <rPh sb="7" eb="8">
      <t>ガツ</t>
    </rPh>
    <rPh sb="9" eb="12">
      <t>ソツギョウシャ</t>
    </rPh>
    <rPh sb="12" eb="14">
      <t>ソウスウ</t>
    </rPh>
    <rPh sb="17" eb="18">
      <t>ニン</t>
    </rPh>
    <phoneticPr fontId="20"/>
  </si>
  <si>
    <t>　高等学校等進学者は29人で、進学率は100.0%となっている。</t>
    <rPh sb="1" eb="3">
      <t>コウトウ</t>
    </rPh>
    <rPh sb="3" eb="5">
      <t>ガッコウ</t>
    </rPh>
    <rPh sb="5" eb="6">
      <t>トウ</t>
    </rPh>
    <rPh sb="6" eb="9">
      <t>シンガクシャ</t>
    </rPh>
    <rPh sb="12" eb="13">
      <t>ニン</t>
    </rPh>
    <rPh sb="15" eb="18">
      <t>シンガクリツ</t>
    </rPh>
    <phoneticPr fontId="20"/>
  </si>
  <si>
    <t>　学校種類別内訳は、全日制高等学校が13,019人（構成比93.6%）、定時制高等学校が296人（2.1%）、通信制高等学校が378人（2.7%）、高等専門学校が59人（0.4%）、特別支援学校が150人（1.1%）である。
　県内と県外の別では、県内進学者は12,745人（91.7%）であり、前年度より407人減少している。県外進学者は1,157人（8.3%）である。県外私立全日制高等学校進学者の進学先地域は、京都府が最も多く640人、次いで大阪府30人、奈良県21人、福井県10人、石川県10人、三重県9人の順となっている。</t>
    <rPh sb="1" eb="3">
      <t>ガッコウ</t>
    </rPh>
    <rPh sb="3" eb="6">
      <t>シュルイベツ</t>
    </rPh>
    <rPh sb="6" eb="8">
      <t>ウチワケ</t>
    </rPh>
    <rPh sb="10" eb="13">
      <t>ゼンジツセイ</t>
    </rPh>
    <rPh sb="13" eb="15">
      <t>コウトウ</t>
    </rPh>
    <rPh sb="15" eb="17">
      <t>ガッコウ</t>
    </rPh>
    <rPh sb="24" eb="25">
      <t>ニン</t>
    </rPh>
    <rPh sb="26" eb="29">
      <t>コウセイヒ</t>
    </rPh>
    <rPh sb="39" eb="41">
      <t>コウトウ</t>
    </rPh>
    <rPh sb="41" eb="43">
      <t>ガッコウ</t>
    </rPh>
    <rPh sb="58" eb="60">
      <t>コウトウ</t>
    </rPh>
    <rPh sb="60" eb="62">
      <t>ガッコウ</t>
    </rPh>
    <rPh sb="91" eb="93">
      <t>トクベツ</t>
    </rPh>
    <rPh sb="93" eb="95">
      <t>シエン</t>
    </rPh>
    <rPh sb="114" eb="116">
      <t>ケンナイ</t>
    </rPh>
    <rPh sb="117" eb="118">
      <t>ケン</t>
    </rPh>
    <rPh sb="118" eb="119">
      <t>ガイ</t>
    </rPh>
    <rPh sb="120" eb="121">
      <t>ベツ</t>
    </rPh>
    <rPh sb="124" eb="126">
      <t>ケンナイ</t>
    </rPh>
    <rPh sb="126" eb="129">
      <t>シンガクシャ</t>
    </rPh>
    <rPh sb="136" eb="137">
      <t>ニン</t>
    </rPh>
    <rPh sb="148" eb="150">
      <t>ゼンネン</t>
    </rPh>
    <rPh sb="150" eb="151">
      <t>ド</t>
    </rPh>
    <rPh sb="157" eb="159">
      <t>ゲンショウ</t>
    </rPh>
    <rPh sb="164" eb="166">
      <t>ケンガイ</t>
    </rPh>
    <rPh sb="166" eb="169">
      <t>シンガクシャ</t>
    </rPh>
    <rPh sb="175" eb="176">
      <t>ニン</t>
    </rPh>
    <rPh sb="186" eb="188">
      <t>ケンガイ</t>
    </rPh>
    <rPh sb="188" eb="190">
      <t>シリツ</t>
    </rPh>
    <rPh sb="197" eb="200">
      <t>シンガクシャ</t>
    </rPh>
    <rPh sb="201" eb="204">
      <t>シンガクサキ</t>
    </rPh>
    <rPh sb="204" eb="206">
      <t>チイキ</t>
    </rPh>
    <rPh sb="208" eb="211">
      <t>キョウトフ</t>
    </rPh>
    <rPh sb="212" eb="213">
      <t>モット</t>
    </rPh>
    <rPh sb="214" eb="215">
      <t>オオ</t>
    </rPh>
    <rPh sb="221" eb="222">
      <t>ツ</t>
    </rPh>
    <rPh sb="224" eb="227">
      <t>オオサカフ</t>
    </rPh>
    <rPh sb="231" eb="233">
      <t>ナラ</t>
    </rPh>
    <rPh sb="236" eb="237">
      <t>ニン</t>
    </rPh>
    <rPh sb="238" eb="240">
      <t>フクイ</t>
    </rPh>
    <rPh sb="240" eb="241">
      <t>ケン</t>
    </rPh>
    <rPh sb="243" eb="244">
      <t>ニン</t>
    </rPh>
    <rPh sb="245" eb="247">
      <t>イシカワ</t>
    </rPh>
    <rPh sb="250" eb="251">
      <t>ニン</t>
    </rPh>
    <rPh sb="252" eb="254">
      <t>ミエ</t>
    </rPh>
    <rPh sb="256" eb="257">
      <t>ニン</t>
    </rPh>
    <rPh sb="258" eb="259">
      <t>ジュン</t>
    </rPh>
    <phoneticPr fontId="20"/>
  </si>
  <si>
    <t>対象　・・　全日制高等学校54校（県立44、私立10)、定時制高等学校７校 （県立6、私立1）　※併置校、分校含む　　</t>
    <phoneticPr fontId="22"/>
  </si>
  <si>
    <t>　○　大学等進学率は54.7％で、前年度より0.1ポイント上昇
　○　卒業者に占める就職者の割合は18.4％で、前年度より0.1ポイント上昇</t>
    <rPh sb="17" eb="20">
      <t>ゼンネンド</t>
    </rPh>
    <rPh sb="29" eb="31">
      <t>ジョウショウ</t>
    </rPh>
    <rPh sb="57" eb="60">
      <t>ゼンネンド</t>
    </rPh>
    <rPh sb="69" eb="71">
      <t>ジョウショウ</t>
    </rPh>
    <phoneticPr fontId="22"/>
  </si>
  <si>
    <t>　平成31年3月の卒業者総数は12,688人で、前年度より13人減少している。</t>
    <rPh sb="1" eb="3">
      <t>ヘイセイ</t>
    </rPh>
    <rPh sb="5" eb="6">
      <t>ネン</t>
    </rPh>
    <rPh sb="7" eb="8">
      <t>ガツ</t>
    </rPh>
    <rPh sb="9" eb="12">
      <t>ソツギョウシャ</t>
    </rPh>
    <rPh sb="12" eb="14">
      <t>ソウスウ</t>
    </rPh>
    <rPh sb="21" eb="22">
      <t>ニン</t>
    </rPh>
    <rPh sb="24" eb="27">
      <t>ゼンネンド</t>
    </rPh>
    <rPh sb="31" eb="32">
      <t>ニン</t>
    </rPh>
    <rPh sb="32" eb="34">
      <t>ゲンショウ</t>
    </rPh>
    <phoneticPr fontId="22"/>
  </si>
  <si>
    <t>　大学等進学者は6,946人で、進学率は54.7%となっている。</t>
    <rPh sb="1" eb="3">
      <t>ダイガク</t>
    </rPh>
    <rPh sb="3" eb="4">
      <t>トウ</t>
    </rPh>
    <rPh sb="4" eb="7">
      <t>シンガクシャ</t>
    </rPh>
    <rPh sb="13" eb="14">
      <t>ニン</t>
    </rPh>
    <rPh sb="16" eb="19">
      <t>シンガクリツ</t>
    </rPh>
    <phoneticPr fontId="22"/>
  </si>
  <si>
    <t>　専修学校（専門課程）進学者は2,147人で、卒業者総数の16.9%となっている。</t>
    <rPh sb="1" eb="3">
      <t>センシュウ</t>
    </rPh>
    <rPh sb="3" eb="5">
      <t>ガッコウ</t>
    </rPh>
    <rPh sb="6" eb="8">
      <t>センモン</t>
    </rPh>
    <rPh sb="8" eb="10">
      <t>カテイ</t>
    </rPh>
    <rPh sb="11" eb="14">
      <t>シンガクシャ</t>
    </rPh>
    <rPh sb="20" eb="21">
      <t>ニン</t>
    </rPh>
    <rPh sb="23" eb="26">
      <t>ソツギョウシャ</t>
    </rPh>
    <rPh sb="26" eb="28">
      <t>ソウスウ</t>
    </rPh>
    <phoneticPr fontId="22"/>
  </si>
  <si>
    <t>　専修学校（一般課程）等入学者は442人で、卒業者総数の3.5%となっている。</t>
    <rPh sb="1" eb="3">
      <t>センシュウ</t>
    </rPh>
    <rPh sb="3" eb="5">
      <t>ガッコウ</t>
    </rPh>
    <rPh sb="6" eb="8">
      <t>イッパン</t>
    </rPh>
    <rPh sb="8" eb="10">
      <t>カテイ</t>
    </rPh>
    <rPh sb="11" eb="12">
      <t>トウ</t>
    </rPh>
    <rPh sb="12" eb="15">
      <t>ニュウガクシャ</t>
    </rPh>
    <rPh sb="19" eb="20">
      <t>ニン</t>
    </rPh>
    <rPh sb="22" eb="25">
      <t>ソツギョウシャ</t>
    </rPh>
    <rPh sb="25" eb="27">
      <t>ソウスウ</t>
    </rPh>
    <phoneticPr fontId="22"/>
  </si>
  <si>
    <t>　公共職業能力開発施設等入学者は70人で、卒業者総数の0.6%となっている。</t>
    <rPh sb="1" eb="3">
      <t>コウキョウ</t>
    </rPh>
    <rPh sb="3" eb="5">
      <t>ショクギョウ</t>
    </rPh>
    <rPh sb="5" eb="7">
      <t>ノウリョク</t>
    </rPh>
    <rPh sb="7" eb="9">
      <t>カイハツ</t>
    </rPh>
    <rPh sb="9" eb="12">
      <t>シセツトウ</t>
    </rPh>
    <rPh sb="12" eb="15">
      <t>ニュウガクシャ</t>
    </rPh>
    <rPh sb="18" eb="19">
      <t>ニン</t>
    </rPh>
    <rPh sb="21" eb="24">
      <t>ソツギョウシャ</t>
    </rPh>
    <rPh sb="24" eb="26">
      <t>ソウスウ</t>
    </rPh>
    <phoneticPr fontId="22"/>
  </si>
  <si>
    <t>　就職者は2,340人で、卒業者総数の18.4%となっている。</t>
    <rPh sb="1" eb="4">
      <t>シュウショクシャ</t>
    </rPh>
    <rPh sb="10" eb="11">
      <t>ニン</t>
    </rPh>
    <phoneticPr fontId="22"/>
  </si>
  <si>
    <t>　一時的な仕事に就いた者は144人で、卒業者総数の1.1%となっている。</t>
    <rPh sb="16" eb="17">
      <t>ニン</t>
    </rPh>
    <rPh sb="19" eb="22">
      <t>ソツギョウシャ</t>
    </rPh>
    <rPh sb="22" eb="24">
      <t>ソウスウ</t>
    </rPh>
    <phoneticPr fontId="22"/>
  </si>
  <si>
    <t>　その他は599人で、卒業者総数の4.7%となっている。主な内訳は、自宅での進学準備が262人、無認可の学校が182人、求職中が84人などである。</t>
    <rPh sb="3" eb="4">
      <t>タ</t>
    </rPh>
    <rPh sb="8" eb="9">
      <t>ニン</t>
    </rPh>
    <rPh sb="11" eb="14">
      <t>ソツギョウシャ</t>
    </rPh>
    <rPh sb="14" eb="16">
      <t>ソウスウ</t>
    </rPh>
    <rPh sb="60" eb="63">
      <t>キュウショクチュウ</t>
    </rPh>
    <rPh sb="66" eb="67">
      <t>ニン</t>
    </rPh>
    <phoneticPr fontId="22"/>
  </si>
  <si>
    <t>　学校種類別内訳は、大学（学部）進学者が6,247人（構成比89.9%）、短期大学（本科）進学者は696人（10.0%）である。
　設置者別では、私立大学（学部）への進学者が最も多く構成比74.6%、次いで国立大学（学部）への進学者が10.0%、私立短期大学（本科）への進学者が9.9%などとなっている。</t>
    <rPh sb="1" eb="3">
      <t>ガッコウ</t>
    </rPh>
    <rPh sb="3" eb="6">
      <t>シュルイベツ</t>
    </rPh>
    <rPh sb="6" eb="8">
      <t>ウチワケ</t>
    </rPh>
    <rPh sb="10" eb="12">
      <t>ダイガク</t>
    </rPh>
    <rPh sb="13" eb="15">
      <t>ガクブ</t>
    </rPh>
    <rPh sb="16" eb="19">
      <t>シンガクシャ</t>
    </rPh>
    <rPh sb="25" eb="26">
      <t>ニン</t>
    </rPh>
    <rPh sb="27" eb="30">
      <t>コウセイヒ</t>
    </rPh>
    <rPh sb="37" eb="39">
      <t>タンキ</t>
    </rPh>
    <rPh sb="39" eb="41">
      <t>ダイガク</t>
    </rPh>
    <rPh sb="42" eb="44">
      <t>ホンカ</t>
    </rPh>
    <rPh sb="45" eb="48">
      <t>シンガクシャ</t>
    </rPh>
    <rPh sb="52" eb="53">
      <t>ニン</t>
    </rPh>
    <rPh sb="66" eb="69">
      <t>セッチシャ</t>
    </rPh>
    <rPh sb="69" eb="70">
      <t>ベツ</t>
    </rPh>
    <rPh sb="73" eb="75">
      <t>シリツ</t>
    </rPh>
    <rPh sb="75" eb="77">
      <t>ダイガク</t>
    </rPh>
    <rPh sb="78" eb="80">
      <t>ガクブ</t>
    </rPh>
    <rPh sb="83" eb="86">
      <t>シンガクシャ</t>
    </rPh>
    <rPh sb="87" eb="88">
      <t>モット</t>
    </rPh>
    <rPh sb="89" eb="90">
      <t>オオ</t>
    </rPh>
    <rPh sb="91" eb="94">
      <t>コウセイヒ</t>
    </rPh>
    <rPh sb="100" eb="101">
      <t>ツ</t>
    </rPh>
    <rPh sb="103" eb="105">
      <t>コクリツ</t>
    </rPh>
    <rPh sb="105" eb="107">
      <t>ダイガク</t>
    </rPh>
    <rPh sb="108" eb="110">
      <t>ガクブ</t>
    </rPh>
    <rPh sb="113" eb="116">
      <t>シンガクシャ</t>
    </rPh>
    <rPh sb="123" eb="125">
      <t>シリツ</t>
    </rPh>
    <rPh sb="125" eb="127">
      <t>タンキ</t>
    </rPh>
    <rPh sb="127" eb="129">
      <t>ダイガク</t>
    </rPh>
    <rPh sb="130" eb="131">
      <t>ホン</t>
    </rPh>
    <rPh sb="131" eb="132">
      <t>カ</t>
    </rPh>
    <rPh sb="135" eb="138">
      <t>シンガクシャ</t>
    </rPh>
    <phoneticPr fontId="22"/>
  </si>
  <si>
    <t>　大学（学部）、短期大学（本科）進学者の進学先地域は、京都府が最も多く3,017人、次いで滋賀県1,623人、大阪府1,165人の順となっている。滋賀県への進学者は、進学者全体の23.4%となっている。</t>
    <rPh sb="16" eb="19">
      <t>シンガクシャ</t>
    </rPh>
    <rPh sb="20" eb="23">
      <t>シンガクサキ</t>
    </rPh>
    <rPh sb="27" eb="29">
      <t>キョウト</t>
    </rPh>
    <rPh sb="29" eb="30">
      <t>フ</t>
    </rPh>
    <rPh sb="31" eb="32">
      <t>モット</t>
    </rPh>
    <rPh sb="33" eb="34">
      <t>オオ</t>
    </rPh>
    <rPh sb="40" eb="41">
      <t>ニン</t>
    </rPh>
    <rPh sb="42" eb="43">
      <t>ツ</t>
    </rPh>
    <rPh sb="45" eb="48">
      <t>シガケン</t>
    </rPh>
    <rPh sb="53" eb="54">
      <t>ニン</t>
    </rPh>
    <rPh sb="55" eb="58">
      <t>オオサカフ</t>
    </rPh>
    <rPh sb="63" eb="64">
      <t>ニン</t>
    </rPh>
    <rPh sb="65" eb="66">
      <t>ジュン</t>
    </rPh>
    <rPh sb="73" eb="76">
      <t>シガケン</t>
    </rPh>
    <rPh sb="78" eb="80">
      <t>シンガク</t>
    </rPh>
    <rPh sb="80" eb="81">
      <t>モノ</t>
    </rPh>
    <rPh sb="83" eb="86">
      <t>シンガクシャ</t>
    </rPh>
    <rPh sb="86" eb="88">
      <t>ゼンタイ</t>
    </rPh>
    <phoneticPr fontId="22"/>
  </si>
  <si>
    <t>　○　大学等進学率は10.7％で、前年度より1.0ポイント低下
　○　卒業者に占める就職者の割合は21.0％で、前年度より7.2ポイント上昇</t>
    <rPh sb="17" eb="20">
      <t>ゼンネンド</t>
    </rPh>
    <rPh sb="29" eb="31">
      <t>テイカ</t>
    </rPh>
    <rPh sb="57" eb="60">
      <t>ゼンネンド</t>
    </rPh>
    <rPh sb="69" eb="71">
      <t>ジョウショウ</t>
    </rPh>
    <phoneticPr fontId="22"/>
  </si>
  <si>
    <t>　平成31年3月の卒業者総数は338人で、前年度より31人減少している。</t>
    <rPh sb="1" eb="3">
      <t>ヘイセイ</t>
    </rPh>
    <rPh sb="5" eb="6">
      <t>ネン</t>
    </rPh>
    <rPh sb="7" eb="8">
      <t>ガツ</t>
    </rPh>
    <rPh sb="9" eb="12">
      <t>ソツギョウシャ</t>
    </rPh>
    <rPh sb="12" eb="14">
      <t>ソウスウ</t>
    </rPh>
    <rPh sb="18" eb="19">
      <t>ニン</t>
    </rPh>
    <rPh sb="21" eb="24">
      <t>ゼンネンド</t>
    </rPh>
    <rPh sb="28" eb="29">
      <t>ニン</t>
    </rPh>
    <rPh sb="29" eb="31">
      <t>ゲンショウ</t>
    </rPh>
    <phoneticPr fontId="22"/>
  </si>
  <si>
    <t>　大学等進学者は36人で、進学率は10.7%となっている。</t>
    <rPh sb="1" eb="3">
      <t>ダイガク</t>
    </rPh>
    <rPh sb="3" eb="4">
      <t>トウ</t>
    </rPh>
    <rPh sb="4" eb="7">
      <t>シンガクシャ</t>
    </rPh>
    <rPh sb="10" eb="11">
      <t>ニン</t>
    </rPh>
    <rPh sb="13" eb="16">
      <t>シンガクリツ</t>
    </rPh>
    <phoneticPr fontId="22"/>
  </si>
  <si>
    <t>　専修学校（専門課程）進学者は35人で、卒業者総数の10.4%となっている。</t>
    <rPh sb="1" eb="3">
      <t>センシュウ</t>
    </rPh>
    <rPh sb="3" eb="5">
      <t>ガッコウ</t>
    </rPh>
    <rPh sb="6" eb="8">
      <t>センモン</t>
    </rPh>
    <rPh sb="8" eb="10">
      <t>カテイ</t>
    </rPh>
    <rPh sb="11" eb="14">
      <t>シンガクシャ</t>
    </rPh>
    <rPh sb="17" eb="18">
      <t>ニン</t>
    </rPh>
    <rPh sb="20" eb="23">
      <t>ソツギョウシャ</t>
    </rPh>
    <rPh sb="23" eb="25">
      <t>ソウスウ</t>
    </rPh>
    <phoneticPr fontId="22"/>
  </si>
  <si>
    <t>　就職者数は71人で、卒業者総数の21.0%となっている。</t>
    <rPh sb="1" eb="3">
      <t>シュウショク</t>
    </rPh>
    <rPh sb="3" eb="4">
      <t>シャ</t>
    </rPh>
    <rPh sb="4" eb="5">
      <t>スウ</t>
    </rPh>
    <rPh sb="8" eb="9">
      <t>ニン</t>
    </rPh>
    <rPh sb="11" eb="14">
      <t>ソツギョウシャ</t>
    </rPh>
    <rPh sb="14" eb="16">
      <t>ソウスウ</t>
    </rPh>
    <phoneticPr fontId="22"/>
  </si>
  <si>
    <t>　その他は188人で、卒業者総数の55.6%となっている。主な内訳は、一時的な仕事に就いた者が83人、求職中が49人、自宅での進学準備が18人、不登校等による進路未定が18人、家事手伝いが7人などである。</t>
    <rPh sb="3" eb="4">
      <t>タ</t>
    </rPh>
    <rPh sb="8" eb="9">
      <t>ニン</t>
    </rPh>
    <rPh sb="11" eb="14">
      <t>ソツギョウシャ</t>
    </rPh>
    <rPh sb="14" eb="16">
      <t>ソウスウ</t>
    </rPh>
    <rPh sb="29" eb="30">
      <t>オモ</t>
    </rPh>
    <rPh sb="31" eb="33">
      <t>ウチワケ</t>
    </rPh>
    <rPh sb="35" eb="38">
      <t>イチジテキ</t>
    </rPh>
    <rPh sb="39" eb="41">
      <t>シゴト</t>
    </rPh>
    <rPh sb="42" eb="43">
      <t>ツ</t>
    </rPh>
    <rPh sb="45" eb="46">
      <t>モノ</t>
    </rPh>
    <rPh sb="49" eb="50">
      <t>ニン</t>
    </rPh>
    <rPh sb="88" eb="90">
      <t>カジ</t>
    </rPh>
    <rPh sb="90" eb="92">
      <t>テツダ</t>
    </rPh>
    <rPh sb="95" eb="96">
      <t>ニン</t>
    </rPh>
    <phoneticPr fontId="22"/>
  </si>
  <si>
    <t>　平成31年3月の卒業者総数は41人で、前年度より5人増加している。</t>
    <rPh sb="1" eb="3">
      <t>ヘイセイ</t>
    </rPh>
    <rPh sb="5" eb="6">
      <t>ネン</t>
    </rPh>
    <rPh sb="7" eb="8">
      <t>ガツ</t>
    </rPh>
    <rPh sb="9" eb="12">
      <t>ソツギョウシャ</t>
    </rPh>
    <rPh sb="12" eb="14">
      <t>ソウスウ</t>
    </rPh>
    <rPh sb="17" eb="18">
      <t>ニン</t>
    </rPh>
    <rPh sb="27" eb="29">
      <t>ゾウカ</t>
    </rPh>
    <phoneticPr fontId="22"/>
  </si>
  <si>
    <t>　大学等進学者は25人で、進学率は61.0%となっている。</t>
    <rPh sb="1" eb="3">
      <t>ダイガク</t>
    </rPh>
    <rPh sb="3" eb="4">
      <t>トウ</t>
    </rPh>
    <rPh sb="4" eb="7">
      <t>シンガクシャ</t>
    </rPh>
    <rPh sb="10" eb="11">
      <t>ニン</t>
    </rPh>
    <rPh sb="13" eb="16">
      <t>シンガクリツ</t>
    </rPh>
    <phoneticPr fontId="22"/>
  </si>
  <si>
    <t>　○　高等学校等への進学率は98.8％で、前年度と同じ</t>
    <rPh sb="3" eb="5">
      <t>コウトウ</t>
    </rPh>
    <rPh sb="5" eb="7">
      <t>ガッコウ</t>
    </rPh>
    <rPh sb="7" eb="8">
      <t>トウ</t>
    </rPh>
    <rPh sb="21" eb="24">
      <t>ゼンネンド</t>
    </rPh>
    <rPh sb="25" eb="26">
      <t>オナ</t>
    </rPh>
    <phoneticPr fontId="22"/>
  </si>
  <si>
    <t>　特別支援学校（中学部）の卒業者は164人で、前年度より4人減少している。
　高等学校等進学者は162人、その他は2人（社会福祉施設等入所・通所者2人）となっている。</t>
    <rPh sb="1" eb="3">
      <t>トクベツ</t>
    </rPh>
    <rPh sb="3" eb="5">
      <t>シエン</t>
    </rPh>
    <rPh sb="5" eb="7">
      <t>ガッコウ</t>
    </rPh>
    <rPh sb="8" eb="10">
      <t>チュウガク</t>
    </rPh>
    <rPh sb="10" eb="11">
      <t>ブ</t>
    </rPh>
    <rPh sb="13" eb="16">
      <t>ソツギョウシャ</t>
    </rPh>
    <rPh sb="20" eb="21">
      <t>ニン</t>
    </rPh>
    <rPh sb="23" eb="26">
      <t>ゼンネンド</t>
    </rPh>
    <rPh sb="29" eb="30">
      <t>ニン</t>
    </rPh>
    <rPh sb="30" eb="32">
      <t>ゲンショウ</t>
    </rPh>
    <rPh sb="39" eb="41">
      <t>コウトウ</t>
    </rPh>
    <rPh sb="41" eb="43">
      <t>ガッコウ</t>
    </rPh>
    <rPh sb="43" eb="44">
      <t>トウ</t>
    </rPh>
    <rPh sb="44" eb="47">
      <t>シンガクシャ</t>
    </rPh>
    <rPh sb="51" eb="52">
      <t>ニン</t>
    </rPh>
    <rPh sb="55" eb="56">
      <t>タ</t>
    </rPh>
    <rPh sb="58" eb="59">
      <t>ニン</t>
    </rPh>
    <rPh sb="60" eb="62">
      <t>シャカイ</t>
    </rPh>
    <rPh sb="62" eb="64">
      <t>フクシ</t>
    </rPh>
    <rPh sb="64" eb="66">
      <t>シセツ</t>
    </rPh>
    <rPh sb="66" eb="67">
      <t>トウ</t>
    </rPh>
    <rPh sb="67" eb="69">
      <t>ニュウショ</t>
    </rPh>
    <rPh sb="70" eb="72">
      <t>ツウショ</t>
    </rPh>
    <rPh sb="72" eb="73">
      <t>シャ</t>
    </rPh>
    <rPh sb="74" eb="75">
      <t>ニン</t>
    </rPh>
    <phoneticPr fontId="22"/>
  </si>
  <si>
    <t>通信制</t>
    <rPh sb="0" eb="2">
      <t>ツウシン</t>
    </rPh>
    <phoneticPr fontId="22"/>
  </si>
  <si>
    <t>通信制</t>
    <rPh sb="0" eb="3">
      <t>ツウシンセイ</t>
    </rPh>
    <phoneticPr fontId="22"/>
  </si>
  <si>
    <t>　県内と県外の別に見ると、県内進学者は159人、県外進学者は3人である。</t>
    <rPh sb="1" eb="3">
      <t>ケンナイ</t>
    </rPh>
    <rPh sb="4" eb="5">
      <t>ケン</t>
    </rPh>
    <rPh sb="5" eb="6">
      <t>ガイ</t>
    </rPh>
    <rPh sb="7" eb="8">
      <t>ベツ</t>
    </rPh>
    <rPh sb="9" eb="10">
      <t>ミ</t>
    </rPh>
    <rPh sb="13" eb="15">
      <t>ケンナイ</t>
    </rPh>
    <rPh sb="15" eb="18">
      <t>シンガクシャ</t>
    </rPh>
    <rPh sb="22" eb="23">
      <t>ニン</t>
    </rPh>
    <rPh sb="24" eb="26">
      <t>ケンガイ</t>
    </rPh>
    <rPh sb="26" eb="29">
      <t>シンガクシャ</t>
    </rPh>
    <rPh sb="31" eb="32">
      <t>ニン</t>
    </rPh>
    <phoneticPr fontId="22"/>
  </si>
  <si>
    <t>　○　卒業者に占める就職者の割合は27.6％で、前年度より2.5ポイント低下</t>
    <rPh sb="3" eb="6">
      <t>ソツギョウシャ</t>
    </rPh>
    <rPh sb="7" eb="8">
      <t>シ</t>
    </rPh>
    <rPh sb="24" eb="27">
      <t>ゼンネンド</t>
    </rPh>
    <rPh sb="36" eb="38">
      <t>テイカ</t>
    </rPh>
    <phoneticPr fontId="22"/>
  </si>
  <si>
    <t>　特別支援学校（高等部）の卒業者は315人で、前年度より27人減少している。
　大学等進学者は1人で、進学率は0.3％となっている。専修学校（専門課程）進学者は0人、公共職業能力開発施設等入学者は4人、就職者は87人、その他は223人となっている。その他の内訳は、社会福祉施設等入所・通所者が213人、不登校等による進路未定が7人などである。</t>
    <phoneticPr fontId="22"/>
  </si>
  <si>
    <t>　県内の全日制、定時制高等学校進学者の学科別内訳は、普通科が8,934人（構成比71.9%）、総合学科が1,413人（11.4%）、工業学科が755人（6.1%）、商業学科が546人（4.4%）、農業学科が397人（3.2%）などとなっている。</t>
    <rPh sb="1" eb="3">
      <t>ケンナイ</t>
    </rPh>
    <rPh sb="4" eb="7">
      <t>ゼンジツセイ</t>
    </rPh>
    <rPh sb="8" eb="11">
      <t>テイジセイ</t>
    </rPh>
    <rPh sb="11" eb="13">
      <t>コウトウ</t>
    </rPh>
    <rPh sb="13" eb="15">
      <t>ガッコウ</t>
    </rPh>
    <rPh sb="15" eb="17">
      <t>シンガク</t>
    </rPh>
    <rPh sb="17" eb="18">
      <t>モノ</t>
    </rPh>
    <rPh sb="19" eb="22">
      <t>ガッカベツ</t>
    </rPh>
    <rPh sb="22" eb="24">
      <t>ウチワケ</t>
    </rPh>
    <rPh sb="26" eb="29">
      <t>フツウカ</t>
    </rPh>
    <rPh sb="35" eb="36">
      <t>ニン</t>
    </rPh>
    <rPh sb="37" eb="40">
      <t>コウセイヒ</t>
    </rPh>
    <rPh sb="66" eb="68">
      <t>コウギョウ</t>
    </rPh>
    <rPh sb="68" eb="70">
      <t>ガッカ</t>
    </rPh>
    <rPh sb="74" eb="75">
      <t>ニン</t>
    </rPh>
    <rPh sb="82" eb="84">
      <t>ショウギョウ</t>
    </rPh>
    <rPh sb="84" eb="86">
      <t>ガッカ</t>
    </rPh>
    <rPh sb="90" eb="91">
      <t>ニン</t>
    </rPh>
    <rPh sb="98" eb="100">
      <t>ノウギョウ</t>
    </rPh>
    <rPh sb="100" eb="102">
      <t>ガッカ</t>
    </rPh>
    <rPh sb="106" eb="107">
      <t>ニン</t>
    </rPh>
    <phoneticPr fontId="20"/>
  </si>
  <si>
    <t>　就職者は27人で、卒業者総数の0.2%となっている。</t>
    <rPh sb="1" eb="4">
      <t>シュウショクシャ</t>
    </rPh>
    <rPh sb="7" eb="8">
      <t>ニン</t>
    </rPh>
    <phoneticPr fontId="20"/>
  </si>
  <si>
    <t>　その他は66人で、卒業者総数の0.5%となっている。主な内訳は、家事手伝いが20人、不登校等による進路未定が14人、社会福祉施設等入所・通所者が9人などである。</t>
    <rPh sb="3" eb="4">
      <t>タ</t>
    </rPh>
    <rPh sb="7" eb="8">
      <t>ニン</t>
    </rPh>
    <rPh sb="10" eb="13">
      <t>ソツギョウシャ</t>
    </rPh>
    <rPh sb="13" eb="15">
      <t>ソウスウ</t>
    </rPh>
    <rPh sb="27" eb="28">
      <t>オモ</t>
    </rPh>
    <rPh sb="29" eb="31">
      <t>ウチワケ</t>
    </rPh>
    <rPh sb="33" eb="35">
      <t>カジ</t>
    </rPh>
    <rPh sb="35" eb="37">
      <t>テツダ</t>
    </rPh>
    <rPh sb="41" eb="42">
      <t>ニン</t>
    </rPh>
    <phoneticPr fontId="20"/>
  </si>
  <si>
    <t xml:space="preserve"> 【１表】  高等学校等進学者の学校種類別内訳</t>
    <rPh sb="7" eb="9">
      <t>コウトウ</t>
    </rPh>
    <rPh sb="9" eb="11">
      <t>ガッコウ</t>
    </rPh>
    <rPh sb="11" eb="12">
      <t>トウ</t>
    </rPh>
    <rPh sb="12" eb="15">
      <t>シンガクシャ</t>
    </rPh>
    <phoneticPr fontId="22"/>
  </si>
  <si>
    <t>【２表】  県内の全日制、定時制高等学校進学者の学科別内訳</t>
    <rPh sb="7" eb="8">
      <t>ナイ</t>
    </rPh>
    <rPh sb="9" eb="12">
      <t>ゼンジツセイ</t>
    </rPh>
    <rPh sb="13" eb="16">
      <t>テイジセイ</t>
    </rPh>
    <rPh sb="16" eb="18">
      <t>コウトウ</t>
    </rPh>
    <rPh sb="18" eb="20">
      <t>ガッコウ</t>
    </rPh>
    <rPh sb="20" eb="23">
      <t>シンガクシャ</t>
    </rPh>
    <rPh sb="24" eb="26">
      <t>ガッカ</t>
    </rPh>
    <rPh sb="26" eb="29">
      <t>ベツウチワケ</t>
    </rPh>
    <phoneticPr fontId="22"/>
  </si>
  <si>
    <t>Ⅲ　中学校および義務教育学校卒業者の高等学校等進学者の進路状況</t>
    <rPh sb="2" eb="5">
      <t>チュウガッコウ</t>
    </rPh>
    <rPh sb="8" eb="10">
      <t>ギム</t>
    </rPh>
    <rPh sb="10" eb="12">
      <t>キョウイク</t>
    </rPh>
    <rPh sb="12" eb="14">
      <t>ガッコウ</t>
    </rPh>
    <rPh sb="18" eb="20">
      <t>コウトウ</t>
    </rPh>
    <rPh sb="20" eb="22">
      <t>ガッコウ</t>
    </rPh>
    <rPh sb="22" eb="23">
      <t>トウ</t>
    </rPh>
    <rPh sb="23" eb="26">
      <t>シンガクシャ</t>
    </rPh>
    <rPh sb="27" eb="29">
      <t>シンロ</t>
    </rPh>
    <phoneticPr fontId="22"/>
  </si>
  <si>
    <t>Ⅳ　全日制・定時制高等学校卒業者の進路状況</t>
    <rPh sb="2" eb="5">
      <t>ゼンジツセイ</t>
    </rPh>
    <rPh sb="6" eb="9">
      <t>テイジセイ</t>
    </rPh>
    <rPh sb="9" eb="11">
      <t>コウトウ</t>
    </rPh>
    <rPh sb="11" eb="13">
      <t>ガッコウ</t>
    </rPh>
    <rPh sb="13" eb="16">
      <t>ソツギョウシャ</t>
    </rPh>
    <rPh sb="17" eb="19">
      <t>シンロ</t>
    </rPh>
    <rPh sb="19" eb="21">
      <t>ジョウキョウ</t>
    </rPh>
    <phoneticPr fontId="22"/>
  </si>
  <si>
    <t>Ⅴ　通信制高等学校卒業者の進路状況</t>
    <rPh sb="2" eb="4">
      <t>ツウシン</t>
    </rPh>
    <rPh sb="4" eb="5">
      <t>セイ</t>
    </rPh>
    <rPh sb="5" eb="7">
      <t>コウトウ</t>
    </rPh>
    <rPh sb="7" eb="9">
      <t>ガッコウ</t>
    </rPh>
    <rPh sb="9" eb="12">
      <t>ソツギョウシャ</t>
    </rPh>
    <rPh sb="13" eb="15">
      <t>シンロ</t>
    </rPh>
    <rPh sb="15" eb="17">
      <t>ジョウキョウ</t>
    </rPh>
    <phoneticPr fontId="22"/>
  </si>
  <si>
    <t>Ⅵ　中等教育学校卒業者の進路状況</t>
    <rPh sb="2" eb="4">
      <t>チュウトウ</t>
    </rPh>
    <rPh sb="4" eb="6">
      <t>キョウイク</t>
    </rPh>
    <rPh sb="6" eb="8">
      <t>ガッコウ</t>
    </rPh>
    <rPh sb="8" eb="11">
      <t>ソツギョウシャ</t>
    </rPh>
    <rPh sb="12" eb="14">
      <t>シンロ</t>
    </rPh>
    <rPh sb="14" eb="16">
      <t>ジョウキョウ</t>
    </rPh>
    <phoneticPr fontId="22"/>
  </si>
  <si>
    <t>Ⅶ　特別支援学校卒業者の進路状況</t>
    <rPh sb="2" eb="4">
      <t>トクベツ</t>
    </rPh>
    <rPh sb="4" eb="6">
      <t>シエン</t>
    </rPh>
    <rPh sb="6" eb="8">
      <t>ガッコウ</t>
    </rPh>
    <rPh sb="8" eb="11">
      <t>ソツギョウシャ</t>
    </rPh>
    <rPh sb="12" eb="14">
      <t>シンロ</t>
    </rPh>
    <rPh sb="14" eb="16">
      <t>ジョウキョウ</t>
    </rPh>
    <phoneticPr fontId="22"/>
  </si>
  <si>
    <t>Ⅰ　中学校卒業者の進路状況</t>
    <phoneticPr fontId="22"/>
  </si>
  <si>
    <t>Ⅱ　義務教育学校卒業者の進路状況</t>
    <rPh sb="2" eb="4">
      <t>ギム</t>
    </rPh>
    <rPh sb="4" eb="6">
      <t>キョウイク</t>
    </rPh>
    <rPh sb="6" eb="8">
      <t>ガッコウ</t>
    </rPh>
    <phoneticPr fontId="22"/>
  </si>
  <si>
    <t>　○　大学等進学率は61.0％で、前年度より24.9ポイント上昇
　○　卒業者に占める就職者の割合は2.4％で、前年度より0.4ポイント低下</t>
    <rPh sb="17" eb="20">
      <t>ゼンネンド</t>
    </rPh>
    <rPh sb="30" eb="32">
      <t>ジョウショウ</t>
    </rPh>
    <rPh sb="57" eb="60">
      <t>ゼンネンド</t>
    </rPh>
    <rPh sb="69" eb="71">
      <t>テイカ</t>
    </rPh>
    <phoneticPr fontId="2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</si>
</sst>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0.0"/>
    <numFmt numFmtId="177" formatCode="0.0_);[Red]\(0.0\)"/>
    <numFmt numFmtId="178" formatCode="0.0_ "/>
    <numFmt numFmtId="179" formatCode="0.0_);\(0.0\)"/>
    <numFmt numFmtId="180" formatCode="0.0;[Red]0.0"/>
    <numFmt numFmtId="181" formatCode="#,##0;[Red]#,##0"/>
    <numFmt numFmtId="182" formatCode="#,##0.0;[Red]#,##0.0"/>
    <numFmt numFmtId="183" formatCode="#,##0.0;&quot;△ &quot;#,##0.0"/>
    <numFmt numFmtId="184" formatCode="#,##0;&quot;△ &quot;#,##0"/>
    <numFmt numFmtId="185" formatCode="#,##0.0;[Red]\-#,##0.0"/>
  </numFmts>
  <fonts count="39"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ゴシック"/>
      <family val="3"/>
      <charset val="128"/>
    </font>
    <font>
      <sz val="16"/>
      <name val="ＭＳ Ｐゴシック"/>
      <family val="3"/>
      <charset val="128"/>
    </font>
    <font>
      <sz val="11"/>
      <name val="ＭＳ ゴシック"/>
      <family val="3"/>
      <charset val="128"/>
    </font>
    <font>
      <sz val="13"/>
      <name val="ＭＳ 明朝"/>
      <family val="1"/>
      <charset val="128"/>
    </font>
    <font>
      <b/>
      <sz val="15"/>
      <name val="ＭＳ ゴシック"/>
      <family val="3"/>
      <charset val="128"/>
    </font>
    <font>
      <sz val="12"/>
      <name val="Abadi MT Condensed Light"/>
      <family val="2"/>
    </font>
    <font>
      <sz val="16"/>
      <name val="ＭＳ 明朝"/>
      <family val="1"/>
      <charset val="128"/>
    </font>
    <font>
      <sz val="12"/>
      <name val="ＭＳ Ｐゴシック"/>
      <family val="3"/>
      <charset val="128"/>
    </font>
    <font>
      <sz val="12"/>
      <name val="ＭＳ Ｐ明朝"/>
      <family val="1"/>
      <charset val="128"/>
    </font>
    <font>
      <sz val="20"/>
      <name val="ＭＳ Ｐゴシック"/>
      <family val="3"/>
      <charset val="128"/>
    </font>
    <font>
      <sz val="15"/>
      <name val="ＭＳ 明朝"/>
      <family val="1"/>
      <charset val="128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ＭＳ Ｐゴシック"/>
      <family val="3"/>
      <charset val="128"/>
    </font>
    <font>
      <sz val="20"/>
      <name val="HG丸ｺﾞｼｯｸM-PRO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8"/>
      <name val="ＭＳ 明朝"/>
      <family val="1"/>
      <charset val="128"/>
    </font>
    <font>
      <sz val="12"/>
      <color indexed="10"/>
      <name val="Abadi MT Condensed Light"/>
      <family val="2"/>
    </font>
    <font>
      <b/>
      <sz val="12"/>
      <name val="ＭＳ 明朝"/>
      <family val="1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b/>
      <sz val="14"/>
      <name val="ＭＳ 明朝"/>
      <family val="1"/>
      <charset val="128"/>
    </font>
    <font>
      <b/>
      <sz val="11"/>
      <name val="ＭＳ 明朝"/>
      <family val="1"/>
      <charset val="128"/>
    </font>
    <font>
      <b/>
      <sz val="15"/>
      <name val="ＭＳ 明朝"/>
      <family val="1"/>
      <charset val="128"/>
    </font>
    <font>
      <b/>
      <sz val="15"/>
      <name val="ＭＳ Ｐゴシック"/>
      <family val="3"/>
      <charset val="128"/>
    </font>
    <font>
      <sz val="15"/>
      <name val="ＭＳ Ｐゴシック"/>
      <family val="3"/>
      <charset val="128"/>
    </font>
    <font>
      <sz val="14"/>
      <name val="Abadi MT Condensed Light"/>
      <family val="2"/>
    </font>
    <font>
      <sz val="12"/>
      <color rgb="FFFF0000"/>
      <name val="ＭＳ 明朝"/>
      <family val="1"/>
      <charset val="128"/>
    </font>
    <font>
      <sz val="12"/>
      <color rgb="FFFF0000"/>
      <name val="ＭＳ Ｐ明朝"/>
      <family val="1"/>
      <charset val="128"/>
    </font>
    <font>
      <sz val="11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50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64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8"/>
      </top>
      <bottom style="thin">
        <color indexed="8"/>
      </bottom>
      <diagonal/>
    </border>
    <border>
      <left/>
      <right style="medium">
        <color indexed="64"/>
      </right>
      <top style="hair">
        <color indexed="8"/>
      </top>
      <bottom style="hair">
        <color indexed="8"/>
      </bottom>
      <diagonal/>
    </border>
    <border>
      <left/>
      <right style="medium">
        <color indexed="64"/>
      </right>
      <top/>
      <bottom style="hair">
        <color indexed="8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medium">
        <color indexed="8"/>
      </right>
      <top style="hair">
        <color indexed="8"/>
      </top>
      <bottom style="hair">
        <color indexed="8"/>
      </bottom>
      <diagonal/>
    </border>
    <border>
      <left/>
      <right/>
      <top style="medium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8"/>
      </right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8"/>
      </left>
      <right/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/>
      <bottom style="double">
        <color indexed="64"/>
      </bottom>
      <diagonal/>
    </border>
    <border>
      <left style="thin">
        <color indexed="8"/>
      </left>
      <right style="medium">
        <color indexed="8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double">
        <color indexed="8"/>
      </top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double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double">
        <color indexed="64"/>
      </top>
      <bottom style="hair">
        <color indexed="64"/>
      </bottom>
      <diagonal/>
    </border>
    <border>
      <left style="thin">
        <color indexed="8"/>
      </left>
      <right style="medium">
        <color indexed="8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8"/>
      </left>
      <right style="thin">
        <color indexed="8"/>
      </right>
      <top style="hair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hair">
        <color indexed="64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double">
        <color indexed="64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/>
      <right style="thin">
        <color indexed="64"/>
      </right>
      <top style="hair">
        <color indexed="8"/>
      </top>
      <bottom style="hair">
        <color indexed="8"/>
      </bottom>
      <diagonal/>
    </border>
    <border>
      <left/>
      <right style="thin">
        <color indexed="64"/>
      </right>
      <top/>
      <bottom style="hair">
        <color indexed="8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/>
      <right style="medium">
        <color indexed="8"/>
      </right>
      <top style="thin">
        <color indexed="8"/>
      </top>
      <bottom style="hair">
        <color indexed="8"/>
      </bottom>
      <diagonal/>
    </border>
    <border>
      <left/>
      <right style="thin">
        <color indexed="8"/>
      </right>
      <top style="thin">
        <color indexed="8"/>
      </top>
      <bottom style="hair">
        <color indexed="8"/>
      </bottom>
      <diagonal/>
    </border>
    <border>
      <left/>
      <right style="thin">
        <color indexed="64"/>
      </right>
      <top style="thin">
        <color indexed="8"/>
      </top>
      <bottom style="hair">
        <color indexed="8"/>
      </bottom>
      <diagonal/>
    </border>
    <border>
      <left/>
      <right style="medium">
        <color indexed="64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hair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hair">
        <color indexed="64"/>
      </right>
      <top style="thin">
        <color indexed="8"/>
      </top>
      <bottom/>
      <diagonal/>
    </border>
    <border>
      <left/>
      <right style="hair">
        <color indexed="8"/>
      </right>
      <top style="medium">
        <color indexed="64"/>
      </top>
      <bottom style="thin">
        <color indexed="8"/>
      </bottom>
      <diagonal/>
    </border>
    <border>
      <left/>
      <right style="hair">
        <color indexed="8"/>
      </right>
      <top style="thin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/>
      <bottom style="thin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/>
      <right style="hair">
        <color indexed="64"/>
      </right>
      <top/>
      <bottom style="thin">
        <color indexed="8"/>
      </bottom>
      <diagonal/>
    </border>
    <border>
      <left/>
      <right style="hair">
        <color indexed="64"/>
      </right>
      <top/>
      <bottom style="hair">
        <color indexed="8"/>
      </bottom>
      <diagonal/>
    </border>
    <border>
      <left/>
      <right style="hair">
        <color indexed="64"/>
      </right>
      <top style="hair">
        <color indexed="8"/>
      </top>
      <bottom style="hair">
        <color indexed="8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8"/>
      </left>
      <right style="thin">
        <color indexed="8"/>
      </right>
      <top style="hair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hair">
        <color indexed="64"/>
      </top>
      <bottom style="thin">
        <color indexed="64"/>
      </bottom>
      <diagonal/>
    </border>
    <border>
      <left style="thin">
        <color indexed="8"/>
      </left>
      <right style="double">
        <color indexed="8"/>
      </right>
      <top style="hair">
        <color indexed="64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/>
      <bottom style="hair">
        <color indexed="64"/>
      </bottom>
      <diagonal/>
    </border>
    <border>
      <left style="thin">
        <color indexed="8"/>
      </left>
      <right style="double">
        <color indexed="8"/>
      </right>
      <top/>
      <bottom style="thin">
        <color indexed="64"/>
      </bottom>
      <diagonal/>
    </border>
    <border>
      <left style="thin">
        <color indexed="8"/>
      </left>
      <right style="double">
        <color indexed="8"/>
      </right>
      <top/>
      <bottom style="double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double">
        <color indexed="8"/>
      </right>
      <top style="double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medium">
        <color indexed="8"/>
      </right>
      <top style="double">
        <color indexed="64"/>
      </top>
      <bottom/>
      <diagonal/>
    </border>
    <border>
      <left/>
      <right style="medium">
        <color indexed="8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8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8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medium">
        <color indexed="64"/>
      </bottom>
      <diagonal/>
    </border>
    <border>
      <left/>
      <right style="hair">
        <color indexed="64"/>
      </right>
      <top style="hair">
        <color indexed="8"/>
      </top>
      <bottom style="medium">
        <color indexed="64"/>
      </bottom>
      <diagonal/>
    </border>
    <border>
      <left style="thin">
        <color indexed="64"/>
      </left>
      <right/>
      <top style="hair">
        <color indexed="8"/>
      </top>
      <bottom style="medium">
        <color indexed="64"/>
      </bottom>
      <diagonal/>
    </border>
    <border>
      <left style="medium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/>
      <right style="hair">
        <color indexed="64"/>
      </right>
      <top style="hair">
        <color indexed="8"/>
      </top>
      <bottom style="thin">
        <color indexed="8"/>
      </bottom>
      <diagonal/>
    </border>
    <border>
      <left style="medium">
        <color indexed="8"/>
      </left>
      <right/>
      <top style="hair">
        <color indexed="8"/>
      </top>
      <bottom style="thin">
        <color indexed="8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8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8"/>
      </right>
      <top style="thin">
        <color indexed="8"/>
      </top>
      <bottom/>
      <diagonal/>
    </border>
    <border>
      <left style="medium">
        <color indexed="64"/>
      </left>
      <right style="hair">
        <color indexed="8"/>
      </right>
      <top/>
      <bottom/>
      <diagonal/>
    </border>
    <border>
      <left style="medium">
        <color indexed="64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64"/>
      </left>
      <right/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 style="medium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 style="thin">
        <color indexed="8"/>
      </bottom>
      <diagonal/>
    </border>
    <border>
      <left/>
      <right style="hair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 style="medium">
        <color indexed="8"/>
      </left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hair">
        <color indexed="8"/>
      </bottom>
      <diagonal/>
    </border>
    <border>
      <left/>
      <right style="hair">
        <color indexed="64"/>
      </right>
      <top style="thin">
        <color indexed="8"/>
      </top>
      <bottom style="hair">
        <color indexed="8"/>
      </bottom>
      <diagonal/>
    </border>
    <border>
      <left style="medium">
        <color indexed="8"/>
      </left>
      <right/>
      <top style="thin">
        <color indexed="8"/>
      </top>
      <bottom style="hair">
        <color indexed="8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8"/>
      </right>
      <top style="hair">
        <color indexed="64"/>
      </top>
      <bottom style="hair">
        <color indexed="64"/>
      </bottom>
      <diagonal/>
    </border>
    <border>
      <left/>
      <right style="hair">
        <color indexed="8"/>
      </right>
      <top style="hair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hair">
        <color indexed="64"/>
      </bottom>
      <diagonal/>
    </border>
    <border>
      <left/>
      <right/>
      <top style="thin">
        <color indexed="8"/>
      </top>
      <bottom style="hair">
        <color indexed="64"/>
      </bottom>
      <diagonal/>
    </border>
    <border>
      <left/>
      <right style="medium">
        <color indexed="8"/>
      </right>
      <top style="thin">
        <color indexed="8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8"/>
      </bottom>
      <diagonal/>
    </border>
    <border>
      <left style="medium">
        <color indexed="8"/>
      </left>
      <right/>
      <top/>
      <bottom style="hair">
        <color indexed="8"/>
      </bottom>
      <diagonal/>
    </border>
    <border>
      <left style="medium">
        <color indexed="8"/>
      </left>
      <right/>
      <top style="hair">
        <color indexed="8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8"/>
      </bottom>
      <diagonal/>
    </border>
    <border>
      <left style="double">
        <color indexed="8"/>
      </left>
      <right/>
      <top style="double">
        <color indexed="8"/>
      </top>
      <bottom/>
      <diagonal/>
    </border>
    <border>
      <left style="double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double">
        <color indexed="8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8"/>
      </top>
      <bottom style="hair">
        <color indexed="64"/>
      </bottom>
      <diagonal/>
    </border>
    <border>
      <left style="medium">
        <color indexed="8"/>
      </left>
      <right/>
      <top style="hair">
        <color indexed="64"/>
      </top>
      <bottom style="thin">
        <color indexed="8"/>
      </bottom>
      <diagonal/>
    </border>
    <border>
      <left/>
      <right style="thin">
        <color indexed="8"/>
      </right>
      <top style="hair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8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8"/>
      </right>
      <top style="double">
        <color indexed="64"/>
      </top>
      <bottom style="hair">
        <color indexed="64"/>
      </bottom>
      <diagonal/>
    </border>
    <border>
      <left style="thin">
        <color indexed="8"/>
      </left>
      <right/>
      <top style="hair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hair">
        <color indexed="64"/>
      </bottom>
      <diagonal/>
    </border>
    <border>
      <left style="thin">
        <color indexed="8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8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medium">
        <color indexed="64"/>
      </left>
      <right/>
      <top style="medium">
        <color indexed="8"/>
      </top>
      <bottom/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</borders>
  <cellStyleXfs count="4">
    <xf numFmtId="0" fontId="0" fillId="0" borderId="0"/>
    <xf numFmtId="38" fontId="2" fillId="0" borderId="0" applyFont="0" applyFill="0" applyBorder="0" applyAlignment="0" applyProtection="0"/>
    <xf numFmtId="0" fontId="5" fillId="0" borderId="0"/>
    <xf numFmtId="0" fontId="3" fillId="0" borderId="0"/>
  </cellStyleXfs>
  <cellXfs count="1054">
    <xf numFmtId="0" fontId="0" fillId="0" borderId="0" xfId="0"/>
    <xf numFmtId="0" fontId="5" fillId="0" borderId="0" xfId="2"/>
    <xf numFmtId="0" fontId="5" fillId="0" borderId="0" xfId="2" applyBorder="1"/>
    <xf numFmtId="0" fontId="5" fillId="0" borderId="0" xfId="2" applyFont="1"/>
    <xf numFmtId="177" fontId="5" fillId="0" borderId="0" xfId="2" applyNumberFormat="1" applyBorder="1"/>
    <xf numFmtId="37" fontId="5" fillId="0" borderId="0" xfId="2" applyNumberFormat="1" applyBorder="1"/>
    <xf numFmtId="49" fontId="0" fillId="0" borderId="1" xfId="0" applyNumberFormat="1" applyBorder="1"/>
    <xf numFmtId="49" fontId="5" fillId="0" borderId="0" xfId="2" applyNumberFormat="1"/>
    <xf numFmtId="49" fontId="5" fillId="0" borderId="0" xfId="2" applyNumberFormat="1" applyBorder="1"/>
    <xf numFmtId="49" fontId="5" fillId="0" borderId="0" xfId="2" applyNumberFormat="1" applyFont="1" applyBorder="1"/>
    <xf numFmtId="49" fontId="6" fillId="0" borderId="0" xfId="2" applyNumberFormat="1" applyFont="1" applyBorder="1"/>
    <xf numFmtId="49" fontId="5" fillId="0" borderId="0" xfId="0" applyNumberFormat="1" applyFont="1" applyBorder="1" applyAlignment="1">
      <alignment horizontal="right"/>
    </xf>
    <xf numFmtId="49" fontId="5" fillId="0" borderId="0" xfId="2" applyNumberFormat="1" applyBorder="1" applyAlignment="1">
      <alignment horizontal="left"/>
    </xf>
    <xf numFmtId="49" fontId="0" fillId="0" borderId="0" xfId="0" applyNumberFormat="1" applyBorder="1"/>
    <xf numFmtId="181" fontId="5" fillId="0" borderId="0" xfId="2" applyNumberFormat="1"/>
    <xf numFmtId="181" fontId="2" fillId="0" borderId="0" xfId="0" applyNumberFormat="1" applyFont="1" applyBorder="1"/>
    <xf numFmtId="181" fontId="0" fillId="0" borderId="0" xfId="0" applyNumberFormat="1" applyBorder="1"/>
    <xf numFmtId="181" fontId="5" fillId="0" borderId="0" xfId="2" applyNumberFormat="1" applyBorder="1"/>
    <xf numFmtId="49" fontId="0" fillId="0" borderId="0" xfId="0" applyNumberFormat="1" applyBorder="1" applyAlignment="1">
      <alignment vertical="center"/>
    </xf>
    <xf numFmtId="49" fontId="9" fillId="0" borderId="0" xfId="0" applyNumberFormat="1" applyFont="1" applyBorder="1" applyAlignment="1">
      <alignment vertical="center"/>
    </xf>
    <xf numFmtId="49" fontId="6" fillId="0" borderId="2" xfId="0" applyNumberFormat="1" applyFont="1" applyBorder="1" applyAlignment="1">
      <alignment horizontal="center" vertical="center"/>
    </xf>
    <xf numFmtId="49" fontId="6" fillId="0" borderId="3" xfId="0" applyNumberFormat="1" applyFont="1" applyBorder="1" applyAlignment="1">
      <alignment horizontal="center" vertical="center"/>
    </xf>
    <xf numFmtId="49" fontId="8" fillId="0" borderId="0" xfId="2" applyNumberFormat="1" applyFont="1" applyBorder="1" applyAlignment="1">
      <alignment horizontal="left" vertical="top"/>
    </xf>
    <xf numFmtId="49" fontId="6" fillId="0" borderId="0" xfId="2" applyNumberFormat="1" applyFont="1" applyBorder="1" applyAlignment="1">
      <alignment vertical="top"/>
    </xf>
    <xf numFmtId="49" fontId="5" fillId="0" borderId="0" xfId="2" applyNumberFormat="1" applyBorder="1" applyAlignment="1">
      <alignment vertical="top"/>
    </xf>
    <xf numFmtId="49" fontId="5" fillId="0" borderId="0" xfId="2" applyNumberFormat="1" applyAlignment="1">
      <alignment vertical="top"/>
    </xf>
    <xf numFmtId="0" fontId="5" fillId="0" borderId="0" xfId="2" applyAlignment="1">
      <alignment vertical="center"/>
    </xf>
    <xf numFmtId="0" fontId="5" fillId="0" borderId="0" xfId="2" applyBorder="1" applyAlignment="1">
      <alignment vertical="center"/>
    </xf>
    <xf numFmtId="0" fontId="5" fillId="0" borderId="0" xfId="2" applyBorder="1" applyAlignment="1">
      <alignment horizontal="center" vertical="center"/>
    </xf>
    <xf numFmtId="0" fontId="8" fillId="0" borderId="0" xfId="2" applyFont="1" applyBorder="1" applyAlignment="1">
      <alignment horizontal="left" vertical="top"/>
    </xf>
    <xf numFmtId="0" fontId="13" fillId="0" borderId="0" xfId="2" applyFont="1" applyAlignment="1">
      <alignment vertical="top"/>
    </xf>
    <xf numFmtId="0" fontId="5" fillId="0" borderId="0" xfId="2" applyBorder="1" applyAlignment="1">
      <alignment horizontal="left" vertical="top"/>
    </xf>
    <xf numFmtId="0" fontId="5" fillId="0" borderId="0" xfId="2" applyAlignment="1">
      <alignment vertical="top"/>
    </xf>
    <xf numFmtId="181" fontId="5" fillId="0" borderId="0" xfId="2" applyNumberFormat="1" applyAlignment="1">
      <alignment vertical="top"/>
    </xf>
    <xf numFmtId="0" fontId="14" fillId="0" borderId="0" xfId="2" applyFont="1" applyAlignment="1">
      <alignment vertical="top"/>
    </xf>
    <xf numFmtId="177" fontId="14" fillId="0" borderId="0" xfId="2" applyNumberFormat="1" applyFont="1" applyAlignment="1">
      <alignment vertical="top"/>
    </xf>
    <xf numFmtId="181" fontId="14" fillId="0" borderId="0" xfId="2" applyNumberFormat="1" applyFont="1" applyAlignment="1">
      <alignment vertical="top"/>
    </xf>
    <xf numFmtId="0" fontId="15" fillId="0" borderId="0" xfId="2" applyFont="1" applyAlignment="1">
      <alignment horizontal="center" vertical="top"/>
    </xf>
    <xf numFmtId="49" fontId="10" fillId="0" borderId="0" xfId="2" applyNumberFormat="1" applyFont="1"/>
    <xf numFmtId="0" fontId="10" fillId="0" borderId="0" xfId="2" applyFont="1" applyAlignment="1">
      <alignment horizontal="left"/>
    </xf>
    <xf numFmtId="49" fontId="16" fillId="0" borderId="4" xfId="2" applyNumberFormat="1" applyFont="1" applyBorder="1" applyAlignment="1">
      <alignment horizontal="left" vertical="center"/>
    </xf>
    <xf numFmtId="49" fontId="10" fillId="0" borderId="0" xfId="2" applyNumberFormat="1" applyFont="1" applyBorder="1" applyAlignment="1">
      <alignment horizontal="left"/>
    </xf>
    <xf numFmtId="0" fontId="10" fillId="0" borderId="0" xfId="2" applyFont="1" applyAlignment="1"/>
    <xf numFmtId="0" fontId="14" fillId="0" borderId="5" xfId="2" applyFont="1" applyBorder="1" applyAlignment="1">
      <alignment horizontal="centerContinuous" vertical="center"/>
    </xf>
    <xf numFmtId="181" fontId="5" fillId="0" borderId="6" xfId="2" applyNumberFormat="1" applyFont="1" applyBorder="1" applyAlignment="1">
      <alignment horizontal="centerContinuous" vertical="center"/>
    </xf>
    <xf numFmtId="181" fontId="5" fillId="0" borderId="7" xfId="2" applyNumberFormat="1" applyFont="1" applyBorder="1" applyAlignment="1">
      <alignment horizontal="centerContinuous" vertical="center"/>
    </xf>
    <xf numFmtId="0" fontId="5" fillId="0" borderId="6" xfId="2" applyFont="1" applyBorder="1" applyAlignment="1">
      <alignment horizontal="centerContinuous" vertical="center"/>
    </xf>
    <xf numFmtId="49" fontId="5" fillId="0" borderId="4" xfId="2" applyNumberFormat="1" applyBorder="1" applyAlignment="1">
      <alignment vertical="center"/>
    </xf>
    <xf numFmtId="49" fontId="5" fillId="0" borderId="8" xfId="2" applyNumberFormat="1" applyBorder="1" applyAlignment="1">
      <alignment vertical="center"/>
    </xf>
    <xf numFmtId="0" fontId="0" fillId="0" borderId="0" xfId="0" applyBorder="1"/>
    <xf numFmtId="0" fontId="0" fillId="0" borderId="0" xfId="0" applyBorder="1" applyAlignment="1" applyProtection="1">
      <alignment horizontal="center"/>
    </xf>
    <xf numFmtId="179" fontId="12" fillId="0" borderId="0" xfId="0" applyNumberFormat="1" applyFont="1" applyBorder="1" applyAlignment="1">
      <alignment horizontal="right"/>
    </xf>
    <xf numFmtId="49" fontId="5" fillId="0" borderId="0" xfId="2" applyNumberFormat="1" applyFont="1" applyBorder="1" applyAlignment="1">
      <alignment horizontal="center"/>
    </xf>
    <xf numFmtId="0" fontId="5" fillId="0" borderId="9" xfId="2" applyFont="1" applyBorder="1" applyAlignment="1">
      <alignment horizontal="centerContinuous" vertical="center"/>
    </xf>
    <xf numFmtId="0" fontId="10" fillId="0" borderId="0" xfId="2" applyFont="1" applyAlignment="1">
      <alignment vertical="center"/>
    </xf>
    <xf numFmtId="0" fontId="5" fillId="0" borderId="0" xfId="2" applyFont="1" applyAlignment="1">
      <alignment vertical="center"/>
    </xf>
    <xf numFmtId="0" fontId="5" fillId="0" borderId="0" xfId="2" applyFont="1" applyAlignment="1">
      <alignment horizontal="center" vertical="center"/>
    </xf>
    <xf numFmtId="0" fontId="14" fillId="0" borderId="0" xfId="2" applyFont="1" applyAlignment="1">
      <alignment vertical="center"/>
    </xf>
    <xf numFmtId="184" fontId="15" fillId="0" borderId="10" xfId="2" applyNumberFormat="1" applyFont="1" applyBorder="1" applyAlignment="1" applyProtection="1">
      <alignment horizontal="right" vertical="center"/>
    </xf>
    <xf numFmtId="184" fontId="15" fillId="0" borderId="11" xfId="2" applyNumberFormat="1" applyFont="1" applyBorder="1" applyAlignment="1" applyProtection="1">
      <alignment horizontal="right" vertical="center"/>
    </xf>
    <xf numFmtId="184" fontId="15" fillId="0" borderId="10" xfId="2" applyNumberFormat="1" applyFont="1" applyBorder="1" applyAlignment="1">
      <alignment horizontal="right" vertical="center"/>
    </xf>
    <xf numFmtId="184" fontId="15" fillId="0" borderId="12" xfId="2" applyNumberFormat="1" applyFont="1" applyBorder="1" applyAlignment="1">
      <alignment horizontal="right" vertical="center"/>
    </xf>
    <xf numFmtId="0" fontId="5" fillId="0" borderId="13" xfId="2" applyFont="1" applyBorder="1" applyAlignment="1">
      <alignment vertical="center"/>
    </xf>
    <xf numFmtId="0" fontId="5" fillId="0" borderId="14" xfId="2" applyFont="1" applyBorder="1" applyAlignment="1">
      <alignment vertical="center"/>
    </xf>
    <xf numFmtId="0" fontId="5" fillId="0" borderId="15" xfId="2" applyFont="1" applyBorder="1" applyAlignment="1">
      <alignment vertical="center"/>
    </xf>
    <xf numFmtId="0" fontId="5" fillId="0" borderId="16" xfId="2" applyFont="1" applyBorder="1" applyAlignment="1">
      <alignment horizontal="centerContinuous" vertical="center"/>
    </xf>
    <xf numFmtId="0" fontId="5" fillId="0" borderId="17" xfId="2" applyFont="1" applyBorder="1" applyAlignment="1">
      <alignment horizontal="centerContinuous" vertical="center"/>
    </xf>
    <xf numFmtId="0" fontId="6" fillId="0" borderId="1" xfId="2" applyFont="1" applyBorder="1" applyAlignment="1">
      <alignment horizontal="center" vertical="center"/>
    </xf>
    <xf numFmtId="0" fontId="20" fillId="0" borderId="18" xfId="2" applyFont="1" applyBorder="1" applyAlignment="1">
      <alignment horizontal="centerContinuous" vertical="center"/>
    </xf>
    <xf numFmtId="0" fontId="5" fillId="0" borderId="19" xfId="2" applyFont="1" applyBorder="1" applyAlignment="1">
      <alignment horizontal="centerContinuous" vertical="center"/>
    </xf>
    <xf numFmtId="0" fontId="6" fillId="0" borderId="20" xfId="2" applyFont="1" applyBorder="1" applyAlignment="1">
      <alignment horizontal="centerContinuous" vertical="center"/>
    </xf>
    <xf numFmtId="0" fontId="5" fillId="0" borderId="21" xfId="2" applyFont="1" applyBorder="1" applyAlignment="1">
      <alignment horizontal="center" vertical="center"/>
    </xf>
    <xf numFmtId="0" fontId="5" fillId="0" borderId="22" xfId="2" applyFont="1" applyBorder="1" applyAlignment="1">
      <alignment horizontal="center" vertical="center"/>
    </xf>
    <xf numFmtId="49" fontId="21" fillId="0" borderId="23" xfId="2" applyNumberFormat="1" applyFont="1" applyBorder="1" applyAlignment="1">
      <alignment horizontal="left" vertical="center"/>
    </xf>
    <xf numFmtId="49" fontId="2" fillId="0" borderId="1" xfId="0" applyNumberFormat="1" applyFont="1" applyBorder="1"/>
    <xf numFmtId="49" fontId="6" fillId="0" borderId="12" xfId="0" applyNumberFormat="1" applyFont="1" applyBorder="1" applyAlignment="1">
      <alignment horizontal="center" vertical="center" wrapText="1"/>
    </xf>
    <xf numFmtId="0" fontId="3" fillId="0" borderId="0" xfId="0" applyFont="1" applyBorder="1" applyAlignment="1" applyProtection="1">
      <alignment horizontal="left"/>
    </xf>
    <xf numFmtId="0" fontId="17" fillId="0" borderId="0" xfId="0" applyFont="1" applyBorder="1"/>
    <xf numFmtId="0" fontId="13" fillId="0" borderId="0" xfId="0" applyFont="1" applyBorder="1" applyAlignment="1" applyProtection="1">
      <alignment horizontal="left"/>
    </xf>
    <xf numFmtId="0" fontId="17" fillId="0" borderId="0" xfId="0" applyFont="1" applyBorder="1" applyAlignment="1" applyProtection="1">
      <alignment horizontal="left"/>
    </xf>
    <xf numFmtId="0" fontId="5" fillId="0" borderId="0" xfId="0" applyFont="1" applyBorder="1"/>
    <xf numFmtId="49" fontId="5" fillId="0" borderId="0" xfId="2" applyNumberFormat="1" applyFont="1" applyBorder="1" applyAlignment="1">
      <alignment horizontal="left" vertical="center"/>
    </xf>
    <xf numFmtId="179" fontId="18" fillId="0" borderId="0" xfId="0" applyNumberFormat="1" applyFont="1" applyBorder="1" applyAlignment="1">
      <alignment horizontal="center" vertical="center"/>
    </xf>
    <xf numFmtId="179" fontId="19" fillId="0" borderId="0" xfId="0" applyNumberFormat="1" applyFont="1" applyBorder="1" applyAlignment="1">
      <alignment horizontal="center" vertical="center"/>
    </xf>
    <xf numFmtId="49" fontId="6" fillId="0" borderId="0" xfId="2" applyNumberFormat="1" applyFont="1" applyBorder="1" applyAlignment="1">
      <alignment horizontal="centerContinuous"/>
    </xf>
    <xf numFmtId="49" fontId="3" fillId="0" borderId="0" xfId="0" applyNumberFormat="1" applyFont="1" applyBorder="1" applyAlignment="1" applyProtection="1">
      <alignment horizontal="right" vertical="top"/>
    </xf>
    <xf numFmtId="0" fontId="3" fillId="0" borderId="0" xfId="0" applyFont="1" applyBorder="1" applyAlignment="1">
      <alignment vertical="top" wrapText="1"/>
    </xf>
    <xf numFmtId="0" fontId="6" fillId="0" borderId="0" xfId="0" applyFont="1" applyAlignment="1">
      <alignment vertical="top" wrapText="1"/>
    </xf>
    <xf numFmtId="0" fontId="6" fillId="0" borderId="0" xfId="0" applyFont="1"/>
    <xf numFmtId="176" fontId="6" fillId="0" borderId="0" xfId="0" applyNumberFormat="1" applyFont="1"/>
    <xf numFmtId="0" fontId="6" fillId="0" borderId="0" xfId="0" applyFont="1" applyBorder="1"/>
    <xf numFmtId="0" fontId="0" fillId="0" borderId="0" xfId="0" applyAlignment="1">
      <alignment vertical="top" wrapText="1"/>
    </xf>
    <xf numFmtId="38" fontId="5" fillId="0" borderId="24" xfId="1" applyFont="1" applyBorder="1" applyAlignment="1">
      <alignment vertical="center"/>
    </xf>
    <xf numFmtId="38" fontId="5" fillId="0" borderId="25" xfId="1" applyFont="1" applyBorder="1" applyAlignment="1">
      <alignment vertical="center"/>
    </xf>
    <xf numFmtId="38" fontId="5" fillId="0" borderId="26" xfId="1" applyFont="1" applyBorder="1" applyAlignment="1">
      <alignment vertical="center"/>
    </xf>
    <xf numFmtId="38" fontId="5" fillId="0" borderId="27" xfId="1" applyFont="1" applyBorder="1" applyAlignment="1">
      <alignment vertical="center"/>
    </xf>
    <xf numFmtId="0" fontId="25" fillId="0" borderId="0" xfId="0" applyFont="1" applyBorder="1" applyAlignment="1">
      <alignment horizontal="distributed" vertical="center" wrapText="1" justifyLastLine="1"/>
    </xf>
    <xf numFmtId="0" fontId="5" fillId="0" borderId="0" xfId="0" applyFont="1" applyBorder="1" applyAlignment="1">
      <alignment horizontal="distributed" vertical="center" justifyLastLine="1"/>
    </xf>
    <xf numFmtId="183" fontId="5" fillId="0" borderId="0" xfId="2" applyNumberFormat="1" applyFont="1" applyBorder="1" applyAlignment="1">
      <alignment vertical="center"/>
    </xf>
    <xf numFmtId="0" fontId="3" fillId="0" borderId="0" xfId="2" applyFont="1" applyAlignment="1">
      <alignment horizontal="left"/>
    </xf>
    <xf numFmtId="0" fontId="24" fillId="0" borderId="0" xfId="0" applyFont="1" applyAlignment="1">
      <alignment vertical="top" wrapText="1"/>
    </xf>
    <xf numFmtId="0" fontId="3" fillId="0" borderId="0" xfId="2" applyFont="1"/>
    <xf numFmtId="0" fontId="3" fillId="0" borderId="0" xfId="2" applyFont="1" applyAlignment="1">
      <alignment vertical="top" wrapText="1"/>
    </xf>
    <xf numFmtId="49" fontId="6" fillId="0" borderId="28" xfId="0" applyNumberFormat="1" applyFont="1" applyBorder="1" applyAlignment="1">
      <alignment horizontal="center" vertical="center" wrapText="1"/>
    </xf>
    <xf numFmtId="49" fontId="5" fillId="0" borderId="29" xfId="2" applyNumberFormat="1" applyFont="1" applyBorder="1" applyAlignment="1">
      <alignment horizontal="center" vertical="center"/>
    </xf>
    <xf numFmtId="49" fontId="6" fillId="0" borderId="12" xfId="2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9" fontId="6" fillId="0" borderId="30" xfId="2" applyNumberFormat="1" applyFont="1" applyBorder="1" applyAlignment="1">
      <alignment horizontal="center" vertical="center"/>
    </xf>
    <xf numFmtId="49" fontId="6" fillId="0" borderId="31" xfId="2" applyNumberFormat="1" applyFont="1" applyBorder="1" applyAlignment="1">
      <alignment horizontal="center" vertical="center"/>
    </xf>
    <xf numFmtId="179" fontId="26" fillId="0" borderId="0" xfId="0" applyNumberFormat="1" applyFont="1" applyBorder="1" applyAlignment="1">
      <alignment horizontal="right"/>
    </xf>
    <xf numFmtId="0" fontId="5" fillId="0" borderId="0" xfId="2" applyFont="1" applyBorder="1" applyAlignment="1">
      <alignment horizontal="centerContinuous" vertical="center"/>
    </xf>
    <xf numFmtId="0" fontId="6" fillId="0" borderId="0" xfId="2" applyFont="1" applyBorder="1" applyAlignment="1">
      <alignment horizontal="centerContinuous" vertical="center"/>
    </xf>
    <xf numFmtId="0" fontId="5" fillId="0" borderId="0" xfId="2" applyFont="1" applyBorder="1" applyAlignment="1">
      <alignment horizontal="center" vertical="center"/>
    </xf>
    <xf numFmtId="0" fontId="6" fillId="0" borderId="0" xfId="2" applyFont="1" applyBorder="1" applyAlignment="1">
      <alignment horizontal="center" vertical="center"/>
    </xf>
    <xf numFmtId="182" fontId="18" fillId="0" borderId="0" xfId="2" applyNumberFormat="1" applyFont="1" applyBorder="1" applyAlignment="1">
      <alignment horizontal="right" vertical="center"/>
    </xf>
    <xf numFmtId="181" fontId="15" fillId="0" borderId="0" xfId="2" applyNumberFormat="1" applyFont="1" applyBorder="1" applyAlignment="1" applyProtection="1">
      <alignment horizontal="right" vertical="center"/>
    </xf>
    <xf numFmtId="184" fontId="15" fillId="0" borderId="0" xfId="2" applyNumberFormat="1" applyFont="1" applyBorder="1" applyAlignment="1" applyProtection="1">
      <alignment vertical="center"/>
    </xf>
    <xf numFmtId="180" fontId="18" fillId="0" borderId="0" xfId="2" applyNumberFormat="1" applyFont="1" applyBorder="1" applyAlignment="1">
      <alignment horizontal="right" vertical="center"/>
    </xf>
    <xf numFmtId="180" fontId="19" fillId="0" borderId="0" xfId="2" applyNumberFormat="1" applyFont="1" applyBorder="1" applyAlignment="1">
      <alignment horizontal="right" vertical="center"/>
    </xf>
    <xf numFmtId="182" fontId="18" fillId="0" borderId="0" xfId="2" applyNumberFormat="1" applyFont="1" applyBorder="1" applyAlignment="1">
      <alignment vertical="center"/>
    </xf>
    <xf numFmtId="184" fontId="15" fillId="0" borderId="0" xfId="2" applyNumberFormat="1" applyFont="1" applyBorder="1" applyAlignment="1" applyProtection="1">
      <alignment horizontal="right" vertical="center"/>
    </xf>
    <xf numFmtId="181" fontId="5" fillId="0" borderId="0" xfId="2" applyNumberFormat="1" applyFont="1" applyBorder="1" applyAlignment="1" applyProtection="1">
      <alignment horizontal="right" vertical="center"/>
    </xf>
    <xf numFmtId="0" fontId="0" fillId="0" borderId="0" xfId="0" applyBorder="1" applyAlignment="1">
      <alignment horizontal="right" vertical="center"/>
    </xf>
    <xf numFmtId="181" fontId="20" fillId="0" borderId="0" xfId="2" applyNumberFormat="1" applyFont="1" applyBorder="1" applyAlignment="1" applyProtection="1">
      <alignment horizontal="right" vertical="center"/>
    </xf>
    <xf numFmtId="0" fontId="5" fillId="0" borderId="32" xfId="2" applyBorder="1" applyAlignment="1">
      <alignment vertical="center"/>
    </xf>
    <xf numFmtId="0" fontId="5" fillId="0" borderId="33" xfId="2" applyBorder="1" applyAlignment="1">
      <alignment vertical="center"/>
    </xf>
    <xf numFmtId="181" fontId="5" fillId="0" borderId="34" xfId="2" applyNumberFormat="1" applyFont="1" applyBorder="1" applyAlignment="1">
      <alignment horizontal="distributed" vertical="center" justifyLastLine="1"/>
    </xf>
    <xf numFmtId="181" fontId="5" fillId="0" borderId="35" xfId="2" applyNumberFormat="1" applyFont="1" applyBorder="1" applyAlignment="1">
      <alignment horizontal="distributed" vertical="center" justifyLastLine="1"/>
    </xf>
    <xf numFmtId="0" fontId="6" fillId="0" borderId="33" xfId="2" applyFont="1" applyBorder="1" applyAlignment="1">
      <alignment horizontal="center" vertical="center"/>
    </xf>
    <xf numFmtId="38" fontId="5" fillId="0" borderId="36" xfId="1" applyFont="1" applyBorder="1" applyAlignment="1">
      <alignment vertical="center"/>
    </xf>
    <xf numFmtId="38" fontId="5" fillId="0" borderId="37" xfId="1" applyFont="1" applyBorder="1" applyAlignment="1" applyProtection="1">
      <alignment vertical="center"/>
    </xf>
    <xf numFmtId="38" fontId="5" fillId="0" borderId="25" xfId="1" applyFont="1" applyBorder="1" applyAlignment="1" applyProtection="1">
      <alignment vertical="center"/>
    </xf>
    <xf numFmtId="38" fontId="5" fillId="0" borderId="37" xfId="1" applyFont="1" applyBorder="1" applyAlignment="1">
      <alignment vertical="center"/>
    </xf>
    <xf numFmtId="38" fontId="5" fillId="0" borderId="38" xfId="1" applyFont="1" applyBorder="1" applyAlignment="1" applyProtection="1">
      <alignment vertical="center"/>
    </xf>
    <xf numFmtId="38" fontId="5" fillId="0" borderId="39" xfId="1" applyFont="1" applyBorder="1" applyAlignment="1">
      <alignment vertical="center"/>
    </xf>
    <xf numFmtId="38" fontId="5" fillId="0" borderId="40" xfId="1" applyFont="1" applyBorder="1" applyAlignment="1" applyProtection="1">
      <alignment vertical="center"/>
    </xf>
    <xf numFmtId="38" fontId="5" fillId="0" borderId="27" xfId="1" applyFont="1" applyBorder="1" applyAlignment="1" applyProtection="1">
      <alignment vertical="center"/>
    </xf>
    <xf numFmtId="38" fontId="5" fillId="0" borderId="40" xfId="1" applyFont="1" applyBorder="1" applyAlignment="1">
      <alignment vertical="center"/>
    </xf>
    <xf numFmtId="38" fontId="5" fillId="0" borderId="41" xfId="1" applyFont="1" applyBorder="1" applyAlignment="1" applyProtection="1">
      <alignment vertical="center"/>
    </xf>
    <xf numFmtId="181" fontId="5" fillId="0" borderId="0" xfId="2" applyNumberFormat="1" applyFont="1" applyAlignment="1">
      <alignment vertical="top"/>
    </xf>
    <xf numFmtId="0" fontId="5" fillId="0" borderId="0" xfId="2" applyFont="1" applyAlignment="1">
      <alignment vertical="top"/>
    </xf>
    <xf numFmtId="0" fontId="5" fillId="0" borderId="0" xfId="2" applyFont="1" applyAlignment="1">
      <alignment horizontal="center" vertical="top"/>
    </xf>
    <xf numFmtId="38" fontId="27" fillId="0" borderId="39" xfId="1" applyFont="1" applyBorder="1" applyAlignment="1">
      <alignment vertical="center"/>
    </xf>
    <xf numFmtId="38" fontId="27" fillId="0" borderId="26" xfId="1" applyFont="1" applyBorder="1" applyAlignment="1">
      <alignment vertical="center"/>
    </xf>
    <xf numFmtId="38" fontId="27" fillId="0" borderId="27" xfId="1" applyFont="1" applyBorder="1" applyAlignment="1">
      <alignment vertical="center"/>
    </xf>
    <xf numFmtId="38" fontId="27" fillId="0" borderId="40" xfId="1" applyFont="1" applyBorder="1" applyAlignment="1" applyProtection="1">
      <alignment vertical="center"/>
    </xf>
    <xf numFmtId="38" fontId="27" fillId="0" borderId="27" xfId="1" applyFont="1" applyBorder="1" applyAlignment="1" applyProtection="1">
      <alignment vertical="center"/>
    </xf>
    <xf numFmtId="38" fontId="27" fillId="0" borderId="40" xfId="1" applyFont="1" applyBorder="1" applyAlignment="1">
      <alignment vertical="center"/>
    </xf>
    <xf numFmtId="38" fontId="27" fillId="0" borderId="41" xfId="1" applyFont="1" applyBorder="1" applyAlignment="1" applyProtection="1">
      <alignment vertical="center"/>
    </xf>
    <xf numFmtId="0" fontId="5" fillId="0" borderId="42" xfId="0" applyFont="1" applyBorder="1" applyAlignment="1">
      <alignment horizontal="distributed" vertical="center"/>
    </xf>
    <xf numFmtId="0" fontId="5" fillId="0" borderId="43" xfId="0" applyFont="1" applyBorder="1" applyAlignment="1">
      <alignment horizontal="distributed" vertical="center" justifyLastLine="1"/>
    </xf>
    <xf numFmtId="0" fontId="5" fillId="0" borderId="44" xfId="0" applyFont="1" applyBorder="1" applyAlignment="1">
      <alignment horizontal="distributed" vertical="center"/>
    </xf>
    <xf numFmtId="0" fontId="5" fillId="0" borderId="45" xfId="0" applyFont="1" applyBorder="1" applyAlignment="1">
      <alignment horizontal="distributed" vertical="center" justifyLastLine="1"/>
    </xf>
    <xf numFmtId="38" fontId="5" fillId="0" borderId="0" xfId="1" applyFont="1" applyBorder="1" applyAlignment="1">
      <alignment horizontal="right"/>
    </xf>
    <xf numFmtId="49" fontId="5" fillId="0" borderId="0" xfId="2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5" fillId="0" borderId="49" xfId="0" applyFont="1" applyBorder="1" applyAlignment="1">
      <alignment horizontal="center" vertical="center"/>
    </xf>
    <xf numFmtId="0" fontId="5" fillId="0" borderId="50" xfId="0" applyFont="1" applyBorder="1" applyAlignment="1">
      <alignment horizontal="center" vertical="center"/>
    </xf>
    <xf numFmtId="176" fontId="6" fillId="0" borderId="0" xfId="0" applyNumberFormat="1" applyFont="1" applyBorder="1"/>
    <xf numFmtId="181" fontId="5" fillId="0" borderId="51" xfId="0" applyNumberFormat="1" applyFont="1" applyBorder="1" applyAlignment="1">
      <alignment horizontal="right" vertical="center"/>
    </xf>
    <xf numFmtId="181" fontId="5" fillId="0" borderId="52" xfId="0" applyNumberFormat="1" applyFont="1" applyBorder="1" applyAlignment="1">
      <alignment horizontal="right" vertical="center"/>
    </xf>
    <xf numFmtId="181" fontId="5" fillId="0" borderId="53" xfId="0" applyNumberFormat="1" applyFont="1" applyBorder="1" applyAlignment="1">
      <alignment horizontal="right" vertical="center"/>
    </xf>
    <xf numFmtId="181" fontId="5" fillId="0" borderId="54" xfId="0" applyNumberFormat="1" applyFont="1" applyBorder="1" applyAlignment="1">
      <alignment horizontal="right" vertical="center"/>
    </xf>
    <xf numFmtId="181" fontId="5" fillId="0" borderId="55" xfId="0" applyNumberFormat="1" applyFont="1" applyBorder="1" applyAlignment="1">
      <alignment horizontal="right" vertical="center"/>
    </xf>
    <xf numFmtId="38" fontId="5" fillId="0" borderId="56" xfId="1" applyFont="1" applyBorder="1" applyAlignment="1">
      <alignment horizontal="right" vertical="center"/>
    </xf>
    <xf numFmtId="38" fontId="5" fillId="0" borderId="57" xfId="1" applyFont="1" applyBorder="1" applyAlignment="1">
      <alignment horizontal="right" vertical="center"/>
    </xf>
    <xf numFmtId="38" fontId="5" fillId="0" borderId="58" xfId="1" applyFont="1" applyBorder="1" applyAlignment="1">
      <alignment horizontal="right" vertical="center"/>
    </xf>
    <xf numFmtId="38" fontId="5" fillId="0" borderId="53" xfId="1" applyFont="1" applyBorder="1" applyAlignment="1">
      <alignment horizontal="right" vertical="center"/>
    </xf>
    <xf numFmtId="38" fontId="5" fillId="0" borderId="51" xfId="1" applyFont="1" applyBorder="1" applyAlignment="1">
      <alignment horizontal="right" vertical="center"/>
    </xf>
    <xf numFmtId="38" fontId="5" fillId="0" borderId="52" xfId="1" applyFont="1" applyBorder="1" applyAlignment="1">
      <alignment horizontal="right" vertical="center"/>
    </xf>
    <xf numFmtId="38" fontId="5" fillId="0" borderId="59" xfId="1" applyFont="1" applyBorder="1" applyAlignment="1">
      <alignment horizontal="right" vertical="center"/>
    </xf>
    <xf numFmtId="38" fontId="5" fillId="0" borderId="60" xfId="1" applyFont="1" applyBorder="1" applyAlignment="1">
      <alignment horizontal="right" vertical="center"/>
    </xf>
    <xf numFmtId="38" fontId="5" fillId="0" borderId="61" xfId="1" applyFont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 shrinkToFit="1"/>
    </xf>
    <xf numFmtId="49" fontId="5" fillId="0" borderId="0" xfId="2" applyNumberFormat="1" applyFont="1" applyBorder="1" applyAlignment="1">
      <alignment horizontal="left"/>
    </xf>
    <xf numFmtId="0" fontId="5" fillId="0" borderId="0" xfId="2" applyFont="1" applyBorder="1" applyAlignment="1">
      <alignment horizontal="distributed" vertical="center" justifyLastLine="1"/>
    </xf>
    <xf numFmtId="185" fontId="5" fillId="0" borderId="0" xfId="1" applyNumberFormat="1" applyFont="1" applyBorder="1" applyAlignment="1">
      <alignment vertical="center"/>
    </xf>
    <xf numFmtId="185" fontId="14" fillId="0" borderId="0" xfId="1" applyNumberFormat="1" applyFont="1" applyBorder="1" applyAlignment="1">
      <alignment vertical="center"/>
    </xf>
    <xf numFmtId="181" fontId="0" fillId="0" borderId="0" xfId="0" applyNumberFormat="1"/>
    <xf numFmtId="181" fontId="5" fillId="0" borderId="55" xfId="0" applyNumberFormat="1" applyFont="1" applyFill="1" applyBorder="1" applyAlignment="1">
      <alignment horizontal="right" vertical="center"/>
    </xf>
    <xf numFmtId="38" fontId="5" fillId="0" borderId="62" xfId="1" applyFont="1" applyFill="1" applyBorder="1" applyAlignment="1">
      <alignment horizontal="right" vertical="center"/>
    </xf>
    <xf numFmtId="38" fontId="5" fillId="0" borderId="55" xfId="1" applyFont="1" applyFill="1" applyBorder="1" applyAlignment="1">
      <alignment horizontal="right" vertical="center"/>
    </xf>
    <xf numFmtId="38" fontId="5" fillId="0" borderId="63" xfId="1" applyFont="1" applyFill="1" applyBorder="1" applyAlignment="1">
      <alignment horizontal="right" vertical="center"/>
    </xf>
    <xf numFmtId="181" fontId="5" fillId="0" borderId="64" xfId="0" applyNumberFormat="1" applyFont="1" applyFill="1" applyBorder="1" applyAlignment="1">
      <alignment horizontal="right" vertical="center"/>
    </xf>
    <xf numFmtId="49" fontId="7" fillId="0" borderId="0" xfId="2" applyNumberFormat="1" applyFont="1" applyBorder="1" applyAlignment="1">
      <alignment vertical="top"/>
    </xf>
    <xf numFmtId="49" fontId="3" fillId="0" borderId="0" xfId="2" applyNumberFormat="1" applyFont="1" applyBorder="1" applyAlignment="1">
      <alignment horizontal="right" vertical="top"/>
    </xf>
    <xf numFmtId="181" fontId="5" fillId="0" borderId="39" xfId="0" applyNumberFormat="1" applyFont="1" applyBorder="1" applyAlignment="1">
      <alignment horizontal="right" vertical="center"/>
    </xf>
    <xf numFmtId="181" fontId="5" fillId="0" borderId="65" xfId="0" applyNumberFormat="1" applyFont="1" applyBorder="1" applyAlignment="1">
      <alignment horizontal="right" vertical="center"/>
    </xf>
    <xf numFmtId="181" fontId="5" fillId="0" borderId="66" xfId="0" applyNumberFormat="1" applyFont="1" applyBorder="1" applyAlignment="1">
      <alignment horizontal="right" vertical="center"/>
    </xf>
    <xf numFmtId="181" fontId="5" fillId="0" borderId="67" xfId="0" applyNumberFormat="1" applyFont="1" applyBorder="1" applyAlignment="1">
      <alignment horizontal="right" vertical="center"/>
    </xf>
    <xf numFmtId="182" fontId="5" fillId="0" borderId="68" xfId="2" applyNumberFormat="1" applyBorder="1" applyAlignment="1">
      <alignment vertical="center"/>
    </xf>
    <xf numFmtId="49" fontId="2" fillId="0" borderId="0" xfId="0" applyNumberFormat="1" applyFont="1" applyBorder="1"/>
    <xf numFmtId="181" fontId="5" fillId="0" borderId="69" xfId="0" applyNumberFormat="1" applyFont="1" applyBorder="1" applyAlignment="1">
      <alignment horizontal="right" vertical="center"/>
    </xf>
    <xf numFmtId="38" fontId="5" fillId="0" borderId="70" xfId="1" applyFont="1" applyBorder="1" applyAlignment="1">
      <alignment horizontal="right" vertical="center"/>
    </xf>
    <xf numFmtId="181" fontId="5" fillId="0" borderId="71" xfId="0" applyNumberFormat="1" applyFont="1" applyBorder="1" applyAlignment="1">
      <alignment horizontal="right" vertical="center"/>
    </xf>
    <xf numFmtId="0" fontId="8" fillId="0" borderId="0" xfId="2" applyFont="1" applyFill="1" applyBorder="1" applyAlignment="1">
      <alignment horizontal="left" vertical="top"/>
    </xf>
    <xf numFmtId="0" fontId="14" fillId="0" borderId="0" xfId="2" applyFont="1" applyFill="1" applyAlignment="1">
      <alignment vertical="top"/>
    </xf>
    <xf numFmtId="177" fontId="14" fillId="0" borderId="0" xfId="2" applyNumberFormat="1" applyFont="1" applyFill="1" applyAlignment="1">
      <alignment vertical="top"/>
    </xf>
    <xf numFmtId="181" fontId="14" fillId="0" borderId="0" xfId="2" applyNumberFormat="1" applyFont="1" applyFill="1" applyAlignment="1">
      <alignment vertical="top"/>
    </xf>
    <xf numFmtId="0" fontId="15" fillId="0" borderId="0" xfId="2" applyFont="1" applyFill="1" applyAlignment="1">
      <alignment horizontal="center" vertical="top"/>
    </xf>
    <xf numFmtId="0" fontId="5" fillId="0" borderId="0" xfId="2" applyFont="1" applyFill="1" applyAlignment="1">
      <alignment horizontal="center" vertical="center"/>
    </xf>
    <xf numFmtId="0" fontId="10" fillId="0" borderId="72" xfId="2" applyFont="1" applyFill="1" applyBorder="1" applyAlignment="1">
      <alignment horizontal="center" vertical="center"/>
    </xf>
    <xf numFmtId="0" fontId="5" fillId="0" borderId="73" xfId="2" applyFont="1" applyFill="1" applyBorder="1" applyAlignment="1">
      <alignment horizontal="center" vertical="center"/>
    </xf>
    <xf numFmtId="0" fontId="5" fillId="0" borderId="74" xfId="2" applyFont="1" applyFill="1" applyBorder="1" applyAlignment="1">
      <alignment horizontal="center" vertical="center"/>
    </xf>
    <xf numFmtId="0" fontId="5" fillId="0" borderId="75" xfId="2" applyFont="1" applyFill="1" applyBorder="1" applyAlignment="1">
      <alignment horizontal="center" vertical="center"/>
    </xf>
    <xf numFmtId="0" fontId="5" fillId="0" borderId="72" xfId="2" applyFont="1" applyFill="1" applyBorder="1" applyAlignment="1">
      <alignment horizontal="center" vertical="center"/>
    </xf>
    <xf numFmtId="38" fontId="5" fillId="0" borderId="76" xfId="1" applyFont="1" applyFill="1" applyBorder="1" applyAlignment="1">
      <alignment vertical="center"/>
    </xf>
    <xf numFmtId="0" fontId="5" fillId="0" borderId="0" xfId="2" applyFont="1" applyFill="1" applyAlignment="1">
      <alignment vertical="center"/>
    </xf>
    <xf numFmtId="38" fontId="5" fillId="0" borderId="77" xfId="1" applyFont="1" applyFill="1" applyBorder="1" applyAlignment="1">
      <alignment vertical="center"/>
    </xf>
    <xf numFmtId="38" fontId="5" fillId="0" borderId="78" xfId="1" applyFont="1" applyFill="1" applyBorder="1" applyAlignment="1">
      <alignment vertical="center"/>
    </xf>
    <xf numFmtId="38" fontId="5" fillId="0" borderId="79" xfId="1" applyFont="1" applyFill="1" applyBorder="1" applyAlignment="1">
      <alignment vertical="center"/>
    </xf>
    <xf numFmtId="38" fontId="5" fillId="0" borderId="26" xfId="1" applyFont="1" applyFill="1" applyBorder="1" applyAlignment="1">
      <alignment vertical="center"/>
    </xf>
    <xf numFmtId="38" fontId="5" fillId="0" borderId="80" xfId="1" applyFont="1" applyFill="1" applyBorder="1" applyAlignment="1">
      <alignment vertical="center"/>
    </xf>
    <xf numFmtId="0" fontId="14" fillId="0" borderId="0" xfId="2" applyFont="1" applyFill="1" applyAlignment="1">
      <alignment vertical="center"/>
    </xf>
    <xf numFmtId="183" fontId="5" fillId="0" borderId="0" xfId="2" applyNumberFormat="1" applyFont="1" applyFill="1" applyBorder="1" applyAlignment="1">
      <alignment vertical="center"/>
    </xf>
    <xf numFmtId="0" fontId="3" fillId="0" borderId="0" xfId="2" applyFont="1" applyFill="1" applyAlignment="1"/>
    <xf numFmtId="0" fontId="3" fillId="0" borderId="0" xfId="2" applyFont="1" applyFill="1"/>
    <xf numFmtId="0" fontId="3" fillId="0" borderId="0" xfId="2" applyFont="1" applyFill="1" applyAlignment="1">
      <alignment horizontal="left"/>
    </xf>
    <xf numFmtId="182" fontId="0" fillId="0" borderId="0" xfId="0" applyNumberFormat="1" applyBorder="1" applyAlignment="1">
      <alignment vertical="center"/>
    </xf>
    <xf numFmtId="38" fontId="5" fillId="0" borderId="25" xfId="1" applyFont="1" applyFill="1" applyBorder="1" applyAlignment="1">
      <alignment vertical="center"/>
    </xf>
    <xf numFmtId="38" fontId="5" fillId="0" borderId="81" xfId="1" applyNumberFormat="1" applyFont="1" applyFill="1" applyBorder="1" applyAlignment="1">
      <alignment vertical="center"/>
    </xf>
    <xf numFmtId="3" fontId="5" fillId="0" borderId="24" xfId="1" applyNumberFormat="1" applyFont="1" applyFill="1" applyBorder="1" applyAlignment="1">
      <alignment vertical="center"/>
    </xf>
    <xf numFmtId="3" fontId="5" fillId="0" borderId="82" xfId="1" applyNumberFormat="1" applyFont="1" applyFill="1" applyBorder="1" applyAlignment="1">
      <alignment vertical="center"/>
    </xf>
    <xf numFmtId="3" fontId="5" fillId="0" borderId="83" xfId="1" applyNumberFormat="1" applyFont="1" applyFill="1" applyBorder="1" applyAlignment="1">
      <alignment vertical="center"/>
    </xf>
    <xf numFmtId="3" fontId="5" fillId="0" borderId="84" xfId="1" applyNumberFormat="1" applyFont="1" applyFill="1" applyBorder="1" applyAlignment="1">
      <alignment vertical="center"/>
    </xf>
    <xf numFmtId="3" fontId="5" fillId="0" borderId="85" xfId="1" applyNumberFormat="1" applyFont="1" applyFill="1" applyBorder="1" applyAlignment="1">
      <alignment vertical="center"/>
    </xf>
    <xf numFmtId="3" fontId="5" fillId="0" borderId="86" xfId="1" applyNumberFormat="1" applyFont="1" applyFill="1" applyBorder="1" applyAlignment="1">
      <alignment vertical="center"/>
    </xf>
    <xf numFmtId="3" fontId="5" fillId="0" borderId="87" xfId="1" applyNumberFormat="1" applyFont="1" applyFill="1" applyBorder="1" applyAlignment="1">
      <alignment vertical="center"/>
    </xf>
    <xf numFmtId="3" fontId="5" fillId="0" borderId="26" xfId="1" applyNumberFormat="1" applyFont="1" applyFill="1" applyBorder="1" applyAlignment="1">
      <alignment vertical="center"/>
    </xf>
    <xf numFmtId="3" fontId="5" fillId="0" borderId="80" xfId="1" applyNumberFormat="1" applyFont="1" applyFill="1" applyBorder="1" applyAlignment="1">
      <alignment vertical="center"/>
    </xf>
    <xf numFmtId="3" fontId="5" fillId="0" borderId="86" xfId="1" applyNumberFormat="1" applyFont="1" applyFill="1" applyBorder="1" applyAlignment="1">
      <alignment horizontal="right" vertical="center"/>
    </xf>
    <xf numFmtId="3" fontId="5" fillId="0" borderId="85" xfId="1" applyNumberFormat="1" applyFont="1" applyFill="1" applyBorder="1" applyAlignment="1">
      <alignment horizontal="right" vertical="center"/>
    </xf>
    <xf numFmtId="38" fontId="5" fillId="0" borderId="88" xfId="1" applyFont="1" applyFill="1" applyBorder="1" applyAlignment="1">
      <alignment vertical="center"/>
    </xf>
    <xf numFmtId="38" fontId="5" fillId="0" borderId="89" xfId="1" applyFont="1" applyFill="1" applyBorder="1" applyAlignment="1">
      <alignment vertical="center"/>
    </xf>
    <xf numFmtId="38" fontId="5" fillId="0" borderId="1" xfId="1" applyFont="1" applyFill="1" applyBorder="1" applyAlignment="1">
      <alignment vertical="center"/>
    </xf>
    <xf numFmtId="3" fontId="5" fillId="0" borderId="27" xfId="1" applyNumberFormat="1" applyFont="1" applyFill="1" applyBorder="1" applyAlignment="1">
      <alignment horizontal="right" vertical="center"/>
    </xf>
    <xf numFmtId="3" fontId="5" fillId="0" borderId="41" xfId="1" applyNumberFormat="1" applyFont="1" applyFill="1" applyBorder="1" applyAlignment="1">
      <alignment horizontal="right" vertical="center"/>
    </xf>
    <xf numFmtId="49" fontId="5" fillId="0" borderId="0" xfId="2" applyNumberFormat="1" applyFont="1" applyBorder="1" applyAlignment="1">
      <alignment vertical="center"/>
    </xf>
    <xf numFmtId="0" fontId="5" fillId="0" borderId="0" xfId="2" applyFont="1" applyFill="1" applyBorder="1" applyAlignment="1"/>
    <xf numFmtId="0" fontId="5" fillId="0" borderId="0" xfId="2" applyFont="1" applyFill="1" applyBorder="1" applyAlignment="1">
      <alignment horizontal="center" vertical="center"/>
    </xf>
    <xf numFmtId="3" fontId="5" fillId="0" borderId="0" xfId="1" applyNumberFormat="1" applyFont="1" applyFill="1" applyBorder="1" applyAlignment="1">
      <alignment vertical="center"/>
    </xf>
    <xf numFmtId="38" fontId="5" fillId="0" borderId="0" xfId="1" applyFont="1" applyFill="1" applyBorder="1" applyAlignment="1">
      <alignment vertical="center"/>
    </xf>
    <xf numFmtId="38" fontId="5" fillId="0" borderId="24" xfId="1" applyFont="1" applyFill="1" applyBorder="1" applyAlignment="1">
      <alignment vertical="center"/>
    </xf>
    <xf numFmtId="38" fontId="5" fillId="0" borderId="27" xfId="1" applyFont="1" applyFill="1" applyBorder="1" applyAlignment="1">
      <alignment vertical="center"/>
    </xf>
    <xf numFmtId="181" fontId="5" fillId="0" borderId="0" xfId="2" applyNumberFormat="1" applyFont="1" applyAlignment="1">
      <alignment horizontal="left" vertical="top"/>
    </xf>
    <xf numFmtId="0" fontId="0" fillId="0" borderId="0" xfId="0" applyAlignment="1">
      <alignment horizontal="left" vertical="top"/>
    </xf>
    <xf numFmtId="38" fontId="5" fillId="0" borderId="0" xfId="1" applyFont="1" applyBorder="1" applyAlignment="1">
      <alignment vertical="center"/>
    </xf>
    <xf numFmtId="38" fontId="27" fillId="0" borderId="0" xfId="1" applyFont="1" applyBorder="1" applyAlignment="1">
      <alignment vertical="center"/>
    </xf>
    <xf numFmtId="185" fontId="27" fillId="0" borderId="0" xfId="1" applyNumberFormat="1" applyFont="1" applyBorder="1" applyAlignment="1">
      <alignment vertical="center"/>
    </xf>
    <xf numFmtId="0" fontId="4" fillId="0" borderId="0" xfId="0" applyNumberFormat="1" applyFont="1" applyBorder="1" applyAlignment="1">
      <alignment horizontal="center" vertical="center" wrapText="1"/>
    </xf>
    <xf numFmtId="49" fontId="5" fillId="0" borderId="0" xfId="2" applyNumberFormat="1" applyFont="1" applyAlignment="1">
      <alignment horizontal="right"/>
    </xf>
    <xf numFmtId="0" fontId="6" fillId="0" borderId="0" xfId="0" applyFont="1" applyAlignment="1">
      <alignment horizontal="justify" vertical="top" wrapText="1"/>
    </xf>
    <xf numFmtId="49" fontId="6" fillId="0" borderId="93" xfId="2" applyNumberFormat="1" applyFont="1" applyBorder="1" applyAlignment="1">
      <alignment horizontal="center" vertical="center"/>
    </xf>
    <xf numFmtId="49" fontId="6" fillId="0" borderId="94" xfId="2" applyNumberFormat="1" applyFont="1" applyBorder="1" applyAlignment="1">
      <alignment horizontal="center" vertical="center"/>
    </xf>
    <xf numFmtId="49" fontId="5" fillId="0" borderId="0" xfId="2" applyNumberFormat="1" applyAlignment="1">
      <alignment horizontal="right"/>
    </xf>
    <xf numFmtId="181" fontId="32" fillId="0" borderId="95" xfId="0" applyNumberFormat="1" applyFont="1" applyBorder="1" applyAlignment="1">
      <alignment horizontal="right" vertical="center"/>
    </xf>
    <xf numFmtId="181" fontId="32" fillId="0" borderId="96" xfId="0" applyNumberFormat="1" applyFont="1" applyBorder="1" applyAlignment="1">
      <alignment horizontal="right" vertical="center"/>
    </xf>
    <xf numFmtId="49" fontId="32" fillId="0" borderId="97" xfId="0" applyNumberFormat="1" applyFont="1" applyBorder="1" applyAlignment="1">
      <alignment horizontal="right" vertical="center"/>
    </xf>
    <xf numFmtId="179" fontId="14" fillId="0" borderId="57" xfId="0" applyNumberFormat="1" applyFont="1" applyBorder="1" applyAlignment="1">
      <alignment horizontal="right" vertical="center"/>
    </xf>
    <xf numFmtId="179" fontId="14" fillId="0" borderId="58" xfId="0" applyNumberFormat="1" applyFont="1" applyBorder="1" applyAlignment="1">
      <alignment horizontal="right" vertical="center"/>
    </xf>
    <xf numFmtId="179" fontId="14" fillId="0" borderId="98" xfId="0" applyNumberFormat="1" applyFont="1" applyBorder="1" applyAlignment="1">
      <alignment horizontal="right" vertical="center"/>
    </xf>
    <xf numFmtId="179" fontId="14" fillId="0" borderId="99" xfId="0" applyNumberFormat="1" applyFont="1" applyBorder="1" applyAlignment="1">
      <alignment horizontal="right" vertical="center"/>
    </xf>
    <xf numFmtId="179" fontId="14" fillId="0" borderId="100" xfId="0" applyNumberFormat="1" applyFont="1" applyBorder="1" applyAlignment="1">
      <alignment horizontal="right" vertical="center"/>
    </xf>
    <xf numFmtId="179" fontId="14" fillId="0" borderId="101" xfId="0" applyNumberFormat="1" applyFont="1" applyBorder="1" applyAlignment="1">
      <alignment horizontal="right" vertical="center"/>
    </xf>
    <xf numFmtId="178" fontId="33" fillId="0" borderId="102" xfId="0" applyNumberFormat="1" applyFont="1" applyBorder="1" applyAlignment="1">
      <alignment horizontal="right" vertical="center"/>
    </xf>
    <xf numFmtId="178" fontId="33" fillId="0" borderId="103" xfId="0" applyNumberFormat="1" applyFont="1" applyBorder="1" applyAlignment="1">
      <alignment horizontal="right" vertical="center"/>
    </xf>
    <xf numFmtId="178" fontId="33" fillId="0" borderId="104" xfId="0" applyNumberFormat="1" applyFont="1" applyBorder="1" applyAlignment="1">
      <alignment horizontal="right" vertical="center"/>
    </xf>
    <xf numFmtId="178" fontId="33" fillId="0" borderId="105" xfId="0" applyNumberFormat="1" applyFont="1" applyBorder="1" applyAlignment="1">
      <alignment horizontal="right" vertical="center"/>
    </xf>
    <xf numFmtId="178" fontId="33" fillId="0" borderId="106" xfId="0" applyNumberFormat="1" applyFont="1" applyBorder="1" applyAlignment="1">
      <alignment horizontal="right" vertical="center"/>
    </xf>
    <xf numFmtId="179" fontId="14" fillId="0" borderId="107" xfId="0" applyNumberFormat="1" applyFont="1" applyFill="1" applyBorder="1" applyAlignment="1">
      <alignment horizontal="right" vertical="center"/>
    </xf>
    <xf numFmtId="179" fontId="14" fillId="0" borderId="60" xfId="0" applyNumberFormat="1" applyFont="1" applyBorder="1" applyAlignment="1">
      <alignment horizontal="right" vertical="center"/>
    </xf>
    <xf numFmtId="179" fontId="14" fillId="0" borderId="61" xfId="0" applyNumberFormat="1" applyFont="1" applyBorder="1" applyAlignment="1">
      <alignment horizontal="right" vertical="center"/>
    </xf>
    <xf numFmtId="179" fontId="14" fillId="0" borderId="108" xfId="0" applyNumberFormat="1" applyFont="1" applyFill="1" applyBorder="1" applyAlignment="1">
      <alignment horizontal="right" vertical="center"/>
    </xf>
    <xf numFmtId="179" fontId="14" fillId="0" borderId="91" xfId="0" applyNumberFormat="1" applyFont="1" applyBorder="1" applyAlignment="1">
      <alignment horizontal="right" vertical="center"/>
    </xf>
    <xf numFmtId="179" fontId="14" fillId="0" borderId="109" xfId="0" applyNumberFormat="1" applyFont="1" applyBorder="1" applyAlignment="1">
      <alignment horizontal="right" vertical="center"/>
    </xf>
    <xf numFmtId="179" fontId="14" fillId="0" borderId="110" xfId="0" applyNumberFormat="1" applyFont="1" applyBorder="1" applyAlignment="1">
      <alignment horizontal="right" vertical="center"/>
    </xf>
    <xf numFmtId="180" fontId="14" fillId="0" borderId="111" xfId="2" applyNumberFormat="1" applyFont="1" applyBorder="1" applyAlignment="1">
      <alignment horizontal="right" vertical="center"/>
    </xf>
    <xf numFmtId="180" fontId="14" fillId="0" borderId="112" xfId="2" applyNumberFormat="1" applyFont="1" applyBorder="1" applyAlignment="1">
      <alignment horizontal="right" vertical="center"/>
    </xf>
    <xf numFmtId="182" fontId="14" fillId="0" borderId="112" xfId="2" applyNumberFormat="1" applyFont="1" applyBorder="1" applyAlignment="1">
      <alignment horizontal="right" vertical="center"/>
    </xf>
    <xf numFmtId="180" fontId="14" fillId="0" borderId="111" xfId="2" applyNumberFormat="1" applyFont="1" applyBorder="1" applyAlignment="1" applyProtection="1">
      <alignment horizontal="right" vertical="center"/>
    </xf>
    <xf numFmtId="182" fontId="14" fillId="0" borderId="113" xfId="2" applyNumberFormat="1" applyFont="1" applyBorder="1" applyAlignment="1">
      <alignment horizontal="right" vertical="center"/>
    </xf>
    <xf numFmtId="182" fontId="14" fillId="0" borderId="114" xfId="2" applyNumberFormat="1" applyFont="1" applyBorder="1" applyAlignment="1">
      <alignment horizontal="right" vertical="center"/>
    </xf>
    <xf numFmtId="180" fontId="14" fillId="0" borderId="113" xfId="2" applyNumberFormat="1" applyFont="1" applyBorder="1" applyAlignment="1" applyProtection="1">
      <alignment horizontal="right" vertical="center"/>
    </xf>
    <xf numFmtId="180" fontId="14" fillId="0" borderId="113" xfId="2" applyNumberFormat="1" applyFont="1" applyBorder="1" applyAlignment="1">
      <alignment horizontal="right" vertical="center"/>
    </xf>
    <xf numFmtId="180" fontId="20" fillId="0" borderId="111" xfId="2" applyNumberFormat="1" applyFont="1" applyBorder="1" applyAlignment="1">
      <alignment horizontal="right" vertical="center"/>
    </xf>
    <xf numFmtId="180" fontId="20" fillId="0" borderId="112" xfId="2" applyNumberFormat="1" applyFont="1" applyBorder="1" applyAlignment="1">
      <alignment horizontal="right" vertical="center"/>
    </xf>
    <xf numFmtId="180" fontId="20" fillId="0" borderId="111" xfId="2" applyNumberFormat="1" applyFont="1" applyBorder="1" applyAlignment="1" applyProtection="1">
      <alignment horizontal="right" vertical="center"/>
    </xf>
    <xf numFmtId="182" fontId="14" fillId="0" borderId="113" xfId="2" applyNumberFormat="1" applyFont="1" applyBorder="1" applyAlignment="1">
      <alignment vertical="center"/>
    </xf>
    <xf numFmtId="182" fontId="14" fillId="0" borderId="114" xfId="2" applyNumberFormat="1" applyFont="1" applyBorder="1" applyAlignment="1">
      <alignment vertical="center"/>
    </xf>
    <xf numFmtId="180" fontId="14" fillId="0" borderId="113" xfId="2" applyNumberFormat="1" applyFont="1" applyBorder="1" applyAlignment="1" applyProtection="1">
      <alignment vertical="center"/>
    </xf>
    <xf numFmtId="180" fontId="14" fillId="0" borderId="113" xfId="2" applyNumberFormat="1" applyFont="1" applyBorder="1" applyAlignment="1">
      <alignment vertical="center"/>
    </xf>
    <xf numFmtId="180" fontId="14" fillId="0" borderId="115" xfId="2" applyNumberFormat="1" applyFont="1" applyBorder="1" applyAlignment="1">
      <alignment vertical="center"/>
    </xf>
    <xf numFmtId="0" fontId="5" fillId="0" borderId="116" xfId="2" applyFont="1" applyBorder="1" applyAlignment="1">
      <alignment horizontal="centerContinuous" vertical="center"/>
    </xf>
    <xf numFmtId="0" fontId="5" fillId="0" borderId="117" xfId="2" applyFont="1" applyBorder="1" applyAlignment="1">
      <alignment horizontal="centerContinuous" vertical="center"/>
    </xf>
    <xf numFmtId="180" fontId="14" fillId="0" borderId="118" xfId="2" applyNumberFormat="1" applyFont="1" applyBorder="1" applyAlignment="1">
      <alignment horizontal="right" vertical="center"/>
    </xf>
    <xf numFmtId="182" fontId="14" fillId="0" borderId="119" xfId="2" applyNumberFormat="1" applyFont="1" applyBorder="1" applyAlignment="1">
      <alignment horizontal="right" vertical="center"/>
    </xf>
    <xf numFmtId="180" fontId="20" fillId="0" borderId="118" xfId="2" applyNumberFormat="1" applyFont="1" applyBorder="1" applyAlignment="1">
      <alignment horizontal="right" vertical="center"/>
    </xf>
    <xf numFmtId="182" fontId="14" fillId="0" borderId="119" xfId="2" applyNumberFormat="1" applyFont="1" applyBorder="1" applyAlignment="1">
      <alignment vertical="center"/>
    </xf>
    <xf numFmtId="184" fontId="15" fillId="0" borderId="120" xfId="2" applyNumberFormat="1" applyFont="1" applyBorder="1" applyAlignment="1" applyProtection="1">
      <alignment horizontal="right" vertical="center"/>
    </xf>
    <xf numFmtId="0" fontId="5" fillId="0" borderId="121" xfId="2" applyFont="1" applyBorder="1" applyAlignment="1">
      <alignment horizontal="centerContinuous" vertical="center"/>
    </xf>
    <xf numFmtId="0" fontId="5" fillId="0" borderId="104" xfId="2" applyFont="1" applyBorder="1" applyAlignment="1">
      <alignment horizontal="centerContinuous" vertical="center"/>
    </xf>
    <xf numFmtId="0" fontId="5" fillId="0" borderId="122" xfId="2" applyFont="1" applyBorder="1" applyAlignment="1">
      <alignment horizontal="centerContinuous" vertical="center"/>
    </xf>
    <xf numFmtId="182" fontId="14" fillId="0" borderId="123" xfId="2" applyNumberFormat="1" applyFont="1" applyBorder="1" applyAlignment="1">
      <alignment horizontal="right" vertical="center"/>
    </xf>
    <xf numFmtId="182" fontId="14" fillId="0" borderId="124" xfId="2" applyNumberFormat="1" applyFont="1" applyBorder="1" applyAlignment="1">
      <alignment horizontal="right" vertical="center"/>
    </xf>
    <xf numFmtId="180" fontId="20" fillId="0" borderId="123" xfId="2" applyNumberFormat="1" applyFont="1" applyBorder="1" applyAlignment="1">
      <alignment horizontal="right" vertical="center"/>
    </xf>
    <xf numFmtId="182" fontId="14" fillId="0" borderId="124" xfId="2" applyNumberFormat="1" applyFont="1" applyBorder="1" applyAlignment="1">
      <alignment vertical="center"/>
    </xf>
    <xf numFmtId="184" fontId="15" fillId="0" borderId="125" xfId="2" applyNumberFormat="1" applyFont="1" applyBorder="1" applyAlignment="1" applyProtection="1">
      <alignment horizontal="right" vertical="center"/>
    </xf>
    <xf numFmtId="0" fontId="5" fillId="0" borderId="126" xfId="2" applyFont="1" applyBorder="1" applyAlignment="1">
      <alignment vertical="center"/>
    </xf>
    <xf numFmtId="180" fontId="14" fillId="0" borderId="123" xfId="2" applyNumberFormat="1" applyFont="1" applyBorder="1" applyAlignment="1">
      <alignment horizontal="right" vertical="center"/>
    </xf>
    <xf numFmtId="180" fontId="14" fillId="0" borderId="124" xfId="2" applyNumberFormat="1" applyFont="1" applyBorder="1" applyAlignment="1">
      <alignment horizontal="right" vertical="center"/>
    </xf>
    <xf numFmtId="180" fontId="14" fillId="0" borderId="124" xfId="2" applyNumberFormat="1" applyFont="1" applyBorder="1" applyAlignment="1">
      <alignment vertical="center"/>
    </xf>
    <xf numFmtId="181" fontId="5" fillId="0" borderId="127" xfId="2" applyNumberFormat="1" applyFont="1" applyBorder="1" applyAlignment="1">
      <alignment horizontal="centerContinuous" vertical="center"/>
    </xf>
    <xf numFmtId="181" fontId="5" fillId="0" borderId="128" xfId="2" applyNumberFormat="1" applyFont="1" applyBorder="1" applyAlignment="1">
      <alignment horizontal="centerContinuous" vertical="center"/>
    </xf>
    <xf numFmtId="0" fontId="5" fillId="0" borderId="129" xfId="2" applyFont="1" applyBorder="1" applyAlignment="1">
      <alignment horizontal="center" vertical="center"/>
    </xf>
    <xf numFmtId="0" fontId="5" fillId="0" borderId="127" xfId="2" applyFont="1" applyBorder="1" applyAlignment="1">
      <alignment horizontal="centerContinuous" vertical="center"/>
    </xf>
    <xf numFmtId="0" fontId="5" fillId="0" borderId="128" xfId="2" applyFont="1" applyBorder="1" applyAlignment="1">
      <alignment horizontal="centerContinuous" vertical="center"/>
    </xf>
    <xf numFmtId="181" fontId="20" fillId="0" borderId="0" xfId="2" applyNumberFormat="1" applyFont="1" applyBorder="1" applyAlignment="1">
      <alignment horizontal="centerContinuous" vertical="center"/>
    </xf>
    <xf numFmtId="181" fontId="20" fillId="0" borderId="88" xfId="2" applyNumberFormat="1" applyFont="1" applyBorder="1" applyAlignment="1">
      <alignment horizontal="centerContinuous" vertical="center"/>
    </xf>
    <xf numFmtId="0" fontId="20" fillId="0" borderId="129" xfId="2" applyFont="1" applyBorder="1" applyAlignment="1">
      <alignment horizontal="center" vertical="center"/>
    </xf>
    <xf numFmtId="184" fontId="15" fillId="0" borderId="130" xfId="2" applyNumberFormat="1" applyFont="1" applyBorder="1" applyAlignment="1" applyProtection="1">
      <alignment vertical="center"/>
    </xf>
    <xf numFmtId="180" fontId="14" fillId="0" borderId="131" xfId="2" applyNumberFormat="1" applyFont="1" applyBorder="1" applyAlignment="1">
      <alignment horizontal="right" vertical="center"/>
    </xf>
    <xf numFmtId="180" fontId="14" fillId="0" borderId="115" xfId="2" applyNumberFormat="1" applyFont="1" applyBorder="1" applyAlignment="1">
      <alignment horizontal="right" vertical="center"/>
    </xf>
    <xf numFmtId="180" fontId="20" fillId="0" borderId="131" xfId="2" applyNumberFormat="1" applyFont="1" applyBorder="1" applyAlignment="1">
      <alignment horizontal="right" vertical="center"/>
    </xf>
    <xf numFmtId="0" fontId="6" fillId="0" borderId="0" xfId="0" applyFont="1" applyBorder="1" applyAlignment="1">
      <alignment horizontal="justify"/>
    </xf>
    <xf numFmtId="0" fontId="17" fillId="0" borderId="0" xfId="0" applyFont="1" applyBorder="1" applyAlignment="1">
      <alignment horizontal="justify"/>
    </xf>
    <xf numFmtId="0" fontId="34" fillId="0" borderId="0" xfId="0" applyFont="1" applyFill="1" applyAlignment="1">
      <alignment horizontal="justify" vertical="top" wrapText="1"/>
    </xf>
    <xf numFmtId="0" fontId="34" fillId="0" borderId="0" xfId="0" applyFont="1" applyFill="1" applyAlignment="1">
      <alignment vertical="top" wrapText="1"/>
    </xf>
    <xf numFmtId="0" fontId="5" fillId="0" borderId="0" xfId="2" applyFont="1" applyFill="1" applyAlignment="1">
      <alignment horizontal="right"/>
    </xf>
    <xf numFmtId="38" fontId="5" fillId="0" borderId="132" xfId="1" applyFont="1" applyFill="1" applyBorder="1" applyAlignment="1">
      <alignment vertical="center"/>
    </xf>
    <xf numFmtId="38" fontId="5" fillId="0" borderId="133" xfId="1" applyFont="1" applyFill="1" applyBorder="1" applyAlignment="1">
      <alignment vertical="center"/>
    </xf>
    <xf numFmtId="38" fontId="5" fillId="0" borderId="134" xfId="1" applyFont="1" applyFill="1" applyBorder="1" applyAlignment="1">
      <alignment vertical="center"/>
    </xf>
    <xf numFmtId="38" fontId="5" fillId="0" borderId="135" xfId="1" applyFont="1" applyFill="1" applyBorder="1" applyAlignment="1">
      <alignment vertical="center"/>
    </xf>
    <xf numFmtId="38" fontId="5" fillId="0" borderId="110" xfId="1" applyFont="1" applyFill="1" applyBorder="1" applyAlignment="1">
      <alignment vertical="center"/>
    </xf>
    <xf numFmtId="183" fontId="14" fillId="0" borderId="136" xfId="2" applyNumberFormat="1" applyFont="1" applyFill="1" applyBorder="1" applyAlignment="1">
      <alignment vertical="center"/>
    </xf>
    <xf numFmtId="183" fontId="14" fillId="0" borderId="137" xfId="2" applyNumberFormat="1" applyFont="1" applyFill="1" applyBorder="1" applyAlignment="1">
      <alignment vertical="center"/>
    </xf>
    <xf numFmtId="183" fontId="14" fillId="0" borderId="138" xfId="2" applyNumberFormat="1" applyFont="1" applyFill="1" applyBorder="1" applyAlignment="1">
      <alignment vertical="center"/>
    </xf>
    <xf numFmtId="183" fontId="14" fillId="0" borderId="139" xfId="2" applyNumberFormat="1" applyFont="1" applyFill="1" applyBorder="1" applyAlignment="1">
      <alignment vertical="center"/>
    </xf>
    <xf numFmtId="183" fontId="14" fillId="0" borderId="99" xfId="2" applyNumberFormat="1" applyFont="1" applyFill="1" applyBorder="1" applyAlignment="1">
      <alignment vertical="center"/>
    </xf>
    <xf numFmtId="184" fontId="5" fillId="0" borderId="79" xfId="2" applyNumberFormat="1" applyFont="1" applyFill="1" applyBorder="1" applyAlignment="1">
      <alignment vertical="center"/>
    </xf>
    <xf numFmtId="184" fontId="5" fillId="0" borderId="80" xfId="2" applyNumberFormat="1" applyFont="1" applyFill="1" applyBorder="1" applyAlignment="1">
      <alignment vertical="center"/>
    </xf>
    <xf numFmtId="184" fontId="5" fillId="0" borderId="27" xfId="2" applyNumberFormat="1" applyFont="1" applyFill="1" applyBorder="1" applyAlignment="1">
      <alignment vertical="center"/>
    </xf>
    <xf numFmtId="0" fontId="5" fillId="0" borderId="38" xfId="2" applyFont="1" applyFill="1" applyBorder="1" applyAlignment="1">
      <alignment horizontal="centerContinuous" vertical="center"/>
    </xf>
    <xf numFmtId="0" fontId="5" fillId="0" borderId="140" xfId="2" applyFont="1" applyFill="1" applyBorder="1" applyAlignment="1">
      <alignment horizontal="centerContinuous" vertical="center"/>
    </xf>
    <xf numFmtId="0" fontId="5" fillId="0" borderId="141" xfId="2" applyFont="1" applyFill="1" applyBorder="1" applyAlignment="1">
      <alignment horizontal="centerContinuous" vertical="center"/>
    </xf>
    <xf numFmtId="0" fontId="5" fillId="0" borderId="41" xfId="2" applyFont="1" applyFill="1" applyBorder="1" applyAlignment="1">
      <alignment horizontal="centerContinuous" vertical="center"/>
    </xf>
    <xf numFmtId="0" fontId="5" fillId="0" borderId="142" xfId="2" applyFont="1" applyFill="1" applyBorder="1" applyAlignment="1">
      <alignment horizontal="centerContinuous" vertical="center"/>
    </xf>
    <xf numFmtId="0" fontId="10" fillId="0" borderId="143" xfId="2" applyFont="1" applyFill="1" applyBorder="1" applyAlignment="1">
      <alignment horizontal="center" vertical="center"/>
    </xf>
    <xf numFmtId="38" fontId="5" fillId="0" borderId="67" xfId="1" applyFont="1" applyFill="1" applyBorder="1" applyAlignment="1">
      <alignment vertical="center"/>
    </xf>
    <xf numFmtId="183" fontId="14" fillId="0" borderId="144" xfId="2" applyNumberFormat="1" applyFont="1" applyFill="1" applyBorder="1" applyAlignment="1">
      <alignment vertical="center"/>
    </xf>
    <xf numFmtId="183" fontId="14" fillId="0" borderId="42" xfId="2" applyNumberFormat="1" applyFont="1" applyFill="1" applyBorder="1" applyAlignment="1">
      <alignment vertical="center"/>
    </xf>
    <xf numFmtId="183" fontId="14" fillId="0" borderId="145" xfId="2" applyNumberFormat="1" applyFont="1" applyFill="1" applyBorder="1" applyAlignment="1">
      <alignment vertical="center"/>
    </xf>
    <xf numFmtId="183" fontId="14" fillId="0" borderId="43" xfId="2" applyNumberFormat="1" applyFont="1" applyFill="1" applyBorder="1" applyAlignment="1">
      <alignment vertical="center"/>
    </xf>
    <xf numFmtId="183" fontId="14" fillId="0" borderId="146" xfId="2" applyNumberFormat="1" applyFont="1" applyFill="1" applyBorder="1" applyAlignment="1">
      <alignment vertical="center"/>
    </xf>
    <xf numFmtId="0" fontId="6" fillId="0" borderId="147" xfId="2" applyFont="1" applyBorder="1" applyAlignment="1">
      <alignment horizontal="centerContinuous" vertical="center"/>
    </xf>
    <xf numFmtId="0" fontId="5" fillId="0" borderId="148" xfId="2" applyFont="1" applyBorder="1" applyAlignment="1">
      <alignment horizontal="center" vertical="center"/>
    </xf>
    <xf numFmtId="181" fontId="15" fillId="0" borderId="149" xfId="2" applyNumberFormat="1" applyFont="1" applyBorder="1" applyAlignment="1" applyProtection="1">
      <alignment horizontal="right" vertical="center"/>
    </xf>
    <xf numFmtId="181" fontId="15" fillId="0" borderId="150" xfId="2" applyNumberFormat="1" applyFont="1" applyBorder="1" applyAlignment="1" applyProtection="1">
      <alignment horizontal="right" vertical="center"/>
    </xf>
    <xf numFmtId="181" fontId="15" fillId="0" borderId="151" xfId="2" applyNumberFormat="1" applyFont="1" applyBorder="1" applyAlignment="1" applyProtection="1">
      <alignment horizontal="right" vertical="center"/>
    </xf>
    <xf numFmtId="181" fontId="15" fillId="0" borderId="152" xfId="2" applyNumberFormat="1" applyFont="1" applyBorder="1" applyAlignment="1" applyProtection="1">
      <alignment horizontal="right" vertical="center"/>
    </xf>
    <xf numFmtId="181" fontId="15" fillId="0" borderId="153" xfId="2" applyNumberFormat="1" applyFont="1" applyBorder="1" applyAlignment="1" applyProtection="1">
      <alignment horizontal="right" vertical="center"/>
    </xf>
    <xf numFmtId="181" fontId="15" fillId="0" borderId="154" xfId="2" applyNumberFormat="1" applyFont="1" applyBorder="1" applyAlignment="1" applyProtection="1">
      <alignment horizontal="right" vertical="center"/>
    </xf>
    <xf numFmtId="181" fontId="15" fillId="0" borderId="155" xfId="2" applyNumberFormat="1" applyFont="1" applyBorder="1" applyAlignment="1" applyProtection="1">
      <alignment horizontal="right" vertical="center"/>
    </xf>
    <xf numFmtId="181" fontId="15" fillId="0" borderId="156" xfId="2" applyNumberFormat="1" applyFont="1" applyBorder="1" applyAlignment="1">
      <alignment horizontal="right" vertical="center"/>
    </xf>
    <xf numFmtId="181" fontId="15" fillId="0" borderId="157" xfId="2" applyNumberFormat="1" applyFont="1" applyBorder="1" applyAlignment="1">
      <alignment horizontal="right" vertical="center"/>
    </xf>
    <xf numFmtId="0" fontId="4" fillId="0" borderId="158" xfId="2" applyFont="1" applyBorder="1" applyAlignment="1">
      <alignment horizontal="center" vertical="center"/>
    </xf>
    <xf numFmtId="176" fontId="14" fillId="0" borderId="137" xfId="2" applyNumberFormat="1" applyFont="1" applyBorder="1" applyAlignment="1">
      <alignment vertical="center"/>
    </xf>
    <xf numFmtId="176" fontId="14" fillId="0" borderId="139" xfId="2" applyNumberFormat="1" applyFont="1" applyBorder="1" applyAlignment="1">
      <alignment vertical="center"/>
    </xf>
    <xf numFmtId="176" fontId="14" fillId="0" borderId="159" xfId="2" applyNumberFormat="1" applyFont="1" applyBorder="1" applyAlignment="1" applyProtection="1">
      <alignment vertical="center"/>
    </xf>
    <xf numFmtId="176" fontId="14" fillId="0" borderId="137" xfId="0" applyNumberFormat="1" applyFont="1" applyBorder="1" applyAlignment="1">
      <alignment vertical="center"/>
    </xf>
    <xf numFmtId="176" fontId="14" fillId="0" borderId="139" xfId="2" applyNumberFormat="1" applyFont="1" applyBorder="1" applyAlignment="1" applyProtection="1">
      <alignment vertical="center"/>
    </xf>
    <xf numFmtId="176" fontId="14" fillId="0" borderId="159" xfId="0" applyNumberFormat="1" applyFont="1" applyBorder="1" applyAlignment="1">
      <alignment vertical="center"/>
    </xf>
    <xf numFmtId="176" fontId="14" fillId="0" borderId="139" xfId="0" applyNumberFormat="1" applyFont="1" applyBorder="1" applyAlignment="1">
      <alignment vertical="center"/>
    </xf>
    <xf numFmtId="176" fontId="14" fillId="0" borderId="160" xfId="2" applyNumberFormat="1" applyFont="1" applyBorder="1" applyAlignment="1" applyProtection="1">
      <alignment vertical="center"/>
    </xf>
    <xf numFmtId="176" fontId="14" fillId="0" borderId="81" xfId="2" applyNumberFormat="1" applyFont="1" applyBorder="1" applyAlignment="1">
      <alignment vertical="center"/>
    </xf>
    <xf numFmtId="176" fontId="14" fillId="0" borderId="161" xfId="2" applyNumberFormat="1" applyFont="1" applyBorder="1" applyAlignment="1">
      <alignment vertical="center"/>
    </xf>
    <xf numFmtId="176" fontId="14" fillId="0" borderId="162" xfId="2" applyNumberFormat="1" applyFont="1" applyBorder="1" applyAlignment="1" applyProtection="1">
      <alignment vertical="center"/>
    </xf>
    <xf numFmtId="176" fontId="14" fillId="0" borderId="81" xfId="0" applyNumberFormat="1" applyFont="1" applyBorder="1" applyAlignment="1">
      <alignment vertical="center"/>
    </xf>
    <xf numFmtId="176" fontId="14" fillId="0" borderId="161" xfId="2" applyNumberFormat="1" applyFont="1" applyBorder="1" applyAlignment="1" applyProtection="1">
      <alignment vertical="center"/>
    </xf>
    <xf numFmtId="176" fontId="14" fillId="0" borderId="162" xfId="0" applyNumberFormat="1" applyFont="1" applyBorder="1" applyAlignment="1">
      <alignment vertical="center"/>
    </xf>
    <xf numFmtId="176" fontId="14" fillId="0" borderId="161" xfId="0" applyNumberFormat="1" applyFont="1" applyBorder="1" applyAlignment="1">
      <alignment vertical="center"/>
    </xf>
    <xf numFmtId="176" fontId="14" fillId="0" borderId="141" xfId="2" applyNumberFormat="1" applyFont="1" applyBorder="1" applyAlignment="1" applyProtection="1">
      <alignment vertical="center"/>
    </xf>
    <xf numFmtId="176" fontId="20" fillId="0" borderId="133" xfId="0" applyNumberFormat="1" applyFont="1" applyBorder="1" applyAlignment="1">
      <alignment vertical="center"/>
    </xf>
    <xf numFmtId="176" fontId="20" fillId="0" borderId="135" xfId="2" applyNumberFormat="1" applyFont="1" applyBorder="1" applyAlignment="1">
      <alignment vertical="center"/>
    </xf>
    <xf numFmtId="176" fontId="20" fillId="0" borderId="163" xfId="2" applyNumberFormat="1" applyFont="1" applyBorder="1" applyAlignment="1" applyProtection="1">
      <alignment vertical="center"/>
    </xf>
    <xf numFmtId="176" fontId="20" fillId="0" borderId="135" xfId="2" applyNumberFormat="1" applyFont="1" applyBorder="1" applyAlignment="1" applyProtection="1">
      <alignment vertical="center"/>
    </xf>
    <xf numFmtId="176" fontId="20" fillId="0" borderId="163" xfId="0" applyNumberFormat="1" applyFont="1" applyBorder="1" applyAlignment="1">
      <alignment vertical="center"/>
    </xf>
    <xf numFmtId="176" fontId="20" fillId="0" borderId="133" xfId="2" applyNumberFormat="1" applyFont="1" applyBorder="1" applyAlignment="1">
      <alignment vertical="center"/>
    </xf>
    <xf numFmtId="176" fontId="20" fillId="0" borderId="135" xfId="0" applyNumberFormat="1" applyFont="1" applyBorder="1" applyAlignment="1">
      <alignment vertical="center"/>
    </xf>
    <xf numFmtId="176" fontId="20" fillId="0" borderId="142" xfId="2" applyNumberFormat="1" applyFont="1" applyBorder="1" applyAlignment="1" applyProtection="1">
      <alignment vertical="center"/>
    </xf>
    <xf numFmtId="176" fontId="14" fillId="0" borderId="42" xfId="0" applyNumberFormat="1" applyFont="1" applyBorder="1" applyAlignment="1">
      <alignment vertical="center"/>
    </xf>
    <xf numFmtId="176" fontId="14" fillId="0" borderId="43" xfId="2" applyNumberFormat="1" applyFont="1" applyBorder="1" applyAlignment="1">
      <alignment vertical="center"/>
    </xf>
    <xf numFmtId="176" fontId="14" fillId="0" borderId="34" xfId="2" applyNumberFormat="1" applyFont="1" applyBorder="1" applyAlignment="1" applyProtection="1">
      <alignment vertical="center"/>
    </xf>
    <xf numFmtId="176" fontId="14" fillId="0" borderId="43" xfId="2" applyNumberFormat="1" applyFont="1" applyBorder="1" applyAlignment="1" applyProtection="1">
      <alignment vertical="center"/>
    </xf>
    <xf numFmtId="176" fontId="14" fillId="0" borderId="34" xfId="0" applyNumberFormat="1" applyFont="1" applyBorder="1" applyAlignment="1">
      <alignment vertical="center"/>
    </xf>
    <xf numFmtId="176" fontId="14" fillId="0" borderId="42" xfId="2" applyNumberFormat="1" applyFont="1" applyBorder="1" applyAlignment="1">
      <alignment vertical="center"/>
    </xf>
    <xf numFmtId="176" fontId="14" fillId="0" borderId="43" xfId="0" applyNumberFormat="1" applyFont="1" applyBorder="1" applyAlignment="1">
      <alignment vertical="center"/>
    </xf>
    <xf numFmtId="176" fontId="14" fillId="0" borderId="164" xfId="2" applyNumberFormat="1" applyFont="1" applyBorder="1" applyAlignment="1" applyProtection="1">
      <alignment vertical="center"/>
    </xf>
    <xf numFmtId="0" fontId="15" fillId="0" borderId="0" xfId="2" applyFont="1" applyAlignment="1">
      <alignment horizontal="right"/>
    </xf>
    <xf numFmtId="38" fontId="5" fillId="0" borderId="165" xfId="1" applyFont="1" applyBorder="1" applyAlignment="1">
      <alignment vertical="center"/>
    </xf>
    <xf numFmtId="38" fontId="27" fillId="0" borderId="166" xfId="1" applyFont="1" applyBorder="1" applyAlignment="1">
      <alignment vertical="center"/>
    </xf>
    <xf numFmtId="38" fontId="27" fillId="0" borderId="41" xfId="1" applyFont="1" applyBorder="1" applyAlignment="1">
      <alignment vertical="center"/>
    </xf>
    <xf numFmtId="185" fontId="20" fillId="0" borderId="137" xfId="1" applyNumberFormat="1" applyFont="1" applyBorder="1" applyAlignment="1">
      <alignment vertical="center"/>
    </xf>
    <xf numFmtId="185" fontId="20" fillId="0" borderId="139" xfId="1" applyNumberFormat="1" applyFont="1" applyBorder="1" applyAlignment="1">
      <alignment vertical="center"/>
    </xf>
    <xf numFmtId="185" fontId="20" fillId="0" borderId="160" xfId="1" applyNumberFormat="1" applyFont="1" applyBorder="1" applyAlignment="1">
      <alignment vertical="center"/>
    </xf>
    <xf numFmtId="38" fontId="5" fillId="0" borderId="167" xfId="1" applyFont="1" applyBorder="1" applyAlignment="1">
      <alignment vertical="center"/>
    </xf>
    <xf numFmtId="38" fontId="27" fillId="0" borderId="168" xfId="1" applyFont="1" applyBorder="1" applyAlignment="1">
      <alignment vertical="center"/>
    </xf>
    <xf numFmtId="38" fontId="5" fillId="0" borderId="168" xfId="1" applyFont="1" applyBorder="1" applyAlignment="1">
      <alignment vertical="center"/>
    </xf>
    <xf numFmtId="38" fontId="5" fillId="0" borderId="169" xfId="1" applyFont="1" applyBorder="1" applyAlignment="1">
      <alignment vertical="center"/>
    </xf>
    <xf numFmtId="185" fontId="14" fillId="0" borderId="42" xfId="1" applyNumberFormat="1" applyFont="1" applyBorder="1" applyAlignment="1">
      <alignment vertical="center"/>
    </xf>
    <xf numFmtId="185" fontId="20" fillId="0" borderId="43" xfId="1" applyNumberFormat="1" applyFont="1" applyBorder="1" applyAlignment="1">
      <alignment vertical="center"/>
    </xf>
    <xf numFmtId="185" fontId="14" fillId="0" borderId="43" xfId="1" applyNumberFormat="1" applyFont="1" applyBorder="1" applyAlignment="1">
      <alignment vertical="center"/>
    </xf>
    <xf numFmtId="185" fontId="14" fillId="0" borderId="164" xfId="1" applyNumberFormat="1" applyFont="1" applyBorder="1" applyAlignment="1">
      <alignment vertical="center"/>
    </xf>
    <xf numFmtId="0" fontId="0" fillId="0" borderId="0" xfId="0" applyAlignment="1"/>
    <xf numFmtId="0" fontId="3" fillId="0" borderId="0" xfId="0" applyFont="1" applyAlignment="1">
      <alignment vertical="distributed" wrapText="1"/>
    </xf>
    <xf numFmtId="181" fontId="5" fillId="0" borderId="0" xfId="2" applyNumberFormat="1" applyFont="1" applyAlignment="1">
      <alignment horizontal="right" vertical="top"/>
    </xf>
    <xf numFmtId="49" fontId="5" fillId="0" borderId="0" xfId="2" applyNumberFormat="1" applyFont="1" applyBorder="1" applyAlignment="1">
      <alignment horizontal="right"/>
    </xf>
    <xf numFmtId="0" fontId="5" fillId="0" borderId="171" xfId="0" applyFont="1" applyBorder="1" applyAlignment="1">
      <alignment vertical="center"/>
    </xf>
    <xf numFmtId="0" fontId="5" fillId="0" borderId="74" xfId="0" applyFont="1" applyBorder="1" applyAlignment="1">
      <alignment vertical="center"/>
    </xf>
    <xf numFmtId="0" fontId="5" fillId="0" borderId="75" xfId="0" applyFont="1" applyBorder="1" applyAlignment="1">
      <alignment vertical="center"/>
    </xf>
    <xf numFmtId="176" fontId="7" fillId="0" borderId="76" xfId="0" applyNumberFormat="1" applyFont="1" applyBorder="1" applyAlignment="1">
      <alignment vertical="center"/>
    </xf>
    <xf numFmtId="0" fontId="5" fillId="0" borderId="24" xfId="0" applyFont="1" applyBorder="1" applyAlignment="1">
      <alignment vertical="center"/>
    </xf>
    <xf numFmtId="176" fontId="7" fillId="0" borderId="83" xfId="0" applyNumberFormat="1" applyFont="1" applyBorder="1" applyAlignment="1">
      <alignment vertical="center"/>
    </xf>
    <xf numFmtId="0" fontId="5" fillId="0" borderId="82" xfId="0" applyFont="1" applyBorder="1" applyAlignment="1">
      <alignment vertical="center"/>
    </xf>
    <xf numFmtId="176" fontId="7" fillId="0" borderId="77" xfId="0" applyNumberFormat="1" applyFont="1" applyBorder="1" applyAlignment="1">
      <alignment vertical="center"/>
    </xf>
    <xf numFmtId="0" fontId="5" fillId="0" borderId="84" xfId="0" applyFont="1" applyBorder="1" applyAlignment="1">
      <alignment vertical="center"/>
    </xf>
    <xf numFmtId="176" fontId="7" fillId="0" borderId="86" xfId="0" applyNumberFormat="1" applyFont="1" applyBorder="1" applyAlignment="1">
      <alignment vertical="center"/>
    </xf>
    <xf numFmtId="0" fontId="5" fillId="0" borderId="85" xfId="0" applyFont="1" applyBorder="1" applyAlignment="1">
      <alignment vertical="center"/>
    </xf>
    <xf numFmtId="176" fontId="7" fillId="0" borderId="136" xfId="0" applyNumberFormat="1" applyFont="1" applyBorder="1" applyAlignment="1">
      <alignment vertical="center"/>
    </xf>
    <xf numFmtId="0" fontId="5" fillId="0" borderId="137" xfId="0" applyFont="1" applyBorder="1" applyAlignment="1">
      <alignment vertical="center"/>
    </xf>
    <xf numFmtId="176" fontId="7" fillId="0" borderId="99" xfId="0" applyNumberFormat="1" applyFont="1" applyBorder="1" applyAlignment="1">
      <alignment vertical="center"/>
    </xf>
    <xf numFmtId="0" fontId="5" fillId="0" borderId="138" xfId="0" applyFont="1" applyBorder="1" applyAlignment="1">
      <alignment vertical="center"/>
    </xf>
    <xf numFmtId="176" fontId="7" fillId="0" borderId="132" xfId="0" applyNumberFormat="1" applyFont="1" applyBorder="1" applyAlignment="1">
      <alignment vertical="center"/>
    </xf>
    <xf numFmtId="0" fontId="5" fillId="0" borderId="133" xfId="0" applyFont="1" applyBorder="1" applyAlignment="1">
      <alignment vertical="center"/>
    </xf>
    <xf numFmtId="176" fontId="7" fillId="0" borderId="110" xfId="0" applyNumberFormat="1" applyFont="1" applyBorder="1" applyAlignment="1">
      <alignment vertical="center"/>
    </xf>
    <xf numFmtId="0" fontId="5" fillId="0" borderId="134" xfId="0" applyFont="1" applyBorder="1" applyAlignment="1">
      <alignment vertical="center"/>
    </xf>
    <xf numFmtId="176" fontId="7" fillId="0" borderId="144" xfId="0" applyNumberFormat="1" applyFont="1" applyBorder="1" applyAlignment="1">
      <alignment vertical="center"/>
    </xf>
    <xf numFmtId="0" fontId="5" fillId="0" borderId="42" xfId="0" applyFont="1" applyBorder="1" applyAlignment="1">
      <alignment vertical="center"/>
    </xf>
    <xf numFmtId="176" fontId="7" fillId="0" borderId="146" xfId="0" applyNumberFormat="1" applyFont="1" applyBorder="1" applyAlignment="1">
      <alignment vertical="center"/>
    </xf>
    <xf numFmtId="0" fontId="5" fillId="0" borderId="145" xfId="0" applyFont="1" applyBorder="1" applyAlignment="1">
      <alignment vertical="center"/>
    </xf>
    <xf numFmtId="176" fontId="7" fillId="0" borderId="78" xfId="0" applyNumberFormat="1" applyFont="1" applyBorder="1" applyAlignment="1">
      <alignment vertical="center"/>
    </xf>
    <xf numFmtId="0" fontId="5" fillId="0" borderId="81" xfId="0" applyFont="1" applyBorder="1" applyAlignment="1">
      <alignment vertical="center"/>
    </xf>
    <xf numFmtId="176" fontId="7" fillId="0" borderId="172" xfId="0" applyNumberFormat="1" applyFont="1" applyBorder="1" applyAlignment="1">
      <alignment vertical="center"/>
    </xf>
    <xf numFmtId="0" fontId="5" fillId="0" borderId="173" xfId="0" applyFont="1" applyBorder="1" applyAlignment="1">
      <alignment vertical="center"/>
    </xf>
    <xf numFmtId="176" fontId="7" fillId="0" borderId="174" xfId="0" applyNumberFormat="1" applyFont="1" applyBorder="1" applyAlignment="1">
      <alignment vertical="center"/>
    </xf>
    <xf numFmtId="0" fontId="5" fillId="0" borderId="30" xfId="0" applyFont="1" applyBorder="1" applyAlignment="1">
      <alignment vertical="center"/>
    </xf>
    <xf numFmtId="176" fontId="7" fillId="0" borderId="175" xfId="0" applyNumberFormat="1" applyFont="1" applyBorder="1" applyAlignment="1">
      <alignment vertical="center"/>
    </xf>
    <xf numFmtId="0" fontId="5" fillId="0" borderId="176" xfId="0" applyFont="1" applyBorder="1" applyAlignment="1">
      <alignment vertical="center"/>
    </xf>
    <xf numFmtId="0" fontId="10" fillId="0" borderId="0" xfId="2" applyFont="1" applyAlignment="1">
      <alignment horizontal="distributed" vertical="center"/>
    </xf>
    <xf numFmtId="0" fontId="0" fillId="0" borderId="0" xfId="0" applyAlignment="1">
      <alignment horizontal="distributed" vertical="center"/>
    </xf>
    <xf numFmtId="177" fontId="14" fillId="0" borderId="177" xfId="0" applyNumberFormat="1" applyFont="1" applyBorder="1" applyAlignment="1">
      <alignment horizontal="right" vertical="center"/>
    </xf>
    <xf numFmtId="177" fontId="14" fillId="0" borderId="178" xfId="0" applyNumberFormat="1" applyFont="1" applyBorder="1" applyAlignment="1">
      <alignment horizontal="right" vertical="center"/>
    </xf>
    <xf numFmtId="177" fontId="33" fillId="0" borderId="179" xfId="0" applyNumberFormat="1" applyFont="1" applyBorder="1" applyAlignment="1">
      <alignment horizontal="right" vertical="center"/>
    </xf>
    <xf numFmtId="177" fontId="14" fillId="0" borderId="59" xfId="0" applyNumberFormat="1" applyFont="1" applyBorder="1" applyAlignment="1">
      <alignment horizontal="right" vertical="center"/>
    </xf>
    <xf numFmtId="182" fontId="14" fillId="0" borderId="19" xfId="2" applyNumberFormat="1" applyFont="1" applyBorder="1" applyAlignment="1">
      <alignment horizontal="right" vertical="center"/>
    </xf>
    <xf numFmtId="182" fontId="20" fillId="0" borderId="180" xfId="2" applyNumberFormat="1" applyFont="1" applyBorder="1" applyAlignment="1">
      <alignment horizontal="right" vertical="center"/>
    </xf>
    <xf numFmtId="177" fontId="14" fillId="0" borderId="56" xfId="0" applyNumberFormat="1" applyFont="1" applyBorder="1" applyAlignment="1">
      <alignment horizontal="right" vertical="center"/>
    </xf>
    <xf numFmtId="177" fontId="14" fillId="0" borderId="144" xfId="1" applyNumberFormat="1" applyFont="1" applyBorder="1" applyAlignment="1">
      <alignment vertical="center"/>
    </xf>
    <xf numFmtId="177" fontId="20" fillId="0" borderId="181" xfId="1" applyNumberFormat="1" applyFont="1" applyBorder="1" applyAlignment="1">
      <alignment vertical="center"/>
    </xf>
    <xf numFmtId="177" fontId="14" fillId="0" borderId="182" xfId="2" applyNumberFormat="1" applyFont="1" applyBorder="1" applyAlignment="1">
      <alignment vertical="center"/>
    </xf>
    <xf numFmtId="177" fontId="14" fillId="0" borderId="177" xfId="2" applyNumberFormat="1" applyFont="1" applyBorder="1" applyAlignment="1">
      <alignment vertical="center"/>
    </xf>
    <xf numFmtId="177" fontId="20" fillId="0" borderId="183" xfId="2" applyNumberFormat="1" applyFont="1" applyBorder="1" applyAlignment="1">
      <alignment vertical="center"/>
    </xf>
    <xf numFmtId="177" fontId="14" fillId="0" borderId="184" xfId="2" applyNumberFormat="1" applyFont="1" applyBorder="1" applyAlignment="1">
      <alignment vertical="center"/>
    </xf>
    <xf numFmtId="177" fontId="7" fillId="0" borderId="73" xfId="0" applyNumberFormat="1" applyFont="1" applyBorder="1" applyAlignment="1">
      <alignment vertical="center"/>
    </xf>
    <xf numFmtId="177" fontId="7" fillId="0" borderId="72" xfId="0" applyNumberFormat="1" applyFont="1" applyBorder="1" applyAlignment="1">
      <alignment vertical="center"/>
    </xf>
    <xf numFmtId="38" fontId="5" fillId="0" borderId="65" xfId="1" applyFont="1" applyBorder="1" applyAlignment="1">
      <alignment horizontal="right" vertical="center"/>
    </xf>
    <xf numFmtId="49" fontId="6" fillId="0" borderId="174" xfId="2" applyNumberFormat="1" applyFont="1" applyBorder="1" applyAlignment="1">
      <alignment horizontal="center" vertical="center"/>
    </xf>
    <xf numFmtId="49" fontId="6" fillId="0" borderId="185" xfId="2" applyNumberFormat="1" applyFont="1" applyBorder="1" applyAlignment="1">
      <alignment horizontal="center" vertical="center"/>
    </xf>
    <xf numFmtId="181" fontId="5" fillId="0" borderId="166" xfId="0" applyNumberFormat="1" applyFont="1" applyBorder="1" applyAlignment="1">
      <alignment horizontal="right" vertical="center"/>
    </xf>
    <xf numFmtId="38" fontId="5" fillId="0" borderId="71" xfId="1" applyFont="1" applyBorder="1" applyAlignment="1">
      <alignment horizontal="right" vertical="center"/>
    </xf>
    <xf numFmtId="177" fontId="14" fillId="0" borderId="186" xfId="0" applyNumberFormat="1" applyFont="1" applyBorder="1" applyAlignment="1">
      <alignment horizontal="right" vertical="center"/>
    </xf>
    <xf numFmtId="179" fontId="14" fillId="0" borderId="187" xfId="0" applyNumberFormat="1" applyFont="1" applyBorder="1" applyAlignment="1">
      <alignment horizontal="right" vertical="center"/>
    </xf>
    <xf numFmtId="179" fontId="14" fillId="0" borderId="188" xfId="0" applyNumberFormat="1" applyFont="1" applyBorder="1" applyAlignment="1">
      <alignment horizontal="right" vertical="center"/>
    </xf>
    <xf numFmtId="179" fontId="14" fillId="0" borderId="189" xfId="0" applyNumberFormat="1" applyFont="1" applyBorder="1" applyAlignment="1">
      <alignment horizontal="right" vertical="center"/>
    </xf>
    <xf numFmtId="0" fontId="3" fillId="0" borderId="0" xfId="0" applyFont="1" applyBorder="1"/>
    <xf numFmtId="38" fontId="27" fillId="0" borderId="25" xfId="1" applyFont="1" applyFill="1" applyBorder="1" applyAlignment="1">
      <alignment vertical="center"/>
    </xf>
    <xf numFmtId="38" fontId="5" fillId="0" borderId="38" xfId="1" applyFont="1" applyFill="1" applyBorder="1" applyAlignment="1">
      <alignment vertical="center"/>
    </xf>
    <xf numFmtId="38" fontId="5" fillId="0" borderId="136" xfId="1" applyFont="1" applyFill="1" applyBorder="1" applyAlignment="1">
      <alignment vertical="center"/>
    </xf>
    <xf numFmtId="38" fontId="5" fillId="0" borderId="137" xfId="1" applyFont="1" applyFill="1" applyBorder="1" applyAlignment="1">
      <alignment vertical="center"/>
    </xf>
    <xf numFmtId="38" fontId="27" fillId="0" borderId="139" xfId="1" applyFont="1" applyFill="1" applyBorder="1" applyAlignment="1">
      <alignment vertical="center"/>
    </xf>
    <xf numFmtId="38" fontId="5" fillId="0" borderId="139" xfId="1" applyFont="1" applyFill="1" applyBorder="1" applyAlignment="1">
      <alignment vertical="center"/>
    </xf>
    <xf numFmtId="38" fontId="5" fillId="0" borderId="160" xfId="1" applyFont="1" applyFill="1" applyBorder="1" applyAlignment="1">
      <alignment vertical="center"/>
    </xf>
    <xf numFmtId="38" fontId="5" fillId="0" borderId="166" xfId="1" applyFont="1" applyBorder="1" applyAlignment="1">
      <alignment horizontal="right" vertical="center"/>
    </xf>
    <xf numFmtId="0" fontId="0" fillId="0" borderId="0" xfId="0" applyBorder="1" applyAlignment="1"/>
    <xf numFmtId="0" fontId="3" fillId="0" borderId="0" xfId="0" applyFont="1" applyBorder="1" applyAlignment="1">
      <alignment horizontal="justify" vertical="top" wrapText="1"/>
    </xf>
    <xf numFmtId="0" fontId="0" fillId="0" borderId="0" xfId="0" applyAlignment="1">
      <alignment horizontal="justify"/>
    </xf>
    <xf numFmtId="3" fontId="5" fillId="0" borderId="190" xfId="1" applyNumberFormat="1" applyFont="1" applyFill="1" applyBorder="1" applyAlignment="1">
      <alignment horizontal="right" vertical="center"/>
    </xf>
    <xf numFmtId="0" fontId="0" fillId="0" borderId="0" xfId="0" applyFill="1" applyAlignment="1"/>
    <xf numFmtId="3" fontId="5" fillId="0" borderId="0" xfId="1" applyNumberFormat="1" applyFont="1" applyFill="1" applyBorder="1" applyAlignment="1">
      <alignment horizontal="right" vertical="center"/>
    </xf>
    <xf numFmtId="0" fontId="0" fillId="0" borderId="0" xfId="0" applyFill="1" applyBorder="1" applyAlignment="1"/>
    <xf numFmtId="38" fontId="14" fillId="0" borderId="0" xfId="1" applyFont="1" applyFill="1" applyBorder="1" applyAlignment="1">
      <alignment vertical="center"/>
    </xf>
    <xf numFmtId="183" fontId="14" fillId="0" borderId="0" xfId="2" applyNumberFormat="1" applyFont="1" applyFill="1" applyBorder="1" applyAlignment="1">
      <alignment vertical="center"/>
    </xf>
    <xf numFmtId="184" fontId="5" fillId="0" borderId="26" xfId="2" applyNumberFormat="1" applyFont="1" applyFill="1" applyBorder="1" applyAlignment="1">
      <alignment vertical="center"/>
    </xf>
    <xf numFmtId="184" fontId="5" fillId="0" borderId="67" xfId="2" applyNumberFormat="1" applyFont="1" applyFill="1" applyBorder="1" applyAlignment="1">
      <alignment vertical="center"/>
    </xf>
    <xf numFmtId="184" fontId="5" fillId="0" borderId="0" xfId="2" applyNumberFormat="1" applyFont="1" applyFill="1" applyBorder="1" applyAlignment="1">
      <alignment vertical="center"/>
    </xf>
    <xf numFmtId="0" fontId="0" fillId="0" borderId="191" xfId="0" applyFill="1" applyBorder="1" applyAlignment="1"/>
    <xf numFmtId="0" fontId="17" fillId="0" borderId="0" xfId="0" applyFont="1" applyBorder="1" applyAlignment="1" applyProtection="1">
      <alignment horizontal="justify"/>
    </xf>
    <xf numFmtId="0" fontId="5" fillId="0" borderId="0" xfId="0" applyFont="1" applyBorder="1" applyAlignment="1">
      <alignment horizontal="justify"/>
    </xf>
    <xf numFmtId="0" fontId="6" fillId="0" borderId="0" xfId="0" applyFont="1" applyAlignment="1">
      <alignment horizontal="justify"/>
    </xf>
    <xf numFmtId="0" fontId="5" fillId="0" borderId="192" xfId="0" applyFont="1" applyBorder="1" applyAlignment="1">
      <alignment vertical="center"/>
    </xf>
    <xf numFmtId="0" fontId="5" fillId="0" borderId="193" xfId="0" applyFont="1" applyBorder="1" applyAlignment="1">
      <alignment vertical="center"/>
    </xf>
    <xf numFmtId="0" fontId="5" fillId="0" borderId="194" xfId="0" applyFont="1" applyBorder="1" applyAlignment="1">
      <alignment vertical="center"/>
    </xf>
    <xf numFmtId="0" fontId="5" fillId="0" borderId="195" xfId="0" applyFont="1" applyBorder="1" applyAlignment="1">
      <alignment vertical="center"/>
    </xf>
    <xf numFmtId="0" fontId="5" fillId="0" borderId="196" xfId="0" applyFont="1" applyBorder="1" applyAlignment="1">
      <alignment vertical="center"/>
    </xf>
    <xf numFmtId="0" fontId="5" fillId="0" borderId="197" xfId="0" applyFont="1" applyBorder="1" applyAlignment="1">
      <alignment vertical="center"/>
    </xf>
    <xf numFmtId="0" fontId="5" fillId="0" borderId="198" xfId="0" applyFont="1" applyBorder="1" applyAlignment="1">
      <alignment vertical="center"/>
    </xf>
    <xf numFmtId="3" fontId="5" fillId="0" borderId="82" xfId="1" applyNumberFormat="1" applyFont="1" applyFill="1" applyBorder="1" applyAlignment="1">
      <alignment horizontal="right" vertical="center"/>
    </xf>
    <xf numFmtId="0" fontId="25" fillId="0" borderId="164" xfId="0" applyFont="1" applyBorder="1" applyAlignment="1">
      <alignment horizontal="center" vertical="center" wrapText="1" shrinkToFit="1"/>
    </xf>
    <xf numFmtId="0" fontId="25" fillId="0" borderId="43" xfId="0" applyFont="1" applyBorder="1" applyAlignment="1">
      <alignment horizontal="center" vertical="center" wrapText="1" shrinkToFit="1"/>
    </xf>
    <xf numFmtId="0" fontId="5" fillId="0" borderId="43" xfId="0" applyFont="1" applyBorder="1" applyAlignment="1">
      <alignment horizontal="center" vertical="center" wrapText="1"/>
    </xf>
    <xf numFmtId="181" fontId="5" fillId="0" borderId="70" xfId="0" applyNumberFormat="1" applyFont="1" applyBorder="1" applyAlignment="1">
      <alignment horizontal="right" vertical="center"/>
    </xf>
    <xf numFmtId="177" fontId="14" fillId="0" borderId="181" xfId="0" applyNumberFormat="1" applyFont="1" applyBorder="1" applyAlignment="1">
      <alignment horizontal="right" vertical="center"/>
    </xf>
    <xf numFmtId="179" fontId="14" fillId="0" borderId="199" xfId="0" applyNumberFormat="1" applyFont="1" applyBorder="1" applyAlignment="1">
      <alignment horizontal="right" vertical="center"/>
    </xf>
    <xf numFmtId="0" fontId="15" fillId="0" borderId="0" xfId="0" applyFont="1" applyBorder="1" applyAlignment="1">
      <alignment horizontal="center" vertical="center"/>
    </xf>
    <xf numFmtId="177" fontId="14" fillId="0" borderId="0" xfId="0" applyNumberFormat="1" applyFont="1" applyBorder="1" applyAlignment="1">
      <alignment horizontal="right" vertical="center"/>
    </xf>
    <xf numFmtId="179" fontId="14" fillId="0" borderId="0" xfId="0" applyNumberFormat="1" applyFont="1" applyBorder="1" applyAlignment="1">
      <alignment horizontal="right" vertical="center"/>
    </xf>
    <xf numFmtId="49" fontId="10" fillId="0" borderId="0" xfId="2" applyNumberFormat="1" applyFont="1" applyBorder="1" applyAlignment="1">
      <alignment horizontal="right" wrapText="1"/>
    </xf>
    <xf numFmtId="0" fontId="24" fillId="0" borderId="0" xfId="0" applyFont="1" applyBorder="1" applyAlignment="1">
      <alignment horizontal="left" vertical="center" wrapText="1"/>
    </xf>
    <xf numFmtId="0" fontId="24" fillId="0" borderId="0" xfId="0" applyFont="1" applyBorder="1" applyAlignment="1">
      <alignment horizontal="left" vertical="center"/>
    </xf>
    <xf numFmtId="179" fontId="14" fillId="0" borderId="0" xfId="0" applyNumberFormat="1" applyFont="1" applyBorder="1" applyAlignment="1">
      <alignment horizontal="right" vertical="center" wrapText="1"/>
    </xf>
    <xf numFmtId="0" fontId="5" fillId="0" borderId="0" xfId="2" applyFont="1" applyBorder="1" applyAlignment="1">
      <alignment horizontal="distributed" vertical="center" indent="2"/>
    </xf>
    <xf numFmtId="0" fontId="0" fillId="0" borderId="0" xfId="0" applyBorder="1" applyAlignment="1">
      <alignment horizontal="distributed" vertical="center" indent="2"/>
    </xf>
    <xf numFmtId="181" fontId="5" fillId="0" borderId="0" xfId="2" applyNumberFormat="1" applyFont="1" applyBorder="1" applyAlignment="1">
      <alignment horizontal="right" vertical="center"/>
    </xf>
    <xf numFmtId="180" fontId="14" fillId="0" borderId="0" xfId="2" applyNumberFormat="1" applyFont="1" applyBorder="1" applyAlignment="1">
      <alignment horizontal="right" vertical="center"/>
    </xf>
    <xf numFmtId="181" fontId="27" fillId="0" borderId="0" xfId="2" applyNumberFormat="1" applyFont="1" applyBorder="1" applyAlignment="1">
      <alignment horizontal="right" vertical="center"/>
    </xf>
    <xf numFmtId="0" fontId="6" fillId="0" borderId="0" xfId="0" applyFont="1" applyBorder="1" applyAlignment="1">
      <alignment horizontal="right" vertical="center"/>
    </xf>
    <xf numFmtId="180" fontId="20" fillId="0" borderId="0" xfId="2" applyNumberFormat="1" applyFont="1" applyBorder="1" applyAlignment="1">
      <alignment horizontal="right" vertical="center"/>
    </xf>
    <xf numFmtId="181" fontId="15" fillId="0" borderId="0" xfId="2" applyNumberFormat="1" applyFont="1" applyBorder="1" applyAlignment="1">
      <alignment horizontal="right" vertical="center"/>
    </xf>
    <xf numFmtId="180" fontId="14" fillId="0" borderId="0" xfId="2" applyNumberFormat="1" applyFont="1" applyBorder="1" applyAlignment="1">
      <alignment vertical="center"/>
    </xf>
    <xf numFmtId="184" fontId="15" fillId="0" borderId="0" xfId="2" applyNumberFormat="1" applyFont="1" applyBorder="1" applyAlignment="1">
      <alignment horizontal="right" vertical="center"/>
    </xf>
    <xf numFmtId="0" fontId="6" fillId="0" borderId="0" xfId="0" applyFont="1" applyBorder="1" applyAlignment="1">
      <alignment horizontal="center" vertical="center"/>
    </xf>
    <xf numFmtId="38" fontId="5" fillId="0" borderId="0" xfId="1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177" fontId="14" fillId="0" borderId="0" xfId="2" applyNumberFormat="1" applyFont="1" applyBorder="1" applyAlignment="1">
      <alignment vertical="center"/>
    </xf>
    <xf numFmtId="176" fontId="14" fillId="0" borderId="0" xfId="0" applyNumberFormat="1" applyFont="1" applyBorder="1" applyAlignment="1">
      <alignment vertical="center"/>
    </xf>
    <xf numFmtId="176" fontId="14" fillId="0" borderId="0" xfId="2" applyNumberFormat="1" applyFont="1" applyBorder="1" applyAlignment="1">
      <alignment vertical="center"/>
    </xf>
    <xf numFmtId="176" fontId="14" fillId="0" borderId="0" xfId="2" applyNumberFormat="1" applyFont="1" applyBorder="1" applyAlignment="1" applyProtection="1">
      <alignment vertical="center"/>
    </xf>
    <xf numFmtId="0" fontId="6" fillId="0" borderId="0" xfId="2" applyFont="1" applyBorder="1" applyAlignment="1">
      <alignment vertical="center"/>
    </xf>
    <xf numFmtId="0" fontId="5" fillId="0" borderId="0" xfId="2" applyFont="1" applyBorder="1" applyAlignment="1">
      <alignment vertical="top"/>
    </xf>
    <xf numFmtId="0" fontId="3" fillId="0" borderId="0" xfId="0" applyFont="1" applyBorder="1" applyAlignment="1">
      <alignment horizontal="right" vertical="center"/>
    </xf>
    <xf numFmtId="38" fontId="5" fillId="0" borderId="0" xfId="1" applyFont="1" applyBorder="1" applyAlignment="1"/>
    <xf numFmtId="38" fontId="5" fillId="0" borderId="63" xfId="1" applyFont="1" applyBorder="1" applyAlignment="1">
      <alignment horizontal="right" vertical="center"/>
    </xf>
    <xf numFmtId="176" fontId="7" fillId="0" borderId="0" xfId="0" applyNumberFormat="1" applyFont="1" applyBorder="1" applyAlignment="1">
      <alignment vertical="center"/>
    </xf>
    <xf numFmtId="179" fontId="14" fillId="0" borderId="0" xfId="0" applyNumberFormat="1" applyFont="1" applyBorder="1" applyAlignment="1">
      <alignment horizontal="left" vertical="center" wrapText="1"/>
    </xf>
    <xf numFmtId="179" fontId="12" fillId="0" borderId="0" xfId="0" applyNumberFormat="1" applyFont="1" applyBorder="1" applyAlignment="1">
      <alignment horizontal="left" vertical="center"/>
    </xf>
    <xf numFmtId="0" fontId="14" fillId="0" borderId="0" xfId="0" applyFont="1" applyBorder="1" applyAlignment="1">
      <alignment horizontal="distributed" vertical="center" justifyLastLine="1"/>
    </xf>
    <xf numFmtId="0" fontId="5" fillId="0" borderId="0" xfId="0" applyFont="1" applyBorder="1" applyAlignment="1">
      <alignment vertical="center"/>
    </xf>
    <xf numFmtId="177" fontId="7" fillId="0" borderId="0" xfId="0" applyNumberFormat="1" applyFont="1" applyBorder="1" applyAlignment="1">
      <alignment horizontal="right" vertical="center"/>
    </xf>
    <xf numFmtId="177" fontId="9" fillId="0" borderId="0" xfId="0" applyNumberFormat="1" applyFont="1" applyBorder="1" applyAlignment="1">
      <alignment horizontal="right" vertical="center"/>
    </xf>
    <xf numFmtId="179" fontId="7" fillId="0" borderId="0" xfId="0" applyNumberFormat="1" applyFont="1" applyBorder="1" applyAlignment="1">
      <alignment horizontal="right" vertical="center"/>
    </xf>
    <xf numFmtId="0" fontId="9" fillId="0" borderId="0" xfId="0" applyFont="1" applyBorder="1" applyAlignment="1">
      <alignment horizontal="right" vertical="center"/>
    </xf>
    <xf numFmtId="179" fontId="2" fillId="0" borderId="0" xfId="0" applyNumberFormat="1" applyFont="1" applyBorder="1" applyAlignment="1">
      <alignment horizontal="right" vertical="center" wrapText="1"/>
    </xf>
    <xf numFmtId="179" fontId="29" fillId="0" borderId="0" xfId="0" applyNumberFormat="1" applyFont="1" applyBorder="1" applyAlignment="1">
      <alignment horizontal="right" vertical="center" wrapText="1"/>
    </xf>
    <xf numFmtId="179" fontId="29" fillId="0" borderId="200" xfId="0" applyNumberFormat="1" applyFont="1" applyBorder="1" applyAlignment="1">
      <alignment horizontal="right" vertical="center" wrapText="1"/>
    </xf>
    <xf numFmtId="38" fontId="29" fillId="0" borderId="0" xfId="1" applyFont="1" applyBorder="1" applyAlignment="1">
      <alignment horizontal="right" vertical="center" wrapText="1"/>
    </xf>
    <xf numFmtId="0" fontId="0" fillId="0" borderId="0" xfId="0" applyBorder="1" applyAlignment="1">
      <alignment horizontal="distributed" vertical="center"/>
    </xf>
    <xf numFmtId="0" fontId="24" fillId="0" borderId="0" xfId="2" applyFont="1" applyBorder="1" applyAlignment="1">
      <alignment vertical="center"/>
    </xf>
    <xf numFmtId="0" fontId="3" fillId="0" borderId="0" xfId="2" applyFont="1" applyBorder="1" applyAlignment="1">
      <alignment vertical="center"/>
    </xf>
    <xf numFmtId="0" fontId="14" fillId="0" borderId="0" xfId="2" applyFont="1" applyBorder="1" applyAlignment="1">
      <alignment vertical="top"/>
    </xf>
    <xf numFmtId="181" fontId="5" fillId="0" borderId="0" xfId="2" applyNumberFormat="1" applyFont="1" applyBorder="1" applyAlignment="1">
      <alignment vertical="top"/>
    </xf>
    <xf numFmtId="0" fontId="36" fillId="0" borderId="0" xfId="2" applyFont="1" applyAlignment="1">
      <alignment vertical="top"/>
    </xf>
    <xf numFmtId="184" fontId="37" fillId="0" borderId="0" xfId="2" applyNumberFormat="1" applyFont="1" applyBorder="1" applyAlignment="1" applyProtection="1">
      <alignment horizontal="right" vertical="center"/>
    </xf>
    <xf numFmtId="0" fontId="38" fillId="0" borderId="0" xfId="0" applyFont="1"/>
    <xf numFmtId="0" fontId="5" fillId="0" borderId="204" xfId="2" applyFont="1" applyFill="1" applyBorder="1" applyAlignment="1">
      <alignment horizontal="center" vertical="center" shrinkToFit="1"/>
    </xf>
    <xf numFmtId="0" fontId="0" fillId="0" borderId="0" xfId="0" applyAlignment="1">
      <alignment horizontal="justify" vertical="top" wrapText="1"/>
    </xf>
    <xf numFmtId="49" fontId="21" fillId="0" borderId="0" xfId="2" applyNumberFormat="1" applyFont="1" applyBorder="1" applyAlignment="1">
      <alignment vertical="center"/>
    </xf>
    <xf numFmtId="0" fontId="0" fillId="0" borderId="0" xfId="0" applyBorder="1" applyAlignment="1">
      <alignment vertical="center"/>
    </xf>
    <xf numFmtId="0" fontId="14" fillId="0" borderId="0" xfId="0" applyNumberFormat="1" applyFont="1" applyBorder="1" applyAlignment="1">
      <alignment vertical="center" wrapText="1"/>
    </xf>
    <xf numFmtId="181" fontId="15" fillId="0" borderId="0" xfId="2" applyNumberFormat="1" applyFont="1" applyAlignment="1">
      <alignment horizontal="right" vertical="top"/>
    </xf>
    <xf numFmtId="182" fontId="29" fillId="0" borderId="0" xfId="0" applyNumberFormat="1" applyFont="1" applyBorder="1" applyAlignment="1">
      <alignment vertical="center" wrapText="1"/>
    </xf>
    <xf numFmtId="49" fontId="24" fillId="0" borderId="0" xfId="0" applyNumberFormat="1" applyFont="1" applyBorder="1" applyAlignment="1">
      <alignment vertical="center"/>
    </xf>
    <xf numFmtId="181" fontId="5" fillId="0" borderId="51" xfId="0" applyNumberFormat="1" applyFont="1" applyBorder="1" applyAlignment="1">
      <alignment vertical="center"/>
    </xf>
    <xf numFmtId="181" fontId="5" fillId="0" borderId="52" xfId="0" applyNumberFormat="1" applyFont="1" applyBorder="1" applyAlignment="1">
      <alignment vertical="center"/>
    </xf>
    <xf numFmtId="181" fontId="5" fillId="0" borderId="54" xfId="0" applyNumberFormat="1" applyFont="1" applyBorder="1" applyAlignment="1">
      <alignment vertical="center"/>
    </xf>
    <xf numFmtId="179" fontId="7" fillId="0" borderId="57" xfId="0" applyNumberFormat="1" applyFont="1" applyBorder="1" applyAlignment="1">
      <alignment vertical="center"/>
    </xf>
    <xf numFmtId="179" fontId="7" fillId="0" borderId="58" xfId="0" applyNumberFormat="1" applyFont="1" applyBorder="1" applyAlignment="1">
      <alignment vertical="center"/>
    </xf>
    <xf numFmtId="179" fontId="7" fillId="0" borderId="99" xfId="0" applyNumberFormat="1" applyFont="1" applyBorder="1" applyAlignment="1">
      <alignment vertical="center"/>
    </xf>
    <xf numFmtId="181" fontId="5" fillId="0" borderId="65" xfId="0" applyNumberFormat="1" applyFont="1" applyBorder="1" applyAlignment="1">
      <alignment vertical="center"/>
    </xf>
    <xf numFmtId="181" fontId="5" fillId="0" borderId="66" xfId="0" applyNumberFormat="1" applyFont="1" applyBorder="1" applyAlignment="1">
      <alignment vertical="center"/>
    </xf>
    <xf numFmtId="181" fontId="5" fillId="0" borderId="67" xfId="0" applyNumberFormat="1" applyFont="1" applyBorder="1" applyAlignment="1">
      <alignment vertical="center"/>
    </xf>
    <xf numFmtId="179" fontId="7" fillId="0" borderId="91" xfId="0" applyNumberFormat="1" applyFont="1" applyBorder="1" applyAlignment="1">
      <alignment vertical="center"/>
    </xf>
    <xf numFmtId="179" fontId="7" fillId="0" borderId="109" xfId="0" applyNumberFormat="1" applyFont="1" applyBorder="1" applyAlignment="1">
      <alignment vertical="center"/>
    </xf>
    <xf numFmtId="179" fontId="7" fillId="0" borderId="110" xfId="0" applyNumberFormat="1" applyFont="1" applyBorder="1" applyAlignment="1">
      <alignment vertical="center"/>
    </xf>
    <xf numFmtId="179" fontId="7" fillId="0" borderId="98" xfId="0" applyNumberFormat="1" applyFont="1" applyBorder="1" applyAlignment="1">
      <alignment vertical="center"/>
    </xf>
    <xf numFmtId="179" fontId="7" fillId="0" borderId="205" xfId="0" applyNumberFormat="1" applyFont="1" applyBorder="1" applyAlignment="1">
      <alignment vertical="center"/>
    </xf>
    <xf numFmtId="179" fontId="7" fillId="0" borderId="60" xfId="0" applyNumberFormat="1" applyFont="1" applyBorder="1" applyAlignment="1">
      <alignment vertical="center"/>
    </xf>
    <xf numFmtId="179" fontId="7" fillId="0" borderId="61" xfId="0" applyNumberFormat="1" applyFont="1" applyBorder="1" applyAlignment="1">
      <alignment vertical="center"/>
    </xf>
    <xf numFmtId="179" fontId="7" fillId="0" borderId="189" xfId="0" applyNumberFormat="1" applyFont="1" applyBorder="1" applyAlignment="1">
      <alignment vertical="center"/>
    </xf>
    <xf numFmtId="181" fontId="32" fillId="0" borderId="96" xfId="0" applyNumberFormat="1" applyFont="1" applyBorder="1" applyAlignment="1">
      <alignment vertical="center"/>
    </xf>
    <xf numFmtId="178" fontId="11" fillId="0" borderId="102" xfId="0" applyNumberFormat="1" applyFont="1" applyBorder="1" applyAlignment="1">
      <alignment vertical="center"/>
    </xf>
    <xf numFmtId="178" fontId="11" fillId="0" borderId="103" xfId="0" applyNumberFormat="1" applyFont="1" applyBorder="1" applyAlignment="1">
      <alignment vertical="center"/>
    </xf>
    <xf numFmtId="178" fontId="11" fillId="0" borderId="104" xfId="0" applyNumberFormat="1" applyFont="1" applyBorder="1" applyAlignment="1">
      <alignment vertical="center"/>
    </xf>
    <xf numFmtId="178" fontId="11" fillId="0" borderId="105" xfId="0" applyNumberFormat="1" applyFont="1" applyBorder="1" applyAlignment="1">
      <alignment vertical="center"/>
    </xf>
    <xf numFmtId="178" fontId="11" fillId="0" borderId="206" xfId="0" applyNumberFormat="1" applyFont="1" applyBorder="1" applyAlignment="1">
      <alignment vertical="center"/>
    </xf>
    <xf numFmtId="181" fontId="5" fillId="0" borderId="207" xfId="0" applyNumberFormat="1" applyFont="1" applyBorder="1" applyAlignment="1">
      <alignment vertical="center"/>
    </xf>
    <xf numFmtId="179" fontId="7" fillId="0" borderId="208" xfId="0" applyNumberFormat="1" applyFont="1" applyBorder="1" applyAlignment="1">
      <alignment vertical="center"/>
    </xf>
    <xf numFmtId="179" fontId="7" fillId="0" borderId="209" xfId="0" applyNumberFormat="1" applyFont="1" applyBorder="1" applyAlignment="1">
      <alignment vertical="center"/>
    </xf>
    <xf numFmtId="179" fontId="6" fillId="0" borderId="0" xfId="0" applyNumberFormat="1" applyFont="1" applyBorder="1" applyAlignment="1">
      <alignment vertical="center"/>
    </xf>
    <xf numFmtId="182" fontId="24" fillId="0" borderId="0" xfId="0" applyNumberFormat="1" applyFont="1" applyBorder="1" applyAlignment="1">
      <alignment vertical="center"/>
    </xf>
    <xf numFmtId="0" fontId="24" fillId="0" borderId="0" xfId="0" applyFont="1" applyBorder="1" applyAlignment="1" applyProtection="1">
      <alignment horizontal="left"/>
    </xf>
    <xf numFmtId="179" fontId="35" fillId="0" borderId="0" xfId="0" applyNumberFormat="1" applyFont="1" applyBorder="1" applyAlignment="1">
      <alignment horizontal="right"/>
    </xf>
    <xf numFmtId="49" fontId="3" fillId="0" borderId="0" xfId="2" applyNumberFormat="1" applyFont="1"/>
    <xf numFmtId="0" fontId="5" fillId="0" borderId="67" xfId="0" applyFont="1" applyFill="1" applyBorder="1" applyAlignment="1">
      <alignment horizontal="distributed" vertical="center" justifyLastLine="1"/>
    </xf>
    <xf numFmtId="0" fontId="5" fillId="0" borderId="146" xfId="0" applyFont="1" applyFill="1" applyBorder="1" applyAlignment="1">
      <alignment horizontal="distributed" vertical="center" justifyLastLine="1"/>
    </xf>
    <xf numFmtId="0" fontId="4" fillId="0" borderId="47" xfId="2" applyFont="1" applyBorder="1" applyAlignment="1">
      <alignment horizontal="center" vertical="center" shrinkToFit="1"/>
    </xf>
    <xf numFmtId="0" fontId="4" fillId="0" borderId="210" xfId="2" applyFont="1" applyBorder="1" applyAlignment="1">
      <alignment horizontal="center" vertical="center" shrinkToFit="1"/>
    </xf>
    <xf numFmtId="0" fontId="5" fillId="0" borderId="204" xfId="2" applyFont="1" applyBorder="1" applyAlignment="1">
      <alignment horizontal="center" vertical="center" shrinkToFit="1"/>
    </xf>
    <xf numFmtId="0" fontId="5" fillId="0" borderId="73" xfId="2" applyFont="1" applyBorder="1" applyAlignment="1">
      <alignment horizontal="center" vertical="center" shrinkToFit="1"/>
    </xf>
    <xf numFmtId="177" fontId="20" fillId="0" borderId="204" xfId="2" applyNumberFormat="1" applyFont="1" applyBorder="1" applyAlignment="1">
      <alignment horizontal="center" vertical="center" shrinkToFit="1"/>
    </xf>
    <xf numFmtId="0" fontId="5" fillId="0" borderId="74" xfId="2" applyFont="1" applyBorder="1" applyAlignment="1">
      <alignment horizontal="center" vertical="center" shrinkToFit="1"/>
    </xf>
    <xf numFmtId="181" fontId="5" fillId="0" borderId="204" xfId="2" applyNumberFormat="1" applyFont="1" applyBorder="1" applyAlignment="1">
      <alignment horizontal="center" vertical="center" shrinkToFit="1"/>
    </xf>
    <xf numFmtId="0" fontId="5" fillId="0" borderId="211" xfId="2" applyFont="1" applyBorder="1" applyAlignment="1">
      <alignment horizontal="center" vertical="center" shrinkToFit="1"/>
    </xf>
    <xf numFmtId="181" fontId="32" fillId="0" borderId="212" xfId="0" applyNumberFormat="1" applyFont="1" applyBorder="1" applyAlignment="1">
      <alignment vertical="center"/>
    </xf>
    <xf numFmtId="0" fontId="5" fillId="0" borderId="38" xfId="0" applyFont="1" applyBorder="1" applyAlignment="1">
      <alignment horizontal="distributed" vertical="center" shrinkToFit="1"/>
    </xf>
    <xf numFmtId="0" fontId="5" fillId="0" borderId="84" xfId="0" applyFont="1" applyBorder="1" applyAlignment="1">
      <alignment horizontal="center" vertical="center" shrinkToFit="1"/>
    </xf>
    <xf numFmtId="0" fontId="5" fillId="0" borderId="140" xfId="0" applyFont="1" applyBorder="1" applyAlignment="1">
      <alignment horizontal="distributed" vertical="center" shrinkToFit="1"/>
    </xf>
    <xf numFmtId="49" fontId="6" fillId="0" borderId="28" xfId="0" applyNumberFormat="1" applyFont="1" applyBorder="1" applyAlignment="1">
      <alignment horizontal="center" vertical="center" shrinkToFit="1"/>
    </xf>
    <xf numFmtId="181" fontId="32" fillId="0" borderId="97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left" vertical="top" wrapText="1"/>
    </xf>
    <xf numFmtId="49" fontId="21" fillId="0" borderId="0" xfId="2" applyNumberFormat="1" applyFont="1" applyFill="1" applyBorder="1" applyAlignment="1">
      <alignment horizontal="left" vertical="center"/>
    </xf>
    <xf numFmtId="176" fontId="33" fillId="0" borderId="106" xfId="0" applyNumberFormat="1" applyFont="1" applyBorder="1" applyAlignment="1">
      <alignment horizontal="right" vertical="center"/>
    </xf>
    <xf numFmtId="181" fontId="5" fillId="0" borderId="213" xfId="0" applyNumberFormat="1" applyFont="1" applyBorder="1" applyAlignment="1">
      <alignment horizontal="right" vertical="center"/>
    </xf>
    <xf numFmtId="179" fontId="14" fillId="0" borderId="214" xfId="0" applyNumberFormat="1" applyFont="1" applyBorder="1" applyAlignment="1">
      <alignment horizontal="right" vertical="center"/>
    </xf>
    <xf numFmtId="49" fontId="6" fillId="0" borderId="0" xfId="2" applyNumberFormat="1" applyFont="1" applyBorder="1" applyAlignment="1">
      <alignment horizontal="center"/>
    </xf>
    <xf numFmtId="0" fontId="5" fillId="0" borderId="0" xfId="2" applyAlignment="1">
      <alignment horizontal="right"/>
    </xf>
    <xf numFmtId="0" fontId="0" fillId="0" borderId="0" xfId="0" applyAlignment="1">
      <alignment horizontal="center"/>
    </xf>
    <xf numFmtId="49" fontId="21" fillId="0" borderId="0" xfId="2" applyNumberFormat="1" applyFont="1" applyBorder="1" applyAlignment="1">
      <alignment horizontal="left" vertical="center"/>
    </xf>
    <xf numFmtId="49" fontId="21" fillId="0" borderId="23" xfId="2" applyNumberFormat="1" applyFont="1" applyBorder="1" applyAlignment="1">
      <alignment horizontal="left" vertical="center"/>
    </xf>
    <xf numFmtId="0" fontId="5" fillId="0" borderId="4" xfId="2" applyBorder="1"/>
    <xf numFmtId="181" fontId="5" fillId="0" borderId="4" xfId="2" applyNumberFormat="1" applyBorder="1"/>
    <xf numFmtId="0" fontId="5" fillId="0" borderId="8" xfId="2" applyBorder="1"/>
    <xf numFmtId="49" fontId="24" fillId="0" borderId="0" xfId="0" applyNumberFormat="1" applyFont="1" applyBorder="1" applyAlignment="1">
      <alignment vertical="center" wrapText="1"/>
    </xf>
    <xf numFmtId="49" fontId="24" fillId="0" borderId="0" xfId="0" applyNumberFormat="1" applyFont="1" applyBorder="1" applyAlignment="1">
      <alignment vertical="center"/>
    </xf>
    <xf numFmtId="182" fontId="5" fillId="0" borderId="234" xfId="0" applyNumberFormat="1" applyFont="1" applyBorder="1" applyAlignment="1">
      <alignment horizontal="center" vertical="center"/>
    </xf>
    <xf numFmtId="182" fontId="5" fillId="0" borderId="235" xfId="0" applyNumberFormat="1" applyFont="1" applyBorder="1" applyAlignment="1">
      <alignment horizontal="center" vertical="center"/>
    </xf>
    <xf numFmtId="182" fontId="5" fillId="0" borderId="236" xfId="0" applyNumberFormat="1" applyFont="1" applyFill="1" applyBorder="1" applyAlignment="1">
      <alignment horizontal="center" vertical="center"/>
    </xf>
    <xf numFmtId="182" fontId="5" fillId="0" borderId="237" xfId="0" applyNumberFormat="1" applyFont="1" applyFill="1" applyBorder="1" applyAlignment="1">
      <alignment horizontal="center" vertical="center"/>
    </xf>
    <xf numFmtId="182" fontId="5" fillId="0" borderId="244" xfId="0" applyNumberFormat="1" applyFont="1" applyBorder="1" applyAlignment="1">
      <alignment horizontal="center" vertical="center"/>
    </xf>
    <xf numFmtId="182" fontId="5" fillId="0" borderId="245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justify" vertical="top" wrapText="1"/>
    </xf>
    <xf numFmtId="0" fontId="0" fillId="0" borderId="0" xfId="0" applyAlignment="1">
      <alignment horizontal="justify"/>
    </xf>
    <xf numFmtId="182" fontId="5" fillId="0" borderId="170" xfId="2" applyNumberFormat="1" applyBorder="1" applyAlignment="1">
      <alignment horizontal="center" vertical="center"/>
    </xf>
    <xf numFmtId="182" fontId="0" fillId="0" borderId="78" xfId="0" applyNumberFormat="1" applyBorder="1" applyAlignment="1">
      <alignment horizontal="center" vertical="center"/>
    </xf>
    <xf numFmtId="182" fontId="5" fillId="0" borderId="240" xfId="2" applyNumberFormat="1" applyBorder="1" applyAlignment="1">
      <alignment horizontal="center" vertical="center"/>
    </xf>
    <xf numFmtId="182" fontId="0" fillId="0" borderId="241" xfId="0" applyNumberFormat="1" applyBorder="1" applyAlignment="1">
      <alignment horizontal="center" vertical="center"/>
    </xf>
    <xf numFmtId="0" fontId="6" fillId="0" borderId="0" xfId="0" applyFont="1" applyAlignment="1">
      <alignment horizontal="justify" vertical="top" wrapText="1"/>
    </xf>
    <xf numFmtId="182" fontId="0" fillId="0" borderId="242" xfId="0" applyNumberFormat="1" applyBorder="1" applyAlignment="1">
      <alignment horizontal="center" vertical="center"/>
    </xf>
    <xf numFmtId="182" fontId="0" fillId="0" borderId="243" xfId="0" applyNumberFormat="1" applyBorder="1" applyAlignment="1">
      <alignment horizontal="center" vertical="center"/>
    </xf>
    <xf numFmtId="0" fontId="15" fillId="0" borderId="215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24" fillId="0" borderId="0" xfId="0" applyFont="1" applyBorder="1" applyAlignment="1">
      <alignment horizontal="left" vertical="center" wrapText="1"/>
    </xf>
    <xf numFmtId="179" fontId="29" fillId="0" borderId="200" xfId="0" applyNumberFormat="1" applyFont="1" applyBorder="1" applyAlignment="1">
      <alignment horizontal="left" vertical="center" wrapText="1"/>
    </xf>
    <xf numFmtId="179" fontId="29" fillId="0" borderId="200" xfId="0" applyNumberFormat="1" applyFont="1" applyBorder="1" applyAlignment="1">
      <alignment horizontal="left" vertical="center"/>
    </xf>
    <xf numFmtId="0" fontId="15" fillId="0" borderId="216" xfId="0" applyFont="1" applyBorder="1" applyAlignment="1">
      <alignment horizontal="center" vertical="center"/>
    </xf>
    <xf numFmtId="0" fontId="15" fillId="0" borderId="217" xfId="0" applyFont="1" applyBorder="1" applyAlignment="1">
      <alignment horizontal="center" vertical="center"/>
    </xf>
    <xf numFmtId="182" fontId="5" fillId="0" borderId="238" xfId="0" applyNumberFormat="1" applyFont="1" applyFill="1" applyBorder="1" applyAlignment="1">
      <alignment horizontal="center" vertical="center"/>
    </xf>
    <xf numFmtId="182" fontId="5" fillId="0" borderId="239" xfId="0" applyNumberFormat="1" applyFont="1" applyFill="1" applyBorder="1" applyAlignment="1">
      <alignment horizontal="center" vertical="center"/>
    </xf>
    <xf numFmtId="49" fontId="6" fillId="0" borderId="225" xfId="0" applyNumberFormat="1" applyFont="1" applyBorder="1" applyAlignment="1">
      <alignment horizontal="center" vertical="center" wrapText="1"/>
    </xf>
    <xf numFmtId="0" fontId="23" fillId="0" borderId="226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top" wrapText="1"/>
    </xf>
    <xf numFmtId="49" fontId="6" fillId="0" borderId="227" xfId="2" applyNumberFormat="1" applyFont="1" applyBorder="1" applyAlignment="1">
      <alignment horizontal="center" vertical="center"/>
    </xf>
    <xf numFmtId="0" fontId="23" fillId="0" borderId="20" xfId="0" applyFont="1" applyBorder="1" applyAlignment="1">
      <alignment horizontal="center" vertical="center"/>
    </xf>
    <xf numFmtId="0" fontId="23" fillId="0" borderId="56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49" fontId="6" fillId="0" borderId="232" xfId="0" applyNumberFormat="1" applyFont="1" applyBorder="1" applyAlignment="1">
      <alignment horizontal="center" vertical="center" wrapText="1"/>
    </xf>
    <xf numFmtId="0" fontId="23" fillId="0" borderId="233" xfId="0" applyFont="1" applyBorder="1" applyAlignment="1">
      <alignment horizontal="center" vertical="center" wrapText="1"/>
    </xf>
    <xf numFmtId="0" fontId="30" fillId="0" borderId="218" xfId="0" applyFont="1" applyBorder="1" applyAlignment="1">
      <alignment horizontal="center" vertical="center"/>
    </xf>
    <xf numFmtId="0" fontId="30" fillId="0" borderId="219" xfId="0" applyFont="1" applyBorder="1" applyAlignment="1">
      <alignment horizontal="center" vertical="center"/>
    </xf>
    <xf numFmtId="0" fontId="31" fillId="0" borderId="215" xfId="0" applyFont="1" applyBorder="1" applyAlignment="1">
      <alignment horizontal="center" vertical="center"/>
    </xf>
    <xf numFmtId="0" fontId="31" fillId="0" borderId="220" xfId="0" applyFont="1" applyBorder="1" applyAlignment="1">
      <alignment horizontal="center" vertical="center"/>
    </xf>
    <xf numFmtId="182" fontId="27" fillId="0" borderId="221" xfId="2" applyNumberFormat="1" applyFont="1" applyBorder="1" applyAlignment="1">
      <alignment horizontal="center" vertical="center"/>
    </xf>
    <xf numFmtId="182" fontId="1" fillId="0" borderId="124" xfId="0" applyNumberFormat="1" applyFont="1" applyBorder="1" applyAlignment="1">
      <alignment horizontal="center" vertical="center"/>
    </xf>
    <xf numFmtId="182" fontId="5" fillId="0" borderId="222" xfId="2" applyNumberFormat="1" applyBorder="1" applyAlignment="1">
      <alignment horizontal="center" vertical="center"/>
    </xf>
    <xf numFmtId="182" fontId="0" fillId="0" borderId="223" xfId="0" applyNumberFormat="1" applyBorder="1" applyAlignment="1">
      <alignment horizontal="center" vertical="center"/>
    </xf>
    <xf numFmtId="0" fontId="3" fillId="0" borderId="227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177" xfId="0" applyFont="1" applyBorder="1" applyAlignment="1">
      <alignment horizontal="center" vertical="center"/>
    </xf>
    <xf numFmtId="0" fontId="3" fillId="0" borderId="172" xfId="0" applyFont="1" applyBorder="1" applyAlignment="1">
      <alignment horizontal="center" vertical="center"/>
    </xf>
    <xf numFmtId="0" fontId="6" fillId="0" borderId="227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/>
    </xf>
    <xf numFmtId="0" fontId="6" fillId="0" borderId="56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182" fontId="5" fillId="0" borderId="230" xfId="0" applyNumberFormat="1" applyFont="1" applyBorder="1" applyAlignment="1">
      <alignment horizontal="center" vertical="center"/>
    </xf>
    <xf numFmtId="182" fontId="5" fillId="0" borderId="231" xfId="0" applyNumberFormat="1" applyFont="1" applyBorder="1" applyAlignment="1">
      <alignment horizontal="center" vertical="center"/>
    </xf>
    <xf numFmtId="49" fontId="6" fillId="0" borderId="228" xfId="0" applyNumberFormat="1" applyFont="1" applyBorder="1" applyAlignment="1">
      <alignment horizontal="center" vertical="center" wrapText="1"/>
    </xf>
    <xf numFmtId="0" fontId="0" fillId="0" borderId="229" xfId="0" applyBorder="1" applyAlignment="1">
      <alignment horizontal="center" vertical="center"/>
    </xf>
    <xf numFmtId="0" fontId="3" fillId="0" borderId="5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6" fillId="0" borderId="59" xfId="0" applyFont="1" applyBorder="1" applyAlignment="1">
      <alignment horizontal="center" vertical="center"/>
    </xf>
    <xf numFmtId="0" fontId="6" fillId="0" borderId="217" xfId="0" applyFont="1" applyBorder="1" applyAlignment="1">
      <alignment horizontal="center" vertical="center"/>
    </xf>
    <xf numFmtId="0" fontId="3" fillId="0" borderId="224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0" fillId="0" borderId="226" xfId="0" applyBorder="1" applyAlignment="1">
      <alignment horizontal="center" vertical="center"/>
    </xf>
    <xf numFmtId="181" fontId="5" fillId="0" borderId="249" xfId="2" applyNumberFormat="1" applyFont="1" applyBorder="1" applyAlignment="1">
      <alignment horizontal="right" vertical="center"/>
    </xf>
    <xf numFmtId="0" fontId="0" fillId="0" borderId="156" xfId="0" applyBorder="1" applyAlignment="1">
      <alignment horizontal="right" vertical="center"/>
    </xf>
    <xf numFmtId="181" fontId="5" fillId="0" borderId="249" xfId="2" applyNumberFormat="1" applyFont="1" applyBorder="1" applyAlignment="1" applyProtection="1">
      <alignment horizontal="right" vertical="center"/>
    </xf>
    <xf numFmtId="0" fontId="0" fillId="0" borderId="151" xfId="0" applyBorder="1" applyAlignment="1">
      <alignment horizontal="right" vertical="center"/>
    </xf>
    <xf numFmtId="0" fontId="3" fillId="0" borderId="0" xfId="2" applyFont="1" applyFill="1" applyAlignment="1">
      <alignment horizontal="justify" vertical="top" wrapText="1"/>
    </xf>
    <xf numFmtId="0" fontId="5" fillId="0" borderId="47" xfId="0" applyFont="1" applyFill="1" applyBorder="1" applyAlignment="1">
      <alignment horizontal="center" vertical="distributed" textRotation="255" justifyLastLine="1"/>
    </xf>
    <xf numFmtId="0" fontId="5" fillId="0" borderId="258" xfId="0" applyFont="1" applyFill="1" applyBorder="1" applyAlignment="1">
      <alignment horizontal="center" vertical="distributed" textRotation="255" justifyLastLine="1"/>
    </xf>
    <xf numFmtId="0" fontId="5" fillId="0" borderId="282" xfId="2" applyFont="1" applyBorder="1" applyAlignment="1">
      <alignment horizontal="distributed" vertical="center" indent="2"/>
    </xf>
    <xf numFmtId="0" fontId="0" fillId="0" borderId="283" xfId="0" applyBorder="1" applyAlignment="1">
      <alignment horizontal="distributed" vertical="center" indent="2"/>
    </xf>
    <xf numFmtId="0" fontId="0" fillId="0" borderId="284" xfId="0" applyBorder="1" applyAlignment="1">
      <alignment horizontal="distributed" vertical="center" indent="2"/>
    </xf>
    <xf numFmtId="0" fontId="5" fillId="0" borderId="278" xfId="2" applyFont="1" applyBorder="1" applyAlignment="1">
      <alignment horizontal="distributed" vertical="center" indent="2"/>
    </xf>
    <xf numFmtId="0" fontId="0" fillId="0" borderId="279" xfId="0" applyBorder="1" applyAlignment="1">
      <alignment horizontal="distributed" vertical="center" indent="2"/>
    </xf>
    <xf numFmtId="0" fontId="0" fillId="0" borderId="280" xfId="0" applyBorder="1" applyAlignment="1">
      <alignment horizontal="distributed" vertical="center" indent="2"/>
    </xf>
    <xf numFmtId="181" fontId="27" fillId="0" borderId="285" xfId="2" applyNumberFormat="1" applyFont="1" applyBorder="1" applyAlignment="1" applyProtection="1">
      <alignment horizontal="right" vertical="center"/>
    </xf>
    <xf numFmtId="0" fontId="6" fillId="0" borderId="155" xfId="0" applyFont="1" applyBorder="1" applyAlignment="1">
      <alignment horizontal="right" vertical="center"/>
    </xf>
    <xf numFmtId="0" fontId="3" fillId="0" borderId="0" xfId="0" applyFont="1" applyFill="1" applyAlignment="1" applyProtection="1">
      <alignment horizontal="justify" vertical="top" wrapText="1"/>
    </xf>
    <xf numFmtId="0" fontId="24" fillId="0" borderId="0" xfId="0" applyFont="1" applyAlignment="1">
      <alignment horizontal="justify" vertical="top" wrapText="1"/>
    </xf>
    <xf numFmtId="181" fontId="5" fillId="0" borderId="286" xfId="2" applyNumberFormat="1" applyFont="1" applyBorder="1" applyAlignment="1" applyProtection="1">
      <alignment horizontal="right" vertical="center"/>
    </xf>
    <xf numFmtId="0" fontId="0" fillId="0" borderId="155" xfId="0" applyBorder="1" applyAlignment="1">
      <alignment horizontal="right" vertical="center"/>
    </xf>
    <xf numFmtId="181" fontId="5" fillId="0" borderId="287" xfId="2" applyNumberFormat="1" applyFont="1" applyBorder="1" applyAlignment="1">
      <alignment horizontal="right" vertical="center"/>
    </xf>
    <xf numFmtId="0" fontId="0" fillId="0" borderId="251" xfId="0" applyBorder="1" applyAlignment="1">
      <alignment horizontal="right" vertical="center"/>
    </xf>
    <xf numFmtId="0" fontId="14" fillId="0" borderId="39" xfId="0" applyFont="1" applyFill="1" applyBorder="1" applyAlignment="1">
      <alignment horizontal="distributed" vertical="center" justifyLastLine="1"/>
    </xf>
    <xf numFmtId="0" fontId="2" fillId="0" borderId="67" xfId="0" applyFont="1" applyFill="1" applyBorder="1" applyAlignment="1">
      <alignment horizontal="distributed" vertical="center" justifyLastLine="1"/>
    </xf>
    <xf numFmtId="0" fontId="14" fillId="0" borderId="182" xfId="0" applyFont="1" applyFill="1" applyBorder="1" applyAlignment="1">
      <alignment horizontal="distributed" vertical="center" justifyLastLine="1"/>
    </xf>
    <xf numFmtId="0" fontId="2" fillId="0" borderId="99" xfId="0" applyFont="1" applyFill="1" applyBorder="1" applyAlignment="1">
      <alignment horizontal="distributed" vertical="center" justifyLastLine="1"/>
    </xf>
    <xf numFmtId="0" fontId="5" fillId="0" borderId="257" xfId="2" applyFont="1" applyFill="1" applyBorder="1" applyAlignment="1">
      <alignment horizontal="center" vertical="distributed" textRotation="255" justifyLastLine="1"/>
    </xf>
    <xf numFmtId="0" fontId="0" fillId="0" borderId="258" xfId="0" applyFill="1" applyBorder="1" applyAlignment="1">
      <alignment horizontal="center" vertical="distributed" textRotation="255" justifyLastLine="1"/>
    </xf>
    <xf numFmtId="0" fontId="0" fillId="0" borderId="197" xfId="0" applyFill="1" applyBorder="1" applyAlignment="1">
      <alignment horizontal="center" vertical="distributed" textRotation="255" justifyLastLine="1"/>
    </xf>
    <xf numFmtId="181" fontId="5" fillId="0" borderId="266" xfId="2" applyNumberFormat="1" applyFont="1" applyBorder="1" applyAlignment="1" applyProtection="1">
      <alignment horizontal="right" vertical="center"/>
    </xf>
    <xf numFmtId="181" fontId="27" fillId="0" borderId="248" xfId="2" applyNumberFormat="1" applyFont="1" applyBorder="1" applyAlignment="1">
      <alignment horizontal="right" vertical="center"/>
    </xf>
    <xf numFmtId="0" fontId="6" fillId="0" borderId="156" xfId="0" applyFont="1" applyBorder="1" applyAlignment="1">
      <alignment horizontal="right" vertical="center"/>
    </xf>
    <xf numFmtId="181" fontId="5" fillId="0" borderId="253" xfId="2" applyNumberFormat="1" applyFont="1" applyBorder="1" applyAlignment="1">
      <alignment horizontal="right" vertical="center"/>
    </xf>
    <xf numFmtId="181" fontId="5" fillId="0" borderId="254" xfId="2" applyNumberFormat="1" applyFont="1" applyBorder="1" applyAlignment="1" applyProtection="1">
      <alignment horizontal="right" vertical="center"/>
    </xf>
    <xf numFmtId="0" fontId="0" fillId="0" borderId="281" xfId="0" applyBorder="1" applyAlignment="1">
      <alignment horizontal="right" vertical="center"/>
    </xf>
    <xf numFmtId="181" fontId="27" fillId="0" borderId="265" xfId="2" applyNumberFormat="1" applyFont="1" applyBorder="1" applyAlignment="1" applyProtection="1">
      <alignment horizontal="right" vertical="center"/>
    </xf>
    <xf numFmtId="0" fontId="6" fillId="0" borderId="255" xfId="0" applyFont="1" applyBorder="1" applyAlignment="1">
      <alignment horizontal="right" vertical="center"/>
    </xf>
    <xf numFmtId="181" fontId="27" fillId="0" borderId="275" xfId="2" applyNumberFormat="1" applyFont="1" applyBorder="1" applyAlignment="1" applyProtection="1">
      <alignment horizontal="right" vertical="center"/>
    </xf>
    <xf numFmtId="0" fontId="6" fillId="0" borderId="276" xfId="0" applyFont="1" applyBorder="1" applyAlignment="1">
      <alignment vertical="center"/>
    </xf>
    <xf numFmtId="181" fontId="5" fillId="0" borderId="277" xfId="2" applyNumberFormat="1" applyFont="1" applyBorder="1" applyAlignment="1" applyProtection="1">
      <alignment horizontal="right" vertical="center"/>
    </xf>
    <xf numFmtId="0" fontId="0" fillId="0" borderId="150" xfId="0" applyBorder="1" applyAlignment="1">
      <alignment horizontal="right" vertical="center"/>
    </xf>
    <xf numFmtId="181" fontId="5" fillId="0" borderId="253" xfId="2" applyNumberFormat="1" applyFont="1" applyBorder="1" applyAlignment="1" applyProtection="1">
      <alignment horizontal="right" vertical="center"/>
    </xf>
    <xf numFmtId="181" fontId="27" fillId="0" borderId="248" xfId="2" applyNumberFormat="1" applyFont="1" applyBorder="1" applyAlignment="1" applyProtection="1">
      <alignment horizontal="right" vertical="center"/>
    </xf>
    <xf numFmtId="0" fontId="5" fillId="0" borderId="184" xfId="2" applyFont="1" applyBorder="1" applyAlignment="1">
      <alignment horizontal="distributed" vertical="center" indent="2"/>
    </xf>
    <xf numFmtId="0" fontId="0" fillId="0" borderId="259" xfId="0" applyBorder="1" applyAlignment="1">
      <alignment horizontal="distributed" vertical="center" indent="2"/>
    </xf>
    <xf numFmtId="0" fontId="0" fillId="0" borderId="260" xfId="0" applyBorder="1" applyAlignment="1">
      <alignment horizontal="distributed" vertical="center" indent="2"/>
    </xf>
    <xf numFmtId="0" fontId="5" fillId="0" borderId="264" xfId="2" applyFont="1" applyBorder="1" applyAlignment="1">
      <alignment horizontal="distributed" vertical="center" indent="2"/>
    </xf>
    <xf numFmtId="0" fontId="0" fillId="0" borderId="16" xfId="0" applyBorder="1" applyAlignment="1">
      <alignment horizontal="distributed" vertical="center" indent="2"/>
    </xf>
    <xf numFmtId="0" fontId="0" fillId="0" borderId="17" xfId="0" applyBorder="1" applyAlignment="1">
      <alignment horizontal="distributed" vertical="center" indent="2"/>
    </xf>
    <xf numFmtId="0" fontId="0" fillId="0" borderId="255" xfId="0" applyBorder="1" applyAlignment="1">
      <alignment horizontal="right" vertical="center"/>
    </xf>
    <xf numFmtId="181" fontId="5" fillId="0" borderId="250" xfId="2" applyNumberFormat="1" applyFont="1" applyBorder="1" applyAlignment="1">
      <alignment horizontal="right" vertical="center"/>
    </xf>
    <xf numFmtId="181" fontId="27" fillId="0" borderId="252" xfId="2" applyNumberFormat="1" applyFont="1" applyBorder="1" applyAlignment="1">
      <alignment horizontal="right" vertical="center"/>
    </xf>
    <xf numFmtId="0" fontId="6" fillId="0" borderId="251" xfId="0" applyFont="1" applyBorder="1" applyAlignment="1">
      <alignment horizontal="right" vertical="center"/>
    </xf>
    <xf numFmtId="0" fontId="5" fillId="0" borderId="261" xfId="2" applyFont="1" applyBorder="1" applyAlignment="1">
      <alignment horizontal="center" vertical="center" textRotation="255"/>
    </xf>
    <xf numFmtId="0" fontId="0" fillId="0" borderId="262" xfId="0" applyBorder="1" applyAlignment="1">
      <alignment horizontal="center" vertical="center" textRotation="255"/>
    </xf>
    <xf numFmtId="0" fontId="0" fillId="0" borderId="263" xfId="0" applyBorder="1" applyAlignment="1">
      <alignment horizontal="center" vertical="center" textRotation="255"/>
    </xf>
    <xf numFmtId="0" fontId="5" fillId="0" borderId="271" xfId="2" applyFont="1" applyBorder="1" applyAlignment="1">
      <alignment horizontal="distributed" vertical="center" justifyLastLine="1"/>
    </xf>
    <xf numFmtId="0" fontId="0" fillId="0" borderId="0" xfId="0" applyBorder="1" applyAlignment="1">
      <alignment horizontal="distributed" vertical="center" justifyLastLine="1"/>
    </xf>
    <xf numFmtId="0" fontId="0" fillId="0" borderId="220" xfId="0" applyBorder="1" applyAlignment="1">
      <alignment horizontal="distributed" vertical="center" justifyLastLine="1"/>
    </xf>
    <xf numFmtId="0" fontId="5" fillId="0" borderId="272" xfId="2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5" fillId="0" borderId="273" xfId="2" applyFont="1" applyBorder="1" applyAlignment="1">
      <alignment horizontal="distributed" vertical="center" justifyLastLine="1"/>
    </xf>
    <xf numFmtId="0" fontId="0" fillId="0" borderId="147" xfId="0" applyBorder="1" applyAlignment="1">
      <alignment horizontal="distributed" vertical="center" justifyLastLine="1"/>
    </xf>
    <xf numFmtId="0" fontId="0" fillId="0" borderId="274" xfId="0" applyBorder="1" applyAlignment="1">
      <alignment horizontal="distributed" vertical="center" justifyLastLine="1"/>
    </xf>
    <xf numFmtId="0" fontId="5" fillId="0" borderId="126" xfId="2" applyFont="1" applyBorder="1" applyAlignment="1">
      <alignment horizontal="center" vertical="center"/>
    </xf>
    <xf numFmtId="181" fontId="5" fillId="0" borderId="256" xfId="2" applyNumberFormat="1" applyFont="1" applyBorder="1" applyAlignment="1" applyProtection="1">
      <alignment horizontal="right" vertical="center"/>
    </xf>
    <xf numFmtId="181" fontId="5" fillId="0" borderId="267" xfId="2" applyNumberFormat="1" applyFont="1" applyBorder="1" applyAlignment="1" applyProtection="1">
      <alignment horizontal="right" vertical="center"/>
    </xf>
    <xf numFmtId="0" fontId="0" fillId="0" borderId="149" xfId="0" applyBorder="1" applyAlignment="1">
      <alignment horizontal="right" vertical="center"/>
    </xf>
    <xf numFmtId="181" fontId="27" fillId="0" borderId="268" xfId="2" applyNumberFormat="1" applyFont="1" applyBorder="1" applyAlignment="1" applyProtection="1">
      <alignment vertical="center"/>
    </xf>
    <xf numFmtId="0" fontId="6" fillId="0" borderId="269" xfId="0" applyFont="1" applyBorder="1" applyAlignment="1">
      <alignment vertical="center"/>
    </xf>
    <xf numFmtId="181" fontId="5" fillId="0" borderId="268" xfId="2" applyNumberFormat="1" applyFont="1" applyBorder="1" applyAlignment="1" applyProtection="1">
      <alignment vertical="center"/>
    </xf>
    <xf numFmtId="181" fontId="5" fillId="0" borderId="270" xfId="2" applyNumberFormat="1" applyFont="1" applyBorder="1" applyAlignment="1" applyProtection="1">
      <alignment horizontal="right" vertical="center"/>
    </xf>
    <xf numFmtId="0" fontId="6" fillId="0" borderId="156" xfId="0" applyFont="1" applyBorder="1" applyAlignment="1">
      <alignment vertical="center"/>
    </xf>
    <xf numFmtId="49" fontId="21" fillId="0" borderId="23" xfId="2" applyNumberFormat="1" applyFont="1" applyBorder="1" applyAlignment="1">
      <alignment vertical="center"/>
    </xf>
    <xf numFmtId="49" fontId="21" fillId="0" borderId="4" xfId="2" applyNumberFormat="1" applyFont="1" applyBorder="1" applyAlignment="1">
      <alignment vertical="center"/>
    </xf>
    <xf numFmtId="49" fontId="21" fillId="0" borderId="8" xfId="2" applyNumberFormat="1" applyFont="1" applyBorder="1" applyAlignment="1">
      <alignment vertical="center"/>
    </xf>
    <xf numFmtId="182" fontId="5" fillId="0" borderId="294" xfId="2" applyNumberFormat="1" applyBorder="1" applyAlignment="1">
      <alignment horizontal="center" vertical="center"/>
    </xf>
    <xf numFmtId="182" fontId="5" fillId="0" borderId="203" xfId="2" applyNumberFormat="1" applyBorder="1" applyAlignment="1">
      <alignment horizontal="center" vertical="center"/>
    </xf>
    <xf numFmtId="182" fontId="5" fillId="0" borderId="201" xfId="2" applyNumberFormat="1" applyBorder="1" applyAlignment="1">
      <alignment horizontal="center" vertical="center"/>
    </xf>
    <xf numFmtId="49" fontId="29" fillId="0" borderId="225" xfId="0" applyNumberFormat="1" applyFont="1" applyBorder="1" applyAlignment="1">
      <alignment horizontal="center" vertical="center" wrapText="1"/>
    </xf>
    <xf numFmtId="0" fontId="29" fillId="0" borderId="226" xfId="0" applyFont="1" applyBorder="1" applyAlignment="1">
      <alignment horizontal="center" vertical="center"/>
    </xf>
    <xf numFmtId="49" fontId="6" fillId="0" borderId="227" xfId="2" applyNumberFormat="1" applyFont="1" applyBorder="1" applyAlignment="1">
      <alignment horizontal="distributed" vertical="center" justifyLastLine="1"/>
    </xf>
    <xf numFmtId="0" fontId="23" fillId="0" borderId="191" xfId="0" applyFont="1" applyBorder="1" applyAlignment="1">
      <alignment horizontal="distributed" vertical="center" justifyLastLine="1"/>
    </xf>
    <xf numFmtId="0" fontId="23" fillId="0" borderId="20" xfId="0" applyFont="1" applyBorder="1" applyAlignment="1">
      <alignment horizontal="distributed" vertical="center" justifyLastLine="1"/>
    </xf>
    <xf numFmtId="0" fontId="23" fillId="0" borderId="177" xfId="0" applyFont="1" applyBorder="1" applyAlignment="1">
      <alignment horizontal="distributed" vertical="center"/>
    </xf>
    <xf numFmtId="0" fontId="23" fillId="0" borderId="92" xfId="0" applyFont="1" applyBorder="1" applyAlignment="1">
      <alignment horizontal="distributed" vertical="center"/>
    </xf>
    <xf numFmtId="0" fontId="23" fillId="0" borderId="172" xfId="0" applyFont="1" applyBorder="1" applyAlignment="1">
      <alignment horizontal="distributed" vertical="center"/>
    </xf>
    <xf numFmtId="182" fontId="5" fillId="0" borderId="236" xfId="2" applyNumberFormat="1" applyBorder="1" applyAlignment="1">
      <alignment horizontal="center" vertical="center"/>
    </xf>
    <xf numFmtId="182" fontId="5" fillId="0" borderId="237" xfId="2" applyNumberFormat="1" applyBorder="1" applyAlignment="1">
      <alignment horizontal="center" vertical="center"/>
    </xf>
    <xf numFmtId="0" fontId="2" fillId="0" borderId="233" xfId="0" applyFont="1" applyBorder="1" applyAlignment="1">
      <alignment horizontal="center" vertical="center" wrapText="1"/>
    </xf>
    <xf numFmtId="182" fontId="5" fillId="0" borderId="234" xfId="2" applyNumberFormat="1" applyBorder="1" applyAlignment="1">
      <alignment horizontal="center" vertical="center"/>
    </xf>
    <xf numFmtId="182" fontId="5" fillId="0" borderId="235" xfId="2" applyNumberFormat="1" applyBorder="1" applyAlignment="1">
      <alignment horizontal="center" vertical="center"/>
    </xf>
    <xf numFmtId="0" fontId="6" fillId="0" borderId="224" xfId="0" applyFont="1" applyBorder="1" applyAlignment="1">
      <alignment horizontal="center" vertical="center"/>
    </xf>
    <xf numFmtId="0" fontId="6" fillId="0" borderId="90" xfId="0" applyFont="1" applyBorder="1" applyAlignment="1">
      <alignment horizontal="center" vertical="center"/>
    </xf>
    <xf numFmtId="0" fontId="6" fillId="0" borderId="46" xfId="0" applyFont="1" applyBorder="1" applyAlignment="1">
      <alignment horizontal="center" vertical="center"/>
    </xf>
    <xf numFmtId="182" fontId="5" fillId="0" borderId="245" xfId="2" applyNumberFormat="1" applyBorder="1" applyAlignment="1">
      <alignment horizontal="center" vertical="center"/>
    </xf>
    <xf numFmtId="0" fontId="6" fillId="0" borderId="177" xfId="0" applyFont="1" applyBorder="1" applyAlignment="1">
      <alignment horizontal="center" vertical="center"/>
    </xf>
    <xf numFmtId="0" fontId="6" fillId="0" borderId="172" xfId="0" applyFont="1" applyBorder="1" applyAlignment="1">
      <alignment horizontal="center" vertical="center"/>
    </xf>
    <xf numFmtId="182" fontId="5" fillId="0" borderId="244" xfId="2" applyNumberFormat="1" applyBorder="1" applyAlignment="1">
      <alignment horizontal="center" vertical="center"/>
    </xf>
    <xf numFmtId="49" fontId="6" fillId="0" borderId="226" xfId="0" applyNumberFormat="1" applyFont="1" applyBorder="1" applyAlignment="1">
      <alignment horizontal="center" vertical="center" wrapText="1"/>
    </xf>
    <xf numFmtId="182" fontId="27" fillId="0" borderId="292" xfId="2" applyNumberFormat="1" applyFont="1" applyBorder="1" applyAlignment="1">
      <alignment vertical="center"/>
    </xf>
    <xf numFmtId="182" fontId="1" fillId="0" borderId="293" xfId="0" applyNumberFormat="1" applyFont="1" applyBorder="1" applyAlignment="1">
      <alignment vertical="center"/>
    </xf>
    <xf numFmtId="0" fontId="6" fillId="0" borderId="216" xfId="0" applyFont="1" applyBorder="1" applyAlignment="1">
      <alignment horizontal="center" vertical="center"/>
    </xf>
    <xf numFmtId="182" fontId="27" fillId="0" borderId="221" xfId="2" applyNumberFormat="1" applyFont="1" applyBorder="1" applyAlignment="1">
      <alignment vertical="center"/>
    </xf>
    <xf numFmtId="182" fontId="1" fillId="0" borderId="170" xfId="0" applyNumberFormat="1" applyFont="1" applyBorder="1" applyAlignment="1">
      <alignment vertical="center"/>
    </xf>
    <xf numFmtId="0" fontId="29" fillId="0" borderId="215" xfId="0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/>
    </xf>
    <xf numFmtId="0" fontId="24" fillId="0" borderId="0" xfId="0" applyFont="1" applyBorder="1" applyAlignment="1">
      <alignment vertical="center" wrapText="1"/>
    </xf>
    <xf numFmtId="179" fontId="29" fillId="0" borderId="0" xfId="0" applyNumberFormat="1" applyFont="1" applyBorder="1" applyAlignment="1">
      <alignment vertical="center" wrapText="1"/>
    </xf>
    <xf numFmtId="182" fontId="5" fillId="0" borderId="290" xfId="2" applyNumberFormat="1" applyBorder="1" applyAlignment="1">
      <alignment vertical="center"/>
    </xf>
    <xf numFmtId="182" fontId="0" fillId="0" borderId="290" xfId="0" applyNumberFormat="1" applyBorder="1" applyAlignment="1">
      <alignment vertical="center"/>
    </xf>
    <xf numFmtId="0" fontId="5" fillId="0" borderId="215" xfId="0" applyFont="1" applyBorder="1" applyAlignment="1">
      <alignment horizontal="center" vertical="center"/>
    </xf>
    <xf numFmtId="182" fontId="5" fillId="0" borderId="202" xfId="2" applyNumberFormat="1" applyBorder="1" applyAlignment="1">
      <alignment horizontal="center" vertical="center"/>
    </xf>
    <xf numFmtId="182" fontId="5" fillId="0" borderId="291" xfId="2" applyNumberFormat="1" applyBorder="1" applyAlignment="1">
      <alignment horizontal="center" vertical="center"/>
    </xf>
    <xf numFmtId="182" fontId="5" fillId="0" borderId="238" xfId="2" applyNumberFormat="1" applyBorder="1" applyAlignment="1">
      <alignment horizontal="center" vertical="center"/>
    </xf>
    <xf numFmtId="182" fontId="5" fillId="0" borderId="239" xfId="2" applyNumberFormat="1" applyBorder="1" applyAlignment="1">
      <alignment horizontal="center" vertical="center"/>
    </xf>
    <xf numFmtId="182" fontId="5" fillId="0" borderId="231" xfId="2" applyNumberFormat="1" applyBorder="1" applyAlignment="1">
      <alignment horizontal="center" vertical="center"/>
    </xf>
    <xf numFmtId="0" fontId="3" fillId="0" borderId="0" xfId="0" applyFont="1" applyBorder="1" applyAlignment="1">
      <alignment vertical="top" wrapText="1"/>
    </xf>
    <xf numFmtId="182" fontId="0" fillId="0" borderId="288" xfId="0" applyNumberFormat="1" applyBorder="1" applyAlignment="1">
      <alignment horizontal="center" vertical="center"/>
    </xf>
    <xf numFmtId="182" fontId="5" fillId="0" borderId="289" xfId="2" applyNumberFormat="1" applyBorder="1" applyAlignment="1">
      <alignment vertical="center"/>
    </xf>
    <xf numFmtId="0" fontId="3" fillId="0" borderId="0" xfId="2" applyFont="1" applyAlignment="1">
      <alignment horizontal="justify" vertical="top" wrapText="1"/>
    </xf>
    <xf numFmtId="0" fontId="5" fillId="0" borderId="143" xfId="2" applyFont="1" applyBorder="1" applyAlignment="1">
      <alignment horizontal="distributed" vertical="center"/>
    </xf>
    <xf numFmtId="0" fontId="5" fillId="0" borderId="298" xfId="0" applyFont="1" applyBorder="1" applyAlignment="1">
      <alignment horizontal="distributed" vertical="center"/>
    </xf>
    <xf numFmtId="0" fontId="5" fillId="0" borderId="298" xfId="0" applyFont="1" applyBorder="1" applyAlignment="1"/>
    <xf numFmtId="0" fontId="0" fillId="0" borderId="72" xfId="0" applyBorder="1" applyAlignment="1"/>
    <xf numFmtId="0" fontId="5" fillId="0" borderId="39" xfId="2" applyFont="1" applyBorder="1" applyAlignment="1">
      <alignment horizontal="distributed" vertical="center" indent="2"/>
    </xf>
    <xf numFmtId="0" fontId="5" fillId="0" borderId="299" xfId="0" applyFont="1" applyBorder="1" applyAlignment="1">
      <alignment horizontal="distributed" vertical="center" indent="2"/>
    </xf>
    <xf numFmtId="0" fontId="5" fillId="0" borderId="299" xfId="0" applyFont="1" applyBorder="1" applyAlignment="1">
      <alignment horizontal="distributed" indent="2"/>
    </xf>
    <xf numFmtId="0" fontId="0" fillId="0" borderId="67" xfId="0" applyBorder="1" applyAlignment="1">
      <alignment horizontal="distributed" indent="2"/>
    </xf>
    <xf numFmtId="0" fontId="5" fillId="0" borderId="259" xfId="0" applyFont="1" applyBorder="1" applyAlignment="1">
      <alignment horizontal="distributed" vertical="center" indent="2"/>
    </xf>
    <xf numFmtId="0" fontId="5" fillId="0" borderId="259" xfId="0" applyFont="1" applyBorder="1" applyAlignment="1">
      <alignment horizontal="distributed" indent="2"/>
    </xf>
    <xf numFmtId="0" fontId="0" fillId="0" borderId="146" xfId="0" applyBorder="1" applyAlignment="1">
      <alignment horizontal="distributed" indent="2"/>
    </xf>
    <xf numFmtId="0" fontId="5" fillId="0" borderId="36" xfId="2" applyFont="1" applyBorder="1" applyAlignment="1">
      <alignment horizontal="distributed" vertical="center" indent="2"/>
    </xf>
    <xf numFmtId="0" fontId="5" fillId="0" borderId="296" xfId="0" applyFont="1" applyBorder="1" applyAlignment="1">
      <alignment horizontal="distributed" vertical="center" indent="2"/>
    </xf>
    <xf numFmtId="0" fontId="5" fillId="0" borderId="296" xfId="0" applyFont="1" applyBorder="1" applyAlignment="1">
      <alignment horizontal="distributed" indent="2"/>
    </xf>
    <xf numFmtId="0" fontId="0" fillId="0" borderId="83" xfId="0" applyBorder="1" applyAlignment="1">
      <alignment horizontal="distributed" indent="2"/>
    </xf>
    <xf numFmtId="0" fontId="5" fillId="0" borderId="182" xfId="2" applyFont="1" applyBorder="1" applyAlignment="1">
      <alignment horizontal="distributed" vertical="center" indent="2"/>
    </xf>
    <xf numFmtId="0" fontId="5" fillId="0" borderId="300" xfId="0" applyFont="1" applyBorder="1" applyAlignment="1">
      <alignment horizontal="distributed" vertical="center" indent="2"/>
    </xf>
    <xf numFmtId="0" fontId="5" fillId="0" borderId="300" xfId="0" applyFont="1" applyBorder="1" applyAlignment="1">
      <alignment horizontal="distributed" indent="2"/>
    </xf>
    <xf numFmtId="0" fontId="0" fillId="0" borderId="99" xfId="0" applyBorder="1" applyAlignment="1">
      <alignment horizontal="distributed" indent="2"/>
    </xf>
    <xf numFmtId="0" fontId="5" fillId="0" borderId="28" xfId="2" applyFont="1" applyBorder="1" applyAlignment="1">
      <alignment horizontal="right"/>
    </xf>
    <xf numFmtId="0" fontId="0" fillId="0" borderId="28" xfId="0" applyBorder="1" applyAlignment="1">
      <alignment horizontal="right"/>
    </xf>
    <xf numFmtId="0" fontId="3" fillId="0" borderId="0" xfId="0" applyFont="1" applyAlignment="1" applyProtection="1">
      <alignment horizontal="justify" vertical="top" wrapText="1"/>
    </xf>
    <xf numFmtId="0" fontId="10" fillId="0" borderId="0" xfId="2" applyFont="1" applyAlignment="1">
      <alignment horizontal="distributed" vertical="center"/>
    </xf>
    <xf numFmtId="0" fontId="0" fillId="0" borderId="0" xfId="0" applyAlignment="1">
      <alignment horizontal="distributed" vertical="center"/>
    </xf>
    <xf numFmtId="0" fontId="5" fillId="0" borderId="295" xfId="2" applyFont="1" applyBorder="1" applyAlignment="1">
      <alignment horizontal="distributed" vertical="center" indent="4"/>
    </xf>
    <xf numFmtId="0" fontId="0" fillId="0" borderId="296" xfId="0" applyBorder="1" applyAlignment="1">
      <alignment horizontal="distributed" vertical="center" indent="4"/>
    </xf>
    <xf numFmtId="0" fontId="0" fillId="0" borderId="83" xfId="0" applyBorder="1" applyAlignment="1">
      <alignment horizontal="distributed" vertical="center" indent="4"/>
    </xf>
    <xf numFmtId="0" fontId="5" fillId="0" borderId="158" xfId="2" applyFont="1" applyBorder="1" applyAlignment="1">
      <alignment horizontal="distributed" vertical="center" justifyLastLine="1"/>
    </xf>
    <xf numFmtId="0" fontId="0" fillId="0" borderId="246" xfId="0" applyBorder="1" applyAlignment="1">
      <alignment horizontal="distributed" vertical="center" justifyLastLine="1"/>
    </xf>
    <xf numFmtId="0" fontId="5" fillId="0" borderId="32" xfId="2" applyFont="1" applyBorder="1" applyAlignment="1">
      <alignment horizontal="distributed" vertical="center" justifyLastLine="1"/>
    </xf>
    <xf numFmtId="0" fontId="5" fillId="0" borderId="247" xfId="2" applyBorder="1" applyAlignment="1">
      <alignment horizontal="distributed" vertical="center" justifyLastLine="1"/>
    </xf>
    <xf numFmtId="0" fontId="0" fillId="0" borderId="247" xfId="0" applyBorder="1" applyAlignment="1">
      <alignment horizontal="distributed" vertical="center" justifyLastLine="1"/>
    </xf>
    <xf numFmtId="0" fontId="5" fillId="0" borderId="295" xfId="2" applyFont="1" applyBorder="1" applyAlignment="1">
      <alignment horizontal="distributed" vertical="center" indent="2"/>
    </xf>
    <xf numFmtId="0" fontId="0" fillId="0" borderId="296" xfId="0" applyBorder="1" applyAlignment="1">
      <alignment horizontal="distributed" vertical="center" indent="2"/>
    </xf>
    <xf numFmtId="0" fontId="0" fillId="0" borderId="76" xfId="0" applyBorder="1" applyAlignment="1">
      <alignment horizontal="distributed" vertical="center" indent="2"/>
    </xf>
    <xf numFmtId="181" fontId="5" fillId="0" borderId="295" xfId="2" applyNumberFormat="1" applyFont="1" applyBorder="1" applyAlignment="1">
      <alignment horizontal="distributed" vertical="center" indent="2"/>
    </xf>
    <xf numFmtId="0" fontId="5" fillId="0" borderId="244" xfId="2" applyFont="1" applyBorder="1" applyAlignment="1">
      <alignment horizontal="center" vertical="center" wrapText="1"/>
    </xf>
    <xf numFmtId="0" fontId="0" fillId="0" borderId="297" xfId="0" applyBorder="1" applyAlignment="1">
      <alignment horizontal="center" vertical="center" wrapText="1"/>
    </xf>
    <xf numFmtId="49" fontId="21" fillId="0" borderId="23" xfId="2" applyNumberFormat="1" applyFont="1" applyFill="1" applyBorder="1" applyAlignment="1">
      <alignment horizontal="left" vertical="center"/>
    </xf>
    <xf numFmtId="49" fontId="21" fillId="0" borderId="4" xfId="2" applyNumberFormat="1" applyFont="1" applyFill="1" applyBorder="1" applyAlignment="1">
      <alignment horizontal="left" vertical="center"/>
    </xf>
    <xf numFmtId="49" fontId="21" fillId="0" borderId="8" xfId="2" applyNumberFormat="1" applyFont="1" applyFill="1" applyBorder="1" applyAlignment="1">
      <alignment horizontal="left" vertical="center"/>
    </xf>
    <xf numFmtId="182" fontId="5" fillId="0" borderId="48" xfId="2" applyNumberFormat="1" applyBorder="1" applyAlignment="1">
      <alignment horizontal="center" vertical="center"/>
    </xf>
    <xf numFmtId="182" fontId="0" fillId="0" borderId="81" xfId="0" applyNumberFormat="1" applyBorder="1" applyAlignment="1">
      <alignment horizontal="center" vertical="center"/>
    </xf>
    <xf numFmtId="182" fontId="0" fillId="0" borderId="235" xfId="0" applyNumberFormat="1" applyBorder="1" applyAlignment="1">
      <alignment horizontal="center" vertical="center"/>
    </xf>
    <xf numFmtId="182" fontId="0" fillId="0" borderId="237" xfId="0" applyNumberFormat="1" applyBorder="1" applyAlignment="1">
      <alignment horizontal="center" vertical="center"/>
    </xf>
    <xf numFmtId="0" fontId="0" fillId="0" borderId="227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2" fillId="0" borderId="191" xfId="0" applyFont="1" applyBorder="1" applyAlignment="1">
      <alignment horizontal="distributed" vertical="center" justifyLastLine="1"/>
    </xf>
    <xf numFmtId="0" fontId="2" fillId="0" borderId="20" xfId="0" applyFont="1" applyBorder="1" applyAlignment="1">
      <alignment horizontal="distributed" vertical="center" justifyLastLine="1"/>
    </xf>
    <xf numFmtId="0" fontId="2" fillId="0" borderId="177" xfId="0" applyFont="1" applyBorder="1" applyAlignment="1">
      <alignment horizontal="distributed" vertical="center"/>
    </xf>
    <xf numFmtId="0" fontId="2" fillId="0" borderId="92" xfId="0" applyFont="1" applyBorder="1" applyAlignment="1">
      <alignment horizontal="distributed" vertical="center"/>
    </xf>
    <xf numFmtId="0" fontId="2" fillId="0" borderId="172" xfId="0" applyFont="1" applyBorder="1" applyAlignment="1">
      <alignment horizontal="distributed" vertical="center"/>
    </xf>
    <xf numFmtId="0" fontId="0" fillId="0" borderId="49" xfId="0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0" fillId="0" borderId="217" xfId="0" applyBorder="1" applyAlignment="1">
      <alignment horizontal="center" vertical="center"/>
    </xf>
    <xf numFmtId="0" fontId="0" fillId="0" borderId="177" xfId="0" applyBorder="1" applyAlignment="1">
      <alignment horizontal="center" vertical="center"/>
    </xf>
    <xf numFmtId="0" fontId="0" fillId="0" borderId="172" xfId="0" applyBorder="1" applyAlignment="1">
      <alignment horizontal="center" vertical="center"/>
    </xf>
    <xf numFmtId="182" fontId="0" fillId="0" borderId="240" xfId="0" applyNumberFormat="1" applyBorder="1" applyAlignment="1">
      <alignment horizontal="center" vertical="center"/>
    </xf>
    <xf numFmtId="182" fontId="5" fillId="0" borderId="221" xfId="2" applyNumberFormat="1" applyBorder="1" applyAlignment="1">
      <alignment horizontal="center" vertical="center"/>
    </xf>
    <xf numFmtId="182" fontId="0" fillId="0" borderId="170" xfId="0" applyNumberFormat="1" applyBorder="1" applyAlignment="1">
      <alignment horizontal="center" vertical="center"/>
    </xf>
    <xf numFmtId="182" fontId="0" fillId="0" borderId="239" xfId="0" applyNumberFormat="1" applyBorder="1" applyAlignment="1">
      <alignment horizontal="center" vertical="center"/>
    </xf>
    <xf numFmtId="182" fontId="5" fillId="0" borderId="307" xfId="2" applyNumberFormat="1" applyBorder="1" applyAlignment="1">
      <alignment horizontal="center" vertical="center"/>
    </xf>
    <xf numFmtId="49" fontId="3" fillId="0" borderId="0" xfId="2" applyNumberFormat="1" applyFont="1" applyBorder="1" applyAlignment="1">
      <alignment horizontal="left" vertical="top" wrapText="1"/>
    </xf>
    <xf numFmtId="0" fontId="3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182" fontId="5" fillId="0" borderId="305" xfId="2" applyNumberFormat="1" applyBorder="1" applyAlignment="1">
      <alignment horizontal="center" vertical="center"/>
    </xf>
    <xf numFmtId="182" fontId="0" fillId="0" borderId="306" xfId="0" applyNumberFormat="1" applyBorder="1" applyAlignment="1">
      <alignment horizontal="center" vertical="center"/>
    </xf>
    <xf numFmtId="182" fontId="5" fillId="0" borderId="68" xfId="2" applyNumberFormat="1" applyBorder="1" applyAlignment="1">
      <alignment vertical="center"/>
    </xf>
    <xf numFmtId="182" fontId="0" fillId="0" borderId="0" xfId="0" applyNumberFormat="1" applyBorder="1" applyAlignment="1">
      <alignment vertical="center"/>
    </xf>
    <xf numFmtId="38" fontId="29" fillId="0" borderId="0" xfId="1" applyFont="1" applyBorder="1" applyAlignment="1">
      <alignment horizontal="left" vertical="center" wrapText="1"/>
    </xf>
    <xf numFmtId="0" fontId="30" fillId="0" borderId="215" xfId="0" applyFont="1" applyBorder="1" applyAlignment="1">
      <alignment horizontal="center" vertical="center"/>
    </xf>
    <xf numFmtId="0" fontId="30" fillId="0" borderId="220" xfId="0" applyFont="1" applyBorder="1" applyAlignment="1">
      <alignment horizontal="center" vertical="center"/>
    </xf>
    <xf numFmtId="0" fontId="5" fillId="0" borderId="216" xfId="0" applyFont="1" applyBorder="1" applyAlignment="1">
      <alignment horizontal="right" vertical="center"/>
    </xf>
    <xf numFmtId="0" fontId="6" fillId="0" borderId="217" xfId="0" applyFont="1" applyBorder="1" applyAlignment="1">
      <alignment horizontal="right" vertical="center"/>
    </xf>
    <xf numFmtId="0" fontId="5" fillId="0" borderId="215" xfId="0" applyFont="1" applyBorder="1" applyAlignment="1">
      <alignment horizontal="right" vertical="center"/>
    </xf>
    <xf numFmtId="0" fontId="6" fillId="0" borderId="1" xfId="0" applyFont="1" applyBorder="1" applyAlignment="1">
      <alignment horizontal="right" vertical="center"/>
    </xf>
    <xf numFmtId="182" fontId="5" fillId="0" borderId="81" xfId="2" applyNumberFormat="1" applyBorder="1" applyAlignment="1">
      <alignment horizontal="center" vertical="center"/>
    </xf>
    <xf numFmtId="182" fontId="5" fillId="0" borderId="301" xfId="2" applyNumberFormat="1" applyBorder="1" applyAlignment="1">
      <alignment horizontal="center" vertical="center"/>
    </xf>
    <xf numFmtId="182" fontId="5" fillId="0" borderId="162" xfId="2" applyNumberFormat="1" applyBorder="1" applyAlignment="1">
      <alignment horizontal="center" vertical="center"/>
    </xf>
    <xf numFmtId="182" fontId="5" fillId="0" borderId="245" xfId="2" applyNumberFormat="1" applyFill="1" applyBorder="1" applyAlignment="1">
      <alignment horizontal="center" vertical="center"/>
    </xf>
    <xf numFmtId="182" fontId="5" fillId="0" borderId="237" xfId="2" applyNumberFormat="1" applyFill="1" applyBorder="1" applyAlignment="1">
      <alignment horizontal="center" vertical="center"/>
    </xf>
    <xf numFmtId="182" fontId="5" fillId="0" borderId="303" xfId="2" applyNumberFormat="1" applyBorder="1" applyAlignment="1">
      <alignment horizontal="center" vertical="center"/>
    </xf>
    <xf numFmtId="182" fontId="5" fillId="0" borderId="304" xfId="2" applyNumberFormat="1" applyBorder="1" applyAlignment="1">
      <alignment horizontal="center" vertical="center"/>
    </xf>
    <xf numFmtId="182" fontId="0" fillId="0" borderId="162" xfId="0" applyNumberFormat="1" applyBorder="1" applyAlignment="1">
      <alignment horizontal="center" vertical="center"/>
    </xf>
    <xf numFmtId="182" fontId="5" fillId="0" borderId="302" xfId="2" applyNumberFormat="1" applyBorder="1" applyAlignment="1">
      <alignment horizontal="center" vertical="center"/>
    </xf>
    <xf numFmtId="49" fontId="6" fillId="0" borderId="312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216" xfId="0" applyFont="1" applyBorder="1" applyAlignment="1">
      <alignment horizontal="center" vertical="center"/>
    </xf>
    <xf numFmtId="0" fontId="5" fillId="0" borderId="217" xfId="0" applyFont="1" applyBorder="1" applyAlignment="1">
      <alignment horizontal="center" vertical="center"/>
    </xf>
    <xf numFmtId="0" fontId="5" fillId="0" borderId="318" xfId="0" applyFont="1" applyBorder="1" applyAlignment="1">
      <alignment horizontal="center" vertical="distributed" textRotation="255" justifyLastLine="1"/>
    </xf>
    <xf numFmtId="0" fontId="5" fillId="0" borderId="234" xfId="0" applyFont="1" applyBorder="1" applyAlignment="1">
      <alignment horizontal="center" vertical="distributed" textRotation="255" justifyLastLine="1"/>
    </xf>
    <xf numFmtId="0" fontId="5" fillId="0" borderId="93" xfId="0" applyFont="1" applyBorder="1" applyAlignment="1">
      <alignment horizontal="center" vertical="distributed" textRotation="255" justifyLastLine="1"/>
    </xf>
    <xf numFmtId="0" fontId="5" fillId="0" borderId="328" xfId="0" applyFont="1" applyBorder="1" applyAlignment="1">
      <alignment horizontal="center" vertical="center" shrinkToFit="1"/>
    </xf>
    <xf numFmtId="0" fontId="5" fillId="0" borderId="146" xfId="0" applyFont="1" applyBorder="1" applyAlignment="1">
      <alignment horizontal="center" vertical="center" shrinkToFit="1"/>
    </xf>
    <xf numFmtId="0" fontId="24" fillId="0" borderId="0" xfId="0" applyFont="1" applyBorder="1" applyAlignment="1" applyProtection="1">
      <alignment vertical="center"/>
    </xf>
    <xf numFmtId="49" fontId="6" fillId="0" borderId="29" xfId="0" applyNumberFormat="1" applyFont="1" applyBorder="1" applyAlignment="1">
      <alignment horizontal="center" vertical="center"/>
    </xf>
    <xf numFmtId="0" fontId="0" fillId="0" borderId="131" xfId="0" applyBorder="1" applyAlignment="1">
      <alignment horizontal="center" vertical="center"/>
    </xf>
    <xf numFmtId="182" fontId="5" fillId="0" borderId="0" xfId="2" applyNumberFormat="1" applyBorder="1" applyAlignment="1">
      <alignment vertical="center"/>
    </xf>
    <xf numFmtId="181" fontId="5" fillId="0" borderId="39" xfId="0" applyNumberFormat="1" applyFont="1" applyBorder="1" applyAlignment="1">
      <alignment vertical="center"/>
    </xf>
    <xf numFmtId="181" fontId="5" fillId="0" borderId="79" xfId="0" applyNumberFormat="1" applyFont="1" applyBorder="1" applyAlignment="1">
      <alignment vertical="center"/>
    </xf>
    <xf numFmtId="177" fontId="7" fillId="0" borderId="182" xfId="0" applyNumberFormat="1" applyFont="1" applyBorder="1" applyAlignment="1">
      <alignment vertical="center"/>
    </xf>
    <xf numFmtId="177" fontId="7" fillId="0" borderId="136" xfId="0" applyNumberFormat="1" applyFont="1" applyBorder="1" applyAlignment="1">
      <alignment vertical="center"/>
    </xf>
    <xf numFmtId="0" fontId="5" fillId="0" borderId="313" xfId="0" applyFont="1" applyBorder="1" applyAlignment="1">
      <alignment horizontal="distributed" vertical="center"/>
    </xf>
    <xf numFmtId="0" fontId="5" fillId="0" borderId="4" xfId="0" applyFont="1" applyBorder="1" applyAlignment="1">
      <alignment horizontal="distributed" vertical="center"/>
    </xf>
    <xf numFmtId="0" fontId="5" fillId="0" borderId="314" xfId="0" applyFont="1" applyBorder="1" applyAlignment="1">
      <alignment horizontal="distributed" vertical="center"/>
    </xf>
    <xf numFmtId="0" fontId="5" fillId="0" borderId="317" xfId="0" applyFont="1" applyBorder="1" applyAlignment="1">
      <alignment horizontal="center" vertical="center" justifyLastLine="1"/>
    </xf>
    <xf numFmtId="0" fontId="6" fillId="0" borderId="319" xfId="0" applyFont="1" applyBorder="1" applyAlignment="1">
      <alignment horizontal="center" vertical="center" justifyLastLine="1"/>
    </xf>
    <xf numFmtId="0" fontId="5" fillId="0" borderId="319" xfId="0" applyFont="1" applyBorder="1" applyAlignment="1">
      <alignment horizontal="center" vertical="center" justifyLastLine="1"/>
    </xf>
    <xf numFmtId="0" fontId="6" fillId="0" borderId="320" xfId="0" applyFont="1" applyBorder="1" applyAlignment="1">
      <alignment horizontal="center" vertical="center" justifyLastLine="1"/>
    </xf>
    <xf numFmtId="0" fontId="5" fillId="0" borderId="321" xfId="0" applyFont="1" applyBorder="1" applyAlignment="1">
      <alignment horizontal="center" vertical="center" justifyLastLine="1"/>
    </xf>
    <xf numFmtId="0" fontId="0" fillId="0" borderId="79" xfId="0" applyBorder="1" applyAlignment="1">
      <alignment vertical="center"/>
    </xf>
    <xf numFmtId="181" fontId="5" fillId="0" borderId="282" xfId="0" applyNumberFormat="1" applyFont="1" applyBorder="1" applyAlignment="1">
      <alignment vertical="center"/>
    </xf>
    <xf numFmtId="0" fontId="0" fillId="0" borderId="324" xfId="0" applyBorder="1" applyAlignment="1">
      <alignment vertical="center"/>
    </xf>
    <xf numFmtId="177" fontId="9" fillId="0" borderId="136" xfId="0" applyNumberFormat="1" applyFont="1" applyBorder="1" applyAlignment="1">
      <alignment vertical="center"/>
    </xf>
    <xf numFmtId="177" fontId="11" fillId="0" borderId="325" xfId="0" applyNumberFormat="1" applyFont="1" applyBorder="1" applyAlignment="1">
      <alignment vertical="center"/>
    </xf>
    <xf numFmtId="177" fontId="9" fillId="0" borderId="326" xfId="0" applyNumberFormat="1" applyFont="1" applyBorder="1" applyAlignment="1">
      <alignment vertical="center"/>
    </xf>
    <xf numFmtId="181" fontId="32" fillId="0" borderId="329" xfId="0" applyNumberFormat="1" applyFont="1" applyBorder="1" applyAlignment="1">
      <alignment vertical="center"/>
    </xf>
    <xf numFmtId="0" fontId="6" fillId="0" borderId="330" xfId="0" applyFont="1" applyBorder="1" applyAlignment="1">
      <alignment vertical="center"/>
    </xf>
    <xf numFmtId="0" fontId="3" fillId="0" borderId="215" xfId="0" applyFont="1" applyBorder="1" applyAlignment="1">
      <alignment horizontal="center" vertical="center"/>
    </xf>
    <xf numFmtId="0" fontId="5" fillId="0" borderId="308" xfId="0" applyFont="1" applyBorder="1" applyAlignment="1">
      <alignment horizontal="distributed" vertical="center" shrinkToFit="1"/>
    </xf>
    <xf numFmtId="0" fontId="5" fillId="0" borderId="86" xfId="0" applyFont="1" applyBorder="1" applyAlignment="1">
      <alignment horizontal="distributed" vertical="center" shrinkToFit="1"/>
    </xf>
    <xf numFmtId="49" fontId="21" fillId="0" borderId="23" xfId="2" applyNumberFormat="1" applyFont="1" applyBorder="1" applyAlignment="1">
      <alignment horizontal="left" vertical="center"/>
    </xf>
    <xf numFmtId="49" fontId="21" fillId="0" borderId="4" xfId="2" applyNumberFormat="1" applyFont="1" applyBorder="1" applyAlignment="1">
      <alignment horizontal="left" vertical="center"/>
    </xf>
    <xf numFmtId="49" fontId="21" fillId="0" borderId="8" xfId="2" applyNumberFormat="1" applyFont="1" applyBorder="1" applyAlignment="1">
      <alignment horizontal="left" vertical="center"/>
    </xf>
    <xf numFmtId="0" fontId="5" fillId="0" borderId="24" xfId="0" applyFont="1" applyBorder="1" applyAlignment="1">
      <alignment horizontal="center" vertical="center" shrinkToFit="1"/>
    </xf>
    <xf numFmtId="0" fontId="5" fillId="0" borderId="84" xfId="0" applyFont="1" applyBorder="1" applyAlignment="1">
      <alignment horizontal="center" vertical="center" shrinkToFit="1"/>
    </xf>
    <xf numFmtId="0" fontId="5" fillId="0" borderId="308" xfId="0" applyFont="1" applyBorder="1" applyAlignment="1">
      <alignment horizontal="center" vertical="center" shrinkToFit="1"/>
    </xf>
    <xf numFmtId="0" fontId="5" fillId="0" borderId="86" xfId="0" applyFont="1" applyBorder="1" applyAlignment="1">
      <alignment horizontal="center" vertical="center" shrinkToFit="1"/>
    </xf>
    <xf numFmtId="0" fontId="5" fillId="0" borderId="137" xfId="0" applyFont="1" applyBorder="1" applyAlignment="1">
      <alignment horizontal="center" vertical="center" shrinkToFit="1"/>
    </xf>
    <xf numFmtId="0" fontId="5" fillId="0" borderId="160" xfId="0" applyFont="1" applyBorder="1" applyAlignment="1">
      <alignment horizontal="center" vertical="center" shrinkToFit="1"/>
    </xf>
    <xf numFmtId="0" fontId="5" fillId="0" borderId="65" xfId="0" applyFont="1" applyBorder="1" applyAlignment="1">
      <alignment horizontal="distributed" vertical="center" shrinkToFit="1"/>
    </xf>
    <xf numFmtId="0" fontId="5" fillId="0" borderId="67" xfId="0" applyFont="1" applyBorder="1" applyAlignment="1">
      <alignment horizontal="distributed" vertical="center" shrinkToFit="1"/>
    </xf>
    <xf numFmtId="0" fontId="5" fillId="0" borderId="317" xfId="0" applyFont="1" applyBorder="1" applyAlignment="1">
      <alignment horizontal="center" vertical="distributed" textRotation="255" justifyLastLine="1"/>
    </xf>
    <xf numFmtId="0" fontId="5" fillId="0" borderId="235" xfId="0" applyFont="1" applyBorder="1" applyAlignment="1">
      <alignment horizontal="center" vertical="distributed" textRotation="255" justifyLastLine="1"/>
    </xf>
    <xf numFmtId="0" fontId="5" fillId="0" borderId="309" xfId="0" applyFont="1" applyBorder="1" applyAlignment="1">
      <alignment horizontal="distributed" vertical="center"/>
    </xf>
    <xf numFmtId="0" fontId="5" fillId="0" borderId="310" xfId="0" applyFont="1" applyBorder="1" applyAlignment="1">
      <alignment horizontal="distributed" vertical="center"/>
    </xf>
    <xf numFmtId="0" fontId="5" fillId="0" borderId="311" xfId="0" applyFont="1" applyBorder="1" applyAlignment="1">
      <alignment horizontal="distributed" vertical="center"/>
    </xf>
    <xf numFmtId="177" fontId="7" fillId="0" borderId="322" xfId="0" applyNumberFormat="1" applyFont="1" applyBorder="1" applyAlignment="1">
      <alignment vertical="center"/>
    </xf>
    <xf numFmtId="177" fontId="9" fillId="0" borderId="323" xfId="0" applyNumberFormat="1" applyFont="1" applyBorder="1" applyAlignment="1">
      <alignment vertical="center"/>
    </xf>
    <xf numFmtId="0" fontId="5" fillId="0" borderId="315" xfId="0" applyFont="1" applyBorder="1" applyAlignment="1">
      <alignment horizontal="distributed" vertical="center"/>
    </xf>
    <xf numFmtId="0" fontId="5" fillId="0" borderId="316" xfId="0" applyFont="1" applyBorder="1" applyAlignment="1">
      <alignment horizontal="distributed" vertical="center"/>
    </xf>
    <xf numFmtId="0" fontId="5" fillId="0" borderId="175" xfId="0" applyFont="1" applyBorder="1" applyAlignment="1">
      <alignment horizontal="distributed" vertical="center"/>
    </xf>
    <xf numFmtId="179" fontId="29" fillId="0" borderId="200" xfId="0" applyNumberFormat="1" applyFont="1" applyBorder="1" applyAlignment="1">
      <alignment vertical="center" wrapText="1"/>
    </xf>
    <xf numFmtId="49" fontId="24" fillId="0" borderId="0" xfId="0" applyNumberFormat="1" applyFont="1" applyBorder="1" applyAlignment="1">
      <alignment horizontal="center" vertical="center" wrapText="1"/>
    </xf>
    <xf numFmtId="0" fontId="5" fillId="0" borderId="227" xfId="0" applyFont="1" applyBorder="1" applyAlignment="1">
      <alignment horizontal="center" vertical="center" justifyLastLine="1"/>
    </xf>
    <xf numFmtId="0" fontId="5" fillId="0" borderId="191" xfId="0" applyFont="1" applyBorder="1" applyAlignment="1">
      <alignment horizontal="center" vertical="center" justifyLastLine="1"/>
    </xf>
    <xf numFmtId="0" fontId="5" fillId="0" borderId="20" xfId="0" applyFont="1" applyBorder="1" applyAlignment="1">
      <alignment horizontal="center" vertical="center" justifyLastLine="1"/>
    </xf>
    <xf numFmtId="0" fontId="5" fillId="0" borderId="29" xfId="0" applyFont="1" applyBorder="1" applyAlignment="1">
      <alignment horizontal="center" vertical="center" justifyLastLine="1"/>
    </xf>
    <xf numFmtId="0" fontId="5" fillId="0" borderId="28" xfId="0" applyFont="1" applyBorder="1" applyAlignment="1">
      <alignment horizontal="center" vertical="center" justifyLastLine="1"/>
    </xf>
    <xf numFmtId="0" fontId="5" fillId="0" borderId="12" xfId="0" applyFont="1" applyBorder="1" applyAlignment="1">
      <alignment horizontal="center" vertical="center" justifyLastLine="1"/>
    </xf>
    <xf numFmtId="0" fontId="5" fillId="0" borderId="143" xfId="0" applyFont="1" applyBorder="1" applyAlignment="1">
      <alignment horizontal="center" vertical="center" justifyLastLine="1"/>
    </xf>
    <xf numFmtId="0" fontId="5" fillId="0" borderId="298" xfId="0" applyFont="1" applyBorder="1" applyAlignment="1">
      <alignment horizontal="center" vertical="center" justifyLastLine="1"/>
    </xf>
    <xf numFmtId="0" fontId="5" fillId="0" borderId="72" xfId="0" applyFont="1" applyBorder="1" applyAlignment="1">
      <alignment horizontal="center" vertical="center" justifyLastLine="1"/>
    </xf>
    <xf numFmtId="49" fontId="6" fillId="0" borderId="227" xfId="0" applyNumberFormat="1" applyFont="1" applyBorder="1" applyAlignment="1">
      <alignment horizontal="center" vertical="center" wrapText="1"/>
    </xf>
    <xf numFmtId="0" fontId="0" fillId="0" borderId="327" xfId="0" applyBorder="1" applyAlignment="1">
      <alignment horizontal="center" vertical="center" wrapText="1"/>
    </xf>
    <xf numFmtId="0" fontId="0" fillId="0" borderId="56" xfId="0" applyBorder="1" applyAlignment="1">
      <alignment horizontal="center" vertical="center" wrapText="1"/>
    </xf>
    <xf numFmtId="0" fontId="0" fillId="0" borderId="129" xfId="0" applyBorder="1" applyAlignment="1">
      <alignment horizontal="center" vertical="center" wrapText="1"/>
    </xf>
    <xf numFmtId="181" fontId="5" fillId="0" borderId="36" xfId="0" applyNumberFormat="1" applyFont="1" applyBorder="1" applyAlignment="1">
      <alignment vertical="center"/>
    </xf>
    <xf numFmtId="181" fontId="5" fillId="0" borderId="76" xfId="0" applyNumberFormat="1" applyFont="1" applyBorder="1" applyAlignment="1">
      <alignment vertical="center"/>
    </xf>
    <xf numFmtId="179" fontId="29" fillId="0" borderId="200" xfId="0" applyNumberFormat="1" applyFont="1" applyBorder="1" applyAlignment="1">
      <alignment horizontal="right" vertical="center" wrapText="1"/>
    </xf>
    <xf numFmtId="179" fontId="6" fillId="0" borderId="200" xfId="0" applyNumberFormat="1" applyFont="1" applyBorder="1" applyAlignment="1">
      <alignment vertical="center" wrapText="1"/>
    </xf>
    <xf numFmtId="181" fontId="5" fillId="0" borderId="53" xfId="0" applyNumberFormat="1" applyFont="1" applyBorder="1" applyAlignment="1">
      <alignment horizontal="right" vertical="center"/>
    </xf>
    <xf numFmtId="0" fontId="0" fillId="0" borderId="165" xfId="0" applyBorder="1" applyAlignment="1">
      <alignment horizontal="right" vertical="center"/>
    </xf>
    <xf numFmtId="181" fontId="5" fillId="0" borderId="65" xfId="0" applyNumberFormat="1" applyFont="1" applyBorder="1" applyAlignment="1">
      <alignment horizontal="right" vertical="center"/>
    </xf>
    <xf numFmtId="181" fontId="5" fillId="0" borderId="79" xfId="0" applyNumberFormat="1" applyFont="1" applyBorder="1" applyAlignment="1">
      <alignment horizontal="right" vertical="center"/>
    </xf>
    <xf numFmtId="177" fontId="7" fillId="0" borderId="183" xfId="0" applyNumberFormat="1" applyFont="1" applyBorder="1" applyAlignment="1">
      <alignment horizontal="right" vertical="center"/>
    </xf>
    <xf numFmtId="177" fontId="9" fillId="0" borderId="132" xfId="0" applyNumberFormat="1" applyFont="1" applyBorder="1" applyAlignment="1">
      <alignment horizontal="right" vertical="center"/>
    </xf>
    <xf numFmtId="179" fontId="7" fillId="0" borderId="98" xfId="0" applyNumberFormat="1" applyFont="1" applyBorder="1" applyAlignment="1">
      <alignment horizontal="right" vertical="center"/>
    </xf>
    <xf numFmtId="179" fontId="7" fillId="0" borderId="136" xfId="0" applyNumberFormat="1" applyFont="1" applyBorder="1" applyAlignment="1">
      <alignment horizontal="right" vertical="center"/>
    </xf>
    <xf numFmtId="181" fontId="5" fillId="0" borderId="332" xfId="0" applyNumberFormat="1" applyFont="1" applyBorder="1" applyAlignment="1">
      <alignment horizontal="right" vertical="center"/>
    </xf>
    <xf numFmtId="181" fontId="5" fillId="0" borderId="324" xfId="0" applyNumberFormat="1" applyFont="1" applyBorder="1" applyAlignment="1">
      <alignment horizontal="right" vertical="center"/>
    </xf>
    <xf numFmtId="179" fontId="7" fillId="0" borderId="188" xfId="0" applyNumberFormat="1" applyFont="1" applyBorder="1" applyAlignment="1">
      <alignment horizontal="right" vertical="center"/>
    </xf>
    <xf numFmtId="179" fontId="7" fillId="0" borderId="323" xfId="0" applyNumberFormat="1" applyFont="1" applyBorder="1" applyAlignment="1">
      <alignment horizontal="right" vertical="center"/>
    </xf>
    <xf numFmtId="0" fontId="9" fillId="0" borderId="323" xfId="0" applyFont="1" applyBorder="1" applyAlignment="1">
      <alignment horizontal="right" vertical="center"/>
    </xf>
    <xf numFmtId="0" fontId="0" fillId="0" borderId="79" xfId="0" applyBorder="1" applyAlignment="1">
      <alignment horizontal="right" vertical="center"/>
    </xf>
    <xf numFmtId="0" fontId="9" fillId="0" borderId="345" xfId="0" applyFont="1" applyBorder="1" applyAlignment="1">
      <alignment horizontal="right" vertical="center"/>
    </xf>
    <xf numFmtId="0" fontId="0" fillId="0" borderId="346" xfId="0" applyBorder="1" applyAlignment="1">
      <alignment horizontal="right" vertical="center"/>
    </xf>
    <xf numFmtId="178" fontId="11" fillId="0" borderId="331" xfId="0" applyNumberFormat="1" applyFont="1" applyBorder="1" applyAlignment="1">
      <alignment horizontal="right" vertical="center"/>
    </xf>
    <xf numFmtId="0" fontId="9" fillId="0" borderId="326" xfId="0" applyFont="1" applyBorder="1" applyAlignment="1">
      <alignment horizontal="right" vertical="center"/>
    </xf>
    <xf numFmtId="0" fontId="9" fillId="0" borderId="347" xfId="0" applyFont="1" applyBorder="1" applyAlignment="1">
      <alignment horizontal="right" vertical="center"/>
    </xf>
    <xf numFmtId="177" fontId="7" fillId="0" borderId="182" xfId="0" applyNumberFormat="1" applyFont="1" applyBorder="1" applyAlignment="1">
      <alignment horizontal="right" vertical="center"/>
    </xf>
    <xf numFmtId="177" fontId="9" fillId="0" borderId="136" xfId="0" applyNumberFormat="1" applyFont="1" applyBorder="1" applyAlignment="1">
      <alignment horizontal="right" vertical="center"/>
    </xf>
    <xf numFmtId="181" fontId="5" fillId="0" borderId="39" xfId="0" applyNumberFormat="1" applyFont="1" applyBorder="1" applyAlignment="1">
      <alignment horizontal="right" vertical="center"/>
    </xf>
    <xf numFmtId="178" fontId="11" fillId="0" borderId="98" xfId="0" applyNumberFormat="1" applyFont="1" applyBorder="1" applyAlignment="1">
      <alignment horizontal="right" vertical="center"/>
    </xf>
    <xf numFmtId="181" fontId="5" fillId="0" borderId="295" xfId="0" applyNumberFormat="1" applyFont="1" applyBorder="1" applyAlignment="1">
      <alignment horizontal="right" vertical="center"/>
    </xf>
    <xf numFmtId="181" fontId="5" fillId="0" borderId="83" xfId="0" applyNumberFormat="1" applyFont="1" applyBorder="1" applyAlignment="1">
      <alignment horizontal="right" vertical="center"/>
    </xf>
    <xf numFmtId="179" fontId="7" fillId="0" borderId="99" xfId="0" applyNumberFormat="1" applyFont="1" applyBorder="1" applyAlignment="1">
      <alignment horizontal="right" vertical="center"/>
    </xf>
    <xf numFmtId="49" fontId="32" fillId="0" borderId="348" xfId="0" applyNumberFormat="1" applyFont="1" applyBorder="1" applyAlignment="1">
      <alignment horizontal="right" vertical="center"/>
    </xf>
    <xf numFmtId="0" fontId="31" fillId="0" borderId="349" xfId="0" applyFont="1" applyBorder="1" applyAlignment="1">
      <alignment horizontal="right" vertical="center"/>
    </xf>
    <xf numFmtId="181" fontId="5" fillId="0" borderId="51" xfId="0" applyNumberFormat="1" applyFont="1" applyBorder="1" applyAlignment="1">
      <alignment horizontal="right" vertical="center"/>
    </xf>
    <xf numFmtId="181" fontId="5" fillId="0" borderId="54" xfId="0" applyNumberFormat="1" applyFont="1" applyBorder="1" applyAlignment="1">
      <alignment horizontal="right" vertical="center"/>
    </xf>
    <xf numFmtId="181" fontId="5" fillId="0" borderId="67" xfId="0" applyNumberFormat="1" applyFont="1" applyBorder="1" applyAlignment="1">
      <alignment horizontal="right" vertical="center"/>
    </xf>
    <xf numFmtId="181" fontId="32" fillId="0" borderId="333" xfId="0" applyNumberFormat="1" applyFont="1" applyBorder="1" applyAlignment="1">
      <alignment horizontal="right" vertical="center"/>
    </xf>
    <xf numFmtId="181" fontId="32" fillId="0" borderId="330" xfId="0" applyNumberFormat="1" applyFont="1" applyBorder="1" applyAlignment="1">
      <alignment horizontal="right" vertical="center"/>
    </xf>
    <xf numFmtId="178" fontId="11" fillId="0" borderId="326" xfId="0" applyNumberFormat="1" applyFont="1" applyBorder="1" applyAlignment="1">
      <alignment horizontal="right" vertical="center"/>
    </xf>
    <xf numFmtId="0" fontId="0" fillId="0" borderId="324" xfId="0" applyBorder="1" applyAlignment="1">
      <alignment horizontal="right" vertical="center"/>
    </xf>
    <xf numFmtId="0" fontId="9" fillId="0" borderId="136" xfId="0" applyFont="1" applyBorder="1" applyAlignment="1">
      <alignment horizontal="right" vertical="center"/>
    </xf>
    <xf numFmtId="49" fontId="6" fillId="0" borderId="344" xfId="0" applyNumberFormat="1" applyFont="1" applyBorder="1" applyAlignment="1">
      <alignment horizontal="center" vertical="center" wrapText="1"/>
    </xf>
    <xf numFmtId="0" fontId="0" fillId="0" borderId="343" xfId="0" applyBorder="1" applyAlignment="1">
      <alignment horizontal="center" vertical="center" wrapText="1"/>
    </xf>
    <xf numFmtId="181" fontId="32" fillId="0" borderId="329" xfId="0" applyNumberFormat="1" applyFont="1" applyBorder="1" applyAlignment="1">
      <alignment horizontal="right" vertical="center"/>
    </xf>
    <xf numFmtId="0" fontId="31" fillId="0" borderId="330" xfId="0" applyFont="1" applyBorder="1" applyAlignment="1">
      <alignment horizontal="right" vertical="center"/>
    </xf>
    <xf numFmtId="181" fontId="5" fillId="0" borderId="76" xfId="0" applyNumberFormat="1" applyFont="1" applyBorder="1" applyAlignment="1">
      <alignment horizontal="right" vertical="center"/>
    </xf>
    <xf numFmtId="49" fontId="6" fillId="0" borderId="342" xfId="0" applyNumberFormat="1" applyFont="1" applyBorder="1" applyAlignment="1">
      <alignment horizontal="center" vertical="center" wrapText="1"/>
    </xf>
    <xf numFmtId="0" fontId="23" fillId="0" borderId="343" xfId="0" applyFont="1" applyBorder="1" applyAlignment="1">
      <alignment horizontal="center" vertical="center" wrapText="1"/>
    </xf>
    <xf numFmtId="0" fontId="23" fillId="0" borderId="340" xfId="0" applyFont="1" applyBorder="1" applyAlignment="1">
      <alignment horizontal="center" vertical="center" wrapText="1"/>
    </xf>
    <xf numFmtId="0" fontId="23" fillId="0" borderId="129" xfId="0" applyFont="1" applyBorder="1" applyAlignment="1">
      <alignment horizontal="center" vertical="center" wrapText="1"/>
    </xf>
    <xf numFmtId="49" fontId="6" fillId="0" borderId="341" xfId="0" applyNumberFormat="1" applyFont="1" applyBorder="1" applyAlignment="1">
      <alignment horizontal="center" vertical="center"/>
    </xf>
    <xf numFmtId="49" fontId="6" fillId="0" borderId="131" xfId="0" applyNumberFormat="1" applyFont="1" applyBorder="1" applyAlignment="1">
      <alignment horizontal="center" vertical="center"/>
    </xf>
    <xf numFmtId="0" fontId="0" fillId="0" borderId="340" xfId="0" applyBorder="1" applyAlignment="1">
      <alignment horizontal="center" vertical="center" wrapText="1"/>
    </xf>
    <xf numFmtId="0" fontId="23" fillId="0" borderId="343" xfId="0" applyFont="1" applyBorder="1" applyAlignment="1">
      <alignment horizontal="center" vertical="center"/>
    </xf>
    <xf numFmtId="0" fontId="23" fillId="0" borderId="340" xfId="0" applyFont="1" applyBorder="1" applyAlignment="1">
      <alignment horizontal="center" vertical="center"/>
    </xf>
    <xf numFmtId="0" fontId="23" fillId="0" borderId="129" xfId="0" applyFont="1" applyBorder="1" applyAlignment="1">
      <alignment horizontal="center" vertical="center"/>
    </xf>
    <xf numFmtId="49" fontId="6" fillId="0" borderId="334" xfId="0" applyNumberFormat="1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9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9" fontId="6" fillId="0" borderId="338" xfId="0" applyNumberFormat="1" applyFont="1" applyBorder="1" applyAlignment="1">
      <alignment horizontal="center" vertical="center" wrapText="1"/>
    </xf>
    <xf numFmtId="0" fontId="0" fillId="0" borderId="339" xfId="0" applyBorder="1" applyAlignment="1">
      <alignment horizontal="center" vertical="center" wrapText="1"/>
    </xf>
    <xf numFmtId="0" fontId="0" fillId="0" borderId="170" xfId="0" applyBorder="1" applyAlignment="1">
      <alignment horizontal="center" vertical="center" wrapText="1"/>
    </xf>
    <xf numFmtId="0" fontId="9" fillId="0" borderId="335" xfId="0" applyFont="1" applyBorder="1" applyAlignment="1">
      <alignment horizontal="right" vertical="center"/>
    </xf>
    <xf numFmtId="0" fontId="31" fillId="0" borderId="336" xfId="0" applyFont="1" applyBorder="1" applyAlignment="1">
      <alignment horizontal="right" vertical="center"/>
    </xf>
    <xf numFmtId="181" fontId="5" fillId="0" borderId="165" xfId="0" applyNumberFormat="1" applyFont="1" applyBorder="1" applyAlignment="1">
      <alignment horizontal="right" vertical="center"/>
    </xf>
    <xf numFmtId="49" fontId="6" fillId="0" borderId="337" xfId="0" applyNumberFormat="1" applyFont="1" applyBorder="1" applyAlignment="1">
      <alignment horizontal="center" vertical="center"/>
    </xf>
    <xf numFmtId="0" fontId="0" fillId="0" borderId="115" xfId="0" applyBorder="1" applyAlignment="1">
      <alignment horizontal="center" vertical="center"/>
    </xf>
    <xf numFmtId="0" fontId="9" fillId="0" borderId="189" xfId="0" applyFont="1" applyBorder="1" applyAlignment="1">
      <alignment horizontal="right" vertical="center"/>
    </xf>
    <xf numFmtId="177" fontId="11" fillId="0" borderId="325" xfId="0" applyNumberFormat="1" applyFont="1" applyBorder="1" applyAlignment="1">
      <alignment horizontal="right" vertical="center"/>
    </xf>
    <xf numFmtId="177" fontId="9" fillId="0" borderId="326" xfId="0" applyNumberFormat="1" applyFont="1" applyBorder="1" applyAlignment="1">
      <alignment horizontal="right" vertical="center"/>
    </xf>
    <xf numFmtId="181" fontId="5" fillId="0" borderId="282" xfId="0" applyNumberFormat="1" applyFont="1" applyBorder="1" applyAlignment="1">
      <alignment horizontal="right" vertical="center"/>
    </xf>
    <xf numFmtId="177" fontId="7" fillId="0" borderId="322" xfId="0" applyNumberFormat="1" applyFont="1" applyBorder="1" applyAlignment="1">
      <alignment horizontal="right" vertical="center"/>
    </xf>
    <xf numFmtId="177" fontId="9" fillId="0" borderId="323" xfId="0" applyNumberFormat="1" applyFont="1" applyBorder="1" applyAlignment="1">
      <alignment horizontal="right" vertical="center"/>
    </xf>
    <xf numFmtId="0" fontId="0" fillId="0" borderId="67" xfId="0" applyBorder="1" applyAlignment="1">
      <alignment horizontal="right" vertical="center"/>
    </xf>
    <xf numFmtId="0" fontId="9" fillId="0" borderId="99" xfId="0" applyFont="1" applyBorder="1" applyAlignment="1">
      <alignment horizontal="right" vertical="center"/>
    </xf>
  </cellXfs>
  <cellStyles count="4">
    <cellStyle name="桁区切り" xfId="1" builtinId="6"/>
    <cellStyle name="標準" xfId="0" builtinId="0"/>
    <cellStyle name="標準_A" xfId="2"/>
    <cellStyle name="未定義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355600</xdr:colOff>
      <xdr:row>27</xdr:row>
      <xdr:rowOff>76200</xdr:rowOff>
    </xdr:from>
    <xdr:to>
      <xdr:col>12</xdr:col>
      <xdr:colOff>688145</xdr:colOff>
      <xdr:row>35</xdr:row>
      <xdr:rowOff>302115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38800" y="8102600"/>
          <a:ext cx="3609145" cy="418831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50800</xdr:colOff>
      <xdr:row>30</xdr:row>
      <xdr:rowOff>12700</xdr:rowOff>
    </xdr:from>
    <xdr:to>
      <xdr:col>15</xdr:col>
      <xdr:colOff>364028</xdr:colOff>
      <xdr:row>40</xdr:row>
      <xdr:rowOff>403142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6600" y="8788400"/>
          <a:ext cx="3462828" cy="343844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215900</xdr:colOff>
      <xdr:row>27</xdr:row>
      <xdr:rowOff>0</xdr:rowOff>
    </xdr:from>
    <xdr:to>
      <xdr:col>14</xdr:col>
      <xdr:colOff>497618</xdr:colOff>
      <xdr:row>35</xdr:row>
      <xdr:rowOff>8468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45200" y="8445500"/>
          <a:ext cx="3304318" cy="39200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  <pageSetUpPr fitToPage="1"/>
  </sheetPr>
  <dimension ref="A1:M43"/>
  <sheetViews>
    <sheetView showGridLines="0" tabSelected="1" view="pageBreakPreview" zoomScale="75" zoomScaleNormal="84" zoomScaleSheetLayoutView="75" workbookViewId="0">
      <selection activeCell="B2" sqref="B2"/>
    </sheetView>
  </sheetViews>
  <sheetFormatPr defaultRowHeight="13.5"/>
  <cols>
    <col min="1" max="1" width="3.625" customWidth="1"/>
    <col min="2" max="3" width="4.125" customWidth="1"/>
    <col min="4" max="5" width="11.25" customWidth="1"/>
    <col min="6" max="7" width="11.625" customWidth="1"/>
    <col min="8" max="9" width="11.25" customWidth="1"/>
    <col min="10" max="10" width="10.75" customWidth="1"/>
    <col min="11" max="11" width="11" customWidth="1"/>
    <col min="12" max="13" width="9.75" customWidth="1"/>
    <col min="14" max="14" width="4.25" customWidth="1"/>
    <col min="15" max="15" width="7" customWidth="1"/>
  </cols>
  <sheetData>
    <row r="1" spans="1:13" ht="21" customHeight="1">
      <c r="A1" s="9"/>
      <c r="B1" s="8"/>
      <c r="C1" s="8"/>
      <c r="D1" s="8"/>
      <c r="E1" s="8"/>
      <c r="F1" s="11"/>
      <c r="G1" s="11"/>
      <c r="H1" s="8"/>
      <c r="I1" s="8"/>
      <c r="J1" s="188"/>
      <c r="K1" s="8"/>
      <c r="L1" s="8"/>
      <c r="M1" s="7"/>
    </row>
    <row r="2" spans="1:13" ht="30" customHeight="1">
      <c r="B2" s="73" t="s">
        <v>219</v>
      </c>
      <c r="C2" s="40"/>
      <c r="D2" s="40"/>
      <c r="E2" s="48"/>
      <c r="F2" s="47"/>
      <c r="G2" s="47"/>
      <c r="H2" s="48"/>
      <c r="I2" s="634" t="s">
        <v>177</v>
      </c>
      <c r="J2" s="635"/>
      <c r="K2" s="635"/>
      <c r="L2" s="635"/>
      <c r="M2" s="635"/>
    </row>
    <row r="3" spans="1:13" ht="29.25" customHeight="1">
      <c r="A3" s="9"/>
      <c r="B3" s="12"/>
      <c r="C3" s="8"/>
      <c r="D3" s="8"/>
      <c r="E3" s="8"/>
      <c r="F3" s="8"/>
      <c r="G3" s="8"/>
      <c r="H3" s="8"/>
      <c r="I3" s="635"/>
      <c r="J3" s="635"/>
      <c r="K3" s="635"/>
      <c r="L3" s="635"/>
      <c r="M3" s="635"/>
    </row>
    <row r="4" spans="1:13" ht="35.25" customHeight="1" thickBot="1">
      <c r="A4" s="22" t="s">
        <v>36</v>
      </c>
      <c r="B4" s="23"/>
      <c r="C4" s="23"/>
      <c r="D4" s="24"/>
      <c r="E4" s="24"/>
      <c r="F4" s="24"/>
      <c r="G4" s="25"/>
      <c r="H4" s="24"/>
      <c r="I4" s="24"/>
      <c r="J4" s="52"/>
      <c r="K4" s="258" t="s">
        <v>121</v>
      </c>
      <c r="L4" s="25"/>
      <c r="M4" s="25"/>
    </row>
    <row r="5" spans="1:13" ht="20.25" customHeight="1">
      <c r="A5" s="6"/>
      <c r="B5" s="681" t="s">
        <v>37</v>
      </c>
      <c r="C5" s="682"/>
      <c r="D5" s="689" t="s">
        <v>38</v>
      </c>
      <c r="E5" s="660" t="s">
        <v>6</v>
      </c>
      <c r="F5" s="660" t="s">
        <v>167</v>
      </c>
      <c r="G5" s="660" t="s">
        <v>168</v>
      </c>
      <c r="H5" s="660" t="s">
        <v>7</v>
      </c>
      <c r="I5" s="660" t="s">
        <v>8</v>
      </c>
      <c r="J5" s="660" t="s">
        <v>39</v>
      </c>
      <c r="K5" s="667" t="s">
        <v>40</v>
      </c>
      <c r="L5" s="663" t="s">
        <v>42</v>
      </c>
      <c r="M5" s="664"/>
    </row>
    <row r="6" spans="1:13" ht="20.25" customHeight="1">
      <c r="A6" s="6"/>
      <c r="B6" s="683"/>
      <c r="C6" s="684"/>
      <c r="D6" s="690"/>
      <c r="E6" s="697"/>
      <c r="F6" s="661"/>
      <c r="G6" s="661"/>
      <c r="H6" s="661"/>
      <c r="I6" s="661"/>
      <c r="J6" s="661"/>
      <c r="K6" s="668"/>
      <c r="L6" s="665"/>
      <c r="M6" s="666"/>
    </row>
    <row r="7" spans="1:13" ht="20.25" customHeight="1">
      <c r="A7" s="6"/>
      <c r="B7" s="683"/>
      <c r="C7" s="684"/>
      <c r="D7" s="690"/>
      <c r="E7" s="697"/>
      <c r="F7" s="661"/>
      <c r="G7" s="661"/>
      <c r="H7" s="661"/>
      <c r="I7" s="661"/>
      <c r="J7" s="661"/>
      <c r="K7" s="668"/>
      <c r="L7" s="665"/>
      <c r="M7" s="666"/>
    </row>
    <row r="8" spans="1:13" ht="20.25" customHeight="1" thickBot="1">
      <c r="A8" s="6"/>
      <c r="B8" s="685"/>
      <c r="C8" s="686"/>
      <c r="D8" s="20" t="s">
        <v>61</v>
      </c>
      <c r="E8" s="21" t="s">
        <v>62</v>
      </c>
      <c r="F8" s="21" t="s">
        <v>63</v>
      </c>
      <c r="G8" s="21" t="s">
        <v>64</v>
      </c>
      <c r="H8" s="21" t="s">
        <v>65</v>
      </c>
      <c r="I8" s="21" t="s">
        <v>66</v>
      </c>
      <c r="J8" s="21" t="s">
        <v>67</v>
      </c>
      <c r="K8" s="75" t="s">
        <v>41</v>
      </c>
      <c r="L8" s="256" t="s">
        <v>43</v>
      </c>
      <c r="M8" s="257" t="s">
        <v>44</v>
      </c>
    </row>
    <row r="9" spans="1:13" ht="20.25" customHeight="1">
      <c r="A9" s="16"/>
      <c r="B9" s="677">
        <v>25.3</v>
      </c>
      <c r="C9" s="678"/>
      <c r="D9" s="196">
        <v>14281</v>
      </c>
      <c r="E9" s="197">
        <v>14121</v>
      </c>
      <c r="F9" s="197">
        <v>4</v>
      </c>
      <c r="G9" s="197">
        <v>5</v>
      </c>
      <c r="H9" s="197">
        <v>12</v>
      </c>
      <c r="I9" s="197">
        <v>29</v>
      </c>
      <c r="J9" s="197">
        <v>110</v>
      </c>
      <c r="K9" s="171">
        <v>7</v>
      </c>
      <c r="L9" s="640">
        <v>98.879630277991737</v>
      </c>
      <c r="M9" s="641">
        <v>98.4</v>
      </c>
    </row>
    <row r="10" spans="1:13" ht="20.25" customHeight="1">
      <c r="A10" s="13"/>
      <c r="B10" s="679"/>
      <c r="C10" s="680"/>
      <c r="D10" s="453">
        <v>100</v>
      </c>
      <c r="E10" s="262">
        <v>98.879630277991737</v>
      </c>
      <c r="F10" s="262">
        <v>2.8009243050206571E-2</v>
      </c>
      <c r="G10" s="262">
        <v>3.5011553812758209E-2</v>
      </c>
      <c r="H10" s="262">
        <v>8.4027729150619707E-2</v>
      </c>
      <c r="I10" s="262">
        <v>0.20306701211399761</v>
      </c>
      <c r="J10" s="263">
        <v>0.77025418388068068</v>
      </c>
      <c r="K10" s="265">
        <v>4.9016175337861498E-2</v>
      </c>
      <c r="L10" s="637"/>
      <c r="M10" s="639"/>
    </row>
    <row r="11" spans="1:13" ht="20.25" customHeight="1">
      <c r="A11" s="15"/>
      <c r="B11" s="695">
        <v>26.3</v>
      </c>
      <c r="C11" s="696"/>
      <c r="D11" s="196">
        <v>14537</v>
      </c>
      <c r="E11" s="197">
        <v>14366</v>
      </c>
      <c r="F11" s="197">
        <v>13</v>
      </c>
      <c r="G11" s="197">
        <v>6</v>
      </c>
      <c r="H11" s="197">
        <v>9</v>
      </c>
      <c r="I11" s="197">
        <v>35</v>
      </c>
      <c r="J11" s="197">
        <v>108</v>
      </c>
      <c r="K11" s="171">
        <v>4</v>
      </c>
      <c r="L11" s="636">
        <v>98.823691270551009</v>
      </c>
      <c r="M11" s="638">
        <v>98.4</v>
      </c>
    </row>
    <row r="12" spans="1:13" ht="20.25" customHeight="1">
      <c r="A12" s="74"/>
      <c r="B12" s="679"/>
      <c r="C12" s="680"/>
      <c r="D12" s="454">
        <v>100</v>
      </c>
      <c r="E12" s="266">
        <v>98.823691270551009</v>
      </c>
      <c r="F12" s="266">
        <v>8.9426979431794729E-2</v>
      </c>
      <c r="G12" s="266">
        <v>4.1273990506982182E-2</v>
      </c>
      <c r="H12" s="266">
        <v>6.1910985760473276E-2</v>
      </c>
      <c r="I12" s="266">
        <v>0.24076494462406273</v>
      </c>
      <c r="J12" s="266">
        <v>0.74293182912567923</v>
      </c>
      <c r="K12" s="267">
        <v>2.7515993671321456E-2</v>
      </c>
      <c r="L12" s="637"/>
      <c r="M12" s="639"/>
    </row>
    <row r="13" spans="1:13" ht="20.25" customHeight="1">
      <c r="A13" s="15"/>
      <c r="B13" s="695">
        <v>27.3</v>
      </c>
      <c r="C13" s="696"/>
      <c r="D13" s="471">
        <v>14411</v>
      </c>
      <c r="E13" s="472">
        <v>14251</v>
      </c>
      <c r="F13" s="472">
        <v>10</v>
      </c>
      <c r="G13" s="472">
        <v>7</v>
      </c>
      <c r="H13" s="472">
        <v>9</v>
      </c>
      <c r="I13" s="472">
        <v>24</v>
      </c>
      <c r="J13" s="472">
        <v>110</v>
      </c>
      <c r="K13" s="468">
        <v>3</v>
      </c>
      <c r="L13" s="636">
        <v>98.889737006453402</v>
      </c>
      <c r="M13" s="638">
        <v>98.5</v>
      </c>
    </row>
    <row r="14" spans="1:13" ht="20.25" customHeight="1">
      <c r="A14" s="74"/>
      <c r="B14" s="679"/>
      <c r="C14" s="680"/>
      <c r="D14" s="454">
        <v>100</v>
      </c>
      <c r="E14" s="266">
        <v>98.889737006453402</v>
      </c>
      <c r="F14" s="266">
        <v>6.9391437096662262E-2</v>
      </c>
      <c r="G14" s="266">
        <v>4.8574005967663592E-2</v>
      </c>
      <c r="H14" s="266">
        <v>6.2452293386996052E-2</v>
      </c>
      <c r="I14" s="266">
        <v>0.16653944903198944</v>
      </c>
      <c r="J14" s="266">
        <v>0.76330580806328496</v>
      </c>
      <c r="K14" s="267">
        <v>2.0817431128998681E-2</v>
      </c>
      <c r="L14" s="637"/>
      <c r="M14" s="639"/>
    </row>
    <row r="15" spans="1:13" ht="20.25" customHeight="1">
      <c r="A15" s="195"/>
      <c r="B15" s="695">
        <v>28.3</v>
      </c>
      <c r="C15" s="696"/>
      <c r="D15" s="471">
        <v>14310</v>
      </c>
      <c r="E15" s="472">
        <v>14163</v>
      </c>
      <c r="F15" s="472">
        <v>3</v>
      </c>
      <c r="G15" s="472">
        <v>3</v>
      </c>
      <c r="H15" s="472">
        <v>6</v>
      </c>
      <c r="I15" s="472">
        <v>37</v>
      </c>
      <c r="J15" s="472">
        <v>98</v>
      </c>
      <c r="K15" s="468">
        <v>1</v>
      </c>
      <c r="L15" s="636">
        <v>98.972746331236891</v>
      </c>
      <c r="M15" s="638">
        <v>98.7</v>
      </c>
    </row>
    <row r="16" spans="1:13" ht="20.25" customHeight="1">
      <c r="A16" s="195"/>
      <c r="B16" s="679"/>
      <c r="C16" s="680"/>
      <c r="D16" s="514">
        <v>100</v>
      </c>
      <c r="E16" s="515">
        <v>98.972746331236891</v>
      </c>
      <c r="F16" s="515">
        <v>2.0964360587002094E-2</v>
      </c>
      <c r="G16" s="515">
        <v>2.0964360587002094E-2</v>
      </c>
      <c r="H16" s="515">
        <v>4.1928721174004188E-2</v>
      </c>
      <c r="I16" s="515">
        <v>0.25856044723969251</v>
      </c>
      <c r="J16" s="515">
        <v>0.68483577917540184</v>
      </c>
      <c r="K16" s="264">
        <v>6.9881201956673647E-3</v>
      </c>
      <c r="L16" s="637"/>
      <c r="M16" s="639"/>
    </row>
    <row r="17" spans="1:13" ht="20.25" customHeight="1">
      <c r="A17" s="195"/>
      <c r="B17" s="695">
        <v>29.3</v>
      </c>
      <c r="C17" s="696"/>
      <c r="D17" s="471">
        <v>14500</v>
      </c>
      <c r="E17" s="472">
        <v>14370</v>
      </c>
      <c r="F17" s="472">
        <v>5</v>
      </c>
      <c r="G17" s="472">
        <v>5</v>
      </c>
      <c r="H17" s="472">
        <v>6</v>
      </c>
      <c r="I17" s="472">
        <v>26</v>
      </c>
      <c r="J17" s="472">
        <v>88</v>
      </c>
      <c r="K17" s="468">
        <v>1</v>
      </c>
      <c r="L17" s="636">
        <v>99.103448275862078</v>
      </c>
      <c r="M17" s="638">
        <v>98.8</v>
      </c>
    </row>
    <row r="18" spans="1:13" ht="20.25" customHeight="1">
      <c r="A18" s="195"/>
      <c r="B18" s="679"/>
      <c r="C18" s="680"/>
      <c r="D18" s="514">
        <v>100</v>
      </c>
      <c r="E18" s="515">
        <v>99.103448275862078</v>
      </c>
      <c r="F18" s="515">
        <v>3.4482758620689655E-2</v>
      </c>
      <c r="G18" s="515">
        <v>3.4482758620689655E-2</v>
      </c>
      <c r="H18" s="515">
        <v>4.1379310344827586E-2</v>
      </c>
      <c r="I18" s="515">
        <v>0.1793103448275862</v>
      </c>
      <c r="J18" s="515">
        <v>0.60689655172413792</v>
      </c>
      <c r="K18" s="264">
        <v>6.8965517241379309E-3</v>
      </c>
      <c r="L18" s="637"/>
      <c r="M18" s="639"/>
    </row>
    <row r="19" spans="1:13" ht="20.25" customHeight="1">
      <c r="A19" s="195"/>
      <c r="B19" s="691">
        <v>30.3</v>
      </c>
      <c r="C19" s="692"/>
      <c r="D19" s="196">
        <v>14299</v>
      </c>
      <c r="E19" s="197">
        <v>14168</v>
      </c>
      <c r="F19" s="197">
        <v>8</v>
      </c>
      <c r="G19" s="197">
        <v>3</v>
      </c>
      <c r="H19" s="197">
        <v>9</v>
      </c>
      <c r="I19" s="197">
        <v>21</v>
      </c>
      <c r="J19" s="197">
        <v>90</v>
      </c>
      <c r="K19" s="171">
        <v>6</v>
      </c>
      <c r="L19" s="687">
        <v>99.083852017623613</v>
      </c>
      <c r="M19" s="658">
        <v>98.8</v>
      </c>
    </row>
    <row r="20" spans="1:13" ht="20.25" customHeight="1" thickBot="1">
      <c r="A20" s="195"/>
      <c r="B20" s="693"/>
      <c r="C20" s="694"/>
      <c r="D20" s="473">
        <v>100</v>
      </c>
      <c r="E20" s="474">
        <v>99.083852017623613</v>
      </c>
      <c r="F20" s="474">
        <v>5.5947968389397862E-2</v>
      </c>
      <c r="G20" s="474">
        <v>2.0980488146024198E-2</v>
      </c>
      <c r="H20" s="474">
        <v>6.2941464438072581E-2</v>
      </c>
      <c r="I20" s="474">
        <v>0.14686341702216937</v>
      </c>
      <c r="J20" s="474">
        <v>0.62941464438072592</v>
      </c>
      <c r="K20" s="475">
        <v>4.1960976292048396E-2</v>
      </c>
      <c r="L20" s="688"/>
      <c r="M20" s="659"/>
    </row>
    <row r="21" spans="1:13" ht="32.25" customHeight="1" thickTop="1">
      <c r="A21" s="18"/>
      <c r="B21" s="669">
        <v>31.3</v>
      </c>
      <c r="C21" s="670"/>
      <c r="D21" s="259">
        <f>SUM(D23,D25)</f>
        <v>13978</v>
      </c>
      <c r="E21" s="260">
        <f t="shared" ref="E21:J21" si="0">SUM(E23,E25)</f>
        <v>13873</v>
      </c>
      <c r="F21" s="260">
        <f t="shared" si="0"/>
        <v>9</v>
      </c>
      <c r="G21" s="260">
        <f t="shared" si="0"/>
        <v>1</v>
      </c>
      <c r="H21" s="260">
        <f t="shared" si="0"/>
        <v>2</v>
      </c>
      <c r="I21" s="260">
        <f t="shared" si="0"/>
        <v>27</v>
      </c>
      <c r="J21" s="260">
        <f t="shared" si="0"/>
        <v>66</v>
      </c>
      <c r="K21" s="620">
        <f>SUM(K23,K25)</f>
        <v>0</v>
      </c>
      <c r="L21" s="673">
        <f>E22</f>
        <v>99.248819573615677</v>
      </c>
      <c r="M21" s="675"/>
    </row>
    <row r="22" spans="1:13" ht="32.25" customHeight="1">
      <c r="A22" s="18"/>
      <c r="B22" s="671"/>
      <c r="C22" s="672"/>
      <c r="D22" s="455">
        <f t="shared" ref="D22:J22" si="1">D21/$D21*100</f>
        <v>100</v>
      </c>
      <c r="E22" s="268">
        <f t="shared" si="1"/>
        <v>99.248819573615677</v>
      </c>
      <c r="F22" s="268">
        <f t="shared" si="1"/>
        <v>6.4386893690084421E-2</v>
      </c>
      <c r="G22" s="269">
        <f t="shared" si="1"/>
        <v>7.1540992988982687E-3</v>
      </c>
      <c r="H22" s="270">
        <f t="shared" si="1"/>
        <v>1.4308198597796537E-2</v>
      </c>
      <c r="I22" s="271">
        <f t="shared" si="1"/>
        <v>0.19316068107025328</v>
      </c>
      <c r="J22" s="268">
        <f t="shared" si="1"/>
        <v>0.47217055372728567</v>
      </c>
      <c r="K22" s="272">
        <f>K21/$D21*100</f>
        <v>0</v>
      </c>
      <c r="L22" s="674"/>
      <c r="M22" s="676"/>
    </row>
    <row r="23" spans="1:13" ht="18.75" customHeight="1">
      <c r="A23" s="19"/>
      <c r="B23" s="651" t="s">
        <v>45</v>
      </c>
      <c r="C23" s="652"/>
      <c r="D23" s="164">
        <f>SUM(E23:J23)</f>
        <v>7213</v>
      </c>
      <c r="E23" s="162">
        <v>7153</v>
      </c>
      <c r="F23" s="162">
        <v>0</v>
      </c>
      <c r="G23" s="162">
        <v>1</v>
      </c>
      <c r="H23" s="162">
        <v>2</v>
      </c>
      <c r="I23" s="162">
        <v>18</v>
      </c>
      <c r="J23" s="163">
        <v>39</v>
      </c>
      <c r="K23" s="187">
        <v>0</v>
      </c>
      <c r="L23" s="644">
        <f>E24</f>
        <v>99.168168584500208</v>
      </c>
      <c r="M23" s="646"/>
    </row>
    <row r="24" spans="1:13" ht="18.75" customHeight="1">
      <c r="A24" s="19"/>
      <c r="B24" s="651"/>
      <c r="C24" s="652"/>
      <c r="D24" s="453">
        <f t="shared" ref="D24:K24" si="2">D23/$D23*100</f>
        <v>100</v>
      </c>
      <c r="E24" s="262">
        <f>E23/$D23*100</f>
        <v>99.168168584500208</v>
      </c>
      <c r="F24" s="262">
        <f t="shared" si="2"/>
        <v>0</v>
      </c>
      <c r="G24" s="262">
        <f t="shared" si="2"/>
        <v>1.3863856924996535E-2</v>
      </c>
      <c r="H24" s="262">
        <f t="shared" si="2"/>
        <v>2.772771384999307E-2</v>
      </c>
      <c r="I24" s="262">
        <f t="shared" si="2"/>
        <v>0.2495494246499376</v>
      </c>
      <c r="J24" s="263">
        <f t="shared" si="2"/>
        <v>0.54069042007486479</v>
      </c>
      <c r="K24" s="273">
        <f t="shared" si="2"/>
        <v>0</v>
      </c>
      <c r="L24" s="645"/>
      <c r="M24" s="647"/>
    </row>
    <row r="25" spans="1:13" ht="18.75" customHeight="1">
      <c r="A25" s="10"/>
      <c r="B25" s="651" t="s">
        <v>46</v>
      </c>
      <c r="C25" s="652"/>
      <c r="D25" s="164">
        <f>SUM(E25:J25)</f>
        <v>6765</v>
      </c>
      <c r="E25" s="162">
        <v>6720</v>
      </c>
      <c r="F25" s="162">
        <v>9</v>
      </c>
      <c r="G25" s="162">
        <v>0</v>
      </c>
      <c r="H25" s="162">
        <v>0</v>
      </c>
      <c r="I25" s="162">
        <v>9</v>
      </c>
      <c r="J25" s="163">
        <v>27</v>
      </c>
      <c r="K25" s="187">
        <v>0</v>
      </c>
      <c r="L25" s="644">
        <f>E26</f>
        <v>99.334811529933489</v>
      </c>
      <c r="M25" s="646"/>
    </row>
    <row r="26" spans="1:13" ht="18.75" customHeight="1" thickBot="1">
      <c r="A26" s="10"/>
      <c r="B26" s="656"/>
      <c r="C26" s="657"/>
      <c r="D26" s="456">
        <f t="shared" ref="D26:K26" si="3">D25/$D25*100</f>
        <v>100</v>
      </c>
      <c r="E26" s="274">
        <f>E25/$D25*100</f>
        <v>99.334811529933489</v>
      </c>
      <c r="F26" s="274">
        <f t="shared" si="3"/>
        <v>0.13303769401330376</v>
      </c>
      <c r="G26" s="274">
        <f t="shared" si="3"/>
        <v>0</v>
      </c>
      <c r="H26" s="274">
        <f t="shared" si="3"/>
        <v>0</v>
      </c>
      <c r="I26" s="274">
        <f t="shared" si="3"/>
        <v>0.13303769401330376</v>
      </c>
      <c r="J26" s="275">
        <f t="shared" si="3"/>
        <v>0.3991130820399113</v>
      </c>
      <c r="K26" s="276">
        <f t="shared" si="3"/>
        <v>0</v>
      </c>
      <c r="L26" s="650"/>
      <c r="M26" s="649"/>
    </row>
    <row r="27" spans="1:13" ht="57" customHeight="1" thickTop="1">
      <c r="A27" s="10"/>
      <c r="B27" s="516"/>
      <c r="C27" s="516"/>
      <c r="D27" s="517"/>
      <c r="E27" s="518"/>
      <c r="F27" s="555" t="s">
        <v>153</v>
      </c>
      <c r="G27" s="654" t="s">
        <v>156</v>
      </c>
      <c r="H27" s="655"/>
      <c r="I27" s="655"/>
      <c r="J27" s="655"/>
      <c r="K27" s="655"/>
      <c r="L27" s="655"/>
      <c r="M27" s="655"/>
    </row>
    <row r="28" spans="1:13" ht="72.75" customHeight="1">
      <c r="A28" s="519"/>
      <c r="B28" s="653" t="s">
        <v>173</v>
      </c>
      <c r="C28" s="653"/>
      <c r="D28" s="653"/>
      <c r="E28" s="653"/>
      <c r="F28" s="653"/>
      <c r="G28" s="653"/>
      <c r="H28" s="653"/>
      <c r="I28" s="653"/>
      <c r="J28" s="653"/>
      <c r="K28" s="51"/>
      <c r="L28" s="38"/>
      <c r="M28" s="38"/>
    </row>
    <row r="29" spans="1:13" ht="20.25" customHeight="1">
      <c r="A29" s="519"/>
      <c r="B29" s="520"/>
      <c r="C29" s="521"/>
      <c r="D29" s="521"/>
      <c r="E29" s="521"/>
      <c r="F29" s="521"/>
      <c r="G29" s="521"/>
      <c r="H29" s="521"/>
      <c r="I29" s="51"/>
      <c r="J29" s="51"/>
      <c r="K29" s="51"/>
      <c r="L29" s="38"/>
      <c r="M29" s="38"/>
    </row>
    <row r="30" spans="1:13" s="88" customFormat="1" ht="52.5" customHeight="1">
      <c r="A30" s="85" t="s">
        <v>68</v>
      </c>
      <c r="B30" s="642" t="s">
        <v>174</v>
      </c>
      <c r="C30" s="648"/>
      <c r="D30" s="648"/>
      <c r="E30" s="648"/>
      <c r="F30" s="648"/>
      <c r="G30" s="648"/>
      <c r="H30" s="648"/>
      <c r="I30" s="77"/>
      <c r="J30" s="77"/>
      <c r="K30" s="77"/>
      <c r="L30" s="77"/>
      <c r="M30" s="77"/>
    </row>
    <row r="31" spans="1:13" s="88" customFormat="1" ht="19.5" customHeight="1">
      <c r="A31" s="76"/>
      <c r="B31" s="255"/>
      <c r="C31" s="255"/>
      <c r="D31" s="255"/>
      <c r="E31" s="255"/>
      <c r="F31" s="255"/>
      <c r="G31" s="255"/>
      <c r="H31" s="255"/>
      <c r="I31" s="77"/>
      <c r="J31" s="77"/>
      <c r="K31" s="77"/>
      <c r="L31" s="77"/>
      <c r="M31" s="77"/>
    </row>
    <row r="32" spans="1:13" s="88" customFormat="1" ht="52.5" customHeight="1">
      <c r="A32" s="85" t="s">
        <v>107</v>
      </c>
      <c r="B32" s="642" t="s">
        <v>175</v>
      </c>
      <c r="C32" s="643"/>
      <c r="D32" s="643"/>
      <c r="E32" s="643"/>
      <c r="F32" s="643"/>
      <c r="G32" s="643"/>
      <c r="H32" s="643"/>
      <c r="I32" s="77"/>
      <c r="J32" s="77"/>
      <c r="K32" s="77"/>
      <c r="L32" s="77"/>
      <c r="M32" s="77"/>
    </row>
    <row r="33" spans="1:13" s="88" customFormat="1" ht="19.5" customHeight="1">
      <c r="A33" s="76"/>
      <c r="B33" s="255"/>
      <c r="C33" s="255"/>
      <c r="D33" s="255"/>
      <c r="E33" s="255"/>
      <c r="F33" s="255"/>
      <c r="G33" s="255"/>
      <c r="H33" s="255"/>
      <c r="I33" s="77"/>
      <c r="J33" s="77"/>
      <c r="K33" s="77"/>
      <c r="L33" s="77"/>
      <c r="M33" s="77"/>
    </row>
    <row r="34" spans="1:13" s="88" customFormat="1" ht="52.5" customHeight="1">
      <c r="A34" s="85" t="s">
        <v>108</v>
      </c>
      <c r="B34" s="642" t="s">
        <v>176</v>
      </c>
      <c r="C34" s="648"/>
      <c r="D34" s="648"/>
      <c r="E34" s="648"/>
      <c r="F34" s="648"/>
      <c r="G34" s="648"/>
      <c r="H34" s="648"/>
      <c r="I34" s="77"/>
      <c r="J34" s="77"/>
      <c r="K34" s="77"/>
      <c r="L34" s="77"/>
      <c r="M34" s="77"/>
    </row>
    <row r="35" spans="1:13" s="88" customFormat="1" ht="19.5" customHeight="1">
      <c r="A35" s="76"/>
      <c r="B35" s="327"/>
      <c r="C35" s="328"/>
      <c r="D35" s="328"/>
      <c r="E35" s="328"/>
      <c r="F35" s="328"/>
      <c r="G35" s="328"/>
      <c r="H35" s="328"/>
      <c r="I35" s="77"/>
      <c r="J35" s="77"/>
      <c r="K35" s="77"/>
      <c r="L35" s="77"/>
      <c r="M35" s="77"/>
    </row>
    <row r="36" spans="1:13" s="88" customFormat="1" ht="52.5" customHeight="1">
      <c r="A36" s="85" t="s">
        <v>106</v>
      </c>
      <c r="B36" s="662" t="s">
        <v>210</v>
      </c>
      <c r="C36" s="662"/>
      <c r="D36" s="662"/>
      <c r="E36" s="662"/>
      <c r="F36" s="662"/>
      <c r="G36" s="662"/>
      <c r="H36" s="662"/>
      <c r="I36" s="662"/>
      <c r="J36" s="662"/>
      <c r="K36" s="662"/>
      <c r="L36" s="662"/>
      <c r="M36" s="662"/>
    </row>
    <row r="37" spans="1:13" s="88" customFormat="1" ht="19.5" customHeight="1">
      <c r="A37" s="78"/>
      <c r="B37" s="79"/>
      <c r="C37" s="77"/>
      <c r="D37" s="80"/>
      <c r="E37" s="80"/>
      <c r="F37" s="77"/>
      <c r="G37" s="77"/>
      <c r="H37" s="77"/>
      <c r="I37" s="77"/>
      <c r="J37" s="77"/>
      <c r="K37" s="77"/>
      <c r="L37" s="77"/>
      <c r="M37" s="77"/>
    </row>
    <row r="38" spans="1:13" s="88" customFormat="1" ht="52.5" customHeight="1">
      <c r="A38" s="85" t="s">
        <v>109</v>
      </c>
      <c r="B38" s="642" t="s">
        <v>211</v>
      </c>
      <c r="C38" s="642"/>
      <c r="D38" s="642"/>
      <c r="E38" s="642"/>
      <c r="F38" s="642"/>
      <c r="G38" s="642"/>
      <c r="H38" s="642"/>
      <c r="I38" s="643"/>
      <c r="J38" s="643"/>
      <c r="K38" s="643"/>
      <c r="L38" s="643"/>
      <c r="M38" s="643"/>
    </row>
    <row r="39" spans="1:13" s="88" customFormat="1" ht="19.5" customHeight="1">
      <c r="A39" s="81"/>
      <c r="B39" s="77"/>
      <c r="C39" s="77"/>
      <c r="D39" s="77"/>
      <c r="E39" s="77"/>
      <c r="F39" s="77"/>
    </row>
    <row r="40" spans="1:13" s="88" customFormat="1" ht="54" customHeight="1">
      <c r="A40"/>
      <c r="B40" s="86"/>
      <c r="C40" s="86"/>
      <c r="D40" s="86"/>
      <c r="E40" s="86"/>
      <c r="F40" s="87"/>
    </row>
    <row r="41" spans="1:13" ht="22.5" customHeight="1">
      <c r="B41" s="82"/>
      <c r="C41" s="82"/>
      <c r="D41" s="82"/>
      <c r="E41" s="83"/>
      <c r="F41" s="81"/>
    </row>
    <row r="42" spans="1:13" ht="14.25">
      <c r="B42" s="84"/>
      <c r="C42" s="84"/>
      <c r="D42" s="84"/>
      <c r="E42" s="84"/>
      <c r="F42" s="8"/>
    </row>
    <row r="43" spans="1:13">
      <c r="B43" s="49"/>
      <c r="C43" s="49"/>
      <c r="D43" s="49"/>
      <c r="E43" s="49"/>
      <c r="F43" s="49"/>
    </row>
  </sheetData>
  <mergeCells count="45">
    <mergeCell ref="L19:L20"/>
    <mergeCell ref="D5:D7"/>
    <mergeCell ref="F5:F7"/>
    <mergeCell ref="G5:G7"/>
    <mergeCell ref="B19:C20"/>
    <mergeCell ref="B17:C18"/>
    <mergeCell ref="B11:C12"/>
    <mergeCell ref="E5:E7"/>
    <mergeCell ref="B13:C14"/>
    <mergeCell ref="B15:C16"/>
    <mergeCell ref="M19:M20"/>
    <mergeCell ref="J5:J7"/>
    <mergeCell ref="L15:L16"/>
    <mergeCell ref="M15:M16"/>
    <mergeCell ref="B36:M36"/>
    <mergeCell ref="I5:I7"/>
    <mergeCell ref="L5:M7"/>
    <mergeCell ref="K5:K7"/>
    <mergeCell ref="L17:L18"/>
    <mergeCell ref="M17:M18"/>
    <mergeCell ref="B21:C22"/>
    <mergeCell ref="L21:L22"/>
    <mergeCell ref="M21:M22"/>
    <mergeCell ref="H5:H7"/>
    <mergeCell ref="B9:C10"/>
    <mergeCell ref="B5:C8"/>
    <mergeCell ref="B38:M38"/>
    <mergeCell ref="L23:L24"/>
    <mergeCell ref="M23:M24"/>
    <mergeCell ref="B32:H32"/>
    <mergeCell ref="B34:H34"/>
    <mergeCell ref="B30:H30"/>
    <mergeCell ref="M25:M26"/>
    <mergeCell ref="L25:L26"/>
    <mergeCell ref="B23:C24"/>
    <mergeCell ref="B28:J28"/>
    <mergeCell ref="G27:M27"/>
    <mergeCell ref="B25:C26"/>
    <mergeCell ref="I2:M3"/>
    <mergeCell ref="L13:L14"/>
    <mergeCell ref="M13:M14"/>
    <mergeCell ref="L11:L12"/>
    <mergeCell ref="M11:M12"/>
    <mergeCell ref="L9:L10"/>
    <mergeCell ref="M9:M10"/>
  </mergeCells>
  <phoneticPr fontId="22"/>
  <printOptions horizontalCentered="1"/>
  <pageMargins left="0.59055118110236227" right="0.59055118110236227" top="0.78740157480314965" bottom="0.78740157480314965" header="0.51181102362204722" footer="0.51181102362204722"/>
  <pageSetup paperSize="9" scale="75" orientation="portrait" r:id="rId1"/>
  <headerFooter alignWithMargins="0">
    <oddFooter>&amp;C&amp;A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</sheetPr>
  <dimension ref="A1:M31"/>
  <sheetViews>
    <sheetView view="pageBreakPreview" zoomScale="75" zoomScaleNormal="75" zoomScaleSheetLayoutView="75" workbookViewId="0">
      <selection activeCell="B4" sqref="B4"/>
    </sheetView>
  </sheetViews>
  <sheetFormatPr defaultRowHeight="13.5"/>
  <cols>
    <col min="1" max="1" width="3.625" customWidth="1"/>
    <col min="2" max="3" width="4.125" customWidth="1"/>
    <col min="4" max="5" width="11.25" customWidth="1"/>
    <col min="6" max="7" width="11.625" customWidth="1"/>
    <col min="8" max="9" width="11.25" customWidth="1"/>
    <col min="10" max="10" width="10.75" customWidth="1"/>
    <col min="11" max="11" width="11" customWidth="1"/>
    <col min="12" max="13" width="9.75" customWidth="1"/>
    <col min="14" max="14" width="4.25" customWidth="1"/>
  </cols>
  <sheetData>
    <row r="1" spans="1:13" ht="21" customHeight="1">
      <c r="A1" s="9"/>
      <c r="B1" s="8"/>
      <c r="C1" s="8"/>
      <c r="D1" s="8"/>
      <c r="E1" s="8"/>
      <c r="F1" s="11"/>
      <c r="G1" s="11"/>
      <c r="H1" s="8"/>
      <c r="I1" s="8"/>
      <c r="J1" s="188"/>
      <c r="K1" s="8"/>
      <c r="L1" s="8"/>
      <c r="M1" s="7"/>
    </row>
    <row r="2" spans="1:13" ht="30" customHeight="1">
      <c r="B2" s="73" t="s">
        <v>220</v>
      </c>
      <c r="C2" s="40"/>
      <c r="D2" s="40"/>
      <c r="E2" s="48"/>
      <c r="F2" s="47"/>
      <c r="G2" s="47"/>
      <c r="H2" s="48"/>
      <c r="I2" s="634" t="s">
        <v>172</v>
      </c>
      <c r="J2" s="635"/>
      <c r="K2" s="635"/>
      <c r="L2" s="635"/>
      <c r="M2" s="635"/>
    </row>
    <row r="3" spans="1:13" ht="29.25" customHeight="1">
      <c r="A3" s="9"/>
      <c r="B3" s="12"/>
      <c r="C3" s="8"/>
      <c r="D3" s="8"/>
      <c r="E3" s="8"/>
      <c r="F3" s="8"/>
      <c r="G3" s="8"/>
      <c r="H3" s="8"/>
      <c r="I3" s="635"/>
      <c r="J3" s="635"/>
      <c r="K3" s="635"/>
      <c r="L3" s="635"/>
      <c r="M3" s="635"/>
    </row>
    <row r="4" spans="1:13" ht="35.25" customHeight="1" thickBot="1">
      <c r="A4" s="22" t="s">
        <v>36</v>
      </c>
      <c r="B4" s="23"/>
      <c r="C4" s="23"/>
      <c r="D4" s="24"/>
      <c r="E4" s="24"/>
      <c r="F4" s="24"/>
      <c r="G4" s="25"/>
      <c r="H4" s="24"/>
      <c r="I4" s="24"/>
      <c r="J4" s="52"/>
      <c r="K4" s="258" t="s">
        <v>121</v>
      </c>
      <c r="L4" s="25"/>
      <c r="M4" s="25"/>
    </row>
    <row r="5" spans="1:13" ht="20.25" customHeight="1">
      <c r="A5" s="6"/>
      <c r="B5" s="681" t="s">
        <v>37</v>
      </c>
      <c r="C5" s="682"/>
      <c r="D5" s="689" t="s">
        <v>38</v>
      </c>
      <c r="E5" s="660" t="s">
        <v>6</v>
      </c>
      <c r="F5" s="660" t="s">
        <v>167</v>
      </c>
      <c r="G5" s="660" t="s">
        <v>168</v>
      </c>
      <c r="H5" s="660" t="s">
        <v>7</v>
      </c>
      <c r="I5" s="660" t="s">
        <v>8</v>
      </c>
      <c r="J5" s="660" t="s">
        <v>39</v>
      </c>
      <c r="K5" s="667" t="s">
        <v>40</v>
      </c>
      <c r="L5" s="663" t="s">
        <v>42</v>
      </c>
      <c r="M5" s="664"/>
    </row>
    <row r="6" spans="1:13" ht="20.25" customHeight="1">
      <c r="A6" s="6"/>
      <c r="B6" s="683"/>
      <c r="C6" s="684"/>
      <c r="D6" s="690"/>
      <c r="E6" s="697"/>
      <c r="F6" s="661"/>
      <c r="G6" s="661"/>
      <c r="H6" s="661"/>
      <c r="I6" s="661"/>
      <c r="J6" s="661"/>
      <c r="K6" s="668"/>
      <c r="L6" s="665"/>
      <c r="M6" s="666"/>
    </row>
    <row r="7" spans="1:13" ht="20.25" customHeight="1">
      <c r="A7" s="6"/>
      <c r="B7" s="683"/>
      <c r="C7" s="684"/>
      <c r="D7" s="690"/>
      <c r="E7" s="697"/>
      <c r="F7" s="661"/>
      <c r="G7" s="661"/>
      <c r="H7" s="661"/>
      <c r="I7" s="661"/>
      <c r="J7" s="661"/>
      <c r="K7" s="668"/>
      <c r="L7" s="665"/>
      <c r="M7" s="666"/>
    </row>
    <row r="8" spans="1:13" ht="20.25" customHeight="1" thickBot="1">
      <c r="A8" s="6"/>
      <c r="B8" s="685"/>
      <c r="C8" s="686"/>
      <c r="D8" s="20" t="s">
        <v>61</v>
      </c>
      <c r="E8" s="21" t="s">
        <v>62</v>
      </c>
      <c r="F8" s="21" t="s">
        <v>63</v>
      </c>
      <c r="G8" s="21" t="s">
        <v>64</v>
      </c>
      <c r="H8" s="21" t="s">
        <v>65</v>
      </c>
      <c r="I8" s="21" t="s">
        <v>66</v>
      </c>
      <c r="J8" s="21" t="s">
        <v>67</v>
      </c>
      <c r="K8" s="75" t="s">
        <v>41</v>
      </c>
      <c r="L8" s="256" t="s">
        <v>43</v>
      </c>
      <c r="M8" s="257" t="s">
        <v>44</v>
      </c>
    </row>
    <row r="9" spans="1:13" ht="32.25" customHeight="1" thickTop="1">
      <c r="A9" s="18"/>
      <c r="B9" s="669">
        <v>31.3</v>
      </c>
      <c r="C9" s="670"/>
      <c r="D9" s="259">
        <f>SUM(D11,D13)</f>
        <v>29</v>
      </c>
      <c r="E9" s="260">
        <f t="shared" ref="E9:J9" si="0">SUM(E11,E13)</f>
        <v>29</v>
      </c>
      <c r="F9" s="260">
        <f t="shared" si="0"/>
        <v>0</v>
      </c>
      <c r="G9" s="260">
        <f t="shared" si="0"/>
        <v>0</v>
      </c>
      <c r="H9" s="260">
        <f t="shared" si="0"/>
        <v>0</v>
      </c>
      <c r="I9" s="260">
        <f t="shared" si="0"/>
        <v>0</v>
      </c>
      <c r="J9" s="260">
        <f t="shared" si="0"/>
        <v>0</v>
      </c>
      <c r="K9" s="620">
        <f>SUM(K11,K13)</f>
        <v>0</v>
      </c>
      <c r="L9" s="673">
        <f>E10</f>
        <v>100</v>
      </c>
      <c r="M9" s="675"/>
    </row>
    <row r="10" spans="1:13" ht="32.25" customHeight="1">
      <c r="A10" s="18"/>
      <c r="B10" s="671"/>
      <c r="C10" s="672"/>
      <c r="D10" s="455">
        <f t="shared" ref="D10:J10" si="1">D9/$D9*100</f>
        <v>100</v>
      </c>
      <c r="E10" s="268">
        <f t="shared" si="1"/>
        <v>100</v>
      </c>
      <c r="F10" s="268">
        <f t="shared" si="1"/>
        <v>0</v>
      </c>
      <c r="G10" s="269">
        <f t="shared" si="1"/>
        <v>0</v>
      </c>
      <c r="H10" s="270">
        <f t="shared" si="1"/>
        <v>0</v>
      </c>
      <c r="I10" s="271">
        <f t="shared" si="1"/>
        <v>0</v>
      </c>
      <c r="J10" s="268">
        <f t="shared" si="1"/>
        <v>0</v>
      </c>
      <c r="K10" s="272">
        <f>K9/$D9*100</f>
        <v>0</v>
      </c>
      <c r="L10" s="674"/>
      <c r="M10" s="676"/>
    </row>
    <row r="11" spans="1:13" ht="18.75" customHeight="1">
      <c r="A11" s="19"/>
      <c r="B11" s="651" t="s">
        <v>45</v>
      </c>
      <c r="C11" s="652"/>
      <c r="D11" s="164">
        <f>SUM(E11:J11)</f>
        <v>18</v>
      </c>
      <c r="E11" s="162">
        <v>18</v>
      </c>
      <c r="F11" s="162">
        <v>0</v>
      </c>
      <c r="G11" s="162">
        <v>0</v>
      </c>
      <c r="H11" s="162">
        <v>0</v>
      </c>
      <c r="I11" s="162">
        <v>0</v>
      </c>
      <c r="J11" s="163">
        <v>0</v>
      </c>
      <c r="K11" s="187">
        <v>0</v>
      </c>
      <c r="L11" s="644">
        <f>E12</f>
        <v>100</v>
      </c>
      <c r="M11" s="646"/>
    </row>
    <row r="12" spans="1:13" ht="18.75" customHeight="1">
      <c r="A12" s="19"/>
      <c r="B12" s="651"/>
      <c r="C12" s="652"/>
      <c r="D12" s="453">
        <f t="shared" ref="D12:K12" si="2">D11/$D11*100</f>
        <v>100</v>
      </c>
      <c r="E12" s="262">
        <f>E11/$D11*100</f>
        <v>100</v>
      </c>
      <c r="F12" s="262">
        <f t="shared" si="2"/>
        <v>0</v>
      </c>
      <c r="G12" s="262">
        <f t="shared" si="2"/>
        <v>0</v>
      </c>
      <c r="H12" s="262">
        <f t="shared" si="2"/>
        <v>0</v>
      </c>
      <c r="I12" s="262">
        <f t="shared" si="2"/>
        <v>0</v>
      </c>
      <c r="J12" s="263">
        <f t="shared" si="2"/>
        <v>0</v>
      </c>
      <c r="K12" s="273">
        <f t="shared" si="2"/>
        <v>0</v>
      </c>
      <c r="L12" s="645"/>
      <c r="M12" s="647"/>
    </row>
    <row r="13" spans="1:13" ht="18.75" customHeight="1">
      <c r="A13" s="10"/>
      <c r="B13" s="651" t="s">
        <v>46</v>
      </c>
      <c r="C13" s="652"/>
      <c r="D13" s="164">
        <f>SUM(E13:J13)</f>
        <v>11</v>
      </c>
      <c r="E13" s="162">
        <v>11</v>
      </c>
      <c r="F13" s="162">
        <v>0</v>
      </c>
      <c r="G13" s="162">
        <v>0</v>
      </c>
      <c r="H13" s="162">
        <v>0</v>
      </c>
      <c r="I13" s="162">
        <v>0</v>
      </c>
      <c r="J13" s="163">
        <v>0</v>
      </c>
      <c r="K13" s="187">
        <v>0</v>
      </c>
      <c r="L13" s="644">
        <f>E14</f>
        <v>100</v>
      </c>
      <c r="M13" s="646"/>
    </row>
    <row r="14" spans="1:13" ht="18.75" customHeight="1" thickBot="1">
      <c r="A14" s="10"/>
      <c r="B14" s="656"/>
      <c r="C14" s="657"/>
      <c r="D14" s="456">
        <f t="shared" ref="D14:K14" si="3">D13/$D13*100</f>
        <v>100</v>
      </c>
      <c r="E14" s="274">
        <f>E13/$D13*100</f>
        <v>100</v>
      </c>
      <c r="F14" s="274">
        <f t="shared" si="3"/>
        <v>0</v>
      </c>
      <c r="G14" s="274">
        <f t="shared" si="3"/>
        <v>0</v>
      </c>
      <c r="H14" s="274">
        <f t="shared" si="3"/>
        <v>0</v>
      </c>
      <c r="I14" s="274">
        <f t="shared" si="3"/>
        <v>0</v>
      </c>
      <c r="J14" s="275">
        <f t="shared" si="3"/>
        <v>0</v>
      </c>
      <c r="K14" s="276">
        <f t="shared" si="3"/>
        <v>0</v>
      </c>
      <c r="L14" s="650"/>
      <c r="M14" s="649"/>
    </row>
    <row r="15" spans="1:13" ht="57" customHeight="1" thickTop="1">
      <c r="A15" s="10"/>
      <c r="B15" s="516"/>
      <c r="C15" s="516"/>
      <c r="D15" s="517"/>
      <c r="E15" s="518"/>
      <c r="F15" s="555" t="s">
        <v>153</v>
      </c>
      <c r="G15" s="654" t="s">
        <v>156</v>
      </c>
      <c r="H15" s="655"/>
      <c r="I15" s="655"/>
      <c r="J15" s="655"/>
      <c r="K15" s="655"/>
      <c r="L15" s="655"/>
      <c r="M15" s="655"/>
    </row>
    <row r="16" spans="1:13" ht="72.75" customHeight="1">
      <c r="A16" s="519"/>
      <c r="B16" s="653" t="s">
        <v>178</v>
      </c>
      <c r="C16" s="653"/>
      <c r="D16" s="653"/>
      <c r="E16" s="653"/>
      <c r="F16" s="653"/>
      <c r="G16" s="653"/>
      <c r="H16" s="653"/>
      <c r="I16" s="653"/>
      <c r="J16" s="653"/>
      <c r="K16" s="51"/>
      <c r="L16" s="38"/>
      <c r="M16" s="38"/>
    </row>
    <row r="17" spans="1:13" ht="20.25" customHeight="1">
      <c r="A17" s="519"/>
      <c r="B17" s="520"/>
      <c r="C17" s="521"/>
      <c r="D17" s="521"/>
      <c r="E17" s="521"/>
      <c r="F17" s="521"/>
      <c r="G17" s="521"/>
      <c r="H17" s="521"/>
      <c r="I17" s="51"/>
      <c r="J17" s="51"/>
      <c r="K17" s="51"/>
      <c r="L17" s="38"/>
      <c r="M17" s="38"/>
    </row>
    <row r="18" spans="1:13" s="88" customFormat="1" ht="52.5" customHeight="1">
      <c r="A18" s="85" t="s">
        <v>68</v>
      </c>
      <c r="B18" s="662" t="s">
        <v>179</v>
      </c>
      <c r="C18" s="662"/>
      <c r="D18" s="662"/>
      <c r="E18" s="662"/>
      <c r="F18" s="662"/>
      <c r="G18" s="662"/>
      <c r="H18" s="662"/>
      <c r="I18" s="662"/>
      <c r="J18" s="662"/>
      <c r="K18" s="77"/>
      <c r="L18" s="77"/>
      <c r="M18" s="77"/>
    </row>
    <row r="19" spans="1:13" s="88" customFormat="1" ht="19.5" customHeight="1">
      <c r="A19" s="76"/>
      <c r="B19" s="255"/>
      <c r="C19" s="255"/>
      <c r="D19" s="255"/>
      <c r="E19" s="255"/>
      <c r="F19" s="255"/>
      <c r="G19" s="255"/>
      <c r="H19" s="255"/>
      <c r="I19" s="77"/>
      <c r="J19" s="77"/>
      <c r="K19" s="77"/>
      <c r="L19" s="77"/>
      <c r="M19" s="77"/>
    </row>
    <row r="20" spans="1:13" s="88" customFormat="1" ht="52.5" customHeight="1">
      <c r="A20" s="85" t="s">
        <v>69</v>
      </c>
      <c r="B20" s="662" t="s">
        <v>180</v>
      </c>
      <c r="C20" s="662"/>
      <c r="D20" s="662"/>
      <c r="E20" s="662"/>
      <c r="F20" s="662"/>
      <c r="G20" s="662"/>
      <c r="H20" s="662"/>
      <c r="I20" s="662"/>
      <c r="J20" s="662"/>
      <c r="K20" s="77"/>
      <c r="L20" s="77"/>
      <c r="M20" s="77"/>
    </row>
    <row r="21" spans="1:13" s="88" customFormat="1" ht="19.5" customHeight="1">
      <c r="A21" s="76"/>
      <c r="B21" s="255"/>
      <c r="C21" s="255"/>
      <c r="D21" s="255"/>
      <c r="E21" s="255"/>
      <c r="F21" s="255"/>
      <c r="G21" s="255"/>
      <c r="H21" s="255"/>
      <c r="I21" s="77"/>
      <c r="J21" s="77"/>
      <c r="K21" s="77"/>
      <c r="L21" s="77"/>
      <c r="M21" s="77"/>
    </row>
    <row r="22" spans="1:13" s="88" customFormat="1" ht="52.5" customHeight="1">
      <c r="A22" s="85"/>
      <c r="B22" s="86"/>
      <c r="C22" s="87"/>
      <c r="D22" s="87"/>
      <c r="E22" s="87"/>
      <c r="F22" s="87"/>
      <c r="G22" s="87"/>
      <c r="H22" s="87"/>
      <c r="I22" s="77"/>
      <c r="J22" s="77"/>
      <c r="K22" s="77"/>
      <c r="L22" s="77"/>
      <c r="M22" s="77"/>
    </row>
    <row r="23" spans="1:13" s="88" customFormat="1" ht="19.5" customHeight="1">
      <c r="A23" s="76"/>
      <c r="B23" s="327"/>
      <c r="C23" s="328"/>
      <c r="D23" s="328"/>
      <c r="E23" s="328"/>
      <c r="F23" s="328"/>
      <c r="G23" s="328"/>
      <c r="H23" s="328"/>
      <c r="I23" s="77"/>
      <c r="J23" s="77"/>
      <c r="K23" s="77"/>
      <c r="L23" s="77"/>
      <c r="M23" s="77"/>
    </row>
    <row r="24" spans="1:13" s="88" customFormat="1" ht="52.5" customHeight="1">
      <c r="A24" s="85"/>
      <c r="B24" s="86"/>
      <c r="C24" s="86"/>
      <c r="D24" s="86"/>
      <c r="E24" s="86"/>
      <c r="F24" s="86"/>
      <c r="G24" s="86"/>
      <c r="H24" s="86"/>
      <c r="I24" s="86"/>
      <c r="J24" s="86"/>
      <c r="K24" s="86"/>
      <c r="L24" s="86"/>
      <c r="M24" s="86"/>
    </row>
    <row r="25" spans="1:13" s="88" customFormat="1" ht="19.5" customHeight="1">
      <c r="A25" s="78"/>
      <c r="B25" s="79"/>
      <c r="C25" s="77"/>
      <c r="D25" s="80"/>
      <c r="E25" s="80"/>
      <c r="F25" s="77"/>
      <c r="G25" s="77"/>
      <c r="H25" s="77"/>
      <c r="I25" s="77"/>
      <c r="J25" s="77"/>
      <c r="K25" s="77"/>
      <c r="L25" s="77"/>
      <c r="M25" s="77"/>
    </row>
    <row r="26" spans="1:13" s="88" customFormat="1" ht="52.5" customHeight="1">
      <c r="A26" s="85"/>
      <c r="B26" s="86"/>
      <c r="C26" s="86"/>
      <c r="D26" s="86"/>
      <c r="E26" s="86"/>
      <c r="F26" s="86"/>
      <c r="G26" s="86"/>
      <c r="H26" s="86"/>
      <c r="I26" s="416"/>
      <c r="J26" s="416"/>
      <c r="K26" s="416"/>
      <c r="L26" s="416"/>
      <c r="M26" s="416"/>
    </row>
    <row r="27" spans="1:13" s="88" customFormat="1" ht="19.5" customHeight="1">
      <c r="A27" s="81"/>
      <c r="B27" s="77"/>
      <c r="C27" s="77"/>
      <c r="D27" s="77"/>
      <c r="E27" s="77"/>
      <c r="F27" s="77"/>
    </row>
    <row r="28" spans="1:13" s="88" customFormat="1" ht="54" customHeight="1">
      <c r="A28"/>
      <c r="B28" s="86"/>
      <c r="C28" s="86"/>
      <c r="D28" s="86"/>
      <c r="E28" s="86"/>
      <c r="F28" s="87"/>
    </row>
    <row r="29" spans="1:13" ht="22.5" customHeight="1">
      <c r="B29" s="82"/>
      <c r="C29" s="82"/>
      <c r="D29" s="82"/>
      <c r="E29" s="83"/>
      <c r="F29" s="81"/>
    </row>
    <row r="30" spans="1:13" ht="14.25">
      <c r="B30" s="626"/>
      <c r="C30" s="626"/>
      <c r="D30" s="626"/>
      <c r="E30" s="626"/>
      <c r="F30" s="8"/>
    </row>
    <row r="31" spans="1:13">
      <c r="B31" s="49"/>
      <c r="C31" s="49"/>
      <c r="D31" s="49"/>
      <c r="E31" s="49"/>
      <c r="F31" s="49"/>
    </row>
  </sheetData>
  <mergeCells count="24">
    <mergeCell ref="B18:J18"/>
    <mergeCell ref="B20:J20"/>
    <mergeCell ref="B13:C14"/>
    <mergeCell ref="L13:L14"/>
    <mergeCell ref="M13:M14"/>
    <mergeCell ref="G15:M15"/>
    <mergeCell ref="B16:J16"/>
    <mergeCell ref="I2:M3"/>
    <mergeCell ref="B5:C8"/>
    <mergeCell ref="D5:D7"/>
    <mergeCell ref="E5:E7"/>
    <mergeCell ref="F5:F7"/>
    <mergeCell ref="G5:G7"/>
    <mergeCell ref="L5:M7"/>
    <mergeCell ref="H5:H7"/>
    <mergeCell ref="I5:I7"/>
    <mergeCell ref="J5:J7"/>
    <mergeCell ref="K5:K7"/>
    <mergeCell ref="M9:M10"/>
    <mergeCell ref="B11:C12"/>
    <mergeCell ref="L11:L12"/>
    <mergeCell ref="M11:M12"/>
    <mergeCell ref="B9:C10"/>
    <mergeCell ref="L9:L10"/>
  </mergeCells>
  <phoneticPr fontId="22"/>
  <pageMargins left="0.59055118110236227" right="0.59055118110236227" top="0.78740157480314965" bottom="0.78740157480314965" header="0.31496062992125984" footer="0.31496062992125984"/>
  <pageSetup paperSize="9" scale="75" orientation="portrait" r:id="rId1"/>
  <headerFooter>
    <oddFooter>&amp;C&amp;A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  <pageSetUpPr fitToPage="1"/>
  </sheetPr>
  <dimension ref="A1:S54"/>
  <sheetViews>
    <sheetView showGridLines="0" view="pageBreakPreview" zoomScale="75" zoomScaleNormal="100" zoomScaleSheetLayoutView="75" workbookViewId="0">
      <selection activeCell="A3" sqref="A3"/>
    </sheetView>
  </sheetViews>
  <sheetFormatPr defaultColWidth="10.375" defaultRowHeight="14.25"/>
  <cols>
    <col min="1" max="1" width="4.125" style="1" customWidth="1"/>
    <col min="2" max="2" width="5" style="1" customWidth="1"/>
    <col min="3" max="3" width="8.75" style="1" customWidth="1"/>
    <col min="4" max="4" width="8.5" style="1" customWidth="1"/>
    <col min="5" max="5" width="8.875" style="1" customWidth="1"/>
    <col min="6" max="8" width="6.625" style="1" customWidth="1"/>
    <col min="9" max="9" width="6.625" style="14" customWidth="1"/>
    <col min="10" max="14" width="6.625" style="1" customWidth="1"/>
    <col min="15" max="15" width="8.375" style="1" customWidth="1"/>
    <col min="16" max="16" width="7" style="1" customWidth="1"/>
    <col min="17" max="17" width="8.875" style="1" customWidth="1"/>
    <col min="18" max="18" width="2.375" style="1" customWidth="1"/>
    <col min="19" max="19" width="6.625" style="1" customWidth="1"/>
    <col min="20" max="16384" width="10.375" style="1"/>
  </cols>
  <sheetData>
    <row r="1" spans="1:17" ht="30" customHeight="1">
      <c r="B1" s="630" t="s">
        <v>214</v>
      </c>
      <c r="C1" s="631"/>
      <c r="D1" s="631"/>
      <c r="E1" s="631"/>
      <c r="F1" s="631"/>
      <c r="G1" s="631"/>
      <c r="H1" s="631"/>
      <c r="I1" s="632"/>
      <c r="J1" s="631"/>
      <c r="K1" s="631"/>
      <c r="L1" s="631"/>
      <c r="M1" s="631"/>
      <c r="N1" s="631"/>
      <c r="O1" s="631"/>
      <c r="P1" s="631"/>
      <c r="Q1" s="633"/>
    </row>
    <row r="2" spans="1:17" ht="14.25" customHeight="1">
      <c r="B2" s="629"/>
      <c r="C2" s="2"/>
      <c r="D2" s="2"/>
      <c r="E2" s="2"/>
      <c r="F2" s="2"/>
      <c r="G2" s="2"/>
      <c r="H2" s="2"/>
      <c r="I2" s="17"/>
      <c r="J2" s="2"/>
    </row>
    <row r="3" spans="1:17" s="32" customFormat="1" ht="30.75" customHeight="1" thickBot="1">
      <c r="A3" s="29" t="s">
        <v>212</v>
      </c>
      <c r="B3" s="31"/>
      <c r="I3" s="33"/>
      <c r="O3" s="563"/>
      <c r="Q3" s="627"/>
    </row>
    <row r="4" spans="1:17" s="26" customFormat="1" ht="20.25" customHeight="1">
      <c r="B4" s="62"/>
      <c r="C4" s="63"/>
      <c r="D4" s="63"/>
      <c r="E4" s="64"/>
      <c r="F4" s="44" t="s">
        <v>9</v>
      </c>
      <c r="G4" s="44"/>
      <c r="H4" s="45"/>
      <c r="I4" s="46" t="s">
        <v>10</v>
      </c>
      <c r="J4" s="46"/>
      <c r="K4" s="53"/>
      <c r="L4" s="68" t="s">
        <v>11</v>
      </c>
      <c r="M4" s="68"/>
      <c r="N4" s="43"/>
      <c r="O4" s="357" t="s">
        <v>165</v>
      </c>
      <c r="P4" s="69"/>
      <c r="Q4" s="70" t="s">
        <v>12</v>
      </c>
    </row>
    <row r="5" spans="1:17" s="26" customFormat="1" ht="20.25" customHeight="1" thickBot="1">
      <c r="B5" s="753" t="s">
        <v>50</v>
      </c>
      <c r="C5" s="754"/>
      <c r="D5" s="754"/>
      <c r="E5" s="755"/>
      <c r="F5" s="315" t="s">
        <v>13</v>
      </c>
      <c r="G5" s="316"/>
      <c r="H5" s="317" t="s">
        <v>123</v>
      </c>
      <c r="I5" s="318" t="s">
        <v>13</v>
      </c>
      <c r="J5" s="319"/>
      <c r="K5" s="317" t="s">
        <v>123</v>
      </c>
      <c r="L5" s="320" t="s">
        <v>14</v>
      </c>
      <c r="M5" s="321"/>
      <c r="N5" s="322" t="s">
        <v>122</v>
      </c>
      <c r="O5" s="358" t="s">
        <v>15</v>
      </c>
      <c r="P5" s="317" t="s">
        <v>123</v>
      </c>
      <c r="Q5" s="67" t="s">
        <v>16</v>
      </c>
    </row>
    <row r="6" spans="1:17" s="26" customFormat="1" ht="20.25" customHeight="1">
      <c r="B6" s="758" t="s">
        <v>49</v>
      </c>
      <c r="C6" s="759"/>
      <c r="D6" s="759"/>
      <c r="E6" s="760"/>
      <c r="F6" s="763">
        <f>F14+F22</f>
        <v>7171</v>
      </c>
      <c r="G6" s="764"/>
      <c r="H6" s="457">
        <f>(F6/F$6)*100</f>
        <v>100</v>
      </c>
      <c r="I6" s="767">
        <f>I14+I22</f>
        <v>6731</v>
      </c>
      <c r="J6" s="766"/>
      <c r="K6" s="457">
        <f t="shared" ref="K6:K27" si="0">(I6/I$6)*100</f>
        <v>100</v>
      </c>
      <c r="L6" s="765">
        <f>L14+L22</f>
        <v>13902</v>
      </c>
      <c r="M6" s="766"/>
      <c r="N6" s="458">
        <f t="shared" ref="N6:N27" si="1">(L6/L$6)*100</f>
        <v>100</v>
      </c>
      <c r="O6" s="359">
        <v>14168</v>
      </c>
      <c r="P6" s="457">
        <f>(O6/O$6)*100</f>
        <v>100</v>
      </c>
      <c r="Q6" s="323">
        <f>L6-O6</f>
        <v>-266</v>
      </c>
    </row>
    <row r="7" spans="1:17" s="26" customFormat="1" ht="20.25" customHeight="1">
      <c r="B7" s="750" t="s">
        <v>116</v>
      </c>
      <c r="C7" s="761" t="s">
        <v>56</v>
      </c>
      <c r="D7" s="296" t="s">
        <v>17</v>
      </c>
      <c r="E7" s="297"/>
      <c r="F7" s="736">
        <v>5046</v>
      </c>
      <c r="G7" s="737"/>
      <c r="H7" s="298">
        <f>(F7/F$6)*100</f>
        <v>70.366754985357687</v>
      </c>
      <c r="I7" s="768">
        <v>4831</v>
      </c>
      <c r="J7" s="737"/>
      <c r="K7" s="299">
        <f t="shared" si="0"/>
        <v>71.772396374981426</v>
      </c>
      <c r="L7" s="734">
        <f>F7+I7</f>
        <v>9877</v>
      </c>
      <c r="M7" s="735"/>
      <c r="N7" s="300">
        <f t="shared" si="1"/>
        <v>71.047331319234644</v>
      </c>
      <c r="O7" s="360">
        <v>10135</v>
      </c>
      <c r="P7" s="301">
        <f t="shared" ref="P7:P27" si="2">(O7/O$6)*100</f>
        <v>71.534443817052519</v>
      </c>
      <c r="Q7" s="302">
        <f>L7-O7</f>
        <v>-258</v>
      </c>
    </row>
    <row r="8" spans="1:17" s="26" customFormat="1" ht="20.25" customHeight="1">
      <c r="B8" s="751"/>
      <c r="C8" s="757"/>
      <c r="D8" s="65" t="s">
        <v>19</v>
      </c>
      <c r="E8" s="66"/>
      <c r="F8" s="738">
        <v>1224</v>
      </c>
      <c r="G8" s="701"/>
      <c r="H8" s="280">
        <f t="shared" ref="H8:H27" si="3">(F8/F$6)*100</f>
        <v>17.068749128433971</v>
      </c>
      <c r="I8" s="700">
        <v>1040</v>
      </c>
      <c r="J8" s="701"/>
      <c r="K8" s="284">
        <f t="shared" si="0"/>
        <v>15.450898826325954</v>
      </c>
      <c r="L8" s="739">
        <f t="shared" ref="L8:L13" si="4">F8+I8</f>
        <v>2264</v>
      </c>
      <c r="M8" s="769"/>
      <c r="N8" s="288">
        <f t="shared" si="1"/>
        <v>16.285426557329881</v>
      </c>
      <c r="O8" s="361">
        <v>2447</v>
      </c>
      <c r="P8" s="291">
        <f t="shared" si="2"/>
        <v>17.271315640880857</v>
      </c>
      <c r="Q8" s="58">
        <f>L8-O8</f>
        <v>-183</v>
      </c>
    </row>
    <row r="9" spans="1:17" s="26" customFormat="1" ht="20.25" customHeight="1">
      <c r="B9" s="751"/>
      <c r="C9" s="756" t="s">
        <v>20</v>
      </c>
      <c r="D9" s="65" t="s">
        <v>17</v>
      </c>
      <c r="E9" s="66"/>
      <c r="F9" s="738">
        <v>105</v>
      </c>
      <c r="G9" s="701"/>
      <c r="H9" s="280">
        <f t="shared" si="3"/>
        <v>1.4642309301352672</v>
      </c>
      <c r="I9" s="700">
        <v>62</v>
      </c>
      <c r="J9" s="701"/>
      <c r="K9" s="284">
        <f t="shared" si="0"/>
        <v>0.92111127618481647</v>
      </c>
      <c r="L9" s="739">
        <f t="shared" si="4"/>
        <v>167</v>
      </c>
      <c r="M9" s="728"/>
      <c r="N9" s="288">
        <f t="shared" si="1"/>
        <v>1.2012660048913826</v>
      </c>
      <c r="O9" s="361">
        <v>164</v>
      </c>
      <c r="P9" s="291">
        <f t="shared" si="2"/>
        <v>1.1575381140598533</v>
      </c>
      <c r="Q9" s="58">
        <f>L9-O9</f>
        <v>3</v>
      </c>
    </row>
    <row r="10" spans="1:17" s="26" customFormat="1" ht="20.25" customHeight="1">
      <c r="B10" s="751"/>
      <c r="C10" s="757"/>
      <c r="D10" s="65" t="s">
        <v>19</v>
      </c>
      <c r="E10" s="66"/>
      <c r="F10" s="738">
        <v>33</v>
      </c>
      <c r="G10" s="701"/>
      <c r="H10" s="280">
        <f t="shared" si="3"/>
        <v>0.46018686375679824</v>
      </c>
      <c r="I10" s="700">
        <v>90</v>
      </c>
      <c r="J10" s="701"/>
      <c r="K10" s="284">
        <f t="shared" si="0"/>
        <v>1.3370970138166691</v>
      </c>
      <c r="L10" s="739">
        <f t="shared" si="4"/>
        <v>123</v>
      </c>
      <c r="M10" s="728"/>
      <c r="N10" s="288">
        <f t="shared" si="1"/>
        <v>0.88476478204574882</v>
      </c>
      <c r="O10" s="361">
        <v>138</v>
      </c>
      <c r="P10" s="291">
        <f t="shared" si="2"/>
        <v>0.97402597402597402</v>
      </c>
      <c r="Q10" s="58">
        <f t="shared" ref="Q10:Q27" si="5">L10-O10</f>
        <v>-15</v>
      </c>
    </row>
    <row r="11" spans="1:17" s="26" customFormat="1" ht="20.25" customHeight="1">
      <c r="B11" s="751"/>
      <c r="C11" s="756" t="s">
        <v>21</v>
      </c>
      <c r="D11" s="65" t="s">
        <v>17</v>
      </c>
      <c r="E11" s="66"/>
      <c r="F11" s="738">
        <v>34</v>
      </c>
      <c r="G11" s="701"/>
      <c r="H11" s="280">
        <f t="shared" si="3"/>
        <v>0.47413192023427692</v>
      </c>
      <c r="I11" s="700">
        <v>29</v>
      </c>
      <c r="J11" s="701"/>
      <c r="K11" s="284">
        <f t="shared" si="0"/>
        <v>0.43084237111870444</v>
      </c>
      <c r="L11" s="739">
        <f t="shared" si="4"/>
        <v>63</v>
      </c>
      <c r="M11" s="728"/>
      <c r="N11" s="288">
        <f t="shared" si="1"/>
        <v>0.45317220543806652</v>
      </c>
      <c r="O11" s="361">
        <v>43</v>
      </c>
      <c r="P11" s="291">
        <f t="shared" si="2"/>
        <v>0.30350084697910784</v>
      </c>
      <c r="Q11" s="58">
        <f t="shared" si="5"/>
        <v>20</v>
      </c>
    </row>
    <row r="12" spans="1:17" s="26" customFormat="1" ht="20.25" customHeight="1">
      <c r="B12" s="751"/>
      <c r="C12" s="757"/>
      <c r="D12" s="65" t="s">
        <v>19</v>
      </c>
      <c r="E12" s="66"/>
      <c r="F12" s="738">
        <v>56</v>
      </c>
      <c r="G12" s="701"/>
      <c r="H12" s="280">
        <f t="shared" si="3"/>
        <v>0.78092316273880913</v>
      </c>
      <c r="I12" s="700">
        <v>45</v>
      </c>
      <c r="J12" s="701"/>
      <c r="K12" s="284">
        <f t="shared" si="0"/>
        <v>0.66854850690833456</v>
      </c>
      <c r="L12" s="739">
        <f t="shared" si="4"/>
        <v>101</v>
      </c>
      <c r="M12" s="728"/>
      <c r="N12" s="288">
        <f t="shared" si="1"/>
        <v>0.726514170622932</v>
      </c>
      <c r="O12" s="361">
        <v>90</v>
      </c>
      <c r="P12" s="291">
        <f t="shared" si="2"/>
        <v>0.63523433088650483</v>
      </c>
      <c r="Q12" s="58">
        <f t="shared" si="5"/>
        <v>11</v>
      </c>
    </row>
    <row r="13" spans="1:17" s="26" customFormat="1" ht="20.25" customHeight="1">
      <c r="B13" s="751"/>
      <c r="C13" s="743" t="s">
        <v>114</v>
      </c>
      <c r="D13" s="744"/>
      <c r="E13" s="745"/>
      <c r="F13" s="738">
        <v>92</v>
      </c>
      <c r="G13" s="701"/>
      <c r="H13" s="280">
        <f t="shared" si="3"/>
        <v>1.2829451959280436</v>
      </c>
      <c r="I13" s="700">
        <v>58</v>
      </c>
      <c r="J13" s="701"/>
      <c r="K13" s="284">
        <f t="shared" si="0"/>
        <v>0.86168474223740887</v>
      </c>
      <c r="L13" s="739">
        <f t="shared" si="4"/>
        <v>150</v>
      </c>
      <c r="M13" s="728"/>
      <c r="N13" s="288">
        <f t="shared" si="1"/>
        <v>1.0789814415192061</v>
      </c>
      <c r="O13" s="361">
        <v>135</v>
      </c>
      <c r="P13" s="291">
        <f t="shared" si="2"/>
        <v>0.95285149632975719</v>
      </c>
      <c r="Q13" s="58">
        <f t="shared" si="5"/>
        <v>15</v>
      </c>
    </row>
    <row r="14" spans="1:17" s="26" customFormat="1" ht="20.25" customHeight="1">
      <c r="B14" s="752"/>
      <c r="C14" s="303" t="s">
        <v>11</v>
      </c>
      <c r="D14" s="304"/>
      <c r="E14" s="305"/>
      <c r="F14" s="762">
        <f>SUM(F7:F13)</f>
        <v>6590</v>
      </c>
      <c r="G14" s="731"/>
      <c r="H14" s="306">
        <f t="shared" si="3"/>
        <v>91.89792218658485</v>
      </c>
      <c r="I14" s="730">
        <f>SUM(I7:I13)</f>
        <v>6155</v>
      </c>
      <c r="J14" s="731"/>
      <c r="K14" s="307">
        <f t="shared" si="0"/>
        <v>91.442579111573323</v>
      </c>
      <c r="L14" s="732">
        <f>SUM(L7:L13)</f>
        <v>12745</v>
      </c>
      <c r="M14" s="733"/>
      <c r="N14" s="308">
        <f t="shared" si="1"/>
        <v>91.677456481081848</v>
      </c>
      <c r="O14" s="362">
        <v>13152</v>
      </c>
      <c r="P14" s="309">
        <f t="shared" si="2"/>
        <v>92.828910220214567</v>
      </c>
      <c r="Q14" s="310">
        <f t="shared" si="5"/>
        <v>-407</v>
      </c>
    </row>
    <row r="15" spans="1:17" s="26" customFormat="1" ht="20.25" customHeight="1">
      <c r="B15" s="750" t="s">
        <v>117</v>
      </c>
      <c r="C15" s="311"/>
      <c r="D15" s="296" t="s">
        <v>22</v>
      </c>
      <c r="E15" s="297"/>
      <c r="F15" s="736">
        <v>2</v>
      </c>
      <c r="G15" s="737"/>
      <c r="H15" s="298">
        <f t="shared" si="3"/>
        <v>2.7890112954957469E-2</v>
      </c>
      <c r="I15" s="768">
        <v>2</v>
      </c>
      <c r="J15" s="737"/>
      <c r="K15" s="299">
        <f t="shared" si="0"/>
        <v>2.9713266973703762E-2</v>
      </c>
      <c r="L15" s="734">
        <f t="shared" ref="L15:L21" si="6">F15+I15</f>
        <v>4</v>
      </c>
      <c r="M15" s="735"/>
      <c r="N15" s="300">
        <f t="shared" si="1"/>
        <v>2.8772838440512156E-2</v>
      </c>
      <c r="O15" s="360">
        <v>7</v>
      </c>
      <c r="P15" s="301">
        <f t="shared" si="2"/>
        <v>4.9407114624505928E-2</v>
      </c>
      <c r="Q15" s="302">
        <f t="shared" si="5"/>
        <v>-3</v>
      </c>
    </row>
    <row r="16" spans="1:17" s="26" customFormat="1" ht="20.25" customHeight="1">
      <c r="B16" s="751"/>
      <c r="C16" s="71" t="s">
        <v>18</v>
      </c>
      <c r="D16" s="65" t="s">
        <v>23</v>
      </c>
      <c r="E16" s="66"/>
      <c r="F16" s="738">
        <v>29</v>
      </c>
      <c r="G16" s="701"/>
      <c r="H16" s="280">
        <f t="shared" si="3"/>
        <v>0.40440663784688324</v>
      </c>
      <c r="I16" s="700">
        <v>37</v>
      </c>
      <c r="J16" s="701"/>
      <c r="K16" s="284">
        <f t="shared" si="0"/>
        <v>0.54969543901351947</v>
      </c>
      <c r="L16" s="739">
        <f t="shared" si="6"/>
        <v>66</v>
      </c>
      <c r="M16" s="769"/>
      <c r="N16" s="288">
        <f t="shared" si="1"/>
        <v>0.47475183426845058</v>
      </c>
      <c r="O16" s="361">
        <v>51</v>
      </c>
      <c r="P16" s="291">
        <f t="shared" si="2"/>
        <v>0.35996612083568608</v>
      </c>
      <c r="Q16" s="58">
        <f t="shared" si="5"/>
        <v>15</v>
      </c>
    </row>
    <row r="17" spans="1:17" s="26" customFormat="1" ht="20.25" customHeight="1">
      <c r="B17" s="751"/>
      <c r="C17" s="72"/>
      <c r="D17" s="65" t="s">
        <v>19</v>
      </c>
      <c r="E17" s="66"/>
      <c r="F17" s="738">
        <v>400</v>
      </c>
      <c r="G17" s="701"/>
      <c r="H17" s="280">
        <f t="shared" si="3"/>
        <v>5.5780225909914938</v>
      </c>
      <c r="I17" s="700">
        <v>408</v>
      </c>
      <c r="J17" s="701"/>
      <c r="K17" s="284">
        <f t="shared" si="0"/>
        <v>6.0615064626355668</v>
      </c>
      <c r="L17" s="739">
        <f t="shared" si="6"/>
        <v>808</v>
      </c>
      <c r="M17" s="769"/>
      <c r="N17" s="288">
        <f t="shared" si="1"/>
        <v>5.812113364983456</v>
      </c>
      <c r="O17" s="361">
        <v>744</v>
      </c>
      <c r="P17" s="291">
        <f t="shared" si="2"/>
        <v>5.2512704686617724</v>
      </c>
      <c r="Q17" s="58">
        <f t="shared" si="5"/>
        <v>64</v>
      </c>
    </row>
    <row r="18" spans="1:17" s="26" customFormat="1" ht="20.25" customHeight="1">
      <c r="B18" s="751"/>
      <c r="C18" s="743" t="s">
        <v>124</v>
      </c>
      <c r="D18" s="744"/>
      <c r="E18" s="745"/>
      <c r="F18" s="738">
        <v>3</v>
      </c>
      <c r="G18" s="701"/>
      <c r="H18" s="281">
        <f t="shared" si="3"/>
        <v>4.1835169432436203E-2</v>
      </c>
      <c r="I18" s="700">
        <v>3</v>
      </c>
      <c r="J18" s="701"/>
      <c r="K18" s="285">
        <f t="shared" si="0"/>
        <v>4.4569900460555638E-2</v>
      </c>
      <c r="L18" s="739">
        <f t="shared" si="6"/>
        <v>6</v>
      </c>
      <c r="M18" s="728"/>
      <c r="N18" s="289">
        <f t="shared" si="1"/>
        <v>4.3159257660768238E-2</v>
      </c>
      <c r="O18" s="363">
        <v>1</v>
      </c>
      <c r="P18" s="292">
        <f t="shared" si="2"/>
        <v>7.0581592320722751E-3</v>
      </c>
      <c r="Q18" s="59">
        <f t="shared" si="5"/>
        <v>5</v>
      </c>
    </row>
    <row r="19" spans="1:17" s="26" customFormat="1" ht="20.25" customHeight="1">
      <c r="B19" s="751"/>
      <c r="C19" s="743" t="s">
        <v>125</v>
      </c>
      <c r="D19" s="744"/>
      <c r="E19" s="745"/>
      <c r="F19" s="738">
        <v>100</v>
      </c>
      <c r="G19" s="701"/>
      <c r="H19" s="280">
        <f t="shared" si="3"/>
        <v>1.3945056477478734</v>
      </c>
      <c r="I19" s="700">
        <v>114</v>
      </c>
      <c r="J19" s="701"/>
      <c r="K19" s="284">
        <f t="shared" si="0"/>
        <v>1.6936562175011143</v>
      </c>
      <c r="L19" s="739">
        <f t="shared" si="6"/>
        <v>214</v>
      </c>
      <c r="M19" s="728"/>
      <c r="N19" s="288">
        <f t="shared" si="1"/>
        <v>1.5393468565674004</v>
      </c>
      <c r="O19" s="361">
        <v>145</v>
      </c>
      <c r="P19" s="291">
        <f t="shared" si="2"/>
        <v>1.0234330886504801</v>
      </c>
      <c r="Q19" s="58">
        <f t="shared" si="5"/>
        <v>69</v>
      </c>
    </row>
    <row r="20" spans="1:17" s="26" customFormat="1" ht="20.25" customHeight="1">
      <c r="B20" s="751"/>
      <c r="C20" s="743" t="s">
        <v>89</v>
      </c>
      <c r="D20" s="744"/>
      <c r="E20" s="745"/>
      <c r="F20" s="738">
        <v>47</v>
      </c>
      <c r="G20" s="701"/>
      <c r="H20" s="280">
        <f t="shared" si="3"/>
        <v>0.65541765444150046</v>
      </c>
      <c r="I20" s="700">
        <v>12</v>
      </c>
      <c r="J20" s="701"/>
      <c r="K20" s="284">
        <f t="shared" si="0"/>
        <v>0.17827960184222255</v>
      </c>
      <c r="L20" s="739">
        <f t="shared" si="6"/>
        <v>59</v>
      </c>
      <c r="M20" s="728"/>
      <c r="N20" s="288">
        <f t="shared" si="1"/>
        <v>0.42439936699755437</v>
      </c>
      <c r="O20" s="361">
        <v>66</v>
      </c>
      <c r="P20" s="291">
        <f t="shared" si="2"/>
        <v>0.46583850931677018</v>
      </c>
      <c r="Q20" s="58">
        <f t="shared" si="5"/>
        <v>-7</v>
      </c>
    </row>
    <row r="21" spans="1:17" s="26" customFormat="1" ht="20.25" customHeight="1">
      <c r="B21" s="751"/>
      <c r="C21" s="743" t="s">
        <v>114</v>
      </c>
      <c r="D21" s="744"/>
      <c r="E21" s="745"/>
      <c r="F21" s="738">
        <v>0</v>
      </c>
      <c r="G21" s="701"/>
      <c r="H21" s="280">
        <f t="shared" si="3"/>
        <v>0</v>
      </c>
      <c r="I21" s="700">
        <v>0</v>
      </c>
      <c r="J21" s="701"/>
      <c r="K21" s="284">
        <f t="shared" si="0"/>
        <v>0</v>
      </c>
      <c r="L21" s="739">
        <f t="shared" si="6"/>
        <v>0</v>
      </c>
      <c r="M21" s="728"/>
      <c r="N21" s="288">
        <f t="shared" si="1"/>
        <v>0</v>
      </c>
      <c r="O21" s="361">
        <v>2</v>
      </c>
      <c r="P21" s="291">
        <f t="shared" si="2"/>
        <v>1.411631846414455E-2</v>
      </c>
      <c r="Q21" s="58">
        <f t="shared" si="5"/>
        <v>-2</v>
      </c>
    </row>
    <row r="22" spans="1:17" s="26" customFormat="1" ht="20.25" customHeight="1">
      <c r="B22" s="752"/>
      <c r="C22" s="303" t="s">
        <v>11</v>
      </c>
      <c r="D22" s="304"/>
      <c r="E22" s="305"/>
      <c r="F22" s="762">
        <f>SUM(F15:F21)</f>
        <v>581</v>
      </c>
      <c r="G22" s="746"/>
      <c r="H22" s="312">
        <f t="shared" si="3"/>
        <v>8.1020778134151445</v>
      </c>
      <c r="I22" s="730">
        <f>SUM(I15:I21)</f>
        <v>576</v>
      </c>
      <c r="J22" s="746"/>
      <c r="K22" s="313">
        <f t="shared" si="0"/>
        <v>8.557420888426682</v>
      </c>
      <c r="L22" s="732">
        <f>SUM(L15:L21)</f>
        <v>1157</v>
      </c>
      <c r="M22" s="733"/>
      <c r="N22" s="308">
        <f t="shared" si="1"/>
        <v>8.32254351891814</v>
      </c>
      <c r="O22" s="364">
        <v>1016</v>
      </c>
      <c r="P22" s="314">
        <f t="shared" si="2"/>
        <v>7.1710897797854321</v>
      </c>
      <c r="Q22" s="310">
        <f t="shared" si="5"/>
        <v>141</v>
      </c>
    </row>
    <row r="23" spans="1:17" s="26" customFormat="1" ht="20.25" customHeight="1">
      <c r="B23" s="705" t="s">
        <v>127</v>
      </c>
      <c r="C23" s="706"/>
      <c r="D23" s="706"/>
      <c r="E23" s="707"/>
      <c r="F23" s="715">
        <f>F7+F8+F15+F16+F17</f>
        <v>6701</v>
      </c>
      <c r="G23" s="716"/>
      <c r="H23" s="282">
        <f t="shared" si="3"/>
        <v>93.445823455585</v>
      </c>
      <c r="I23" s="726">
        <f>I7+I8+I15+I16+I17</f>
        <v>6318</v>
      </c>
      <c r="J23" s="716"/>
      <c r="K23" s="285">
        <f t="shared" si="0"/>
        <v>93.864210369930177</v>
      </c>
      <c r="L23" s="711">
        <f>L7+L8+L15+L16+L17</f>
        <v>13019</v>
      </c>
      <c r="M23" s="712"/>
      <c r="N23" s="289">
        <f t="shared" si="1"/>
        <v>93.648395914256938</v>
      </c>
      <c r="O23" s="365">
        <v>13384</v>
      </c>
      <c r="P23" s="292">
        <f t="shared" si="2"/>
        <v>94.466403162055329</v>
      </c>
      <c r="Q23" s="59">
        <f t="shared" si="5"/>
        <v>-365</v>
      </c>
    </row>
    <row r="24" spans="1:17" s="26" customFormat="1" ht="20.25" customHeight="1">
      <c r="B24" s="708" t="s">
        <v>126</v>
      </c>
      <c r="C24" s="709"/>
      <c r="D24" s="709"/>
      <c r="E24" s="710"/>
      <c r="F24" s="729">
        <f>F9+F10+F18</f>
        <v>141</v>
      </c>
      <c r="G24" s="699"/>
      <c r="H24" s="283">
        <f t="shared" si="3"/>
        <v>1.9662529633245014</v>
      </c>
      <c r="I24" s="698">
        <f>I9+I10+I18</f>
        <v>155</v>
      </c>
      <c r="J24" s="699"/>
      <c r="K24" s="286">
        <f t="shared" si="0"/>
        <v>2.3027781904620412</v>
      </c>
      <c r="L24" s="727">
        <f>L9+L10+L18</f>
        <v>296</v>
      </c>
      <c r="M24" s="728"/>
      <c r="N24" s="290">
        <f t="shared" si="1"/>
        <v>2.1291900445978995</v>
      </c>
      <c r="O24" s="366">
        <v>303</v>
      </c>
      <c r="P24" s="293">
        <f t="shared" si="2"/>
        <v>2.1386222473178997</v>
      </c>
      <c r="Q24" s="60">
        <f t="shared" si="5"/>
        <v>-7</v>
      </c>
    </row>
    <row r="25" spans="1:17" s="26" customFormat="1" ht="20.25" customHeight="1">
      <c r="B25" s="708" t="s">
        <v>24</v>
      </c>
      <c r="C25" s="709"/>
      <c r="D25" s="709"/>
      <c r="E25" s="710"/>
      <c r="F25" s="729">
        <f>F11+F12+F19</f>
        <v>190</v>
      </c>
      <c r="G25" s="699"/>
      <c r="H25" s="280">
        <f t="shared" si="3"/>
        <v>2.6495607307209594</v>
      </c>
      <c r="I25" s="698">
        <f>I11+I12+I19</f>
        <v>188</v>
      </c>
      <c r="J25" s="699"/>
      <c r="K25" s="287">
        <f t="shared" si="0"/>
        <v>2.7930470955281534</v>
      </c>
      <c r="L25" s="727">
        <f>L11+L12+L19</f>
        <v>378</v>
      </c>
      <c r="M25" s="728"/>
      <c r="N25" s="288">
        <f t="shared" si="1"/>
        <v>2.7190332326283988</v>
      </c>
      <c r="O25" s="366">
        <v>278</v>
      </c>
      <c r="P25" s="294">
        <f t="shared" si="2"/>
        <v>1.9621682665160929</v>
      </c>
      <c r="Q25" s="60">
        <f t="shared" si="5"/>
        <v>100</v>
      </c>
    </row>
    <row r="26" spans="1:17" s="26" customFormat="1" ht="20.25" customHeight="1">
      <c r="B26" s="708" t="s">
        <v>25</v>
      </c>
      <c r="C26" s="709"/>
      <c r="D26" s="709"/>
      <c r="E26" s="710"/>
      <c r="F26" s="729">
        <f>F20</f>
        <v>47</v>
      </c>
      <c r="G26" s="699"/>
      <c r="H26" s="280">
        <f t="shared" si="3"/>
        <v>0.65541765444150046</v>
      </c>
      <c r="I26" s="698">
        <f>I20</f>
        <v>12</v>
      </c>
      <c r="J26" s="699"/>
      <c r="K26" s="287">
        <f t="shared" si="0"/>
        <v>0.17827960184222255</v>
      </c>
      <c r="L26" s="727">
        <f>L20</f>
        <v>59</v>
      </c>
      <c r="M26" s="728"/>
      <c r="N26" s="288">
        <f t="shared" si="1"/>
        <v>0.42439936699755437</v>
      </c>
      <c r="O26" s="366">
        <v>66</v>
      </c>
      <c r="P26" s="294">
        <f t="shared" si="2"/>
        <v>0.46583850931677018</v>
      </c>
      <c r="Q26" s="60">
        <f t="shared" si="5"/>
        <v>-7</v>
      </c>
    </row>
    <row r="27" spans="1:17" s="26" customFormat="1" ht="20.25" customHeight="1" thickBot="1">
      <c r="B27" s="740" t="s">
        <v>115</v>
      </c>
      <c r="C27" s="741"/>
      <c r="D27" s="741"/>
      <c r="E27" s="742"/>
      <c r="F27" s="717">
        <f>F13+F21</f>
        <v>92</v>
      </c>
      <c r="G27" s="718"/>
      <c r="H27" s="324">
        <f t="shared" si="3"/>
        <v>1.2829451959280436</v>
      </c>
      <c r="I27" s="747">
        <f>I13+I21</f>
        <v>58</v>
      </c>
      <c r="J27" s="718"/>
      <c r="K27" s="325">
        <f t="shared" si="0"/>
        <v>0.86168474223740887</v>
      </c>
      <c r="L27" s="748">
        <f>L13+L21</f>
        <v>150</v>
      </c>
      <c r="M27" s="749"/>
      <c r="N27" s="326">
        <f t="shared" si="1"/>
        <v>1.0789814415192061</v>
      </c>
      <c r="O27" s="367">
        <v>137</v>
      </c>
      <c r="P27" s="295">
        <f t="shared" si="2"/>
        <v>0.96696781479390181</v>
      </c>
      <c r="Q27" s="61">
        <f t="shared" si="5"/>
        <v>13</v>
      </c>
    </row>
    <row r="28" spans="1:17" s="26" customFormat="1" ht="8.25" customHeight="1">
      <c r="B28" s="523"/>
      <c r="C28" s="524"/>
      <c r="D28" s="524"/>
      <c r="E28" s="524"/>
      <c r="F28" s="525"/>
      <c r="G28" s="122"/>
      <c r="H28" s="526"/>
      <c r="I28" s="525"/>
      <c r="J28" s="122"/>
      <c r="K28" s="526"/>
      <c r="L28" s="527"/>
      <c r="M28" s="528"/>
      <c r="N28" s="529"/>
      <c r="O28" s="530"/>
      <c r="P28" s="531"/>
      <c r="Q28" s="532"/>
    </row>
    <row r="29" spans="1:17" s="26" customFormat="1" ht="12" hidden="1" customHeight="1">
      <c r="B29" s="523"/>
      <c r="C29" s="524"/>
      <c r="D29" s="524"/>
      <c r="E29" s="524"/>
      <c r="F29" s="525"/>
      <c r="G29" s="122"/>
      <c r="H29" s="526"/>
      <c r="I29" s="525"/>
      <c r="J29" s="122"/>
      <c r="K29" s="526"/>
      <c r="L29" s="527"/>
      <c r="M29" s="528"/>
      <c r="N29" s="529"/>
      <c r="O29" s="530"/>
      <c r="P29" s="531"/>
      <c r="Q29" s="532"/>
    </row>
    <row r="30" spans="1:17" s="26" customFormat="1" ht="20.25" hidden="1" customHeight="1">
      <c r="B30" s="559"/>
      <c r="C30" s="524"/>
      <c r="D30" s="524"/>
      <c r="E30" s="524"/>
      <c r="F30" s="525"/>
      <c r="G30" s="122"/>
      <c r="H30" s="526"/>
      <c r="I30" s="525"/>
      <c r="J30" s="122"/>
      <c r="K30" s="526"/>
      <c r="L30" s="527"/>
      <c r="M30" s="528"/>
      <c r="N30" s="529"/>
      <c r="O30" s="530"/>
      <c r="P30" s="531"/>
      <c r="Q30" s="532"/>
    </row>
    <row r="31" spans="1:17" s="26" customFormat="1" ht="12" hidden="1" customHeight="1">
      <c r="B31" s="560"/>
      <c r="C31" s="524"/>
      <c r="D31" s="524"/>
      <c r="E31" s="524"/>
      <c r="F31" s="525"/>
      <c r="G31" s="122"/>
      <c r="H31" s="526"/>
      <c r="I31" s="525"/>
      <c r="J31" s="122"/>
      <c r="K31" s="526"/>
      <c r="L31" s="527"/>
      <c r="M31" s="528"/>
      <c r="N31" s="529"/>
      <c r="O31" s="530"/>
      <c r="P31" s="531"/>
      <c r="Q31" s="532"/>
    </row>
    <row r="32" spans="1:17" ht="18" customHeight="1">
      <c r="A32" s="2"/>
      <c r="B32" s="2"/>
      <c r="C32" s="2"/>
      <c r="D32" s="2"/>
      <c r="E32" s="5"/>
      <c r="F32" s="2"/>
      <c r="G32" s="4"/>
      <c r="H32" s="2"/>
      <c r="I32" s="17"/>
      <c r="J32" s="2"/>
    </row>
    <row r="33" spans="1:19" s="220" customFormat="1" ht="138" customHeight="1">
      <c r="A33" s="221"/>
      <c r="B33" s="713" t="s">
        <v>181</v>
      </c>
      <c r="C33" s="714"/>
      <c r="D33" s="714"/>
      <c r="E33" s="714"/>
      <c r="F33" s="714"/>
      <c r="G33" s="714"/>
      <c r="H33" s="714"/>
      <c r="I33" s="714"/>
      <c r="J33" s="714"/>
      <c r="K33" s="714"/>
      <c r="L33" s="714"/>
      <c r="M33" s="714"/>
      <c r="N33" s="714"/>
      <c r="O33" s="714"/>
      <c r="P33" s="714"/>
      <c r="Q33" s="714"/>
      <c r="R33" s="329"/>
    </row>
    <row r="34" spans="1:19" s="3" customFormat="1" ht="18" customHeight="1">
      <c r="A34" s="39"/>
      <c r="B34" s="39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</row>
    <row r="35" spans="1:19" s="200" customFormat="1" ht="29.25" customHeight="1" thickBot="1">
      <c r="A35" s="199" t="s">
        <v>213</v>
      </c>
      <c r="G35" s="201"/>
      <c r="I35" s="202"/>
      <c r="N35" s="203"/>
      <c r="Q35" s="331" t="s">
        <v>88</v>
      </c>
      <c r="R35" s="242"/>
    </row>
    <row r="36" spans="1:19" s="204" customFormat="1" ht="20.25" customHeight="1" thickBot="1">
      <c r="B36" s="350"/>
      <c r="C36" s="205"/>
      <c r="D36" s="206" t="s">
        <v>53</v>
      </c>
      <c r="E36" s="207" t="s">
        <v>52</v>
      </c>
      <c r="F36" s="208" t="s">
        <v>26</v>
      </c>
      <c r="G36" s="208" t="s">
        <v>27</v>
      </c>
      <c r="H36" s="208" t="s">
        <v>28</v>
      </c>
      <c r="I36" s="208" t="s">
        <v>29</v>
      </c>
      <c r="J36" s="208" t="s">
        <v>30</v>
      </c>
      <c r="K36" s="208" t="s">
        <v>31</v>
      </c>
      <c r="L36" s="208" t="s">
        <v>32</v>
      </c>
      <c r="M36" s="208" t="s">
        <v>33</v>
      </c>
      <c r="N36" s="208" t="s">
        <v>34</v>
      </c>
      <c r="O36" s="208" t="s">
        <v>35</v>
      </c>
      <c r="P36" s="566" t="s">
        <v>161</v>
      </c>
      <c r="Q36" s="209" t="s">
        <v>51</v>
      </c>
      <c r="R36" s="243"/>
    </row>
    <row r="37" spans="1:19" s="204" customFormat="1" ht="20.25" customHeight="1">
      <c r="B37" s="723" t="s">
        <v>56</v>
      </c>
      <c r="C37" s="345" t="s">
        <v>54</v>
      </c>
      <c r="D37" s="210">
        <f t="shared" ref="D37:D43" si="7">SUM(E37:Q37)</f>
        <v>9877</v>
      </c>
      <c r="E37" s="225">
        <v>6801</v>
      </c>
      <c r="F37" s="226">
        <v>397</v>
      </c>
      <c r="G37" s="226">
        <v>716</v>
      </c>
      <c r="H37" s="226">
        <v>518</v>
      </c>
      <c r="I37" s="226">
        <v>80</v>
      </c>
      <c r="J37" s="226">
        <v>77</v>
      </c>
      <c r="K37" s="226">
        <v>20</v>
      </c>
      <c r="L37" s="226">
        <v>38</v>
      </c>
      <c r="M37" s="226">
        <v>40</v>
      </c>
      <c r="N37" s="509" t="s">
        <v>113</v>
      </c>
      <c r="O37" s="509" t="s">
        <v>113</v>
      </c>
      <c r="P37" s="509" t="s">
        <v>113</v>
      </c>
      <c r="Q37" s="227">
        <v>1190</v>
      </c>
      <c r="R37" s="244"/>
    </row>
    <row r="38" spans="1:19" s="211" customFormat="1" ht="20.25" customHeight="1">
      <c r="B38" s="724"/>
      <c r="C38" s="346" t="s">
        <v>55</v>
      </c>
      <c r="D38" s="212">
        <f t="shared" si="7"/>
        <v>2264</v>
      </c>
      <c r="E38" s="228">
        <v>1925</v>
      </c>
      <c r="F38" s="235" t="s">
        <v>113</v>
      </c>
      <c r="G38" s="235" t="s">
        <v>113</v>
      </c>
      <c r="H38" s="229">
        <v>28</v>
      </c>
      <c r="I38" s="229">
        <v>50</v>
      </c>
      <c r="J38" s="235" t="s">
        <v>113</v>
      </c>
      <c r="K38" s="235" t="s">
        <v>113</v>
      </c>
      <c r="L38" s="235" t="s">
        <v>113</v>
      </c>
      <c r="M38" s="235" t="s">
        <v>113</v>
      </c>
      <c r="N38" s="235">
        <v>19</v>
      </c>
      <c r="O38" s="235">
        <v>33</v>
      </c>
      <c r="P38" s="235" t="s">
        <v>113</v>
      </c>
      <c r="Q38" s="230">
        <v>209</v>
      </c>
      <c r="R38" s="244"/>
    </row>
    <row r="39" spans="1:19" s="204" customFormat="1" ht="20.25" customHeight="1">
      <c r="B39" s="725"/>
      <c r="C39" s="347" t="s">
        <v>57</v>
      </c>
      <c r="D39" s="213">
        <f t="shared" si="7"/>
        <v>12141</v>
      </c>
      <c r="E39" s="224">
        <f>SUM(E37:E38)</f>
        <v>8726</v>
      </c>
      <c r="F39" s="236">
        <f>SUM(F37:F38)</f>
        <v>397</v>
      </c>
      <c r="G39" s="236">
        <f t="shared" ref="G39:O39" si="8">SUM(G37:G38)</f>
        <v>716</v>
      </c>
      <c r="H39" s="236">
        <f t="shared" si="8"/>
        <v>546</v>
      </c>
      <c r="I39" s="236">
        <f t="shared" si="8"/>
        <v>130</v>
      </c>
      <c r="J39" s="236">
        <f t="shared" si="8"/>
        <v>77</v>
      </c>
      <c r="K39" s="236">
        <f t="shared" si="8"/>
        <v>20</v>
      </c>
      <c r="L39" s="236">
        <f t="shared" si="8"/>
        <v>38</v>
      </c>
      <c r="M39" s="236">
        <f t="shared" si="8"/>
        <v>40</v>
      </c>
      <c r="N39" s="236">
        <f t="shared" si="8"/>
        <v>19</v>
      </c>
      <c r="O39" s="236">
        <f t="shared" si="8"/>
        <v>33</v>
      </c>
      <c r="P39" s="237">
        <f>SUM(P37:P38)</f>
        <v>0</v>
      </c>
      <c r="Q39" s="238">
        <f>SUM(Q37:Q38)</f>
        <v>1399</v>
      </c>
      <c r="R39" s="245"/>
    </row>
    <row r="40" spans="1:19" s="204" customFormat="1" ht="20.25" customHeight="1">
      <c r="B40" s="703" t="s">
        <v>58</v>
      </c>
      <c r="C40" s="348" t="s">
        <v>54</v>
      </c>
      <c r="D40" s="214">
        <f t="shared" si="7"/>
        <v>167</v>
      </c>
      <c r="E40" s="232">
        <v>114</v>
      </c>
      <c r="F40" s="239" t="s">
        <v>113</v>
      </c>
      <c r="G40" s="233">
        <v>39</v>
      </c>
      <c r="H40" s="239" t="s">
        <v>113</v>
      </c>
      <c r="I40" s="239" t="s">
        <v>113</v>
      </c>
      <c r="J40" s="239" t="s">
        <v>113</v>
      </c>
      <c r="K40" s="239" t="s">
        <v>113</v>
      </c>
      <c r="L40" s="239" t="s">
        <v>113</v>
      </c>
      <c r="M40" s="239" t="s">
        <v>113</v>
      </c>
      <c r="N40" s="239" t="s">
        <v>113</v>
      </c>
      <c r="O40" s="239" t="s">
        <v>113</v>
      </c>
      <c r="P40" s="239" t="s">
        <v>113</v>
      </c>
      <c r="Q40" s="240">
        <v>14</v>
      </c>
      <c r="R40" s="489"/>
    </row>
    <row r="41" spans="1:19" s="211" customFormat="1" ht="20.25" customHeight="1">
      <c r="B41" s="704"/>
      <c r="C41" s="346" t="s">
        <v>55</v>
      </c>
      <c r="D41" s="212">
        <f t="shared" si="7"/>
        <v>123</v>
      </c>
      <c r="E41" s="228">
        <v>94</v>
      </c>
      <c r="F41" s="235" t="s">
        <v>113</v>
      </c>
      <c r="G41" s="235" t="s">
        <v>113</v>
      </c>
      <c r="H41" s="235" t="s">
        <v>113</v>
      </c>
      <c r="I41" s="235" t="s">
        <v>113</v>
      </c>
      <c r="J41" s="235" t="s">
        <v>113</v>
      </c>
      <c r="K41" s="235" t="s">
        <v>113</v>
      </c>
      <c r="L41" s="235" t="s">
        <v>113</v>
      </c>
      <c r="M41" s="235" t="s">
        <v>113</v>
      </c>
      <c r="N41" s="235" t="s">
        <v>113</v>
      </c>
      <c r="O41" s="235" t="s">
        <v>113</v>
      </c>
      <c r="P41" s="231">
        <v>29</v>
      </c>
      <c r="Q41" s="234" t="s">
        <v>113</v>
      </c>
      <c r="R41" s="491"/>
    </row>
    <row r="42" spans="1:19" s="211" customFormat="1" ht="20.25" customHeight="1">
      <c r="B42" s="704"/>
      <c r="C42" s="349" t="s">
        <v>57</v>
      </c>
      <c r="D42" s="332">
        <f t="shared" si="7"/>
        <v>290</v>
      </c>
      <c r="E42" s="333">
        <f>SUM(E40:E41)</f>
        <v>208</v>
      </c>
      <c r="F42" s="334">
        <f t="shared" ref="F42:O42" si="9">SUM(F40:F41)</f>
        <v>0</v>
      </c>
      <c r="G42" s="334">
        <f t="shared" si="9"/>
        <v>39</v>
      </c>
      <c r="H42" s="334">
        <f t="shared" si="9"/>
        <v>0</v>
      </c>
      <c r="I42" s="334">
        <f t="shared" si="9"/>
        <v>0</v>
      </c>
      <c r="J42" s="334">
        <f t="shared" si="9"/>
        <v>0</v>
      </c>
      <c r="K42" s="334">
        <f t="shared" si="9"/>
        <v>0</v>
      </c>
      <c r="L42" s="334">
        <f t="shared" si="9"/>
        <v>0</v>
      </c>
      <c r="M42" s="334">
        <f t="shared" si="9"/>
        <v>0</v>
      </c>
      <c r="N42" s="334">
        <f t="shared" si="9"/>
        <v>0</v>
      </c>
      <c r="O42" s="334">
        <f t="shared" si="9"/>
        <v>0</v>
      </c>
      <c r="P42" s="335">
        <f>SUM(P40:P41)</f>
        <v>29</v>
      </c>
      <c r="Q42" s="336">
        <f>SUM(Q40:Q41)</f>
        <v>14</v>
      </c>
      <c r="R42" s="245"/>
    </row>
    <row r="43" spans="1:19" s="217" customFormat="1" ht="20.25" customHeight="1">
      <c r="B43" s="719" t="s">
        <v>53</v>
      </c>
      <c r="C43" s="720"/>
      <c r="D43" s="214">
        <f t="shared" si="7"/>
        <v>12431</v>
      </c>
      <c r="E43" s="215">
        <f>E39+E42</f>
        <v>8934</v>
      </c>
      <c r="F43" s="216">
        <f t="shared" ref="F43:O43" si="10">F39+F42</f>
        <v>397</v>
      </c>
      <c r="G43" s="216">
        <f t="shared" si="10"/>
        <v>755</v>
      </c>
      <c r="H43" s="216">
        <f t="shared" si="10"/>
        <v>546</v>
      </c>
      <c r="I43" s="216">
        <f t="shared" si="10"/>
        <v>130</v>
      </c>
      <c r="J43" s="216">
        <f t="shared" si="10"/>
        <v>77</v>
      </c>
      <c r="K43" s="216">
        <f t="shared" si="10"/>
        <v>20</v>
      </c>
      <c r="L43" s="216">
        <f t="shared" si="10"/>
        <v>38</v>
      </c>
      <c r="M43" s="216">
        <f t="shared" si="10"/>
        <v>40</v>
      </c>
      <c r="N43" s="216">
        <f t="shared" si="10"/>
        <v>19</v>
      </c>
      <c r="O43" s="216">
        <f t="shared" si="10"/>
        <v>33</v>
      </c>
      <c r="P43" s="247">
        <f>P39+P42</f>
        <v>29</v>
      </c>
      <c r="Q43" s="351">
        <f>Q39+Q42</f>
        <v>1413</v>
      </c>
      <c r="R43" s="493"/>
    </row>
    <row r="44" spans="1:19" s="217" customFormat="1" ht="20.25" customHeight="1">
      <c r="B44" s="721" t="s">
        <v>140</v>
      </c>
      <c r="C44" s="722"/>
      <c r="D44" s="337">
        <f>D43/$D43*100</f>
        <v>100</v>
      </c>
      <c r="E44" s="338">
        <f t="shared" ref="E44:O44" si="11">E43/$D43*100</f>
        <v>71.868715308502942</v>
      </c>
      <c r="F44" s="339">
        <f t="shared" si="11"/>
        <v>3.1936288311479362</v>
      </c>
      <c r="G44" s="339">
        <f t="shared" si="11"/>
        <v>6.0735258627624491</v>
      </c>
      <c r="H44" s="339">
        <f t="shared" si="11"/>
        <v>4.392245193467943</v>
      </c>
      <c r="I44" s="339">
        <f t="shared" si="11"/>
        <v>1.0457726651114152</v>
      </c>
      <c r="J44" s="339">
        <f t="shared" si="11"/>
        <v>0.61941919395060741</v>
      </c>
      <c r="K44" s="339">
        <f t="shared" si="11"/>
        <v>0.16088810232483308</v>
      </c>
      <c r="L44" s="339">
        <f t="shared" si="11"/>
        <v>0.30568739441718284</v>
      </c>
      <c r="M44" s="339">
        <f t="shared" si="11"/>
        <v>0.32177620464966616</v>
      </c>
      <c r="N44" s="339">
        <f t="shared" si="11"/>
        <v>0.15284369720859142</v>
      </c>
      <c r="O44" s="339">
        <f t="shared" si="11"/>
        <v>0.2654653688359746</v>
      </c>
      <c r="P44" s="340">
        <f>P43/$D43*100</f>
        <v>0.23328774837100796</v>
      </c>
      <c r="Q44" s="341">
        <f>Q43/$D43*100</f>
        <v>11.366744429249458</v>
      </c>
      <c r="R44" s="494"/>
    </row>
    <row r="45" spans="1:19" s="211" customFormat="1" ht="20.25" customHeight="1">
      <c r="B45" s="607" t="s">
        <v>164</v>
      </c>
      <c r="C45" s="605" t="s">
        <v>59</v>
      </c>
      <c r="D45" s="342">
        <v>12884</v>
      </c>
      <c r="E45" s="495">
        <v>9287</v>
      </c>
      <c r="F45" s="343">
        <v>398</v>
      </c>
      <c r="G45" s="343">
        <v>797</v>
      </c>
      <c r="H45" s="343">
        <v>540</v>
      </c>
      <c r="I45" s="343">
        <v>125</v>
      </c>
      <c r="J45" s="343">
        <v>79</v>
      </c>
      <c r="K45" s="343">
        <v>35</v>
      </c>
      <c r="L45" s="343">
        <v>40</v>
      </c>
      <c r="M45" s="343">
        <v>40</v>
      </c>
      <c r="N45" s="343">
        <v>20</v>
      </c>
      <c r="O45" s="343">
        <v>35</v>
      </c>
      <c r="P45" s="344">
        <v>32</v>
      </c>
      <c r="Q45" s="496">
        <v>1456</v>
      </c>
      <c r="R45" s="497"/>
    </row>
    <row r="46" spans="1:19" s="211" customFormat="1" ht="20.25" customHeight="1" thickBot="1">
      <c r="B46" s="608" t="s">
        <v>166</v>
      </c>
      <c r="C46" s="606" t="s">
        <v>140</v>
      </c>
      <c r="D46" s="352">
        <f t="shared" ref="D46:O46" si="12">D45/$D45*100</f>
        <v>100</v>
      </c>
      <c r="E46" s="353">
        <f t="shared" si="12"/>
        <v>72.081651660974856</v>
      </c>
      <c r="F46" s="354">
        <f t="shared" si="12"/>
        <v>3.0891027631170442</v>
      </c>
      <c r="G46" s="354">
        <f t="shared" si="12"/>
        <v>6.1859670909655389</v>
      </c>
      <c r="H46" s="354">
        <f t="shared" si="12"/>
        <v>4.1912449549829249</v>
      </c>
      <c r="I46" s="354">
        <f t="shared" si="12"/>
        <v>0.97019559143123257</v>
      </c>
      <c r="J46" s="354">
        <f t="shared" si="12"/>
        <v>0.61316361378453899</v>
      </c>
      <c r="K46" s="354">
        <f t="shared" si="12"/>
        <v>0.27165476560074514</v>
      </c>
      <c r="L46" s="354">
        <f t="shared" si="12"/>
        <v>0.31046258925799441</v>
      </c>
      <c r="M46" s="354">
        <f t="shared" si="12"/>
        <v>0.31046258925799441</v>
      </c>
      <c r="N46" s="354">
        <f t="shared" si="12"/>
        <v>0.15523129462899721</v>
      </c>
      <c r="O46" s="354">
        <f t="shared" si="12"/>
        <v>0.27165476560074514</v>
      </c>
      <c r="P46" s="355">
        <f>P45/$D45*100</f>
        <v>0.24837007140639553</v>
      </c>
      <c r="Q46" s="356">
        <f>Q45/$D45*100</f>
        <v>11.300838248990996</v>
      </c>
      <c r="R46" s="218"/>
    </row>
    <row r="47" spans="1:19" s="211" customFormat="1" ht="18" customHeight="1">
      <c r="B47" s="492"/>
      <c r="C47" s="492"/>
      <c r="D47" s="492"/>
      <c r="E47" s="492"/>
      <c r="F47" s="492"/>
      <c r="G47" s="498"/>
      <c r="H47" s="490"/>
      <c r="I47" s="490"/>
      <c r="J47" s="490"/>
      <c r="K47" s="490"/>
      <c r="L47" s="490"/>
      <c r="M47" s="490"/>
      <c r="N47" s="490"/>
      <c r="O47" s="490"/>
      <c r="P47" s="490"/>
      <c r="Q47" s="490"/>
      <c r="R47" s="218"/>
      <c r="S47" s="218"/>
    </row>
    <row r="48" spans="1:19" s="220" customFormat="1" ht="62.25" customHeight="1">
      <c r="A48" s="219"/>
      <c r="B48" s="702" t="s">
        <v>209</v>
      </c>
      <c r="C48" s="702"/>
      <c r="D48" s="702"/>
      <c r="E48" s="702"/>
      <c r="F48" s="702"/>
      <c r="G48" s="702"/>
      <c r="H48" s="702"/>
      <c r="I48" s="702"/>
      <c r="J48" s="702"/>
      <c r="K48" s="702"/>
      <c r="L48" s="702"/>
      <c r="M48" s="702"/>
      <c r="N48" s="702"/>
      <c r="O48" s="702"/>
      <c r="P48" s="702"/>
      <c r="Q48" s="702"/>
      <c r="R48" s="330"/>
    </row>
    <row r="49" spans="1:18" s="3" customFormat="1" ht="20.25" customHeight="1">
      <c r="A49" s="42"/>
      <c r="B49" s="486"/>
      <c r="C49" s="486"/>
      <c r="D49" s="486"/>
      <c r="E49" s="486"/>
      <c r="F49" s="486"/>
      <c r="G49" s="486"/>
      <c r="H49" s="416"/>
      <c r="I49" s="416"/>
      <c r="J49" s="416"/>
      <c r="K49" s="416"/>
      <c r="L49" s="416"/>
      <c r="M49" s="416"/>
      <c r="N49" s="416"/>
      <c r="O49" s="416"/>
      <c r="P49" s="416"/>
      <c r="Q49" s="416"/>
      <c r="R49" s="42"/>
    </row>
    <row r="50" spans="1:18" s="3" customFormat="1" ht="20.25" customHeight="1">
      <c r="A50" s="42"/>
      <c r="B50" s="486"/>
      <c r="C50" s="486"/>
      <c r="D50" s="486"/>
      <c r="E50" s="486"/>
      <c r="F50" s="486"/>
      <c r="G50" s="486"/>
      <c r="H50" s="416"/>
      <c r="I50" s="416"/>
      <c r="J50" s="416"/>
      <c r="K50" s="416"/>
      <c r="L50" s="416"/>
      <c r="M50" s="416"/>
      <c r="N50" s="416"/>
      <c r="O50" s="416"/>
      <c r="P50" s="416"/>
      <c r="Q50" s="416"/>
      <c r="R50" s="42"/>
    </row>
    <row r="51" spans="1:18" s="3" customFormat="1" ht="20.25" customHeight="1">
      <c r="A51" s="42"/>
      <c r="B51" s="486"/>
      <c r="C51" s="486"/>
      <c r="D51" s="486"/>
      <c r="E51" s="486"/>
      <c r="F51" s="486"/>
      <c r="G51" s="486"/>
      <c r="H51" s="416"/>
      <c r="I51" s="416"/>
      <c r="J51" s="416"/>
      <c r="K51" s="416"/>
      <c r="L51" s="416"/>
      <c r="M51" s="416"/>
      <c r="N51" s="416"/>
      <c r="O51" s="416"/>
      <c r="P51" s="416"/>
      <c r="Q51" s="416"/>
      <c r="R51" s="42"/>
    </row>
    <row r="52" spans="1:18" s="3" customFormat="1" ht="20.25" customHeight="1">
      <c r="A52" s="42"/>
      <c r="B52" s="486"/>
      <c r="C52" s="486"/>
      <c r="D52" s="486"/>
      <c r="E52" s="486"/>
      <c r="F52" s="486"/>
      <c r="G52" s="486"/>
      <c r="H52" s="416"/>
      <c r="I52" s="416"/>
      <c r="J52" s="416"/>
      <c r="K52" s="416"/>
      <c r="L52" s="416"/>
      <c r="M52" s="416"/>
      <c r="N52" s="416"/>
      <c r="O52" s="416"/>
      <c r="P52" s="416"/>
      <c r="Q52" s="416"/>
      <c r="R52" s="42"/>
    </row>
    <row r="53" spans="1:18" ht="20.25" customHeight="1">
      <c r="A53" s="39"/>
      <c r="B53" s="39"/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</row>
    <row r="54" spans="1:18" ht="20.25" customHeight="1">
      <c r="A54" s="39"/>
      <c r="B54" s="39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</row>
  </sheetData>
  <mergeCells count="89">
    <mergeCell ref="C18:E18"/>
    <mergeCell ref="F21:G21"/>
    <mergeCell ref="C19:E19"/>
    <mergeCell ref="F25:G25"/>
    <mergeCell ref="F26:G26"/>
    <mergeCell ref="F22:G22"/>
    <mergeCell ref="F18:G18"/>
    <mergeCell ref="F19:G19"/>
    <mergeCell ref="F20:G20"/>
    <mergeCell ref="L6:M6"/>
    <mergeCell ref="I6:J6"/>
    <mergeCell ref="I7:J7"/>
    <mergeCell ref="I17:J17"/>
    <mergeCell ref="L10:M10"/>
    <mergeCell ref="L11:M11"/>
    <mergeCell ref="I8:J8"/>
    <mergeCell ref="I9:J9"/>
    <mergeCell ref="I10:J10"/>
    <mergeCell ref="L7:M7"/>
    <mergeCell ref="I11:J11"/>
    <mergeCell ref="L17:M17"/>
    <mergeCell ref="I15:J15"/>
    <mergeCell ref="L16:M16"/>
    <mergeCell ref="I16:J16"/>
    <mergeCell ref="L8:M8"/>
    <mergeCell ref="F11:G11"/>
    <mergeCell ref="B5:E5"/>
    <mergeCell ref="C9:C10"/>
    <mergeCell ref="C11:C12"/>
    <mergeCell ref="B6:E6"/>
    <mergeCell ref="B7:B14"/>
    <mergeCell ref="C13:E13"/>
    <mergeCell ref="C7:C8"/>
    <mergeCell ref="F9:G9"/>
    <mergeCell ref="F12:G12"/>
    <mergeCell ref="F13:G13"/>
    <mergeCell ref="F14:G14"/>
    <mergeCell ref="F6:G6"/>
    <mergeCell ref="F10:G10"/>
    <mergeCell ref="F8:G8"/>
    <mergeCell ref="F7:G7"/>
    <mergeCell ref="L9:M9"/>
    <mergeCell ref="L12:M12"/>
    <mergeCell ref="L13:M13"/>
    <mergeCell ref="I12:J12"/>
    <mergeCell ref="I13:J13"/>
    <mergeCell ref="B27:E27"/>
    <mergeCell ref="L25:M25"/>
    <mergeCell ref="L21:M21"/>
    <mergeCell ref="L20:M20"/>
    <mergeCell ref="I20:J20"/>
    <mergeCell ref="I21:J21"/>
    <mergeCell ref="C21:E21"/>
    <mergeCell ref="I22:J22"/>
    <mergeCell ref="I27:J27"/>
    <mergeCell ref="L26:M26"/>
    <mergeCell ref="L27:M27"/>
    <mergeCell ref="L22:M22"/>
    <mergeCell ref="B15:B22"/>
    <mergeCell ref="C20:E20"/>
    <mergeCell ref="F16:G16"/>
    <mergeCell ref="B26:E26"/>
    <mergeCell ref="I23:J23"/>
    <mergeCell ref="L24:M24"/>
    <mergeCell ref="F24:G24"/>
    <mergeCell ref="I25:J25"/>
    <mergeCell ref="I14:J14"/>
    <mergeCell ref="L14:M14"/>
    <mergeCell ref="L15:M15"/>
    <mergeCell ref="F15:G15"/>
    <mergeCell ref="F17:G17"/>
    <mergeCell ref="L18:M18"/>
    <mergeCell ref="L19:M19"/>
    <mergeCell ref="I26:J26"/>
    <mergeCell ref="I18:J18"/>
    <mergeCell ref="I19:J19"/>
    <mergeCell ref="B48:Q48"/>
    <mergeCell ref="B40:B42"/>
    <mergeCell ref="B23:E23"/>
    <mergeCell ref="B24:E24"/>
    <mergeCell ref="B25:E25"/>
    <mergeCell ref="L23:M23"/>
    <mergeCell ref="B33:Q33"/>
    <mergeCell ref="F23:G23"/>
    <mergeCell ref="F27:G27"/>
    <mergeCell ref="B43:C43"/>
    <mergeCell ref="B44:C44"/>
    <mergeCell ref="B37:B39"/>
    <mergeCell ref="I24:J24"/>
  </mergeCells>
  <phoneticPr fontId="22"/>
  <printOptions horizontalCentered="1"/>
  <pageMargins left="0.59055118110236227" right="0.59055118110236227" top="0.78740157480314965" bottom="0.78740157480314965" header="0.51181102362204722" footer="0.51181102362204722"/>
  <pageSetup paperSize="9" scale="74" orientation="portrait" r:id="rId1"/>
  <headerFooter alignWithMargins="0">
    <oddFooter>&amp;C&amp;A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  <pageSetUpPr fitToPage="1"/>
  </sheetPr>
  <dimension ref="A1:Q47"/>
  <sheetViews>
    <sheetView showGridLines="0" view="pageBreakPreview" zoomScale="75" zoomScaleNormal="75" zoomScaleSheetLayoutView="75" workbookViewId="0">
      <selection activeCell="C4" sqref="C4"/>
    </sheetView>
  </sheetViews>
  <sheetFormatPr defaultRowHeight="13.5"/>
  <cols>
    <col min="1" max="1" width="3.625" customWidth="1"/>
    <col min="2" max="3" width="4.5" customWidth="1"/>
    <col min="4" max="9" width="10.5" customWidth="1"/>
    <col min="10" max="10" width="8.875" customWidth="1"/>
    <col min="11" max="12" width="8" customWidth="1"/>
    <col min="13" max="16" width="5.5" customWidth="1"/>
  </cols>
  <sheetData>
    <row r="1" spans="1:16" ht="15" customHeight="1"/>
    <row r="2" spans="1:16" ht="29.25" customHeight="1">
      <c r="A2" s="49"/>
      <c r="B2" s="770" t="s">
        <v>215</v>
      </c>
      <c r="C2" s="771"/>
      <c r="D2" s="771"/>
      <c r="E2" s="771"/>
      <c r="F2" s="771"/>
      <c r="G2" s="771"/>
      <c r="H2" s="771"/>
      <c r="I2" s="771"/>
      <c r="J2" s="771"/>
      <c r="K2" s="772"/>
      <c r="L2" s="570"/>
      <c r="M2" s="570"/>
      <c r="N2" s="570"/>
      <c r="O2" s="570"/>
      <c r="P2" s="570"/>
    </row>
    <row r="3" spans="1:16" ht="23.25" customHeight="1">
      <c r="A3" s="568"/>
      <c r="B3" s="569"/>
      <c r="C3" s="569"/>
      <c r="D3" s="569"/>
      <c r="E3" s="569" t="s">
        <v>182</v>
      </c>
      <c r="G3" s="569"/>
      <c r="H3" s="569"/>
      <c r="I3" s="569"/>
      <c r="K3" s="570"/>
      <c r="L3" s="570"/>
      <c r="M3" s="570"/>
      <c r="N3" s="570"/>
      <c r="O3" s="570"/>
      <c r="P3" s="570"/>
    </row>
    <row r="4" spans="1:16" ht="13.5" customHeight="1">
      <c r="A4" s="9"/>
      <c r="B4" s="12"/>
      <c r="C4" s="8"/>
      <c r="D4" s="8"/>
      <c r="E4" s="8"/>
      <c r="F4" s="8"/>
      <c r="G4" s="8"/>
      <c r="H4" s="8"/>
      <c r="I4" s="8"/>
      <c r="J4" s="253"/>
      <c r="K4" s="253"/>
      <c r="L4" s="570"/>
      <c r="M4" s="570"/>
      <c r="N4" s="570"/>
      <c r="O4" s="570"/>
      <c r="P4" s="570"/>
    </row>
    <row r="5" spans="1:16" ht="35.25" customHeight="1" thickBot="1">
      <c r="A5" s="22" t="s">
        <v>36</v>
      </c>
      <c r="B5" s="23"/>
      <c r="C5" s="23"/>
      <c r="D5" s="24"/>
      <c r="E5" s="24"/>
      <c r="F5" s="24"/>
      <c r="G5" s="25"/>
      <c r="H5" s="24"/>
      <c r="I5" s="24"/>
      <c r="J5" s="52"/>
      <c r="K5" s="25"/>
      <c r="L5" s="254" t="s">
        <v>118</v>
      </c>
      <c r="M5" s="25"/>
      <c r="N5" s="25"/>
      <c r="O5" s="25"/>
    </row>
    <row r="6" spans="1:16" ht="20.25" customHeight="1">
      <c r="A6" s="6"/>
      <c r="B6" s="681" t="s">
        <v>37</v>
      </c>
      <c r="C6" s="682"/>
      <c r="D6" s="689" t="s">
        <v>38</v>
      </c>
      <c r="E6" s="660" t="s">
        <v>151</v>
      </c>
      <c r="F6" s="776" t="s">
        <v>134</v>
      </c>
      <c r="G6" s="776" t="s">
        <v>135</v>
      </c>
      <c r="H6" s="660" t="s">
        <v>152</v>
      </c>
      <c r="I6" s="660" t="s">
        <v>8</v>
      </c>
      <c r="J6" s="660" t="s">
        <v>158</v>
      </c>
      <c r="K6" s="660" t="s">
        <v>39</v>
      </c>
      <c r="L6" s="667" t="s">
        <v>40</v>
      </c>
      <c r="M6" s="778" t="s">
        <v>72</v>
      </c>
      <c r="N6" s="779"/>
      <c r="O6" s="779"/>
      <c r="P6" s="780"/>
    </row>
    <row r="7" spans="1:16" ht="20.25" customHeight="1">
      <c r="A7" s="6"/>
      <c r="B7" s="683"/>
      <c r="C7" s="684"/>
      <c r="D7" s="690"/>
      <c r="E7" s="697"/>
      <c r="F7" s="777"/>
      <c r="G7" s="777"/>
      <c r="H7" s="661"/>
      <c r="I7" s="697"/>
      <c r="J7" s="796"/>
      <c r="K7" s="697"/>
      <c r="L7" s="786"/>
      <c r="M7" s="781"/>
      <c r="N7" s="782"/>
      <c r="O7" s="782"/>
      <c r="P7" s="783"/>
    </row>
    <row r="8" spans="1:16" ht="20.25" customHeight="1">
      <c r="A8" s="6"/>
      <c r="B8" s="683"/>
      <c r="C8" s="684"/>
      <c r="D8" s="690"/>
      <c r="E8" s="697"/>
      <c r="F8" s="777"/>
      <c r="G8" s="777"/>
      <c r="H8" s="661"/>
      <c r="I8" s="697"/>
      <c r="J8" s="796"/>
      <c r="K8" s="697"/>
      <c r="L8" s="786"/>
      <c r="M8" s="789" t="s">
        <v>43</v>
      </c>
      <c r="N8" s="790"/>
      <c r="O8" s="791"/>
      <c r="P8" s="106" t="s">
        <v>44</v>
      </c>
    </row>
    <row r="9" spans="1:16" ht="20.25" customHeight="1" thickBot="1">
      <c r="A9" s="6"/>
      <c r="B9" s="685"/>
      <c r="C9" s="686"/>
      <c r="D9" s="20" t="s">
        <v>112</v>
      </c>
      <c r="E9" s="21" t="s">
        <v>62</v>
      </c>
      <c r="F9" s="21" t="s">
        <v>63</v>
      </c>
      <c r="G9" s="21" t="s">
        <v>64</v>
      </c>
      <c r="H9" s="21" t="s">
        <v>65</v>
      </c>
      <c r="I9" s="21" t="s">
        <v>66</v>
      </c>
      <c r="J9" s="21" t="s">
        <v>110</v>
      </c>
      <c r="K9" s="21" t="s">
        <v>111</v>
      </c>
      <c r="L9" s="619" t="s">
        <v>41</v>
      </c>
      <c r="M9" s="104"/>
      <c r="N9" s="470" t="s">
        <v>45</v>
      </c>
      <c r="O9" s="469" t="s">
        <v>46</v>
      </c>
      <c r="P9" s="105" t="s">
        <v>73</v>
      </c>
    </row>
    <row r="10" spans="1:16" ht="20.25" customHeight="1">
      <c r="A10" s="16"/>
      <c r="B10" s="677">
        <v>25.3</v>
      </c>
      <c r="C10" s="678"/>
      <c r="D10" s="164">
        <v>12690</v>
      </c>
      <c r="E10" s="191">
        <v>7137</v>
      </c>
      <c r="F10" s="191">
        <v>2082</v>
      </c>
      <c r="G10" s="191">
        <v>519</v>
      </c>
      <c r="H10" s="191">
        <v>71</v>
      </c>
      <c r="I10" s="191">
        <v>2101</v>
      </c>
      <c r="J10" s="198">
        <v>262</v>
      </c>
      <c r="K10" s="192">
        <v>518</v>
      </c>
      <c r="L10" s="193">
        <v>0</v>
      </c>
      <c r="M10" s="795">
        <v>56.2</v>
      </c>
      <c r="N10" s="773">
        <v>55.2</v>
      </c>
      <c r="O10" s="773">
        <v>57.3</v>
      </c>
      <c r="P10" s="792">
        <v>53.2</v>
      </c>
    </row>
    <row r="11" spans="1:16" ht="20.25" customHeight="1">
      <c r="A11" s="13"/>
      <c r="B11" s="679"/>
      <c r="C11" s="680"/>
      <c r="D11" s="453">
        <v>100</v>
      </c>
      <c r="E11" s="262">
        <v>56.241134751773046</v>
      </c>
      <c r="F11" s="262">
        <v>16.40661938534279</v>
      </c>
      <c r="G11" s="262">
        <v>4.0898345153664302</v>
      </c>
      <c r="H11" s="262">
        <v>0.55949566587864463</v>
      </c>
      <c r="I11" s="262">
        <v>16.556343577620172</v>
      </c>
      <c r="J11" s="277">
        <v>2.0646178092986602</v>
      </c>
      <c r="K11" s="263">
        <v>4.0819542947202523</v>
      </c>
      <c r="L11" s="265">
        <v>0</v>
      </c>
      <c r="M11" s="788"/>
      <c r="N11" s="774"/>
      <c r="O11" s="774"/>
      <c r="P11" s="785"/>
    </row>
    <row r="12" spans="1:16" ht="20.25" customHeight="1">
      <c r="A12" s="15"/>
      <c r="B12" s="695">
        <v>26.3</v>
      </c>
      <c r="C12" s="696"/>
      <c r="D12" s="164">
        <v>12082</v>
      </c>
      <c r="E12" s="162">
        <v>6745</v>
      </c>
      <c r="F12" s="162">
        <v>1965</v>
      </c>
      <c r="G12" s="162">
        <v>474</v>
      </c>
      <c r="H12" s="162">
        <v>93</v>
      </c>
      <c r="I12" s="162">
        <v>2108</v>
      </c>
      <c r="J12" s="198">
        <v>232</v>
      </c>
      <c r="K12" s="163">
        <v>465</v>
      </c>
      <c r="L12" s="165">
        <v>1</v>
      </c>
      <c r="M12" s="787">
        <v>55.8</v>
      </c>
      <c r="N12" s="775">
        <v>54.3</v>
      </c>
      <c r="O12" s="775">
        <v>57.4</v>
      </c>
      <c r="P12" s="784">
        <v>53.8</v>
      </c>
    </row>
    <row r="13" spans="1:16" ht="20.25" customHeight="1">
      <c r="A13" s="74"/>
      <c r="B13" s="679"/>
      <c r="C13" s="680"/>
      <c r="D13" s="459">
        <v>100</v>
      </c>
      <c r="E13" s="277">
        <v>55.826849859294811</v>
      </c>
      <c r="F13" s="277">
        <v>16.263863598741928</v>
      </c>
      <c r="G13" s="277">
        <v>3.9231915245820232</v>
      </c>
      <c r="H13" s="277">
        <v>0.76974010925343483</v>
      </c>
      <c r="I13" s="277">
        <v>17.44744247641119</v>
      </c>
      <c r="J13" s="277">
        <v>1.9202118854494288</v>
      </c>
      <c r="K13" s="278">
        <v>3.8487005462671746</v>
      </c>
      <c r="L13" s="279">
        <v>8.2767753683165041E-3</v>
      </c>
      <c r="M13" s="788"/>
      <c r="N13" s="774"/>
      <c r="O13" s="774"/>
      <c r="P13" s="785"/>
    </row>
    <row r="14" spans="1:16" ht="20.25" customHeight="1">
      <c r="A14" s="15"/>
      <c r="B14" s="695">
        <v>27.3</v>
      </c>
      <c r="C14" s="696"/>
      <c r="D14" s="190">
        <v>12360</v>
      </c>
      <c r="E14" s="191">
        <v>6865</v>
      </c>
      <c r="F14" s="191">
        <v>2049</v>
      </c>
      <c r="G14" s="191">
        <v>431</v>
      </c>
      <c r="H14" s="191">
        <v>73</v>
      </c>
      <c r="I14" s="191">
        <v>2283</v>
      </c>
      <c r="J14" s="198">
        <v>195</v>
      </c>
      <c r="K14" s="192">
        <v>464</v>
      </c>
      <c r="L14" s="193">
        <v>1</v>
      </c>
      <c r="M14" s="787">
        <v>55.5</v>
      </c>
      <c r="N14" s="775">
        <v>54.373409669211192</v>
      </c>
      <c r="O14" s="775">
        <v>56.752305665349148</v>
      </c>
      <c r="P14" s="784">
        <v>54.5</v>
      </c>
    </row>
    <row r="15" spans="1:16" ht="20.25" customHeight="1">
      <c r="A15" s="74"/>
      <c r="B15" s="679"/>
      <c r="C15" s="680"/>
      <c r="D15" s="459">
        <v>100</v>
      </c>
      <c r="E15" s="277">
        <v>55.542071197411005</v>
      </c>
      <c r="F15" s="277">
        <v>16.577669902912621</v>
      </c>
      <c r="G15" s="277">
        <v>3.4870550161812299</v>
      </c>
      <c r="H15" s="277">
        <v>0.59061488673139162</v>
      </c>
      <c r="I15" s="277">
        <v>18.470873786407768</v>
      </c>
      <c r="J15" s="277">
        <v>1.5776699029126213</v>
      </c>
      <c r="K15" s="278">
        <v>3.7540453074433655</v>
      </c>
      <c r="L15" s="279">
        <v>8.0906148867313909E-3</v>
      </c>
      <c r="M15" s="788"/>
      <c r="N15" s="774"/>
      <c r="O15" s="774"/>
      <c r="P15" s="785"/>
    </row>
    <row r="16" spans="1:16" ht="20.25" customHeight="1">
      <c r="A16" s="195"/>
      <c r="B16" s="695">
        <v>28.3</v>
      </c>
      <c r="C16" s="696"/>
      <c r="D16" s="190">
        <v>12656</v>
      </c>
      <c r="E16" s="191">
        <v>6958</v>
      </c>
      <c r="F16" s="191">
        <v>2114</v>
      </c>
      <c r="G16" s="191">
        <v>509</v>
      </c>
      <c r="H16" s="191">
        <v>84</v>
      </c>
      <c r="I16" s="191">
        <v>2272</v>
      </c>
      <c r="J16" s="198">
        <v>181</v>
      </c>
      <c r="K16" s="192">
        <v>538</v>
      </c>
      <c r="L16" s="193">
        <v>2</v>
      </c>
      <c r="M16" s="787">
        <v>54.977876106194692</v>
      </c>
      <c r="N16" s="775">
        <v>52.998006440729952</v>
      </c>
      <c r="O16" s="775">
        <v>57.08231458842706</v>
      </c>
      <c r="P16" s="784">
        <v>54.7</v>
      </c>
    </row>
    <row r="17" spans="1:17" ht="20.25" customHeight="1">
      <c r="A17" s="195"/>
      <c r="B17" s="679"/>
      <c r="C17" s="680"/>
      <c r="D17" s="453">
        <v>100</v>
      </c>
      <c r="E17" s="262">
        <v>54.977876106194692</v>
      </c>
      <c r="F17" s="262">
        <v>16.70353982300885</v>
      </c>
      <c r="G17" s="262">
        <v>4.0218078381795195</v>
      </c>
      <c r="H17" s="262">
        <v>0.66371681415929207</v>
      </c>
      <c r="I17" s="262">
        <v>17.951959544879902</v>
      </c>
      <c r="J17" s="262">
        <v>1.4301517067003793</v>
      </c>
      <c r="K17" s="263">
        <v>4.2509481668773708</v>
      </c>
      <c r="L17" s="265">
        <v>1.5802781289506955E-2</v>
      </c>
      <c r="M17" s="788"/>
      <c r="N17" s="774"/>
      <c r="O17" s="774"/>
      <c r="P17" s="785"/>
    </row>
    <row r="18" spans="1:17" ht="20.25" customHeight="1">
      <c r="A18" s="15"/>
      <c r="B18" s="695">
        <v>29.3</v>
      </c>
      <c r="C18" s="696"/>
      <c r="D18" s="190">
        <v>12884</v>
      </c>
      <c r="E18" s="191">
        <v>7206</v>
      </c>
      <c r="F18" s="191">
        <v>2171</v>
      </c>
      <c r="G18" s="191">
        <v>503</v>
      </c>
      <c r="H18" s="191">
        <v>73</v>
      </c>
      <c r="I18" s="191">
        <v>2247</v>
      </c>
      <c r="J18" s="198">
        <v>177</v>
      </c>
      <c r="K18" s="192">
        <v>507</v>
      </c>
      <c r="L18" s="193">
        <v>1</v>
      </c>
      <c r="M18" s="787">
        <v>55.929835454827689</v>
      </c>
      <c r="N18" s="775">
        <v>53.949757869249396</v>
      </c>
      <c r="O18" s="775">
        <v>58.014659018483108</v>
      </c>
      <c r="P18" s="784">
        <v>54.7</v>
      </c>
    </row>
    <row r="19" spans="1:17" ht="20.25" customHeight="1">
      <c r="A19" s="195"/>
      <c r="B19" s="793"/>
      <c r="C19" s="794"/>
      <c r="D19" s="453">
        <v>100</v>
      </c>
      <c r="E19" s="262">
        <v>55.929835454827689</v>
      </c>
      <c r="F19" s="262">
        <v>16.850357031977648</v>
      </c>
      <c r="G19" s="262">
        <v>3.9040670599192797</v>
      </c>
      <c r="H19" s="262">
        <v>0.56659422539583981</v>
      </c>
      <c r="I19" s="262">
        <v>17.440235951567836</v>
      </c>
      <c r="J19" s="262">
        <v>1.3737969574666253</v>
      </c>
      <c r="K19" s="263">
        <v>3.9351133188450795</v>
      </c>
      <c r="L19" s="265">
        <v>7.7615647314498602E-3</v>
      </c>
      <c r="M19" s="788"/>
      <c r="N19" s="774"/>
      <c r="O19" s="774"/>
      <c r="P19" s="785"/>
    </row>
    <row r="20" spans="1:17" ht="20.25" customHeight="1">
      <c r="A20" s="15"/>
      <c r="B20" s="691">
        <v>30.3</v>
      </c>
      <c r="C20" s="692"/>
      <c r="D20" s="164">
        <v>12701</v>
      </c>
      <c r="E20" s="162">
        <v>6940</v>
      </c>
      <c r="F20" s="162">
        <v>2129</v>
      </c>
      <c r="G20" s="162">
        <v>481</v>
      </c>
      <c r="H20" s="162">
        <v>69</v>
      </c>
      <c r="I20" s="162">
        <v>2328</v>
      </c>
      <c r="J20" s="513">
        <v>178</v>
      </c>
      <c r="K20" s="163">
        <v>576</v>
      </c>
      <c r="L20" s="165">
        <v>1</v>
      </c>
      <c r="M20" s="787">
        <v>54.641366821510118</v>
      </c>
      <c r="N20" s="809">
        <v>52.613618737397239</v>
      </c>
      <c r="O20" s="809">
        <v>56.731691717300926</v>
      </c>
      <c r="P20" s="811">
        <v>54.7</v>
      </c>
    </row>
    <row r="21" spans="1:17" ht="20.25" customHeight="1" thickBot="1">
      <c r="A21" s="195"/>
      <c r="B21" s="693"/>
      <c r="C21" s="694"/>
      <c r="D21" s="456">
        <v>100</v>
      </c>
      <c r="E21" s="274">
        <v>54.641366821510118</v>
      </c>
      <c r="F21" s="274">
        <v>16.762459648846548</v>
      </c>
      <c r="G21" s="274">
        <v>3.7871033776867966</v>
      </c>
      <c r="H21" s="274">
        <v>0.54326430989685848</v>
      </c>
      <c r="I21" s="274">
        <v>18.329265412172269</v>
      </c>
      <c r="J21" s="274">
        <v>1.4014644516179828</v>
      </c>
      <c r="K21" s="275">
        <v>4.5350759782694272</v>
      </c>
      <c r="L21" s="476">
        <v>7.8733957956066448E-3</v>
      </c>
      <c r="M21" s="813"/>
      <c r="N21" s="810"/>
      <c r="O21" s="810"/>
      <c r="P21" s="812"/>
    </row>
    <row r="22" spans="1:17" ht="25.5" customHeight="1" thickTop="1">
      <c r="A22" s="18"/>
      <c r="B22" s="669">
        <v>31.3</v>
      </c>
      <c r="C22" s="670"/>
      <c r="D22" s="259">
        <f>SUM(E22:K22)</f>
        <v>12688</v>
      </c>
      <c r="E22" s="260">
        <f>SUM(E24,E25)</f>
        <v>6946</v>
      </c>
      <c r="F22" s="260">
        <f t="shared" ref="F22:L22" si="0">SUM(F24,F25)</f>
        <v>2147</v>
      </c>
      <c r="G22" s="260">
        <f t="shared" si="0"/>
        <v>442</v>
      </c>
      <c r="H22" s="260">
        <f t="shared" si="0"/>
        <v>70</v>
      </c>
      <c r="I22" s="260">
        <f>SUM(I24,I25)</f>
        <v>2340</v>
      </c>
      <c r="J22" s="260">
        <f>SUM(J24,J25)</f>
        <v>144</v>
      </c>
      <c r="K22" s="260">
        <f t="shared" si="0"/>
        <v>599</v>
      </c>
      <c r="L22" s="261">
        <f t="shared" si="0"/>
        <v>0</v>
      </c>
      <c r="M22" s="800">
        <f>E23</f>
        <v>54.744640605296347</v>
      </c>
      <c r="N22" s="797">
        <f>E24/D24*100</f>
        <v>52.426593640651156</v>
      </c>
      <c r="O22" s="800">
        <f>E25/D25*100</f>
        <v>57.236304170073595</v>
      </c>
      <c r="P22" s="675"/>
    </row>
    <row r="23" spans="1:17" ht="25.5" customHeight="1" thickBot="1">
      <c r="A23" s="18"/>
      <c r="B23" s="671"/>
      <c r="C23" s="672"/>
      <c r="D23" s="455">
        <f t="shared" ref="D23:L23" si="1">D22/$D22*100</f>
        <v>100</v>
      </c>
      <c r="E23" s="268">
        <f t="shared" si="1"/>
        <v>54.744640605296347</v>
      </c>
      <c r="F23" s="268">
        <f t="shared" si="1"/>
        <v>16.921500630517023</v>
      </c>
      <c r="G23" s="269">
        <f t="shared" si="1"/>
        <v>3.4836065573770489</v>
      </c>
      <c r="H23" s="270">
        <f t="shared" si="1"/>
        <v>0.55170239596469106</v>
      </c>
      <c r="I23" s="271">
        <f t="shared" si="1"/>
        <v>18.442622950819672</v>
      </c>
      <c r="J23" s="271">
        <f t="shared" si="1"/>
        <v>1.1349306431273645</v>
      </c>
      <c r="K23" s="268">
        <f t="shared" si="1"/>
        <v>4.7209962168978565</v>
      </c>
      <c r="L23" s="272">
        <f t="shared" si="1"/>
        <v>0</v>
      </c>
      <c r="M23" s="801"/>
      <c r="N23" s="798"/>
      <c r="O23" s="801"/>
      <c r="P23" s="815"/>
    </row>
    <row r="24" spans="1:17" ht="18.75" customHeight="1" thickTop="1">
      <c r="A24" s="19"/>
      <c r="B24" s="808" t="s">
        <v>45</v>
      </c>
      <c r="C24" s="684"/>
      <c r="D24" s="170">
        <f>SUM(E24:K24)</f>
        <v>6573</v>
      </c>
      <c r="E24" s="162">
        <v>3446</v>
      </c>
      <c r="F24" s="162">
        <v>878</v>
      </c>
      <c r="G24" s="162">
        <v>331</v>
      </c>
      <c r="H24" s="162">
        <v>66</v>
      </c>
      <c r="I24" s="162">
        <v>1441</v>
      </c>
      <c r="J24" s="162">
        <v>56</v>
      </c>
      <c r="K24" s="163">
        <v>355</v>
      </c>
      <c r="L24" s="183">
        <v>0</v>
      </c>
      <c r="M24" s="816"/>
      <c r="N24" s="194"/>
      <c r="O24" s="194"/>
      <c r="P24" s="194"/>
      <c r="Q24" s="182"/>
    </row>
    <row r="25" spans="1:17" ht="18.75" customHeight="1">
      <c r="A25" s="19"/>
      <c r="B25" s="808" t="s">
        <v>46</v>
      </c>
      <c r="C25" s="684"/>
      <c r="D25" s="167">
        <f>SUM(E25:K25)</f>
        <v>6115</v>
      </c>
      <c r="E25" s="168">
        <v>3500</v>
      </c>
      <c r="F25" s="168">
        <v>1269</v>
      </c>
      <c r="G25" s="168">
        <v>111</v>
      </c>
      <c r="H25" s="168">
        <v>4</v>
      </c>
      <c r="I25" s="168">
        <v>899</v>
      </c>
      <c r="J25" s="168">
        <v>88</v>
      </c>
      <c r="K25" s="169">
        <v>244</v>
      </c>
      <c r="L25" s="184">
        <v>0</v>
      </c>
      <c r="M25" s="807"/>
      <c r="N25" s="572"/>
      <c r="O25" s="572"/>
      <c r="P25" s="572"/>
      <c r="Q25" s="182"/>
    </row>
    <row r="26" spans="1:17" ht="18.75" customHeight="1">
      <c r="A26" s="10"/>
      <c r="B26" s="802" t="s">
        <v>56</v>
      </c>
      <c r="C26" s="803"/>
      <c r="D26" s="485">
        <f>SUM(E26:K26)</f>
        <v>12368</v>
      </c>
      <c r="E26" s="171">
        <v>6918</v>
      </c>
      <c r="F26" s="171">
        <v>2076</v>
      </c>
      <c r="G26" s="171">
        <v>442</v>
      </c>
      <c r="H26" s="171">
        <v>68</v>
      </c>
      <c r="I26" s="171">
        <v>2196</v>
      </c>
      <c r="J26" s="171">
        <v>102</v>
      </c>
      <c r="K26" s="172">
        <v>566</v>
      </c>
      <c r="L26" s="185">
        <v>0</v>
      </c>
      <c r="M26" s="806"/>
      <c r="N26" s="572"/>
      <c r="O26" s="572"/>
      <c r="P26" s="572"/>
    </row>
    <row r="27" spans="1:17" ht="18.75" customHeight="1" thickBot="1">
      <c r="A27" s="10"/>
      <c r="B27" s="799" t="s">
        <v>58</v>
      </c>
      <c r="C27" s="694"/>
      <c r="D27" s="173">
        <f>SUM(E27:K27)</f>
        <v>320</v>
      </c>
      <c r="E27" s="174">
        <v>28</v>
      </c>
      <c r="F27" s="174">
        <v>71</v>
      </c>
      <c r="G27" s="174">
        <v>0</v>
      </c>
      <c r="H27" s="174">
        <v>2</v>
      </c>
      <c r="I27" s="174">
        <v>144</v>
      </c>
      <c r="J27" s="174">
        <v>42</v>
      </c>
      <c r="K27" s="175">
        <v>33</v>
      </c>
      <c r="L27" s="186">
        <v>0</v>
      </c>
      <c r="M27" s="807"/>
      <c r="N27" s="572"/>
      <c r="O27" s="572"/>
      <c r="P27" s="572"/>
    </row>
    <row r="28" spans="1:17" ht="56.25" customHeight="1" thickTop="1">
      <c r="A28" s="10"/>
      <c r="B28" s="533"/>
      <c r="C28" s="533"/>
      <c r="D28" s="534"/>
      <c r="E28" s="534"/>
      <c r="G28" s="556" t="s">
        <v>154</v>
      </c>
      <c r="H28" s="805" t="s">
        <v>162</v>
      </c>
      <c r="I28" s="805"/>
      <c r="J28" s="805"/>
      <c r="K28" s="805"/>
      <c r="L28" s="805"/>
      <c r="M28" s="805"/>
      <c r="N28" s="805"/>
      <c r="O28" s="805"/>
      <c r="P28" s="805"/>
    </row>
    <row r="29" spans="1:17" ht="58.5" customHeight="1">
      <c r="A29" s="519"/>
      <c r="B29" s="804" t="s">
        <v>183</v>
      </c>
      <c r="C29" s="804"/>
      <c r="D29" s="804"/>
      <c r="E29" s="804"/>
      <c r="F29" s="804"/>
      <c r="G29" s="804"/>
      <c r="H29" s="804"/>
      <c r="I29" s="804"/>
      <c r="J29" s="804"/>
      <c r="K29" s="804"/>
      <c r="L29" s="38"/>
      <c r="M29" s="38"/>
      <c r="N29" s="38"/>
      <c r="O29" s="38"/>
    </row>
    <row r="30" spans="1:17" ht="12" customHeight="1">
      <c r="A30" s="41"/>
      <c r="B30" s="49"/>
      <c r="C30" s="50"/>
      <c r="D30" s="109" t="str">
        <f>IF(SUM(D24:D25)=SUM(D26:D27),"","×")</f>
        <v/>
      </c>
      <c r="E30" s="109" t="str">
        <f t="shared" ref="E30:J30" si="2">IF(SUM(E24:E25)=SUM(E26:E27),"","×")</f>
        <v/>
      </c>
      <c r="F30" s="109" t="str">
        <f t="shared" si="2"/>
        <v/>
      </c>
      <c r="G30" s="109" t="str">
        <f t="shared" si="2"/>
        <v/>
      </c>
      <c r="H30" s="109" t="str">
        <f t="shared" si="2"/>
        <v/>
      </c>
      <c r="I30" s="109" t="str">
        <f t="shared" si="2"/>
        <v/>
      </c>
      <c r="J30" s="109" t="str">
        <f t="shared" si="2"/>
        <v/>
      </c>
      <c r="K30" s="109" t="str">
        <f>IF(SUM(K24:K25)=SUM(K26:K27),"","×")</f>
        <v/>
      </c>
      <c r="L30" s="109" t="str">
        <f>IF(SUM(L24:L25)=SUM(L26:L27),"","×")</f>
        <v/>
      </c>
      <c r="M30" s="38"/>
      <c r="N30" s="77"/>
      <c r="O30" s="77"/>
      <c r="P30" s="88"/>
      <c r="Q30" s="88"/>
    </row>
    <row r="31" spans="1:17" s="88" customFormat="1" ht="36" customHeight="1">
      <c r="A31" s="85" t="s">
        <v>68</v>
      </c>
      <c r="B31" s="662" t="s">
        <v>184</v>
      </c>
      <c r="C31" s="662"/>
      <c r="D31" s="662"/>
      <c r="E31" s="662"/>
      <c r="F31" s="662"/>
      <c r="G31" s="662"/>
      <c r="H31" s="662"/>
      <c r="I31" s="662"/>
      <c r="J31" s="77"/>
      <c r="K31" s="77"/>
      <c r="L31" s="77"/>
      <c r="M31" s="77"/>
      <c r="N31" s="77"/>
      <c r="O31" s="77"/>
    </row>
    <row r="32" spans="1:17" s="88" customFormat="1" ht="12" customHeight="1">
      <c r="A32" s="76"/>
      <c r="B32" s="255"/>
      <c r="C32" s="255"/>
      <c r="D32" s="255"/>
      <c r="E32" s="255"/>
      <c r="F32" s="255"/>
      <c r="G32" s="255"/>
      <c r="H32" s="255"/>
      <c r="I32" s="77"/>
      <c r="J32" s="77"/>
      <c r="K32" s="77"/>
      <c r="L32" s="77"/>
      <c r="M32" s="77"/>
      <c r="N32" s="77"/>
      <c r="O32" s="77"/>
    </row>
    <row r="33" spans="1:17" s="88" customFormat="1" ht="36" customHeight="1">
      <c r="A33" s="85" t="s">
        <v>69</v>
      </c>
      <c r="B33" s="662" t="s">
        <v>185</v>
      </c>
      <c r="C33" s="662"/>
      <c r="D33" s="662"/>
      <c r="E33" s="662"/>
      <c r="F33" s="662"/>
      <c r="G33" s="662"/>
      <c r="H33" s="662"/>
      <c r="I33" s="662"/>
      <c r="J33" s="77"/>
      <c r="K33" s="77"/>
      <c r="L33" s="77"/>
      <c r="M33" s="77"/>
      <c r="N33" s="77"/>
      <c r="O33" s="77"/>
    </row>
    <row r="34" spans="1:17" s="88" customFormat="1" ht="12" customHeight="1">
      <c r="A34" s="76"/>
      <c r="B34" s="255"/>
      <c r="C34" s="255"/>
      <c r="D34" s="255"/>
      <c r="E34" s="255"/>
      <c r="F34" s="255"/>
      <c r="G34" s="255"/>
      <c r="H34" s="255"/>
      <c r="I34" s="77"/>
      <c r="J34" s="77"/>
      <c r="K34" s="77"/>
      <c r="L34" s="77"/>
      <c r="M34" s="77"/>
      <c r="N34" s="77"/>
      <c r="O34" s="77"/>
    </row>
    <row r="35" spans="1:17" s="88" customFormat="1" ht="36" customHeight="1">
      <c r="A35" s="85" t="s">
        <v>47</v>
      </c>
      <c r="B35" s="662" t="s">
        <v>186</v>
      </c>
      <c r="C35" s="662"/>
      <c r="D35" s="662"/>
      <c r="E35" s="662"/>
      <c r="F35" s="662"/>
      <c r="G35" s="662"/>
      <c r="H35" s="662"/>
      <c r="I35" s="662"/>
      <c r="J35" s="77"/>
      <c r="K35" s="77"/>
      <c r="L35" s="77"/>
      <c r="M35" s="77"/>
      <c r="N35" s="77"/>
      <c r="O35" s="77"/>
    </row>
    <row r="36" spans="1:17" s="88" customFormat="1" ht="12" customHeight="1">
      <c r="A36" s="76"/>
      <c r="B36" s="327"/>
      <c r="C36" s="328"/>
      <c r="D36" s="328"/>
      <c r="E36" s="328"/>
      <c r="F36" s="328"/>
      <c r="G36" s="328"/>
      <c r="H36" s="328"/>
      <c r="I36" s="77"/>
      <c r="J36" s="77"/>
      <c r="K36" s="77"/>
      <c r="L36" s="77"/>
      <c r="M36" s="77"/>
      <c r="N36" s="77"/>
      <c r="O36" s="77"/>
    </row>
    <row r="37" spans="1:17" s="88" customFormat="1" ht="36" customHeight="1">
      <c r="A37" s="85" t="s">
        <v>70</v>
      </c>
      <c r="B37" s="662" t="s">
        <v>187</v>
      </c>
      <c r="C37" s="662"/>
      <c r="D37" s="662"/>
      <c r="E37" s="662"/>
      <c r="F37" s="662"/>
      <c r="G37" s="662"/>
      <c r="H37" s="662"/>
      <c r="I37" s="662"/>
      <c r="J37" s="77"/>
      <c r="K37" s="77"/>
      <c r="L37" s="77"/>
      <c r="M37" s="77"/>
      <c r="N37" s="77"/>
      <c r="O37" s="77"/>
    </row>
    <row r="38" spans="1:17" s="88" customFormat="1" ht="12" customHeight="1">
      <c r="A38" s="76"/>
      <c r="B38" s="90"/>
      <c r="C38" s="77"/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567"/>
      <c r="O38" s="488"/>
      <c r="P38" s="488"/>
    </row>
    <row r="39" spans="1:17" s="88" customFormat="1" ht="36" customHeight="1">
      <c r="A39" s="85" t="s">
        <v>71</v>
      </c>
      <c r="B39" s="662" t="s">
        <v>188</v>
      </c>
      <c r="C39" s="662"/>
      <c r="D39" s="662"/>
      <c r="E39" s="662"/>
      <c r="F39" s="662"/>
      <c r="G39" s="662"/>
      <c r="H39" s="662"/>
      <c r="I39" s="662"/>
      <c r="J39" s="567"/>
      <c r="K39" s="567"/>
      <c r="L39" s="567"/>
      <c r="M39" s="567"/>
    </row>
    <row r="40" spans="1:17" s="88" customFormat="1" ht="12" customHeight="1">
      <c r="A40" s="76"/>
      <c r="N40" s="487"/>
      <c r="O40" s="487"/>
      <c r="P40" s="488"/>
    </row>
    <row r="41" spans="1:17" s="88" customFormat="1" ht="36" customHeight="1">
      <c r="A41" s="85" t="s">
        <v>141</v>
      </c>
      <c r="B41" s="662" t="s">
        <v>189</v>
      </c>
      <c r="C41" s="662"/>
      <c r="D41" s="662"/>
      <c r="E41" s="662"/>
      <c r="F41" s="662"/>
      <c r="G41" s="662"/>
      <c r="H41" s="662"/>
      <c r="I41" s="662"/>
      <c r="J41" s="487"/>
      <c r="K41" s="487"/>
      <c r="L41" s="487"/>
      <c r="M41" s="487"/>
      <c r="N41" s="328"/>
      <c r="O41" s="328"/>
      <c r="P41" s="501"/>
    </row>
    <row r="42" spans="1:17" s="88" customFormat="1" ht="12" customHeight="1">
      <c r="A42" s="78"/>
      <c r="B42" s="499"/>
      <c r="C42" s="328"/>
      <c r="D42" s="500"/>
      <c r="E42" s="500"/>
      <c r="F42" s="328"/>
      <c r="G42" s="328"/>
      <c r="H42" s="328"/>
      <c r="I42" s="328"/>
      <c r="J42" s="328"/>
      <c r="K42" s="328"/>
      <c r="L42" s="328"/>
      <c r="M42" s="328"/>
      <c r="N42" s="487"/>
      <c r="O42" s="487"/>
      <c r="P42" s="488"/>
    </row>
    <row r="43" spans="1:17" s="88" customFormat="1" ht="36" customHeight="1">
      <c r="A43" s="85" t="s">
        <v>48</v>
      </c>
      <c r="B43" s="814" t="s">
        <v>190</v>
      </c>
      <c r="C43" s="814"/>
      <c r="D43" s="814"/>
      <c r="E43" s="814"/>
      <c r="F43" s="814"/>
      <c r="G43" s="814"/>
      <c r="H43" s="814"/>
      <c r="I43" s="814"/>
      <c r="J43" s="814"/>
      <c r="K43" s="814"/>
      <c r="L43" s="814"/>
      <c r="M43" s="814"/>
      <c r="N43" s="814"/>
      <c r="O43" s="814"/>
      <c r="P43" s="814"/>
    </row>
    <row r="44" spans="1:17" s="88" customFormat="1" ht="12" customHeight="1">
      <c r="A44" s="85"/>
      <c r="B44" s="487"/>
      <c r="C44" s="255"/>
      <c r="D44" s="255"/>
      <c r="E44" s="255"/>
      <c r="F44" s="255"/>
      <c r="G44" s="255"/>
      <c r="H44" s="255"/>
      <c r="I44" s="255"/>
      <c r="J44" s="255"/>
      <c r="K44" s="255"/>
      <c r="L44" s="255"/>
      <c r="M44" s="255"/>
      <c r="N44" s="487"/>
      <c r="O44" s="487"/>
      <c r="P44" s="488"/>
      <c r="Q44"/>
    </row>
    <row r="45" spans="1:17" ht="36" customHeight="1">
      <c r="A45" s="85" t="s">
        <v>142</v>
      </c>
      <c r="B45" s="814" t="s">
        <v>191</v>
      </c>
      <c r="C45" s="814"/>
      <c r="D45" s="814"/>
      <c r="E45" s="814"/>
      <c r="F45" s="814"/>
      <c r="G45" s="814"/>
      <c r="H45" s="814"/>
      <c r="I45" s="814"/>
      <c r="J45" s="814"/>
      <c r="K45" s="814"/>
      <c r="L45" s="814"/>
      <c r="M45" s="814"/>
      <c r="N45" s="814"/>
      <c r="O45" s="814"/>
      <c r="P45" s="814"/>
    </row>
    <row r="46" spans="1:17" ht="12" customHeight="1">
      <c r="A46" s="49"/>
    </row>
    <row r="47" spans="1:17">
      <c r="D47" s="628"/>
      <c r="E47" s="628"/>
      <c r="F47" s="628"/>
      <c r="G47" s="628"/>
      <c r="H47" s="628"/>
      <c r="I47" s="628"/>
      <c r="J47" s="628"/>
      <c r="K47" s="628"/>
      <c r="L47" s="628"/>
      <c r="M47" s="628"/>
      <c r="N47" s="628"/>
      <c r="O47" s="628"/>
      <c r="P47" s="628"/>
    </row>
  </sheetData>
  <mergeCells count="64">
    <mergeCell ref="O20:O21"/>
    <mergeCell ref="P20:P21"/>
    <mergeCell ref="M20:M21"/>
    <mergeCell ref="N20:N21"/>
    <mergeCell ref="B45:P45"/>
    <mergeCell ref="B43:P43"/>
    <mergeCell ref="O22:O23"/>
    <mergeCell ref="P22:P23"/>
    <mergeCell ref="B20:C21"/>
    <mergeCell ref="M24:M25"/>
    <mergeCell ref="B39:I39"/>
    <mergeCell ref="B41:I41"/>
    <mergeCell ref="B22:C23"/>
    <mergeCell ref="B24:C24"/>
    <mergeCell ref="B35:I35"/>
    <mergeCell ref="B37:I37"/>
    <mergeCell ref="B31:I31"/>
    <mergeCell ref="B33:I33"/>
    <mergeCell ref="N22:N23"/>
    <mergeCell ref="B27:C27"/>
    <mergeCell ref="M22:M23"/>
    <mergeCell ref="B26:C26"/>
    <mergeCell ref="B29:K29"/>
    <mergeCell ref="H28:P28"/>
    <mergeCell ref="M26:M27"/>
    <mergeCell ref="B25:C25"/>
    <mergeCell ref="B18:C19"/>
    <mergeCell ref="I6:I8"/>
    <mergeCell ref="N18:N19"/>
    <mergeCell ref="M18:M19"/>
    <mergeCell ref="B10:C11"/>
    <mergeCell ref="D6:D8"/>
    <mergeCell ref="G6:G8"/>
    <mergeCell ref="B14:C15"/>
    <mergeCell ref="H6:H8"/>
    <mergeCell ref="M16:M17"/>
    <mergeCell ref="N16:N17"/>
    <mergeCell ref="M10:M11"/>
    <mergeCell ref="J6:J8"/>
    <mergeCell ref="B6:C9"/>
    <mergeCell ref="B16:C17"/>
    <mergeCell ref="P18:P19"/>
    <mergeCell ref="L6:L8"/>
    <mergeCell ref="O12:O13"/>
    <mergeCell ref="M12:M13"/>
    <mergeCell ref="M8:O8"/>
    <mergeCell ref="N14:N15"/>
    <mergeCell ref="P14:P15"/>
    <mergeCell ref="P12:P13"/>
    <mergeCell ref="O14:O15"/>
    <mergeCell ref="O18:O19"/>
    <mergeCell ref="O16:O17"/>
    <mergeCell ref="P16:P17"/>
    <mergeCell ref="P10:P11"/>
    <mergeCell ref="M14:M15"/>
    <mergeCell ref="B2:K2"/>
    <mergeCell ref="B12:C13"/>
    <mergeCell ref="N10:N11"/>
    <mergeCell ref="O10:O11"/>
    <mergeCell ref="K6:K8"/>
    <mergeCell ref="N12:N13"/>
    <mergeCell ref="E6:E8"/>
    <mergeCell ref="F6:F8"/>
    <mergeCell ref="M6:P7"/>
  </mergeCells>
  <phoneticPr fontId="22"/>
  <printOptions horizontalCentered="1"/>
  <pageMargins left="0.59055118110236227" right="0.59055118110236227" top="0.78740157480314965" bottom="0.78740157480314965" header="0.51181102362204722" footer="0.51181102362204722"/>
  <pageSetup paperSize="9" scale="75" orientation="portrait" r:id="rId1"/>
  <headerFooter alignWithMargins="0">
    <oddFooter>&amp;C&amp;A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  <pageSetUpPr fitToPage="1"/>
  </sheetPr>
  <dimension ref="A1:T39"/>
  <sheetViews>
    <sheetView showGridLines="0" view="pageBreakPreview" zoomScale="75" zoomScaleNormal="100" zoomScaleSheetLayoutView="75" workbookViewId="0">
      <selection activeCell="A2" sqref="A2"/>
    </sheetView>
  </sheetViews>
  <sheetFormatPr defaultColWidth="8" defaultRowHeight="14.25"/>
  <cols>
    <col min="1" max="1" width="3.625" style="1" customWidth="1"/>
    <col min="2" max="9" width="7.875" style="1" customWidth="1"/>
    <col min="10" max="10" width="7.875" style="14" customWidth="1"/>
    <col min="11" max="25" width="7.875" style="1" customWidth="1"/>
    <col min="26" max="16384" width="8" style="1"/>
  </cols>
  <sheetData>
    <row r="1" spans="1:19" ht="21" customHeight="1">
      <c r="J1" s="8"/>
    </row>
    <row r="2" spans="1:19" s="32" customFormat="1" ht="30.75" customHeight="1" thickBot="1">
      <c r="A2" s="29" t="s">
        <v>1</v>
      </c>
      <c r="B2" s="30"/>
      <c r="C2" s="31"/>
      <c r="J2" s="33"/>
      <c r="M2" s="140"/>
      <c r="N2" s="837" t="s">
        <v>128</v>
      </c>
      <c r="O2" s="838"/>
      <c r="P2" s="838"/>
    </row>
    <row r="3" spans="1:19" s="27" customFormat="1" ht="30" customHeight="1">
      <c r="B3" s="124"/>
      <c r="C3" s="854" t="s">
        <v>129</v>
      </c>
      <c r="D3" s="850" t="s">
        <v>78</v>
      </c>
      <c r="E3" s="851"/>
      <c r="F3" s="851"/>
      <c r="G3" s="852"/>
      <c r="H3" s="853" t="s">
        <v>79</v>
      </c>
      <c r="I3" s="851"/>
      <c r="J3" s="851"/>
      <c r="K3" s="852"/>
      <c r="L3" s="842" t="s">
        <v>39</v>
      </c>
      <c r="M3" s="843"/>
      <c r="N3" s="843"/>
      <c r="O3" s="843"/>
      <c r="P3" s="844"/>
      <c r="Q3" s="110"/>
      <c r="R3" s="111"/>
    </row>
    <row r="4" spans="1:19" s="27" customFormat="1" ht="39" customHeight="1" thickBot="1">
      <c r="B4" s="125"/>
      <c r="C4" s="855"/>
      <c r="D4" s="149" t="s">
        <v>57</v>
      </c>
      <c r="E4" s="150" t="s">
        <v>74</v>
      </c>
      <c r="F4" s="150" t="s">
        <v>75</v>
      </c>
      <c r="G4" s="126" t="s">
        <v>55</v>
      </c>
      <c r="H4" s="151" t="s">
        <v>57</v>
      </c>
      <c r="I4" s="152" t="s">
        <v>74</v>
      </c>
      <c r="J4" s="152" t="s">
        <v>75</v>
      </c>
      <c r="K4" s="127" t="s">
        <v>55</v>
      </c>
      <c r="L4" s="149" t="s">
        <v>57</v>
      </c>
      <c r="M4" s="177" t="s">
        <v>76</v>
      </c>
      <c r="N4" s="512" t="s">
        <v>77</v>
      </c>
      <c r="O4" s="511" t="s">
        <v>149</v>
      </c>
      <c r="P4" s="510" t="s">
        <v>150</v>
      </c>
      <c r="Q4" s="112"/>
      <c r="R4" s="113"/>
    </row>
    <row r="5" spans="1:19" s="27" customFormat="1" ht="30" customHeight="1">
      <c r="B5" s="847" t="s">
        <v>45</v>
      </c>
      <c r="C5" s="129">
        <f>SUM(D5,H5,L5)</f>
        <v>3446</v>
      </c>
      <c r="D5" s="92">
        <f>SUM(E5:G5)</f>
        <v>3374</v>
      </c>
      <c r="E5" s="93">
        <v>422</v>
      </c>
      <c r="F5" s="93">
        <v>166</v>
      </c>
      <c r="G5" s="130">
        <v>2786</v>
      </c>
      <c r="H5" s="92">
        <f>SUM(I5:K5)</f>
        <v>71</v>
      </c>
      <c r="I5" s="93">
        <v>0</v>
      </c>
      <c r="J5" s="131">
        <v>0</v>
      </c>
      <c r="K5" s="132">
        <v>71</v>
      </c>
      <c r="L5" s="92">
        <f>SUM(M5:P5)</f>
        <v>1</v>
      </c>
      <c r="M5" s="131">
        <v>1</v>
      </c>
      <c r="N5" s="93">
        <v>0</v>
      </c>
      <c r="O5" s="93">
        <v>0</v>
      </c>
      <c r="P5" s="133">
        <v>0</v>
      </c>
      <c r="Q5" s="114"/>
      <c r="R5" s="116"/>
    </row>
    <row r="6" spans="1:19" s="27" customFormat="1" ht="30" customHeight="1">
      <c r="B6" s="848"/>
      <c r="C6" s="462">
        <f>C5/$C5*100</f>
        <v>100</v>
      </c>
      <c r="D6" s="369">
        <f t="shared" ref="D6:P6" si="0">D5/$C5*100</f>
        <v>97.910621009866517</v>
      </c>
      <c r="E6" s="370">
        <f t="shared" si="0"/>
        <v>12.2460824143935</v>
      </c>
      <c r="F6" s="370">
        <f t="shared" si="0"/>
        <v>4.8171793383633199</v>
      </c>
      <c r="G6" s="371">
        <f t="shared" si="0"/>
        <v>80.847359257109702</v>
      </c>
      <c r="H6" s="372">
        <f t="shared" si="0"/>
        <v>2.060359837492745</v>
      </c>
      <c r="I6" s="370">
        <f t="shared" si="0"/>
        <v>0</v>
      </c>
      <c r="J6" s="373">
        <f t="shared" si="0"/>
        <v>0</v>
      </c>
      <c r="K6" s="374">
        <f t="shared" si="0"/>
        <v>2.060359837492745</v>
      </c>
      <c r="L6" s="369">
        <f t="shared" si="0"/>
        <v>2.9019152640742889E-2</v>
      </c>
      <c r="M6" s="373">
        <f t="shared" si="0"/>
        <v>2.9019152640742889E-2</v>
      </c>
      <c r="N6" s="375">
        <f t="shared" si="0"/>
        <v>0</v>
      </c>
      <c r="O6" s="370">
        <f t="shared" si="0"/>
        <v>0</v>
      </c>
      <c r="P6" s="376">
        <f t="shared" si="0"/>
        <v>0</v>
      </c>
      <c r="Q6" s="119"/>
      <c r="R6" s="120"/>
    </row>
    <row r="7" spans="1:19" s="27" customFormat="1" ht="30" customHeight="1">
      <c r="B7" s="845" t="s">
        <v>46</v>
      </c>
      <c r="C7" s="134">
        <f>SUM(D7,H7,L7)</f>
        <v>3500</v>
      </c>
      <c r="D7" s="94">
        <f>SUM(E7:G7)</f>
        <v>2873</v>
      </c>
      <c r="E7" s="95">
        <v>272</v>
      </c>
      <c r="F7" s="95">
        <v>206</v>
      </c>
      <c r="G7" s="135">
        <v>2395</v>
      </c>
      <c r="H7" s="94">
        <f>SUM(I7:K7)</f>
        <v>625</v>
      </c>
      <c r="I7" s="95">
        <v>0</v>
      </c>
      <c r="J7" s="136">
        <v>7</v>
      </c>
      <c r="K7" s="137">
        <v>618</v>
      </c>
      <c r="L7" s="94">
        <f>SUM(M7:P7)</f>
        <v>2</v>
      </c>
      <c r="M7" s="136">
        <v>2</v>
      </c>
      <c r="N7" s="95">
        <v>0</v>
      </c>
      <c r="O7" s="95">
        <v>0</v>
      </c>
      <c r="P7" s="138">
        <v>0</v>
      </c>
      <c r="Q7" s="119"/>
      <c r="R7" s="120"/>
    </row>
    <row r="8" spans="1:19" s="27" customFormat="1" ht="30" customHeight="1">
      <c r="B8" s="849"/>
      <c r="C8" s="463">
        <f>C7/$C7*100</f>
        <v>100</v>
      </c>
      <c r="D8" s="377">
        <f t="shared" ref="D8:P8" si="1">D7/$C7*100</f>
        <v>82.085714285714289</v>
      </c>
      <c r="E8" s="378">
        <f t="shared" si="1"/>
        <v>7.7714285714285705</v>
      </c>
      <c r="F8" s="378">
        <f t="shared" si="1"/>
        <v>5.8857142857142861</v>
      </c>
      <c r="G8" s="379">
        <f t="shared" si="1"/>
        <v>68.428571428571431</v>
      </c>
      <c r="H8" s="380">
        <f t="shared" si="1"/>
        <v>17.857142857142858</v>
      </c>
      <c r="I8" s="378">
        <f t="shared" si="1"/>
        <v>0</v>
      </c>
      <c r="J8" s="381">
        <f t="shared" si="1"/>
        <v>0.2</v>
      </c>
      <c r="K8" s="382">
        <f t="shared" si="1"/>
        <v>17.657142857142858</v>
      </c>
      <c r="L8" s="377">
        <f t="shared" si="1"/>
        <v>5.7142857142857148E-2</v>
      </c>
      <c r="M8" s="381">
        <f t="shared" si="1"/>
        <v>5.7142857142857148E-2</v>
      </c>
      <c r="N8" s="383">
        <f t="shared" si="1"/>
        <v>0</v>
      </c>
      <c r="O8" s="378">
        <f t="shared" si="1"/>
        <v>0</v>
      </c>
      <c r="P8" s="384">
        <f t="shared" si="1"/>
        <v>0</v>
      </c>
      <c r="Q8" s="119"/>
      <c r="R8" s="120"/>
    </row>
    <row r="9" spans="1:19" s="27" customFormat="1" ht="30" customHeight="1">
      <c r="B9" s="845" t="s">
        <v>53</v>
      </c>
      <c r="C9" s="142">
        <f>SUM(D9,H9,L9)</f>
        <v>6946</v>
      </c>
      <c r="D9" s="143">
        <f>SUM(E9:G9)</f>
        <v>6247</v>
      </c>
      <c r="E9" s="144">
        <f>SUM(E5,E7)</f>
        <v>694</v>
      </c>
      <c r="F9" s="144">
        <f>SUM(F5,F7)</f>
        <v>372</v>
      </c>
      <c r="G9" s="145">
        <f>SUM(G5,G7)</f>
        <v>5181</v>
      </c>
      <c r="H9" s="143">
        <f>SUM(I9:K9)</f>
        <v>696</v>
      </c>
      <c r="I9" s="144">
        <f>SUM(I5,I7)</f>
        <v>0</v>
      </c>
      <c r="J9" s="146">
        <f>SUM(J5,J7)</f>
        <v>7</v>
      </c>
      <c r="K9" s="147">
        <f>SUM(K5,K7)</f>
        <v>689</v>
      </c>
      <c r="L9" s="143">
        <f>SUM(M9:P9)</f>
        <v>3</v>
      </c>
      <c r="M9" s="144">
        <f>SUM(M5,M7)</f>
        <v>3</v>
      </c>
      <c r="N9" s="144">
        <f>SUM(N5,N7)</f>
        <v>0</v>
      </c>
      <c r="O9" s="144">
        <f>SUM(O5,O7)</f>
        <v>0</v>
      </c>
      <c r="P9" s="148">
        <f>SUM(P5,P7)</f>
        <v>0</v>
      </c>
      <c r="Q9" s="119"/>
      <c r="R9" s="120"/>
    </row>
    <row r="10" spans="1:19" s="27" customFormat="1" ht="30" customHeight="1">
      <c r="B10" s="846"/>
      <c r="C10" s="464">
        <f t="shared" ref="C10:P10" si="2">C9/$C9*100</f>
        <v>100</v>
      </c>
      <c r="D10" s="385">
        <f t="shared" si="2"/>
        <v>89.936654189461564</v>
      </c>
      <c r="E10" s="386">
        <f t="shared" si="2"/>
        <v>9.9913619349265765</v>
      </c>
      <c r="F10" s="386">
        <f t="shared" si="2"/>
        <v>5.3556003455226024</v>
      </c>
      <c r="G10" s="387">
        <f t="shared" si="2"/>
        <v>74.589691909012373</v>
      </c>
      <c r="H10" s="385">
        <f t="shared" si="2"/>
        <v>10.020155485171321</v>
      </c>
      <c r="I10" s="386">
        <f t="shared" si="2"/>
        <v>0</v>
      </c>
      <c r="J10" s="388">
        <f t="shared" si="2"/>
        <v>0.10077742585660812</v>
      </c>
      <c r="K10" s="389">
        <f t="shared" si="2"/>
        <v>9.9193780593147132</v>
      </c>
      <c r="L10" s="390">
        <f t="shared" si="2"/>
        <v>4.3190325367117768E-2</v>
      </c>
      <c r="M10" s="388">
        <f t="shared" si="2"/>
        <v>4.3190325367117768E-2</v>
      </c>
      <c r="N10" s="391">
        <f t="shared" si="2"/>
        <v>0</v>
      </c>
      <c r="O10" s="386">
        <f t="shared" si="2"/>
        <v>0</v>
      </c>
      <c r="P10" s="392">
        <f t="shared" si="2"/>
        <v>0</v>
      </c>
      <c r="Q10" s="119"/>
      <c r="R10" s="120"/>
    </row>
    <row r="11" spans="1:19" s="27" customFormat="1" ht="30" customHeight="1">
      <c r="B11" s="368" t="s">
        <v>60</v>
      </c>
      <c r="C11" s="134">
        <v>6940</v>
      </c>
      <c r="D11" s="94">
        <v>6158</v>
      </c>
      <c r="E11" s="95">
        <v>762</v>
      </c>
      <c r="F11" s="95">
        <v>379</v>
      </c>
      <c r="G11" s="135">
        <v>5017</v>
      </c>
      <c r="H11" s="94">
        <v>781</v>
      </c>
      <c r="I11" s="95">
        <v>1</v>
      </c>
      <c r="J11" s="136">
        <v>5</v>
      </c>
      <c r="K11" s="137">
        <v>775</v>
      </c>
      <c r="L11" s="94">
        <v>1</v>
      </c>
      <c r="M11" s="136">
        <v>1</v>
      </c>
      <c r="N11" s="95">
        <v>0</v>
      </c>
      <c r="O11" s="95">
        <v>0</v>
      </c>
      <c r="P11" s="138">
        <v>0</v>
      </c>
      <c r="Q11" s="119"/>
      <c r="R11" s="564"/>
    </row>
    <row r="12" spans="1:19" s="27" customFormat="1" ht="30" customHeight="1" thickBot="1">
      <c r="B12" s="128" t="s">
        <v>166</v>
      </c>
      <c r="C12" s="465">
        <v>100</v>
      </c>
      <c r="D12" s="393">
        <v>88.731988472622476</v>
      </c>
      <c r="E12" s="394">
        <v>10.979827089337176</v>
      </c>
      <c r="F12" s="394">
        <v>5.4610951008645534</v>
      </c>
      <c r="G12" s="395">
        <v>72.291066282420744</v>
      </c>
      <c r="H12" s="393">
        <v>11.253602305475505</v>
      </c>
      <c r="I12" s="394">
        <v>1.4409221902017292E-2</v>
      </c>
      <c r="J12" s="396">
        <v>7.2046109510086456E-2</v>
      </c>
      <c r="K12" s="397">
        <v>11.167146974063401</v>
      </c>
      <c r="L12" s="398">
        <v>1.4409221902017292E-2</v>
      </c>
      <c r="M12" s="396">
        <v>1.4409221902017292E-2</v>
      </c>
      <c r="N12" s="399">
        <v>0</v>
      </c>
      <c r="O12" s="394">
        <v>0</v>
      </c>
      <c r="P12" s="400">
        <v>0</v>
      </c>
      <c r="Q12" s="119"/>
      <c r="R12" s="120"/>
    </row>
    <row r="13" spans="1:19" s="27" customFormat="1" ht="18.75" customHeight="1">
      <c r="B13" s="113"/>
      <c r="C13" s="536"/>
      <c r="D13" s="537"/>
      <c r="E13" s="538"/>
      <c r="F13" s="538"/>
      <c r="G13" s="539"/>
      <c r="H13" s="537"/>
      <c r="I13" s="538"/>
      <c r="J13" s="539"/>
      <c r="K13" s="537"/>
      <c r="L13" s="538"/>
      <c r="M13" s="539"/>
      <c r="N13" s="537"/>
      <c r="O13" s="538"/>
      <c r="P13" s="539"/>
      <c r="Q13" s="119"/>
      <c r="R13" s="120"/>
    </row>
    <row r="14" spans="1:19" s="27" customFormat="1" ht="30" hidden="1" customHeight="1">
      <c r="B14" s="559"/>
      <c r="C14" s="540"/>
      <c r="D14" s="540"/>
      <c r="E14" s="540"/>
      <c r="F14" s="540"/>
      <c r="G14" s="540"/>
      <c r="H14" s="540"/>
      <c r="I14" s="540"/>
      <c r="J14" s="539"/>
      <c r="K14" s="537"/>
      <c r="L14" s="538"/>
      <c r="M14" s="539"/>
      <c r="N14" s="537"/>
      <c r="O14" s="538"/>
      <c r="P14" s="539"/>
      <c r="Q14" s="119"/>
      <c r="R14" s="120"/>
    </row>
    <row r="15" spans="1:19" s="27" customFormat="1" ht="9" customHeight="1">
      <c r="B15" s="28"/>
      <c r="C15" s="112"/>
      <c r="D15" s="110"/>
      <c r="E15" s="110"/>
      <c r="F15" s="110"/>
      <c r="G15" s="121"/>
      <c r="H15" s="122"/>
      <c r="I15" s="117"/>
      <c r="J15" s="121"/>
      <c r="K15" s="122"/>
      <c r="L15" s="114"/>
      <c r="M15" s="123"/>
      <c r="N15" s="122"/>
      <c r="O15" s="118"/>
      <c r="P15" s="115"/>
      <c r="Q15" s="119"/>
      <c r="R15" s="120"/>
    </row>
    <row r="16" spans="1:19" s="101" customFormat="1" ht="134.25" customHeight="1">
      <c r="A16" s="99"/>
      <c r="B16" s="839" t="s">
        <v>192</v>
      </c>
      <c r="C16" s="839"/>
      <c r="D16" s="839"/>
      <c r="E16" s="839"/>
      <c r="F16" s="839"/>
      <c r="G16" s="839"/>
      <c r="H16" s="839"/>
      <c r="I16" s="839"/>
      <c r="J16" s="839"/>
      <c r="K16" s="839"/>
      <c r="L16" s="839"/>
      <c r="M16" s="839"/>
      <c r="N16" s="839"/>
      <c r="O16" s="839"/>
      <c r="P16" s="839"/>
      <c r="Q16" s="100"/>
      <c r="R16" s="100"/>
      <c r="S16" s="91"/>
    </row>
    <row r="17" spans="1:20" s="3" customFormat="1" ht="33" customHeight="1">
      <c r="A17" s="39"/>
      <c r="B17" s="2"/>
      <c r="C17" s="39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</row>
    <row r="18" spans="1:20" s="34" customFormat="1" ht="29.25" customHeight="1" thickBot="1">
      <c r="A18" s="29" t="s">
        <v>3</v>
      </c>
      <c r="B18" s="39"/>
      <c r="H18" s="35"/>
      <c r="J18" s="36"/>
      <c r="P18" s="401" t="s">
        <v>87</v>
      </c>
      <c r="S18" s="37"/>
    </row>
    <row r="19" spans="1:20" s="34" customFormat="1" ht="30" customHeight="1" thickBot="1">
      <c r="A19" s="29"/>
      <c r="B19" s="818"/>
      <c r="C19" s="819"/>
      <c r="D19" s="820"/>
      <c r="E19" s="821"/>
      <c r="F19" s="610" t="s">
        <v>57</v>
      </c>
      <c r="G19" s="611" t="s">
        <v>82</v>
      </c>
      <c r="H19" s="612" t="s">
        <v>80</v>
      </c>
      <c r="I19" s="609" t="s">
        <v>81</v>
      </c>
      <c r="J19" s="613" t="s">
        <v>4</v>
      </c>
      <c r="K19" s="609" t="s">
        <v>83</v>
      </c>
      <c r="L19" s="609" t="s">
        <v>84</v>
      </c>
      <c r="M19" s="609" t="s">
        <v>86</v>
      </c>
      <c r="N19" s="609" t="s">
        <v>5</v>
      </c>
      <c r="O19" s="609" t="s">
        <v>85</v>
      </c>
      <c r="P19" s="614" t="s">
        <v>39</v>
      </c>
      <c r="S19" s="112"/>
      <c r="T19" s="37"/>
    </row>
    <row r="20" spans="1:20" s="34" customFormat="1" ht="30" customHeight="1">
      <c r="A20" s="29"/>
      <c r="B20" s="829" t="s">
        <v>78</v>
      </c>
      <c r="C20" s="830"/>
      <c r="D20" s="831"/>
      <c r="E20" s="832"/>
      <c r="F20" s="210">
        <f>SUM(G20:P20)</f>
        <v>6247</v>
      </c>
      <c r="G20" s="478">
        <v>1328</v>
      </c>
      <c r="H20" s="246">
        <v>2724</v>
      </c>
      <c r="I20" s="223">
        <v>1112</v>
      </c>
      <c r="J20" s="223">
        <v>223</v>
      </c>
      <c r="K20" s="223">
        <v>328</v>
      </c>
      <c r="L20" s="223">
        <v>152</v>
      </c>
      <c r="M20" s="223">
        <v>143</v>
      </c>
      <c r="N20" s="223">
        <v>51</v>
      </c>
      <c r="O20" s="223">
        <v>92</v>
      </c>
      <c r="P20" s="479">
        <v>94</v>
      </c>
      <c r="S20" s="250"/>
      <c r="T20" s="37"/>
    </row>
    <row r="21" spans="1:20" s="34" customFormat="1" ht="30" customHeight="1">
      <c r="A21" s="29"/>
      <c r="B21" s="833" t="s">
        <v>79</v>
      </c>
      <c r="C21" s="834"/>
      <c r="D21" s="835"/>
      <c r="E21" s="836"/>
      <c r="F21" s="480">
        <f>SUM(G21:P21)</f>
        <v>696</v>
      </c>
      <c r="G21" s="482">
        <v>295</v>
      </c>
      <c r="H21" s="481">
        <v>293</v>
      </c>
      <c r="I21" s="483">
        <v>53</v>
      </c>
      <c r="J21" s="483">
        <v>12</v>
      </c>
      <c r="K21" s="483">
        <v>36</v>
      </c>
      <c r="L21" s="483">
        <v>0</v>
      </c>
      <c r="M21" s="483">
        <v>2</v>
      </c>
      <c r="N21" s="483">
        <v>2</v>
      </c>
      <c r="O21" s="483">
        <v>0</v>
      </c>
      <c r="P21" s="484">
        <v>3</v>
      </c>
      <c r="S21" s="250"/>
      <c r="T21" s="37"/>
    </row>
    <row r="22" spans="1:20" s="34" customFormat="1" ht="30" customHeight="1">
      <c r="A22" s="29"/>
      <c r="B22" s="822" t="s">
        <v>57</v>
      </c>
      <c r="C22" s="823"/>
      <c r="D22" s="824"/>
      <c r="E22" s="825"/>
      <c r="F22" s="403">
        <f>SUM(G22:P22)</f>
        <v>6943</v>
      </c>
      <c r="G22" s="144">
        <f t="shared" ref="G22:P22" si="3">SUM(G20:G21)</f>
        <v>1623</v>
      </c>
      <c r="H22" s="143">
        <f>SUM(H20:H21)</f>
        <v>3017</v>
      </c>
      <c r="I22" s="144">
        <f t="shared" si="3"/>
        <v>1165</v>
      </c>
      <c r="J22" s="144">
        <f t="shared" si="3"/>
        <v>235</v>
      </c>
      <c r="K22" s="144">
        <f t="shared" si="3"/>
        <v>364</v>
      </c>
      <c r="L22" s="144">
        <f t="shared" si="3"/>
        <v>152</v>
      </c>
      <c r="M22" s="144">
        <f t="shared" si="3"/>
        <v>145</v>
      </c>
      <c r="N22" s="144">
        <f t="shared" si="3"/>
        <v>53</v>
      </c>
      <c r="O22" s="144">
        <f t="shared" si="3"/>
        <v>92</v>
      </c>
      <c r="P22" s="404">
        <f t="shared" si="3"/>
        <v>97</v>
      </c>
      <c r="S22" s="251"/>
      <c r="T22" s="37"/>
    </row>
    <row r="23" spans="1:20" s="34" customFormat="1" ht="30" customHeight="1">
      <c r="A23" s="29"/>
      <c r="B23" s="833" t="s">
        <v>130</v>
      </c>
      <c r="C23" s="834"/>
      <c r="D23" s="835"/>
      <c r="E23" s="836"/>
      <c r="F23" s="461">
        <f>F22/$F22*100</f>
        <v>100</v>
      </c>
      <c r="G23" s="406">
        <f>G22/$F22*100</f>
        <v>23.376062220941957</v>
      </c>
      <c r="H23" s="405">
        <f>H22/$F22*100</f>
        <v>43.453838398386864</v>
      </c>
      <c r="I23" s="406">
        <f t="shared" ref="I23:P23" si="4">I22/$F22*100</f>
        <v>16.77949013394786</v>
      </c>
      <c r="J23" s="406">
        <f t="shared" si="4"/>
        <v>3.3847040184358348</v>
      </c>
      <c r="K23" s="406">
        <f t="shared" si="4"/>
        <v>5.2426904796197613</v>
      </c>
      <c r="L23" s="406">
        <f t="shared" si="4"/>
        <v>2.1892553651159439</v>
      </c>
      <c r="M23" s="406">
        <f t="shared" si="4"/>
        <v>2.0884343943540258</v>
      </c>
      <c r="N23" s="406">
        <f t="shared" si="4"/>
        <v>0.76335877862595414</v>
      </c>
      <c r="O23" s="406">
        <f t="shared" si="4"/>
        <v>1.3250756157280714</v>
      </c>
      <c r="P23" s="407">
        <f t="shared" si="4"/>
        <v>1.3970905948437276</v>
      </c>
      <c r="S23" s="252"/>
      <c r="T23" s="37"/>
    </row>
    <row r="24" spans="1:20" s="34" customFormat="1" ht="30" customHeight="1">
      <c r="A24" s="29"/>
      <c r="B24" s="822" t="s">
        <v>104</v>
      </c>
      <c r="C24" s="823"/>
      <c r="D24" s="824"/>
      <c r="E24" s="825"/>
      <c r="F24" s="402">
        <v>6939</v>
      </c>
      <c r="G24" s="409">
        <v>1645</v>
      </c>
      <c r="H24" s="408">
        <v>2949</v>
      </c>
      <c r="I24" s="410">
        <v>1189</v>
      </c>
      <c r="J24" s="410">
        <v>235</v>
      </c>
      <c r="K24" s="410">
        <v>343</v>
      </c>
      <c r="L24" s="410">
        <v>166</v>
      </c>
      <c r="M24" s="410">
        <v>163</v>
      </c>
      <c r="N24" s="410">
        <v>62</v>
      </c>
      <c r="O24" s="410">
        <v>81</v>
      </c>
      <c r="P24" s="411">
        <v>106</v>
      </c>
      <c r="R24" s="564"/>
      <c r="S24" s="250"/>
      <c r="T24" s="37"/>
    </row>
    <row r="25" spans="1:20" s="34" customFormat="1" ht="30" customHeight="1" thickBot="1">
      <c r="A25" s="29"/>
      <c r="B25" s="740" t="s">
        <v>131</v>
      </c>
      <c r="C25" s="826"/>
      <c r="D25" s="827"/>
      <c r="E25" s="828"/>
      <c r="F25" s="460">
        <v>100</v>
      </c>
      <c r="G25" s="413">
        <v>23.706585963395302</v>
      </c>
      <c r="H25" s="412">
        <v>42.498919152615649</v>
      </c>
      <c r="I25" s="414">
        <v>17.135033866551378</v>
      </c>
      <c r="J25" s="414">
        <v>3.3866551376279004</v>
      </c>
      <c r="K25" s="414">
        <v>4.9430753710909352</v>
      </c>
      <c r="L25" s="414">
        <v>2.3922755440265169</v>
      </c>
      <c r="M25" s="414">
        <v>2.3490416486525434</v>
      </c>
      <c r="N25" s="414">
        <v>0.89350050439544604</v>
      </c>
      <c r="O25" s="414">
        <v>1.1673151750972763</v>
      </c>
      <c r="P25" s="415">
        <v>1.5275976365470529</v>
      </c>
      <c r="S25" s="180"/>
      <c r="T25" s="37"/>
    </row>
    <row r="26" spans="1:20" s="34" customFormat="1" ht="6" customHeight="1">
      <c r="A26" s="29"/>
      <c r="B26" s="179"/>
      <c r="C26" s="97"/>
      <c r="D26" s="97"/>
      <c r="E26" s="180"/>
      <c r="F26" s="180"/>
      <c r="G26" s="180"/>
      <c r="H26" s="181"/>
      <c r="I26" s="180"/>
      <c r="J26" s="180"/>
      <c r="K26" s="180"/>
      <c r="L26" s="180"/>
      <c r="M26" s="180"/>
      <c r="N26" s="180"/>
      <c r="O26" s="180"/>
      <c r="S26" s="37"/>
    </row>
    <row r="27" spans="1:20" s="34" customFormat="1" ht="18" customHeight="1">
      <c r="A27" s="29"/>
      <c r="B27" s="840"/>
      <c r="C27" s="841"/>
      <c r="H27" s="139"/>
      <c r="J27" s="139"/>
      <c r="K27" s="140"/>
      <c r="L27" s="140"/>
      <c r="M27" s="140"/>
      <c r="N27" s="140"/>
      <c r="O27" s="141"/>
      <c r="P27" s="571" t="s">
        <v>155</v>
      </c>
      <c r="S27" s="37"/>
    </row>
    <row r="28" spans="1:20" s="34" customFormat="1" ht="6.75" customHeight="1">
      <c r="A28" s="29"/>
      <c r="B28" s="451"/>
      <c r="C28" s="452"/>
      <c r="H28" s="139"/>
      <c r="J28" s="139"/>
      <c r="K28" s="140"/>
      <c r="L28" s="140"/>
      <c r="M28" s="140"/>
      <c r="N28" s="140"/>
      <c r="O28" s="141"/>
      <c r="P28" s="418"/>
      <c r="S28" s="37"/>
    </row>
    <row r="29" spans="1:20" s="34" customFormat="1" ht="6" hidden="1" customHeight="1">
      <c r="A29" s="29"/>
      <c r="B29" s="559"/>
      <c r="C29" s="558"/>
      <c r="D29" s="561"/>
      <c r="E29" s="561"/>
      <c r="F29" s="561"/>
      <c r="G29" s="561"/>
      <c r="H29" s="562"/>
      <c r="I29" s="561"/>
      <c r="J29" s="562"/>
      <c r="K29" s="541"/>
      <c r="L29" s="541"/>
      <c r="M29" s="140"/>
      <c r="N29" s="140"/>
      <c r="O29" s="141"/>
      <c r="P29" s="418"/>
      <c r="S29" s="37"/>
    </row>
    <row r="30" spans="1:20" s="56" customFormat="1" ht="11.25" customHeight="1">
      <c r="B30" s="54"/>
      <c r="C30" s="96"/>
      <c r="D30" s="97"/>
      <c r="E30" s="98"/>
      <c r="F30" s="98"/>
      <c r="G30" s="248"/>
      <c r="H30" s="248"/>
      <c r="I30" s="98"/>
      <c r="J30" s="248"/>
      <c r="K30" s="249"/>
      <c r="L30" s="249"/>
      <c r="M30" s="249"/>
      <c r="N30" s="249"/>
      <c r="O30" s="249"/>
      <c r="P30" s="249"/>
      <c r="Q30" s="98"/>
      <c r="R30" s="98"/>
      <c r="S30" s="98"/>
      <c r="T30" s="98"/>
    </row>
    <row r="31" spans="1:20" s="56" customFormat="1" ht="80.25" customHeight="1">
      <c r="B31" s="817" t="s">
        <v>193</v>
      </c>
      <c r="C31" s="817"/>
      <c r="D31" s="817"/>
      <c r="E31" s="817"/>
      <c r="F31" s="817"/>
      <c r="G31" s="817"/>
      <c r="H31" s="817"/>
      <c r="I31" s="817"/>
      <c r="J31" s="817"/>
      <c r="K31" s="817"/>
      <c r="L31" s="817"/>
      <c r="M31" s="817"/>
      <c r="N31" s="817"/>
      <c r="O31" s="817"/>
      <c r="P31" s="817"/>
      <c r="Q31" s="102"/>
      <c r="R31" s="102"/>
      <c r="S31" s="91"/>
      <c r="T31" s="101"/>
    </row>
    <row r="32" spans="1:20" s="55" customFormat="1" ht="21" customHeight="1">
      <c r="B32" s="42"/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3"/>
    </row>
    <row r="33" spans="2:20" s="55" customFormat="1" ht="21" hidden="1" customHeight="1"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3"/>
    </row>
    <row r="34" spans="2:20" s="56" customFormat="1" ht="21" customHeight="1">
      <c r="B34" s="42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3"/>
    </row>
    <row r="35" spans="2:20" s="56" customFormat="1" ht="21" customHeight="1"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3"/>
    </row>
    <row r="36" spans="2:20" s="55" customFormat="1" ht="21" customHeight="1">
      <c r="B36" s="42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3"/>
    </row>
    <row r="37" spans="2:20" s="55" customFormat="1" ht="21" customHeight="1"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3"/>
    </row>
    <row r="38" spans="2:20" s="57" customFormat="1" ht="21" customHeight="1">
      <c r="B38" s="42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1"/>
    </row>
    <row r="39" spans="2:20" s="57" customFormat="1" ht="21" customHeight="1">
      <c r="B39" s="39"/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1"/>
    </row>
  </sheetData>
  <mergeCells count="18">
    <mergeCell ref="N2:P2"/>
    <mergeCell ref="B16:P16"/>
    <mergeCell ref="B27:C27"/>
    <mergeCell ref="L3:P3"/>
    <mergeCell ref="B9:B10"/>
    <mergeCell ref="B5:B6"/>
    <mergeCell ref="B7:B8"/>
    <mergeCell ref="D3:G3"/>
    <mergeCell ref="H3:K3"/>
    <mergeCell ref="C3:C4"/>
    <mergeCell ref="B31:P31"/>
    <mergeCell ref="B19:E19"/>
    <mergeCell ref="B24:E24"/>
    <mergeCell ref="B25:E25"/>
    <mergeCell ref="B20:E20"/>
    <mergeCell ref="B21:E21"/>
    <mergeCell ref="B22:E22"/>
    <mergeCell ref="B23:E23"/>
  </mergeCells>
  <phoneticPr fontId="22"/>
  <printOptions horizontalCentered="1"/>
  <pageMargins left="0.59055118110236227" right="0.59055118110236227" top="0.78740157480314965" bottom="0.78740157480314965" header="0.51181102362204722" footer="0.51181102362204722"/>
  <pageSetup paperSize="9" scale="75" orientation="portrait" r:id="rId1"/>
  <headerFooter alignWithMargins="0">
    <oddFooter>&amp;C&amp;A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  <pageSetUpPr fitToPage="1"/>
  </sheetPr>
  <dimension ref="A1:P38"/>
  <sheetViews>
    <sheetView showGridLines="0" view="pageBreakPreview" zoomScale="75" zoomScaleNormal="75" zoomScaleSheetLayoutView="75" workbookViewId="0">
      <selection activeCell="B4" sqref="B4"/>
    </sheetView>
  </sheetViews>
  <sheetFormatPr defaultRowHeight="13.5"/>
  <cols>
    <col min="1" max="1" width="3.5" customWidth="1"/>
    <col min="2" max="3" width="4.5" customWidth="1"/>
    <col min="4" max="9" width="10.625" customWidth="1"/>
    <col min="10" max="10" width="9.875" customWidth="1"/>
    <col min="11" max="11" width="9.25" customWidth="1"/>
    <col min="12" max="15" width="6.875" customWidth="1"/>
    <col min="16" max="16" width="2.125" customWidth="1"/>
  </cols>
  <sheetData>
    <row r="1" spans="1:15" ht="21" customHeight="1">
      <c r="A1" s="9"/>
      <c r="B1" s="8"/>
      <c r="C1" s="8"/>
      <c r="D1" s="8"/>
      <c r="E1" s="8"/>
      <c r="F1" s="11"/>
      <c r="G1" s="11"/>
      <c r="H1" s="8"/>
      <c r="I1" s="8"/>
      <c r="J1" s="8"/>
      <c r="K1" s="8"/>
      <c r="L1" s="8"/>
      <c r="M1" s="7"/>
      <c r="N1" s="8"/>
      <c r="O1" s="7"/>
    </row>
    <row r="2" spans="1:15" ht="30" customHeight="1">
      <c r="B2" s="856" t="s">
        <v>216</v>
      </c>
      <c r="C2" s="857"/>
      <c r="D2" s="857"/>
      <c r="E2" s="857"/>
      <c r="F2" s="857"/>
      <c r="G2" s="857"/>
      <c r="H2" s="857"/>
      <c r="I2" s="858"/>
      <c r="J2" s="634" t="s">
        <v>163</v>
      </c>
      <c r="K2" s="634"/>
      <c r="L2" s="634"/>
      <c r="M2" s="634"/>
      <c r="N2" s="634"/>
      <c r="O2" s="634"/>
    </row>
    <row r="3" spans="1:15" ht="29.25" customHeight="1">
      <c r="A3" s="9"/>
      <c r="B3" s="12"/>
      <c r="C3" s="8"/>
      <c r="D3" s="8"/>
      <c r="E3" s="8"/>
      <c r="F3" s="8"/>
      <c r="G3" s="8"/>
      <c r="H3" s="8"/>
      <c r="I3" s="573"/>
      <c r="J3" s="634"/>
      <c r="K3" s="634"/>
      <c r="L3" s="634"/>
      <c r="M3" s="634"/>
      <c r="N3" s="634"/>
      <c r="O3" s="634"/>
    </row>
    <row r="4" spans="1:15" ht="35.25" customHeight="1" thickBot="1">
      <c r="A4" s="22" t="s">
        <v>36</v>
      </c>
      <c r="B4" s="23"/>
      <c r="C4" s="23"/>
      <c r="D4" s="24"/>
      <c r="E4" s="24"/>
      <c r="F4" s="24"/>
      <c r="G4" s="25"/>
      <c r="H4" s="24"/>
      <c r="I4" s="24"/>
      <c r="J4" s="52"/>
      <c r="K4" s="254" t="s">
        <v>118</v>
      </c>
      <c r="M4" s="25"/>
      <c r="N4" s="25"/>
      <c r="O4" s="25"/>
    </row>
    <row r="5" spans="1:15" ht="20.25" customHeight="1">
      <c r="A5" s="6"/>
      <c r="B5" s="863" t="s">
        <v>37</v>
      </c>
      <c r="C5" s="864"/>
      <c r="D5" s="689" t="s">
        <v>38</v>
      </c>
      <c r="E5" s="660" t="s">
        <v>151</v>
      </c>
      <c r="F5" s="660" t="s">
        <v>132</v>
      </c>
      <c r="G5" s="660" t="s">
        <v>133</v>
      </c>
      <c r="H5" s="660" t="s">
        <v>152</v>
      </c>
      <c r="I5" s="660" t="s">
        <v>8</v>
      </c>
      <c r="J5" s="660" t="s">
        <v>39</v>
      </c>
      <c r="K5" s="667" t="s">
        <v>40</v>
      </c>
      <c r="L5" s="778" t="s">
        <v>72</v>
      </c>
      <c r="M5" s="869"/>
      <c r="N5" s="869"/>
      <c r="O5" s="870"/>
    </row>
    <row r="6" spans="1:15" ht="20.25" customHeight="1">
      <c r="A6" s="6"/>
      <c r="B6" s="865"/>
      <c r="C6" s="866"/>
      <c r="D6" s="690"/>
      <c r="E6" s="661"/>
      <c r="F6" s="661"/>
      <c r="G6" s="661"/>
      <c r="H6" s="661"/>
      <c r="I6" s="661"/>
      <c r="J6" s="661"/>
      <c r="K6" s="668"/>
      <c r="L6" s="871"/>
      <c r="M6" s="872"/>
      <c r="N6" s="872"/>
      <c r="O6" s="873"/>
    </row>
    <row r="7" spans="1:15" ht="20.25" customHeight="1">
      <c r="A7" s="6"/>
      <c r="B7" s="865"/>
      <c r="C7" s="866"/>
      <c r="D7" s="690"/>
      <c r="E7" s="661"/>
      <c r="F7" s="661"/>
      <c r="G7" s="661"/>
      <c r="H7" s="661"/>
      <c r="I7" s="661"/>
      <c r="J7" s="661"/>
      <c r="K7" s="668"/>
      <c r="L7" s="789" t="s">
        <v>43</v>
      </c>
      <c r="M7" s="790"/>
      <c r="N7" s="791"/>
      <c r="O7" s="106" t="s">
        <v>44</v>
      </c>
    </row>
    <row r="8" spans="1:15" ht="20.25" customHeight="1" thickBot="1">
      <c r="A8" s="6"/>
      <c r="B8" s="867"/>
      <c r="C8" s="868"/>
      <c r="D8" s="20" t="s">
        <v>90</v>
      </c>
      <c r="E8" s="21" t="s">
        <v>91</v>
      </c>
      <c r="F8" s="21" t="s">
        <v>92</v>
      </c>
      <c r="G8" s="21" t="s">
        <v>93</v>
      </c>
      <c r="H8" s="21" t="s">
        <v>94</v>
      </c>
      <c r="I8" s="21" t="s">
        <v>95</v>
      </c>
      <c r="J8" s="21" t="s">
        <v>96</v>
      </c>
      <c r="K8" s="103" t="s">
        <v>41</v>
      </c>
      <c r="L8" s="104"/>
      <c r="M8" s="107" t="s">
        <v>45</v>
      </c>
      <c r="N8" s="108" t="s">
        <v>46</v>
      </c>
      <c r="O8" s="105" t="s">
        <v>73</v>
      </c>
    </row>
    <row r="9" spans="1:15" ht="20.25" customHeight="1">
      <c r="A9" s="16"/>
      <c r="B9" s="677">
        <v>25.3</v>
      </c>
      <c r="C9" s="678"/>
      <c r="D9" s="190">
        <v>387</v>
      </c>
      <c r="E9" s="162">
        <v>50</v>
      </c>
      <c r="F9" s="162">
        <v>52</v>
      </c>
      <c r="G9" s="162">
        <v>2</v>
      </c>
      <c r="H9" s="162">
        <v>4</v>
      </c>
      <c r="I9" s="162">
        <v>61</v>
      </c>
      <c r="J9" s="163">
        <v>218</v>
      </c>
      <c r="K9" s="165">
        <v>0</v>
      </c>
      <c r="L9" s="795">
        <v>12.919896640826872</v>
      </c>
      <c r="M9" s="903">
        <v>16</v>
      </c>
      <c r="N9" s="904">
        <v>9.4</v>
      </c>
      <c r="O9" s="901">
        <v>16.5</v>
      </c>
    </row>
    <row r="10" spans="1:15" ht="20.25" customHeight="1">
      <c r="A10" s="13"/>
      <c r="B10" s="679"/>
      <c r="C10" s="680"/>
      <c r="D10" s="453">
        <v>100</v>
      </c>
      <c r="E10" s="262">
        <v>12.919896640826872</v>
      </c>
      <c r="F10" s="262">
        <v>13.436692506459949</v>
      </c>
      <c r="G10" s="262">
        <v>0.516795865633075</v>
      </c>
      <c r="H10" s="262">
        <v>1.03359173126615</v>
      </c>
      <c r="I10" s="262">
        <v>15.762273901808785</v>
      </c>
      <c r="J10" s="263">
        <v>56.330749354005171</v>
      </c>
      <c r="K10" s="265">
        <v>0</v>
      </c>
      <c r="L10" s="788"/>
      <c r="M10" s="898"/>
      <c r="N10" s="900"/>
      <c r="O10" s="902"/>
    </row>
    <row r="11" spans="1:15" ht="20.25" customHeight="1">
      <c r="A11" s="15"/>
      <c r="B11" s="695">
        <v>26.3</v>
      </c>
      <c r="C11" s="696"/>
      <c r="D11" s="164">
        <v>321</v>
      </c>
      <c r="E11" s="162">
        <v>45</v>
      </c>
      <c r="F11" s="162">
        <v>59</v>
      </c>
      <c r="G11" s="162">
        <v>1</v>
      </c>
      <c r="H11" s="162">
        <v>0</v>
      </c>
      <c r="I11" s="162">
        <v>59</v>
      </c>
      <c r="J11" s="163">
        <v>157</v>
      </c>
      <c r="K11" s="165">
        <v>0</v>
      </c>
      <c r="L11" s="787">
        <v>14.018691588785046</v>
      </c>
      <c r="M11" s="859">
        <v>14.035087719298245</v>
      </c>
      <c r="N11" s="899">
        <v>14.000000000000002</v>
      </c>
      <c r="O11" s="784">
        <v>16.399999999999999</v>
      </c>
    </row>
    <row r="12" spans="1:15" ht="20.25" customHeight="1">
      <c r="A12" s="74"/>
      <c r="B12" s="679"/>
      <c r="C12" s="680"/>
      <c r="D12" s="459">
        <v>100</v>
      </c>
      <c r="E12" s="277">
        <v>14.018691588785046</v>
      </c>
      <c r="F12" s="277">
        <v>18.380062305295951</v>
      </c>
      <c r="G12" s="277">
        <v>0.3115264797507788</v>
      </c>
      <c r="H12" s="277">
        <v>0</v>
      </c>
      <c r="I12" s="277">
        <v>18.380062305295951</v>
      </c>
      <c r="J12" s="278">
        <v>48.909657320872277</v>
      </c>
      <c r="K12" s="279">
        <v>0</v>
      </c>
      <c r="L12" s="788"/>
      <c r="M12" s="898"/>
      <c r="N12" s="900"/>
      <c r="O12" s="785"/>
    </row>
    <row r="13" spans="1:15" ht="20.25" customHeight="1">
      <c r="A13" s="15"/>
      <c r="B13" s="695">
        <v>27.3</v>
      </c>
      <c r="C13" s="696"/>
      <c r="D13" s="190">
        <v>373</v>
      </c>
      <c r="E13" s="191">
        <v>61</v>
      </c>
      <c r="F13" s="191">
        <v>51</v>
      </c>
      <c r="G13" s="191">
        <v>0</v>
      </c>
      <c r="H13" s="191">
        <v>5</v>
      </c>
      <c r="I13" s="191">
        <v>55</v>
      </c>
      <c r="J13" s="192">
        <v>201</v>
      </c>
      <c r="K13" s="193">
        <v>0</v>
      </c>
      <c r="L13" s="787">
        <v>16.353887399463808</v>
      </c>
      <c r="M13" s="859">
        <v>13.513513513513514</v>
      </c>
      <c r="N13" s="899">
        <v>19.148936170212767</v>
      </c>
      <c r="O13" s="784">
        <v>16.8</v>
      </c>
    </row>
    <row r="14" spans="1:15" ht="20.25" customHeight="1">
      <c r="A14" s="74"/>
      <c r="B14" s="679"/>
      <c r="C14" s="680"/>
      <c r="D14" s="459">
        <v>100</v>
      </c>
      <c r="E14" s="277">
        <v>16.353887399463808</v>
      </c>
      <c r="F14" s="277">
        <v>13.672922252010725</v>
      </c>
      <c r="G14" s="277">
        <v>0</v>
      </c>
      <c r="H14" s="277">
        <v>1.3404825737265416</v>
      </c>
      <c r="I14" s="277">
        <v>14.745308310991955</v>
      </c>
      <c r="J14" s="278">
        <v>53.887399463806972</v>
      </c>
      <c r="K14" s="279">
        <v>0</v>
      </c>
      <c r="L14" s="788"/>
      <c r="M14" s="898"/>
      <c r="N14" s="900"/>
      <c r="O14" s="785"/>
    </row>
    <row r="15" spans="1:15" ht="20.25" customHeight="1">
      <c r="A15" s="195"/>
      <c r="B15" s="695">
        <v>28.3</v>
      </c>
      <c r="C15" s="696"/>
      <c r="D15" s="190">
        <v>360</v>
      </c>
      <c r="E15" s="191">
        <v>48</v>
      </c>
      <c r="F15" s="191">
        <v>53</v>
      </c>
      <c r="G15" s="191">
        <v>0</v>
      </c>
      <c r="H15" s="191">
        <v>8</v>
      </c>
      <c r="I15" s="191">
        <v>56</v>
      </c>
      <c r="J15" s="192">
        <v>195</v>
      </c>
      <c r="K15" s="193">
        <v>0</v>
      </c>
      <c r="L15" s="787">
        <v>13.333333333333334</v>
      </c>
      <c r="M15" s="859">
        <v>12.121212121212121</v>
      </c>
      <c r="N15" s="899">
        <v>14.358974358974358</v>
      </c>
      <c r="O15" s="784">
        <v>17.5</v>
      </c>
    </row>
    <row r="16" spans="1:15" ht="20.25" customHeight="1">
      <c r="A16" s="195"/>
      <c r="B16" s="679"/>
      <c r="C16" s="680"/>
      <c r="D16" s="459">
        <v>100</v>
      </c>
      <c r="E16" s="277">
        <v>13.333333333333334</v>
      </c>
      <c r="F16" s="277">
        <v>14.722222222222223</v>
      </c>
      <c r="G16" s="277">
        <v>0</v>
      </c>
      <c r="H16" s="277">
        <v>2.2222222222222223</v>
      </c>
      <c r="I16" s="277">
        <v>15.555555555555555</v>
      </c>
      <c r="J16" s="278">
        <v>54.166666666666664</v>
      </c>
      <c r="K16" s="279">
        <v>0</v>
      </c>
      <c r="L16" s="788"/>
      <c r="M16" s="898"/>
      <c r="N16" s="900"/>
      <c r="O16" s="785"/>
    </row>
    <row r="17" spans="1:16" ht="20.25" customHeight="1">
      <c r="A17" s="15"/>
      <c r="B17" s="695">
        <v>29.3</v>
      </c>
      <c r="C17" s="874"/>
      <c r="D17" s="190">
        <v>333</v>
      </c>
      <c r="E17" s="191">
        <v>41</v>
      </c>
      <c r="F17" s="191">
        <v>48</v>
      </c>
      <c r="G17" s="191">
        <v>0</v>
      </c>
      <c r="H17" s="191">
        <v>3</v>
      </c>
      <c r="I17" s="191">
        <v>56</v>
      </c>
      <c r="J17" s="192">
        <v>185</v>
      </c>
      <c r="K17" s="193">
        <v>0</v>
      </c>
      <c r="L17" s="787">
        <v>12.312312312312311</v>
      </c>
      <c r="M17" s="859">
        <v>12.790697674418606</v>
      </c>
      <c r="N17" s="899">
        <v>11.801242236024844</v>
      </c>
      <c r="O17" s="784">
        <v>17.7</v>
      </c>
    </row>
    <row r="18" spans="1:16" ht="20.25" customHeight="1">
      <c r="A18" s="74"/>
      <c r="B18" s="877"/>
      <c r="C18" s="878"/>
      <c r="D18" s="453">
        <v>100</v>
      </c>
      <c r="E18" s="262">
        <v>12.312312312312311</v>
      </c>
      <c r="F18" s="262">
        <v>14.414414414414415</v>
      </c>
      <c r="G18" s="262">
        <v>0</v>
      </c>
      <c r="H18" s="262">
        <v>0.90090090090090091</v>
      </c>
      <c r="I18" s="262">
        <v>16.816816816816818</v>
      </c>
      <c r="J18" s="263">
        <v>55.555555555555557</v>
      </c>
      <c r="K18" s="265">
        <v>0</v>
      </c>
      <c r="L18" s="861"/>
      <c r="M18" s="860"/>
      <c r="N18" s="905"/>
      <c r="O18" s="862"/>
    </row>
    <row r="19" spans="1:16" ht="20.25" customHeight="1">
      <c r="A19" s="15"/>
      <c r="B19" s="695">
        <v>30.3</v>
      </c>
      <c r="C19" s="874"/>
      <c r="D19" s="164">
        <v>369</v>
      </c>
      <c r="E19" s="162">
        <v>43</v>
      </c>
      <c r="F19" s="162">
        <v>66</v>
      </c>
      <c r="G19" s="162">
        <v>0</v>
      </c>
      <c r="H19" s="162">
        <v>4</v>
      </c>
      <c r="I19" s="162">
        <v>51</v>
      </c>
      <c r="J19" s="163">
        <v>205</v>
      </c>
      <c r="K19" s="165">
        <v>0</v>
      </c>
      <c r="L19" s="787">
        <v>11.653116531165312</v>
      </c>
      <c r="M19" s="859">
        <v>6.5656565656565666</v>
      </c>
      <c r="N19" s="899">
        <v>17.543859649122805</v>
      </c>
      <c r="O19" s="811">
        <v>18.5</v>
      </c>
    </row>
    <row r="20" spans="1:16" ht="20.25" customHeight="1" thickBot="1">
      <c r="A20" s="74"/>
      <c r="B20" s="875"/>
      <c r="C20" s="876"/>
      <c r="D20" s="456">
        <v>100</v>
      </c>
      <c r="E20" s="274">
        <v>11.653116531165312</v>
      </c>
      <c r="F20" s="274">
        <v>17.886178861788618</v>
      </c>
      <c r="G20" s="274">
        <v>0</v>
      </c>
      <c r="H20" s="274">
        <v>1.084010840108401</v>
      </c>
      <c r="I20" s="274">
        <v>13.821138211382115</v>
      </c>
      <c r="J20" s="275">
        <v>55.555555555555557</v>
      </c>
      <c r="K20" s="476">
        <v>0</v>
      </c>
      <c r="L20" s="813"/>
      <c r="M20" s="883"/>
      <c r="N20" s="906"/>
      <c r="O20" s="882"/>
    </row>
    <row r="21" spans="1:16" ht="28.5" customHeight="1" thickTop="1">
      <c r="A21" s="18"/>
      <c r="B21" s="669">
        <v>31.3</v>
      </c>
      <c r="C21" s="670"/>
      <c r="D21" s="259">
        <f>SUM(E21:J21)</f>
        <v>338</v>
      </c>
      <c r="E21" s="260">
        <f t="shared" ref="E21:K21" si="0">SUM(E23,E24)</f>
        <v>36</v>
      </c>
      <c r="F21" s="260">
        <f t="shared" si="0"/>
        <v>35</v>
      </c>
      <c r="G21" s="260">
        <f t="shared" si="0"/>
        <v>2</v>
      </c>
      <c r="H21" s="260">
        <f t="shared" si="0"/>
        <v>6</v>
      </c>
      <c r="I21" s="260">
        <f t="shared" si="0"/>
        <v>71</v>
      </c>
      <c r="J21" s="260">
        <f t="shared" si="0"/>
        <v>188</v>
      </c>
      <c r="K21" s="261">
        <f t="shared" si="0"/>
        <v>0</v>
      </c>
      <c r="L21" s="880">
        <f>E22</f>
        <v>10.650887573964498</v>
      </c>
      <c r="M21" s="887">
        <f>E23/D23*100</f>
        <v>12.727272727272727</v>
      </c>
      <c r="N21" s="880">
        <f>E24/D24*100</f>
        <v>8.6705202312138727</v>
      </c>
      <c r="O21" s="675"/>
    </row>
    <row r="22" spans="1:16" ht="28.5" customHeight="1" thickBot="1">
      <c r="A22" s="18"/>
      <c r="B22" s="892"/>
      <c r="C22" s="893"/>
      <c r="D22" s="455">
        <f t="shared" ref="D22:K22" si="1">D21/$D21*100</f>
        <v>100</v>
      </c>
      <c r="E22" s="268">
        <f t="shared" si="1"/>
        <v>10.650887573964498</v>
      </c>
      <c r="F22" s="268">
        <f t="shared" si="1"/>
        <v>10.355029585798817</v>
      </c>
      <c r="G22" s="269">
        <f t="shared" si="1"/>
        <v>0.59171597633136097</v>
      </c>
      <c r="H22" s="270">
        <f t="shared" si="1"/>
        <v>1.7751479289940828</v>
      </c>
      <c r="I22" s="271">
        <f t="shared" si="1"/>
        <v>21.005917159763314</v>
      </c>
      <c r="J22" s="268">
        <f t="shared" si="1"/>
        <v>55.621301775147927</v>
      </c>
      <c r="K22" s="272">
        <f t="shared" si="1"/>
        <v>0</v>
      </c>
      <c r="L22" s="881"/>
      <c r="M22" s="888"/>
      <c r="N22" s="881"/>
      <c r="O22" s="879"/>
    </row>
    <row r="23" spans="1:16" ht="22.5" customHeight="1" thickTop="1">
      <c r="A23" s="19"/>
      <c r="B23" s="896" t="s">
        <v>45</v>
      </c>
      <c r="C23" s="897"/>
      <c r="D23" s="164">
        <f>SUM(E23:J23)</f>
        <v>165</v>
      </c>
      <c r="E23" s="162">
        <v>21</v>
      </c>
      <c r="F23" s="162">
        <v>18</v>
      </c>
      <c r="G23" s="162">
        <v>0</v>
      </c>
      <c r="H23" s="162">
        <v>5</v>
      </c>
      <c r="I23" s="162">
        <v>43</v>
      </c>
      <c r="J23" s="163">
        <v>78</v>
      </c>
      <c r="K23" s="166">
        <v>0</v>
      </c>
      <c r="L23" s="816"/>
      <c r="M23" s="889"/>
      <c r="N23" s="889"/>
      <c r="O23" s="889"/>
    </row>
    <row r="24" spans="1:16" ht="22.5" customHeight="1" thickBot="1">
      <c r="A24" s="19"/>
      <c r="B24" s="894" t="s">
        <v>46</v>
      </c>
      <c r="C24" s="895"/>
      <c r="D24" s="173">
        <f>SUM(E24:J24)</f>
        <v>173</v>
      </c>
      <c r="E24" s="174">
        <v>15</v>
      </c>
      <c r="F24" s="174">
        <v>17</v>
      </c>
      <c r="G24" s="174">
        <v>2</v>
      </c>
      <c r="H24" s="174">
        <v>1</v>
      </c>
      <c r="I24" s="174">
        <v>28</v>
      </c>
      <c r="J24" s="175">
        <v>110</v>
      </c>
      <c r="K24" s="544">
        <v>0</v>
      </c>
      <c r="L24" s="807"/>
      <c r="M24" s="890"/>
      <c r="N24" s="890"/>
      <c r="O24" s="890"/>
    </row>
    <row r="25" spans="1:16" ht="48.75" customHeight="1" thickTop="1">
      <c r="A25" s="10"/>
      <c r="B25" s="885"/>
      <c r="C25" s="886"/>
      <c r="D25" s="153"/>
      <c r="E25" s="153"/>
      <c r="F25" s="554"/>
      <c r="G25" s="557" t="s">
        <v>154</v>
      </c>
      <c r="H25" s="891" t="s">
        <v>169</v>
      </c>
      <c r="I25" s="891"/>
      <c r="J25" s="891"/>
      <c r="K25" s="891"/>
      <c r="L25" s="891"/>
      <c r="M25" s="891"/>
      <c r="N25" s="891"/>
      <c r="O25" s="891"/>
    </row>
    <row r="26" spans="1:16" ht="15" customHeight="1">
      <c r="A26" s="10"/>
      <c r="B26" s="542"/>
      <c r="C26" s="535"/>
      <c r="D26" s="153"/>
      <c r="E26" s="153"/>
      <c r="F26" s="153"/>
      <c r="G26" s="543"/>
      <c r="H26" s="543"/>
      <c r="I26" s="543"/>
      <c r="J26" s="543"/>
      <c r="K26" s="543"/>
      <c r="L26" s="543"/>
      <c r="M26" s="543"/>
      <c r="N26" s="543"/>
      <c r="O26" s="543"/>
    </row>
    <row r="27" spans="1:16" ht="62.25" customHeight="1">
      <c r="A27" s="10"/>
      <c r="B27" s="804" t="s">
        <v>194</v>
      </c>
      <c r="C27" s="804"/>
      <c r="D27" s="804"/>
      <c r="E27" s="804"/>
      <c r="F27" s="804"/>
      <c r="G27" s="804"/>
      <c r="H27" s="804"/>
      <c r="I27" s="804"/>
      <c r="J27" s="804"/>
      <c r="K27" s="804"/>
      <c r="L27" s="543"/>
      <c r="M27" s="543"/>
      <c r="N27" s="543"/>
      <c r="O27" s="543"/>
    </row>
    <row r="28" spans="1:16" ht="19.5" customHeight="1">
      <c r="A28" s="10"/>
      <c r="B28" s="886"/>
      <c r="C28" s="886"/>
      <c r="D28" s="153"/>
      <c r="E28" s="153"/>
      <c r="F28" s="153"/>
      <c r="G28" s="543"/>
      <c r="H28" s="543"/>
      <c r="I28" s="543"/>
      <c r="J28" s="543"/>
      <c r="K28" s="543"/>
      <c r="L28" s="543"/>
      <c r="M28" s="543"/>
      <c r="N28" s="543"/>
      <c r="O28" s="543"/>
    </row>
    <row r="29" spans="1:16" ht="57" customHeight="1">
      <c r="A29" s="85" t="s">
        <v>68</v>
      </c>
      <c r="B29" s="814" t="s">
        <v>195</v>
      </c>
      <c r="C29" s="814"/>
      <c r="D29" s="814"/>
      <c r="E29" s="814"/>
      <c r="F29" s="814"/>
      <c r="G29" s="814"/>
      <c r="H29" s="814"/>
      <c r="I29" s="814"/>
      <c r="J29" s="328"/>
      <c r="K29" s="328"/>
      <c r="L29" s="328"/>
      <c r="M29" s="328"/>
      <c r="N29" s="328"/>
      <c r="O29" s="77"/>
      <c r="P29" s="88"/>
    </row>
    <row r="30" spans="1:16" s="88" customFormat="1" ht="19.5" customHeight="1">
      <c r="A30" s="76"/>
      <c r="B30" s="255"/>
      <c r="C30" s="255"/>
      <c r="D30" s="255"/>
      <c r="E30" s="255"/>
      <c r="F30" s="255"/>
      <c r="G30" s="255"/>
      <c r="H30" s="255"/>
      <c r="I30" s="328"/>
      <c r="J30" s="328"/>
      <c r="K30" s="328"/>
      <c r="L30" s="328"/>
      <c r="M30" s="328"/>
      <c r="N30" s="328"/>
      <c r="O30" s="77"/>
    </row>
    <row r="31" spans="1:16" s="88" customFormat="1" ht="57" customHeight="1">
      <c r="A31" s="85" t="s">
        <v>97</v>
      </c>
      <c r="B31" s="662" t="s">
        <v>196</v>
      </c>
      <c r="C31" s="662"/>
      <c r="D31" s="662"/>
      <c r="E31" s="662"/>
      <c r="F31" s="662"/>
      <c r="G31" s="662"/>
      <c r="H31" s="662"/>
      <c r="I31" s="662"/>
      <c r="J31" s="328"/>
      <c r="K31" s="328"/>
      <c r="L31" s="328"/>
      <c r="M31" s="328"/>
      <c r="N31" s="328"/>
      <c r="O31" s="77"/>
    </row>
    <row r="32" spans="1:16" s="88" customFormat="1" ht="19.5" customHeight="1">
      <c r="A32" s="85"/>
      <c r="B32" s="487"/>
      <c r="C32" s="255"/>
      <c r="D32" s="255"/>
      <c r="E32" s="255"/>
      <c r="F32" s="255"/>
      <c r="G32" s="255"/>
      <c r="H32" s="255"/>
      <c r="I32" s="328"/>
      <c r="J32" s="328"/>
      <c r="K32" s="328"/>
      <c r="L32" s="328"/>
      <c r="M32" s="328"/>
      <c r="N32" s="328"/>
      <c r="O32" s="77"/>
    </row>
    <row r="33" spans="1:16" s="88" customFormat="1" ht="57" customHeight="1">
      <c r="A33" s="85" t="s">
        <v>98</v>
      </c>
      <c r="B33" s="662" t="s">
        <v>197</v>
      </c>
      <c r="C33" s="662"/>
      <c r="D33" s="662"/>
      <c r="E33" s="662"/>
      <c r="F33" s="662"/>
      <c r="G33" s="662"/>
      <c r="H33" s="662"/>
      <c r="I33" s="662"/>
      <c r="J33" s="328"/>
      <c r="K33" s="328"/>
      <c r="L33" s="328"/>
      <c r="M33" s="328"/>
      <c r="N33" s="328"/>
      <c r="O33" s="77"/>
    </row>
    <row r="34" spans="1:16" s="88" customFormat="1" ht="19.5" customHeight="1">
      <c r="A34" s="76"/>
      <c r="B34" s="327"/>
      <c r="C34" s="328"/>
      <c r="D34" s="328"/>
      <c r="E34" s="328"/>
      <c r="F34" s="328"/>
      <c r="G34" s="328"/>
      <c r="H34" s="328"/>
      <c r="I34" s="328"/>
      <c r="J34" s="328"/>
      <c r="K34" s="328"/>
      <c r="L34" s="328"/>
      <c r="M34" s="328"/>
      <c r="N34" s="328"/>
      <c r="O34" s="77"/>
    </row>
    <row r="35" spans="1:16" s="88" customFormat="1" ht="57" customHeight="1">
      <c r="A35" s="85" t="s">
        <v>70</v>
      </c>
      <c r="B35" s="814" t="s">
        <v>198</v>
      </c>
      <c r="C35" s="814"/>
      <c r="D35" s="814"/>
      <c r="E35" s="814"/>
      <c r="F35" s="814"/>
      <c r="G35" s="814"/>
      <c r="H35" s="814"/>
      <c r="I35" s="814"/>
      <c r="J35" s="328"/>
      <c r="K35" s="328"/>
      <c r="L35" s="328"/>
      <c r="M35" s="328"/>
      <c r="N35" s="328"/>
      <c r="O35" s="77"/>
    </row>
    <row r="36" spans="1:16" s="88" customFormat="1" ht="19.5" customHeight="1">
      <c r="A36" s="76"/>
      <c r="B36" s="327"/>
      <c r="C36" s="328"/>
      <c r="D36" s="328"/>
      <c r="E36" s="328"/>
      <c r="F36" s="328"/>
      <c r="G36" s="328"/>
      <c r="H36" s="328"/>
      <c r="I36" s="328"/>
      <c r="J36" s="328"/>
      <c r="K36" s="328"/>
      <c r="L36" s="328"/>
      <c r="M36" s="328"/>
      <c r="N36" s="328"/>
      <c r="O36" s="77"/>
    </row>
    <row r="37" spans="1:16" s="88" customFormat="1" ht="57" customHeight="1">
      <c r="A37" s="189" t="s">
        <v>109</v>
      </c>
      <c r="B37" s="884" t="s">
        <v>199</v>
      </c>
      <c r="C37" s="884"/>
      <c r="D37" s="884"/>
      <c r="E37" s="884"/>
      <c r="F37" s="884"/>
      <c r="G37" s="884"/>
      <c r="H37" s="884"/>
      <c r="I37" s="884"/>
      <c r="J37" s="884"/>
      <c r="K37" s="884"/>
      <c r="L37" s="884"/>
      <c r="M37" s="884"/>
      <c r="N37" s="884"/>
      <c r="O37" s="884"/>
      <c r="P37"/>
    </row>
    <row r="38" spans="1:16" ht="19.5" customHeight="1">
      <c r="A38" s="49"/>
    </row>
  </sheetData>
  <mergeCells count="63">
    <mergeCell ref="B35:I35"/>
    <mergeCell ref="B28:C28"/>
    <mergeCell ref="M9:M10"/>
    <mergeCell ref="N9:N10"/>
    <mergeCell ref="N17:N18"/>
    <mergeCell ref="N19:N20"/>
    <mergeCell ref="O9:O10"/>
    <mergeCell ref="L11:L12"/>
    <mergeCell ref="M11:M12"/>
    <mergeCell ref="N11:N12"/>
    <mergeCell ref="O11:O12"/>
    <mergeCell ref="O13:O14"/>
    <mergeCell ref="L15:L16"/>
    <mergeCell ref="M15:M16"/>
    <mergeCell ref="N15:N16"/>
    <mergeCell ref="O15:O16"/>
    <mergeCell ref="N13:N14"/>
    <mergeCell ref="L13:L14"/>
    <mergeCell ref="M13:M14"/>
    <mergeCell ref="B37:O37"/>
    <mergeCell ref="B25:C25"/>
    <mergeCell ref="M21:M22"/>
    <mergeCell ref="O23:O24"/>
    <mergeCell ref="H25:O25"/>
    <mergeCell ref="B29:I29"/>
    <mergeCell ref="N23:N24"/>
    <mergeCell ref="L21:L22"/>
    <mergeCell ref="M23:M24"/>
    <mergeCell ref="L23:L24"/>
    <mergeCell ref="B27:K27"/>
    <mergeCell ref="B21:C22"/>
    <mergeCell ref="B31:I31"/>
    <mergeCell ref="B33:I33"/>
    <mergeCell ref="B24:C24"/>
    <mergeCell ref="B23:C23"/>
    <mergeCell ref="O21:O22"/>
    <mergeCell ref="N21:N22"/>
    <mergeCell ref="O19:O20"/>
    <mergeCell ref="L19:L20"/>
    <mergeCell ref="M19:M20"/>
    <mergeCell ref="H5:H7"/>
    <mergeCell ref="L9:L10"/>
    <mergeCell ref="B11:C12"/>
    <mergeCell ref="B13:C14"/>
    <mergeCell ref="B19:C20"/>
    <mergeCell ref="B17:C18"/>
    <mergeCell ref="B15:C16"/>
    <mergeCell ref="B2:I2"/>
    <mergeCell ref="J2:O3"/>
    <mergeCell ref="M17:M18"/>
    <mergeCell ref="L17:L18"/>
    <mergeCell ref="D5:D7"/>
    <mergeCell ref="E5:E7"/>
    <mergeCell ref="F5:F7"/>
    <mergeCell ref="J5:J7"/>
    <mergeCell ref="I5:I7"/>
    <mergeCell ref="O17:O18"/>
    <mergeCell ref="B5:C8"/>
    <mergeCell ref="G5:G7"/>
    <mergeCell ref="B9:C10"/>
    <mergeCell ref="L7:N7"/>
    <mergeCell ref="K5:K7"/>
    <mergeCell ref="L5:O6"/>
  </mergeCells>
  <phoneticPr fontId="22"/>
  <printOptions horizontalCentered="1"/>
  <pageMargins left="0.59055118110236227" right="0.59055118110236227" top="0.78740157480314965" bottom="0.78740157480314965" header="0.51181102362204722" footer="0.51181102362204722"/>
  <pageSetup paperSize="9" scale="75" orientation="portrait" r:id="rId1"/>
  <headerFooter alignWithMargins="0">
    <oddFooter>&amp;C&amp;A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</sheetPr>
  <dimension ref="A1:Q28"/>
  <sheetViews>
    <sheetView view="pageBreakPreview" zoomScale="75" zoomScaleNormal="100" zoomScaleSheetLayoutView="75" workbookViewId="0">
      <selection activeCell="B2" sqref="B2:I2"/>
    </sheetView>
  </sheetViews>
  <sheetFormatPr defaultRowHeight="13.5"/>
  <cols>
    <col min="1" max="1" width="3.5" customWidth="1"/>
    <col min="2" max="3" width="4.5" customWidth="1"/>
    <col min="4" max="9" width="10.5" customWidth="1"/>
    <col min="10" max="10" width="9" customWidth="1"/>
    <col min="11" max="12" width="8" customWidth="1"/>
    <col min="13" max="16" width="5.375" customWidth="1"/>
    <col min="17" max="17" width="2.125" customWidth="1"/>
  </cols>
  <sheetData>
    <row r="1" spans="1:16" ht="21" customHeight="1">
      <c r="A1" s="9"/>
      <c r="B1" s="8"/>
      <c r="C1" s="8"/>
      <c r="D1" s="8"/>
      <c r="E1" s="8"/>
      <c r="F1" s="11"/>
      <c r="G1" s="11"/>
      <c r="H1" s="8"/>
      <c r="I1" s="8"/>
      <c r="J1" s="8"/>
      <c r="K1" s="8"/>
      <c r="L1" s="8"/>
      <c r="M1" s="8"/>
      <c r="N1" s="7"/>
      <c r="O1" s="8"/>
      <c r="P1" s="7"/>
    </row>
    <row r="2" spans="1:16" ht="30" customHeight="1">
      <c r="B2" s="856" t="s">
        <v>217</v>
      </c>
      <c r="C2" s="857"/>
      <c r="D2" s="857"/>
      <c r="E2" s="857"/>
      <c r="F2" s="857"/>
      <c r="G2" s="857"/>
      <c r="H2" s="857"/>
      <c r="I2" s="858"/>
      <c r="J2" s="622"/>
      <c r="K2" s="634" t="s">
        <v>171</v>
      </c>
      <c r="L2" s="634"/>
      <c r="M2" s="634"/>
      <c r="N2" s="634"/>
      <c r="O2" s="634"/>
      <c r="P2" s="634"/>
    </row>
    <row r="3" spans="1:16" ht="29.25" customHeight="1">
      <c r="A3" s="9"/>
      <c r="B3" s="12"/>
      <c r="C3" s="8"/>
      <c r="D3" s="8"/>
      <c r="E3" s="8"/>
      <c r="F3" s="8"/>
      <c r="G3" s="8"/>
      <c r="H3" s="8"/>
      <c r="I3" s="573"/>
      <c r="J3" s="573"/>
      <c r="K3" s="634"/>
      <c r="L3" s="634"/>
      <c r="M3" s="634"/>
      <c r="N3" s="634"/>
      <c r="O3" s="634"/>
      <c r="P3" s="634"/>
    </row>
    <row r="4" spans="1:16" ht="35.25" customHeight="1" thickBot="1">
      <c r="A4" s="22" t="s">
        <v>36</v>
      </c>
      <c r="B4" s="23"/>
      <c r="C4" s="23"/>
      <c r="D4" s="24"/>
      <c r="E4" s="24"/>
      <c r="F4" s="24"/>
      <c r="G4" s="25"/>
      <c r="H4" s="24"/>
      <c r="I4" s="24"/>
      <c r="J4" s="24"/>
      <c r="K4" s="52"/>
      <c r="L4" s="254" t="s">
        <v>118</v>
      </c>
      <c r="N4" s="25"/>
      <c r="O4" s="25"/>
      <c r="P4" s="25"/>
    </row>
    <row r="5" spans="1:16" ht="20.25" customHeight="1">
      <c r="A5" s="6"/>
      <c r="B5" s="863" t="s">
        <v>37</v>
      </c>
      <c r="C5" s="864"/>
      <c r="D5" s="689" t="s">
        <v>38</v>
      </c>
      <c r="E5" s="660" t="s">
        <v>151</v>
      </c>
      <c r="F5" s="776" t="s">
        <v>134</v>
      </c>
      <c r="G5" s="776" t="s">
        <v>135</v>
      </c>
      <c r="H5" s="660" t="s">
        <v>152</v>
      </c>
      <c r="I5" s="660" t="s">
        <v>8</v>
      </c>
      <c r="J5" s="660" t="s">
        <v>158</v>
      </c>
      <c r="K5" s="660" t="s">
        <v>39</v>
      </c>
      <c r="L5" s="667" t="s">
        <v>40</v>
      </c>
      <c r="M5" s="778" t="s">
        <v>72</v>
      </c>
      <c r="N5" s="869"/>
      <c r="O5" s="869"/>
      <c r="P5" s="870"/>
    </row>
    <row r="6" spans="1:16" ht="20.25" customHeight="1">
      <c r="A6" s="6"/>
      <c r="B6" s="865"/>
      <c r="C6" s="866"/>
      <c r="D6" s="690"/>
      <c r="E6" s="697"/>
      <c r="F6" s="777"/>
      <c r="G6" s="777"/>
      <c r="H6" s="661"/>
      <c r="I6" s="697"/>
      <c r="J6" s="796"/>
      <c r="K6" s="697"/>
      <c r="L6" s="786"/>
      <c r="M6" s="871"/>
      <c r="N6" s="872"/>
      <c r="O6" s="872"/>
      <c r="P6" s="873"/>
    </row>
    <row r="7" spans="1:16" ht="20.25" customHeight="1">
      <c r="A7" s="6"/>
      <c r="B7" s="865"/>
      <c r="C7" s="866"/>
      <c r="D7" s="690"/>
      <c r="E7" s="697"/>
      <c r="F7" s="777"/>
      <c r="G7" s="777"/>
      <c r="H7" s="661"/>
      <c r="I7" s="697"/>
      <c r="J7" s="796"/>
      <c r="K7" s="697"/>
      <c r="L7" s="786"/>
      <c r="M7" s="789" t="s">
        <v>43</v>
      </c>
      <c r="N7" s="790"/>
      <c r="O7" s="791"/>
      <c r="P7" s="106" t="s">
        <v>44</v>
      </c>
    </row>
    <row r="8" spans="1:16" ht="20.25" customHeight="1" thickBot="1">
      <c r="A8" s="6"/>
      <c r="B8" s="867"/>
      <c r="C8" s="868"/>
      <c r="D8" s="20" t="s">
        <v>112</v>
      </c>
      <c r="E8" s="21" t="s">
        <v>62</v>
      </c>
      <c r="F8" s="21" t="s">
        <v>63</v>
      </c>
      <c r="G8" s="21" t="s">
        <v>64</v>
      </c>
      <c r="H8" s="21" t="s">
        <v>65</v>
      </c>
      <c r="I8" s="21" t="s">
        <v>66</v>
      </c>
      <c r="J8" s="21" t="s">
        <v>67</v>
      </c>
      <c r="K8" s="21" t="s">
        <v>111</v>
      </c>
      <c r="L8" s="619" t="s">
        <v>41</v>
      </c>
      <c r="M8" s="104"/>
      <c r="N8" s="107" t="s">
        <v>45</v>
      </c>
      <c r="O8" s="108" t="s">
        <v>46</v>
      </c>
      <c r="P8" s="105" t="s">
        <v>73</v>
      </c>
    </row>
    <row r="9" spans="1:16" ht="20.25" customHeight="1">
      <c r="A9" s="13"/>
      <c r="B9" s="695">
        <v>30.3</v>
      </c>
      <c r="C9" s="874"/>
      <c r="D9" s="164">
        <v>36</v>
      </c>
      <c r="E9" s="162">
        <v>13</v>
      </c>
      <c r="F9" s="162">
        <v>8</v>
      </c>
      <c r="G9" s="162">
        <v>2</v>
      </c>
      <c r="H9" s="162">
        <v>0</v>
      </c>
      <c r="I9" s="162">
        <v>1</v>
      </c>
      <c r="J9" s="163">
        <v>1</v>
      </c>
      <c r="K9" s="624">
        <v>11</v>
      </c>
      <c r="L9" s="165">
        <v>0</v>
      </c>
      <c r="M9" s="787">
        <v>36.111111111111107</v>
      </c>
      <c r="N9" s="903">
        <v>45</v>
      </c>
      <c r="O9" s="904">
        <v>25</v>
      </c>
      <c r="P9" s="792">
        <v>75.5</v>
      </c>
    </row>
    <row r="10" spans="1:16" ht="20.25" customHeight="1" thickBot="1">
      <c r="A10" s="13"/>
      <c r="B10" s="875"/>
      <c r="C10" s="876"/>
      <c r="D10" s="456">
        <v>100</v>
      </c>
      <c r="E10" s="274">
        <v>36.111111111111107</v>
      </c>
      <c r="F10" s="274">
        <v>22.222222222222221</v>
      </c>
      <c r="G10" s="274">
        <v>5.5555555555555554</v>
      </c>
      <c r="H10" s="274">
        <v>0</v>
      </c>
      <c r="I10" s="274">
        <v>2.7777777777777777</v>
      </c>
      <c r="J10" s="275">
        <v>2.7777777777777777</v>
      </c>
      <c r="K10" s="625">
        <v>30.555555555555557</v>
      </c>
      <c r="L10" s="476">
        <v>0</v>
      </c>
      <c r="M10" s="813"/>
      <c r="N10" s="883"/>
      <c r="O10" s="906"/>
      <c r="P10" s="812"/>
    </row>
    <row r="11" spans="1:16" ht="28.5" customHeight="1" thickTop="1">
      <c r="A11" s="18"/>
      <c r="B11" s="669">
        <v>31.3</v>
      </c>
      <c r="C11" s="670"/>
      <c r="D11" s="259">
        <f>SUM(E11:K11)</f>
        <v>41</v>
      </c>
      <c r="E11" s="260">
        <f t="shared" ref="E11:L11" si="0">SUM(E13,E14)</f>
        <v>25</v>
      </c>
      <c r="F11" s="260">
        <f t="shared" si="0"/>
        <v>1</v>
      </c>
      <c r="G11" s="260">
        <f t="shared" si="0"/>
        <v>0</v>
      </c>
      <c r="H11" s="260">
        <f t="shared" si="0"/>
        <v>0</v>
      </c>
      <c r="I11" s="260">
        <f t="shared" si="0"/>
        <v>1</v>
      </c>
      <c r="J11" s="260">
        <f t="shared" si="0"/>
        <v>0</v>
      </c>
      <c r="K11" s="260">
        <f t="shared" si="0"/>
        <v>14</v>
      </c>
      <c r="L11" s="620">
        <f t="shared" si="0"/>
        <v>0</v>
      </c>
      <c r="M11" s="880">
        <f>E12</f>
        <v>60.975609756097562</v>
      </c>
      <c r="N11" s="887">
        <f>E13/D13*100</f>
        <v>52.380952380952387</v>
      </c>
      <c r="O11" s="880">
        <f>E14/D14*100</f>
        <v>70</v>
      </c>
      <c r="P11" s="675"/>
    </row>
    <row r="12" spans="1:16" ht="28.5" customHeight="1" thickBot="1">
      <c r="A12" s="18"/>
      <c r="B12" s="892"/>
      <c r="C12" s="893"/>
      <c r="D12" s="455">
        <f t="shared" ref="D12:K12" si="1">D11/$D11*100</f>
        <v>100</v>
      </c>
      <c r="E12" s="268">
        <f t="shared" si="1"/>
        <v>60.975609756097562</v>
      </c>
      <c r="F12" s="268">
        <f t="shared" si="1"/>
        <v>2.4390243902439024</v>
      </c>
      <c r="G12" s="269">
        <f t="shared" si="1"/>
        <v>0</v>
      </c>
      <c r="H12" s="270">
        <f t="shared" si="1"/>
        <v>0</v>
      </c>
      <c r="I12" s="271">
        <f>I11/$D11*100</f>
        <v>2.4390243902439024</v>
      </c>
      <c r="J12" s="271">
        <f>J11/$D11*100</f>
        <v>0</v>
      </c>
      <c r="K12" s="268">
        <f t="shared" si="1"/>
        <v>34.146341463414636</v>
      </c>
      <c r="L12" s="623">
        <f>L11/$D11*100</f>
        <v>0</v>
      </c>
      <c r="M12" s="881"/>
      <c r="N12" s="888"/>
      <c r="O12" s="881"/>
      <c r="P12" s="879"/>
    </row>
    <row r="13" spans="1:16" ht="22.5" customHeight="1" thickTop="1">
      <c r="A13" s="19"/>
      <c r="B13" s="896" t="s">
        <v>45</v>
      </c>
      <c r="C13" s="897"/>
      <c r="D13" s="164">
        <f>SUM(E13:K13)</f>
        <v>21</v>
      </c>
      <c r="E13" s="162">
        <v>11</v>
      </c>
      <c r="F13" s="162">
        <v>1</v>
      </c>
      <c r="G13" s="162">
        <v>0</v>
      </c>
      <c r="H13" s="162">
        <v>0</v>
      </c>
      <c r="I13" s="162">
        <v>1</v>
      </c>
      <c r="J13" s="162">
        <v>0</v>
      </c>
      <c r="K13" s="163">
        <v>8</v>
      </c>
      <c r="L13" s="166">
        <v>0</v>
      </c>
      <c r="M13" s="816"/>
      <c r="N13" s="889"/>
      <c r="O13" s="889"/>
      <c r="P13" s="889"/>
    </row>
    <row r="14" spans="1:16" ht="22.5" customHeight="1" thickBot="1">
      <c r="A14" s="19"/>
      <c r="B14" s="894" t="s">
        <v>46</v>
      </c>
      <c r="C14" s="895"/>
      <c r="D14" s="173">
        <f>SUM(E14:K14)</f>
        <v>20</v>
      </c>
      <c r="E14" s="174">
        <v>14</v>
      </c>
      <c r="F14" s="174">
        <v>0</v>
      </c>
      <c r="G14" s="174">
        <v>0</v>
      </c>
      <c r="H14" s="174">
        <v>0</v>
      </c>
      <c r="I14" s="174">
        <v>0</v>
      </c>
      <c r="J14" s="174">
        <v>0</v>
      </c>
      <c r="K14" s="175">
        <v>6</v>
      </c>
      <c r="L14" s="544">
        <v>0</v>
      </c>
      <c r="M14" s="807"/>
      <c r="N14" s="890"/>
      <c r="O14" s="890"/>
      <c r="P14" s="890"/>
    </row>
    <row r="15" spans="1:16" ht="48.75" customHeight="1" thickTop="1">
      <c r="A15" s="10"/>
      <c r="B15" s="885"/>
      <c r="C15" s="886"/>
      <c r="D15" s="153"/>
      <c r="E15" s="153"/>
      <c r="F15" s="554"/>
      <c r="G15" s="557" t="s">
        <v>153</v>
      </c>
      <c r="H15" s="891" t="s">
        <v>157</v>
      </c>
      <c r="I15" s="891"/>
      <c r="J15" s="891"/>
      <c r="K15" s="891"/>
      <c r="L15" s="891"/>
      <c r="M15" s="891"/>
      <c r="N15" s="891"/>
      <c r="O15" s="891"/>
      <c r="P15" s="891"/>
    </row>
    <row r="16" spans="1:16" ht="15" customHeight="1">
      <c r="A16" s="10"/>
      <c r="B16" s="542"/>
      <c r="C16" s="535"/>
      <c r="D16" s="153"/>
      <c r="E16" s="153"/>
      <c r="F16" s="153"/>
      <c r="G16" s="543"/>
      <c r="H16" s="543"/>
      <c r="I16" s="543"/>
      <c r="J16" s="543"/>
      <c r="K16" s="543"/>
      <c r="L16" s="543"/>
      <c r="M16" s="543"/>
      <c r="N16" s="543"/>
      <c r="O16" s="543"/>
      <c r="P16" s="543"/>
    </row>
    <row r="17" spans="1:17" ht="62.25" customHeight="1">
      <c r="A17" s="10"/>
      <c r="B17" s="804" t="s">
        <v>221</v>
      </c>
      <c r="C17" s="804"/>
      <c r="D17" s="804"/>
      <c r="E17" s="804"/>
      <c r="F17" s="804"/>
      <c r="G17" s="804"/>
      <c r="H17" s="804"/>
      <c r="I17" s="804"/>
      <c r="J17" s="804"/>
      <c r="K17" s="804"/>
      <c r="L17" s="804"/>
      <c r="M17" s="543"/>
      <c r="N17" s="543"/>
      <c r="O17" s="543"/>
      <c r="P17" s="543"/>
    </row>
    <row r="18" spans="1:17" ht="19.5" customHeight="1">
      <c r="A18" s="10"/>
      <c r="B18" s="886"/>
      <c r="C18" s="886"/>
      <c r="D18" s="153"/>
      <c r="E18" s="153"/>
      <c r="F18" s="153"/>
      <c r="G18" s="543"/>
      <c r="H18" s="543"/>
      <c r="I18" s="543"/>
      <c r="J18" s="543"/>
      <c r="K18" s="543"/>
      <c r="L18" s="543"/>
      <c r="M18" s="543"/>
      <c r="N18" s="543"/>
      <c r="O18" s="543"/>
      <c r="P18" s="543"/>
    </row>
    <row r="19" spans="1:17" ht="18" customHeight="1">
      <c r="A19" s="85" t="s">
        <v>68</v>
      </c>
      <c r="B19" s="662" t="s">
        <v>200</v>
      </c>
      <c r="C19" s="662"/>
      <c r="D19" s="662"/>
      <c r="E19" s="662"/>
      <c r="F19" s="662"/>
      <c r="G19" s="662"/>
      <c r="H19" s="662"/>
      <c r="I19" s="662"/>
      <c r="J19" s="662"/>
      <c r="K19" s="328"/>
      <c r="L19" s="328"/>
      <c r="M19" s="328"/>
      <c r="N19" s="328"/>
      <c r="O19" s="328"/>
      <c r="P19" s="77"/>
      <c r="Q19" s="88"/>
    </row>
    <row r="20" spans="1:17" s="88" customFormat="1" ht="19.5" customHeight="1">
      <c r="A20" s="76"/>
      <c r="B20" s="255"/>
      <c r="C20" s="255"/>
      <c r="D20" s="255"/>
      <c r="E20" s="255"/>
      <c r="F20" s="255"/>
      <c r="G20" s="255"/>
      <c r="H20" s="255"/>
      <c r="I20" s="328"/>
      <c r="J20" s="328"/>
      <c r="K20" s="328"/>
      <c r="L20" s="328"/>
      <c r="M20" s="328"/>
      <c r="N20" s="328"/>
      <c r="O20" s="328"/>
      <c r="P20" s="77"/>
    </row>
    <row r="21" spans="1:17" s="88" customFormat="1" ht="18">
      <c r="A21" s="85" t="s">
        <v>69</v>
      </c>
      <c r="B21" s="662" t="s">
        <v>201</v>
      </c>
      <c r="C21" s="662"/>
      <c r="D21" s="662"/>
      <c r="E21" s="662"/>
      <c r="F21" s="662"/>
      <c r="G21" s="662"/>
      <c r="H21" s="662"/>
      <c r="I21" s="662"/>
      <c r="J21" s="621"/>
      <c r="K21" s="328"/>
      <c r="L21" s="328"/>
      <c r="M21" s="328"/>
      <c r="N21" s="328"/>
      <c r="O21" s="328"/>
      <c r="P21" s="77"/>
    </row>
    <row r="22" spans="1:17" s="88" customFormat="1" ht="19.5" customHeight="1">
      <c r="A22" s="85"/>
      <c r="B22" s="487"/>
      <c r="C22" s="255"/>
      <c r="D22" s="255"/>
      <c r="E22" s="255"/>
      <c r="F22" s="255"/>
      <c r="G22" s="255"/>
      <c r="H22" s="255"/>
      <c r="I22" s="328"/>
      <c r="J22" s="328"/>
      <c r="K22" s="328"/>
      <c r="L22" s="328"/>
      <c r="M22" s="328"/>
      <c r="N22" s="328"/>
      <c r="O22" s="328"/>
      <c r="P22" s="77"/>
    </row>
    <row r="23" spans="1:17" s="88" customFormat="1" ht="18" customHeight="1">
      <c r="A23" s="85"/>
      <c r="B23" s="662"/>
      <c r="C23" s="662"/>
      <c r="D23" s="662"/>
      <c r="E23" s="662"/>
      <c r="F23" s="662"/>
      <c r="G23" s="662"/>
      <c r="H23" s="662"/>
      <c r="I23" s="662"/>
      <c r="J23" s="662"/>
      <c r="K23" s="662"/>
      <c r="L23" s="662"/>
      <c r="M23" s="328"/>
      <c r="N23" s="328"/>
      <c r="O23" s="328"/>
      <c r="P23" s="77"/>
    </row>
    <row r="24" spans="1:17" s="88" customFormat="1" ht="19.5" customHeight="1">
      <c r="A24" s="76"/>
      <c r="B24" s="327"/>
      <c r="C24" s="328"/>
      <c r="D24" s="328"/>
      <c r="E24" s="328"/>
      <c r="F24" s="328"/>
      <c r="G24" s="328"/>
      <c r="H24" s="328"/>
      <c r="I24" s="328"/>
      <c r="J24" s="328"/>
      <c r="K24" s="328"/>
      <c r="L24" s="328"/>
      <c r="M24" s="328"/>
      <c r="N24" s="328"/>
      <c r="O24" s="328"/>
      <c r="P24" s="77"/>
    </row>
    <row r="25" spans="1:17" s="88" customFormat="1" ht="18">
      <c r="A25" s="85"/>
      <c r="B25" s="814"/>
      <c r="C25" s="814"/>
      <c r="D25" s="814"/>
      <c r="E25" s="814"/>
      <c r="F25" s="814"/>
      <c r="G25" s="814"/>
      <c r="H25" s="814"/>
      <c r="I25" s="814"/>
      <c r="J25" s="86"/>
      <c r="K25" s="328"/>
      <c r="L25" s="328"/>
      <c r="M25" s="328"/>
      <c r="N25" s="328"/>
      <c r="O25" s="328"/>
      <c r="P25" s="77"/>
    </row>
    <row r="26" spans="1:17" s="88" customFormat="1" ht="19.5" customHeight="1">
      <c r="A26" s="76"/>
      <c r="B26" s="327"/>
      <c r="C26" s="328"/>
      <c r="D26" s="328"/>
      <c r="E26" s="328"/>
      <c r="F26" s="328"/>
      <c r="G26" s="328"/>
      <c r="H26" s="328"/>
      <c r="I26" s="328"/>
      <c r="J26" s="328"/>
      <c r="K26" s="328"/>
      <c r="L26" s="328"/>
      <c r="M26" s="328"/>
      <c r="N26" s="328"/>
      <c r="O26" s="328"/>
      <c r="P26" s="77"/>
    </row>
    <row r="27" spans="1:17" s="88" customFormat="1" ht="51" customHeight="1">
      <c r="A27" s="189"/>
      <c r="B27" s="884"/>
      <c r="C27" s="884"/>
      <c r="D27" s="884"/>
      <c r="E27" s="884"/>
      <c r="F27" s="884"/>
      <c r="G27" s="884"/>
      <c r="H27" s="884"/>
      <c r="I27" s="884"/>
      <c r="J27" s="884"/>
      <c r="K27" s="884"/>
      <c r="L27" s="884"/>
      <c r="M27" s="884"/>
      <c r="N27" s="884"/>
      <c r="O27" s="884"/>
      <c r="P27" s="884"/>
      <c r="Q27"/>
    </row>
    <row r="28" spans="1:17" ht="19.5" customHeight="1">
      <c r="A28" s="49"/>
    </row>
  </sheetData>
  <mergeCells count="39">
    <mergeCell ref="B2:I2"/>
    <mergeCell ref="K2:P3"/>
    <mergeCell ref="B5:C8"/>
    <mergeCell ref="D5:D7"/>
    <mergeCell ref="E5:E7"/>
    <mergeCell ref="F5:F7"/>
    <mergeCell ref="G5:G7"/>
    <mergeCell ref="H5:H7"/>
    <mergeCell ref="I5:I7"/>
    <mergeCell ref="K5:K7"/>
    <mergeCell ref="B11:C12"/>
    <mergeCell ref="M11:M12"/>
    <mergeCell ref="J5:J7"/>
    <mergeCell ref="B9:C10"/>
    <mergeCell ref="M9:M10"/>
    <mergeCell ref="N11:N12"/>
    <mergeCell ref="O11:O12"/>
    <mergeCell ref="P11:P12"/>
    <mergeCell ref="L5:L7"/>
    <mergeCell ref="M5:P6"/>
    <mergeCell ref="M7:O7"/>
    <mergeCell ref="N9:N10"/>
    <mergeCell ref="O9:O10"/>
    <mergeCell ref="P9:P10"/>
    <mergeCell ref="B13:C13"/>
    <mergeCell ref="M13:M14"/>
    <mergeCell ref="N13:N14"/>
    <mergeCell ref="O13:O14"/>
    <mergeCell ref="P13:P14"/>
    <mergeCell ref="B14:C14"/>
    <mergeCell ref="B25:I25"/>
    <mergeCell ref="B27:P27"/>
    <mergeCell ref="B23:L23"/>
    <mergeCell ref="B15:C15"/>
    <mergeCell ref="H15:P15"/>
    <mergeCell ref="B17:L17"/>
    <mergeCell ref="B18:C18"/>
    <mergeCell ref="B21:I21"/>
    <mergeCell ref="B19:J19"/>
  </mergeCells>
  <phoneticPr fontId="22"/>
  <pageMargins left="0.59055118110236227" right="0.59055118110236227" top="0.78740157480314965" bottom="0.78740157480314965" header="0.31496062992125984" footer="0.31496062992125984"/>
  <pageSetup paperSize="9" scale="75" orientation="portrait" r:id="rId1"/>
  <headerFooter alignWithMargins="0">
    <oddFooter>&amp;C&amp;A</oddFooter>
  </headerFooter>
  <colBreaks count="1" manualBreakCount="1">
    <brk id="16" max="36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  <pageSetUpPr fitToPage="1"/>
  </sheetPr>
  <dimension ref="A1:V54"/>
  <sheetViews>
    <sheetView showGridLines="0" view="pageBreakPreview" topLeftCell="A4" zoomScale="75" zoomScaleNormal="75" zoomScaleSheetLayoutView="75" workbookViewId="0">
      <selection activeCell="B4" sqref="B4"/>
    </sheetView>
  </sheetViews>
  <sheetFormatPr defaultRowHeight="13.5"/>
  <cols>
    <col min="1" max="1" width="2.625" customWidth="1"/>
    <col min="2" max="2" width="3.25" customWidth="1"/>
    <col min="3" max="3" width="7.625" customWidth="1"/>
    <col min="4" max="4" width="5.5" customWidth="1"/>
    <col min="5" max="12" width="12" customWidth="1"/>
    <col min="13" max="16" width="5.5" customWidth="1"/>
  </cols>
  <sheetData>
    <row r="1" spans="1:13" ht="21" customHeight="1">
      <c r="A1" s="9"/>
      <c r="B1" s="8"/>
      <c r="C1" s="8"/>
      <c r="D1" s="8"/>
      <c r="E1" s="8"/>
      <c r="F1" s="8"/>
      <c r="G1" s="11"/>
      <c r="H1" s="11"/>
      <c r="I1" s="8"/>
      <c r="J1" s="8"/>
      <c r="K1" s="8"/>
      <c r="L1" s="8"/>
      <c r="M1" s="7"/>
    </row>
    <row r="2" spans="1:13" ht="30" customHeight="1">
      <c r="B2" s="943" t="s">
        <v>218</v>
      </c>
      <c r="C2" s="944"/>
      <c r="D2" s="944"/>
      <c r="E2" s="944"/>
      <c r="F2" s="944"/>
      <c r="G2" s="944"/>
      <c r="H2" s="944"/>
      <c r="I2" s="945"/>
      <c r="J2" s="965" t="s">
        <v>170</v>
      </c>
      <c r="K2" s="965"/>
      <c r="L2" s="965"/>
    </row>
    <row r="3" spans="1:13" ht="21" customHeight="1">
      <c r="A3" s="241"/>
      <c r="B3" s="12"/>
      <c r="C3" s="8"/>
      <c r="D3" s="8"/>
      <c r="E3" s="8"/>
      <c r="F3" s="8"/>
      <c r="G3" s="8"/>
      <c r="H3" s="8"/>
      <c r="I3" s="8"/>
      <c r="J3" s="965"/>
      <c r="K3" s="965"/>
      <c r="L3" s="965"/>
      <c r="M3" s="416"/>
    </row>
    <row r="4" spans="1:13" ht="24" customHeight="1">
      <c r="A4" s="22" t="s">
        <v>0</v>
      </c>
      <c r="B4" s="23"/>
      <c r="C4" s="23"/>
      <c r="D4" s="24"/>
      <c r="E4" s="24"/>
      <c r="F4" s="24"/>
      <c r="G4" s="24"/>
      <c r="H4" s="25"/>
      <c r="I4" s="24"/>
      <c r="J4" s="24"/>
      <c r="K4" s="52"/>
      <c r="L4" s="178"/>
      <c r="M4" s="25"/>
    </row>
    <row r="5" spans="1:13" ht="16.5" customHeight="1" thickBot="1">
      <c r="A5" s="22"/>
      <c r="B5" s="23"/>
      <c r="C5" s="23"/>
      <c r="D5" s="24"/>
      <c r="E5" s="24"/>
      <c r="F5" s="24"/>
      <c r="G5" s="24"/>
      <c r="H5" s="25"/>
      <c r="I5" s="24"/>
      <c r="J5" s="24"/>
      <c r="L5" s="419" t="s">
        <v>136</v>
      </c>
      <c r="M5" s="25"/>
    </row>
    <row r="6" spans="1:13" ht="18" customHeight="1">
      <c r="A6" s="6"/>
      <c r="B6" s="863" t="s">
        <v>37</v>
      </c>
      <c r="C6" s="864"/>
      <c r="D6" s="975" t="s">
        <v>38</v>
      </c>
      <c r="E6" s="976"/>
      <c r="F6" s="907" t="s">
        <v>6</v>
      </c>
      <c r="G6" s="907" t="s">
        <v>119</v>
      </c>
      <c r="H6" s="907" t="s">
        <v>120</v>
      </c>
      <c r="I6" s="907" t="s">
        <v>152</v>
      </c>
      <c r="J6" s="907" t="s">
        <v>8</v>
      </c>
      <c r="K6" s="907" t="s">
        <v>39</v>
      </c>
      <c r="L6" s="667" t="s">
        <v>40</v>
      </c>
      <c r="M6" s="569"/>
    </row>
    <row r="7" spans="1:13" ht="18" customHeight="1">
      <c r="A7" s="6"/>
      <c r="B7" s="865"/>
      <c r="C7" s="866"/>
      <c r="D7" s="977"/>
      <c r="E7" s="978"/>
      <c r="F7" s="697"/>
      <c r="G7" s="661"/>
      <c r="H7" s="661"/>
      <c r="I7" s="661"/>
      <c r="J7" s="697"/>
      <c r="K7" s="697"/>
      <c r="L7" s="786"/>
      <c r="M7" s="569"/>
    </row>
    <row r="8" spans="1:13" ht="18" customHeight="1">
      <c r="A8" s="6"/>
      <c r="B8" s="865"/>
      <c r="C8" s="866"/>
      <c r="D8" s="977"/>
      <c r="E8" s="978"/>
      <c r="F8" s="697"/>
      <c r="G8" s="661"/>
      <c r="H8" s="661"/>
      <c r="I8" s="661"/>
      <c r="J8" s="697"/>
      <c r="K8" s="697"/>
      <c r="L8" s="786"/>
      <c r="M8" s="569"/>
    </row>
    <row r="9" spans="1:13" ht="18" customHeight="1" thickBot="1">
      <c r="A9" s="6"/>
      <c r="B9" s="867"/>
      <c r="C9" s="868"/>
      <c r="D9" s="917" t="s">
        <v>61</v>
      </c>
      <c r="E9" s="918"/>
      <c r="F9" s="21" t="s">
        <v>62</v>
      </c>
      <c r="G9" s="21" t="s">
        <v>63</v>
      </c>
      <c r="H9" s="21" t="s">
        <v>64</v>
      </c>
      <c r="I9" s="21" t="s">
        <v>65</v>
      </c>
      <c r="J9" s="21" t="s">
        <v>66</v>
      </c>
      <c r="K9" s="21" t="s">
        <v>67</v>
      </c>
      <c r="L9" s="75" t="s">
        <v>41</v>
      </c>
      <c r="M9" s="154"/>
    </row>
    <row r="10" spans="1:13" ht="18.75" customHeight="1">
      <c r="A10" s="16"/>
      <c r="B10" s="677">
        <v>25.3</v>
      </c>
      <c r="C10" s="678"/>
      <c r="D10" s="979">
        <v>175</v>
      </c>
      <c r="E10" s="980"/>
      <c r="F10" s="574">
        <v>172</v>
      </c>
      <c r="G10" s="574">
        <v>0</v>
      </c>
      <c r="H10" s="574">
        <v>0</v>
      </c>
      <c r="I10" s="574">
        <v>0</v>
      </c>
      <c r="J10" s="574">
        <v>0</v>
      </c>
      <c r="K10" s="575">
        <v>3</v>
      </c>
      <c r="L10" s="576">
        <v>0</v>
      </c>
      <c r="M10" s="919"/>
    </row>
    <row r="11" spans="1:13" ht="18.75" customHeight="1">
      <c r="A11" s="13"/>
      <c r="B11" s="679"/>
      <c r="C11" s="680"/>
      <c r="D11" s="922">
        <v>100</v>
      </c>
      <c r="E11" s="923"/>
      <c r="F11" s="577">
        <v>98.285714285714292</v>
      </c>
      <c r="G11" s="577">
        <v>0</v>
      </c>
      <c r="H11" s="577">
        <v>0</v>
      </c>
      <c r="I11" s="577">
        <v>0</v>
      </c>
      <c r="J11" s="577">
        <v>0</v>
      </c>
      <c r="K11" s="578">
        <v>1.7142857142857144</v>
      </c>
      <c r="L11" s="579">
        <v>0</v>
      </c>
      <c r="M11" s="890"/>
    </row>
    <row r="12" spans="1:13" ht="18.75" customHeight="1">
      <c r="A12" s="15"/>
      <c r="B12" s="695">
        <v>26.3</v>
      </c>
      <c r="C12" s="696"/>
      <c r="D12" s="920">
        <v>152</v>
      </c>
      <c r="E12" s="921"/>
      <c r="F12" s="574">
        <v>148</v>
      </c>
      <c r="G12" s="574">
        <v>0</v>
      </c>
      <c r="H12" s="574">
        <v>0</v>
      </c>
      <c r="I12" s="574">
        <v>0</v>
      </c>
      <c r="J12" s="574">
        <v>0</v>
      </c>
      <c r="K12" s="575">
        <v>4</v>
      </c>
      <c r="L12" s="576">
        <v>0</v>
      </c>
      <c r="M12" s="919"/>
    </row>
    <row r="13" spans="1:13" ht="18.75" customHeight="1">
      <c r="A13" s="74"/>
      <c r="B13" s="679"/>
      <c r="C13" s="680"/>
      <c r="D13" s="922">
        <v>100</v>
      </c>
      <c r="E13" s="923"/>
      <c r="F13" s="577">
        <v>97.368421052631575</v>
      </c>
      <c r="G13" s="577">
        <v>0</v>
      </c>
      <c r="H13" s="577">
        <v>0</v>
      </c>
      <c r="I13" s="577">
        <v>0</v>
      </c>
      <c r="J13" s="577">
        <v>0</v>
      </c>
      <c r="K13" s="578">
        <v>2.6315789473684208</v>
      </c>
      <c r="L13" s="579">
        <v>0</v>
      </c>
      <c r="M13" s="890"/>
    </row>
    <row r="14" spans="1:13" ht="18.75" customHeight="1">
      <c r="A14" s="15"/>
      <c r="B14" s="695">
        <v>27.3</v>
      </c>
      <c r="C14" s="696"/>
      <c r="D14" s="920">
        <v>187</v>
      </c>
      <c r="E14" s="921"/>
      <c r="F14" s="580">
        <v>184</v>
      </c>
      <c r="G14" s="580">
        <v>0</v>
      </c>
      <c r="H14" s="580">
        <v>0</v>
      </c>
      <c r="I14" s="580">
        <v>0</v>
      </c>
      <c r="J14" s="580">
        <v>0</v>
      </c>
      <c r="K14" s="581">
        <v>3</v>
      </c>
      <c r="L14" s="582">
        <v>0</v>
      </c>
      <c r="M14" s="919"/>
    </row>
    <row r="15" spans="1:13" ht="18.75" customHeight="1">
      <c r="A15" s="74"/>
      <c r="B15" s="679"/>
      <c r="C15" s="680"/>
      <c r="D15" s="922">
        <v>100</v>
      </c>
      <c r="E15" s="923"/>
      <c r="F15" s="583">
        <v>98.395721925133699</v>
      </c>
      <c r="G15" s="583">
        <v>0</v>
      </c>
      <c r="H15" s="583">
        <v>0</v>
      </c>
      <c r="I15" s="583">
        <v>0</v>
      </c>
      <c r="J15" s="583">
        <v>0</v>
      </c>
      <c r="K15" s="584">
        <v>1.6042780748663104</v>
      </c>
      <c r="L15" s="585">
        <v>0</v>
      </c>
      <c r="M15" s="890"/>
    </row>
    <row r="16" spans="1:13" ht="18.75" customHeight="1">
      <c r="A16" s="195"/>
      <c r="B16" s="695">
        <v>28.3</v>
      </c>
      <c r="C16" s="696"/>
      <c r="D16" s="920">
        <v>172</v>
      </c>
      <c r="E16" s="921"/>
      <c r="F16" s="580">
        <v>171</v>
      </c>
      <c r="G16" s="580">
        <v>0</v>
      </c>
      <c r="H16" s="580">
        <v>0</v>
      </c>
      <c r="I16" s="580">
        <v>0</v>
      </c>
      <c r="J16" s="580">
        <v>0</v>
      </c>
      <c r="K16" s="581">
        <v>1</v>
      </c>
      <c r="L16" s="582">
        <v>0</v>
      </c>
      <c r="M16" s="222"/>
    </row>
    <row r="17" spans="1:22" ht="18.75" customHeight="1">
      <c r="A17" s="195"/>
      <c r="B17" s="679"/>
      <c r="C17" s="680"/>
      <c r="D17" s="922">
        <v>100</v>
      </c>
      <c r="E17" s="923"/>
      <c r="F17" s="577">
        <v>99.418604651162795</v>
      </c>
      <c r="G17" s="577">
        <v>0</v>
      </c>
      <c r="H17" s="577">
        <v>0</v>
      </c>
      <c r="I17" s="577">
        <v>0</v>
      </c>
      <c r="J17" s="577">
        <v>0</v>
      </c>
      <c r="K17" s="578">
        <v>0.58139534883720934</v>
      </c>
      <c r="L17" s="579">
        <v>0</v>
      </c>
      <c r="M17" s="222"/>
    </row>
    <row r="18" spans="1:22" ht="18.75" customHeight="1">
      <c r="A18" s="15"/>
      <c r="B18" s="695">
        <v>29.3</v>
      </c>
      <c r="C18" s="874"/>
      <c r="D18" s="920">
        <v>181</v>
      </c>
      <c r="E18" s="921">
        <v>0</v>
      </c>
      <c r="F18" s="574">
        <v>178</v>
      </c>
      <c r="G18" s="574">
        <v>0</v>
      </c>
      <c r="H18" s="574">
        <v>0</v>
      </c>
      <c r="I18" s="574">
        <v>0</v>
      </c>
      <c r="J18" s="574">
        <v>0</v>
      </c>
      <c r="K18" s="575">
        <v>3</v>
      </c>
      <c r="L18" s="576">
        <v>0</v>
      </c>
      <c r="M18" s="919"/>
    </row>
    <row r="19" spans="1:22" ht="18.75" customHeight="1">
      <c r="A19" s="74"/>
      <c r="B19" s="877"/>
      <c r="C19" s="878"/>
      <c r="D19" s="922">
        <v>100</v>
      </c>
      <c r="E19" s="923"/>
      <c r="F19" s="586">
        <v>98.342541436464089</v>
      </c>
      <c r="G19" s="586">
        <v>0</v>
      </c>
      <c r="H19" s="586">
        <v>0</v>
      </c>
      <c r="I19" s="586">
        <v>0</v>
      </c>
      <c r="J19" s="586">
        <v>0</v>
      </c>
      <c r="K19" s="587">
        <v>1.6574585635359116</v>
      </c>
      <c r="L19" s="579">
        <v>0</v>
      </c>
      <c r="M19" s="890"/>
    </row>
    <row r="20" spans="1:22" ht="18.75" customHeight="1">
      <c r="A20" s="15"/>
      <c r="B20" s="691">
        <v>30.3</v>
      </c>
      <c r="C20" s="866"/>
      <c r="D20" s="920">
        <v>168</v>
      </c>
      <c r="E20" s="921">
        <v>0</v>
      </c>
      <c r="F20" s="574">
        <v>166</v>
      </c>
      <c r="G20" s="574">
        <v>0</v>
      </c>
      <c r="H20" s="574">
        <v>0</v>
      </c>
      <c r="I20" s="574">
        <v>0</v>
      </c>
      <c r="J20" s="574">
        <v>0</v>
      </c>
      <c r="K20" s="575">
        <v>2</v>
      </c>
      <c r="L20" s="576">
        <v>0</v>
      </c>
      <c r="M20" s="919"/>
    </row>
    <row r="21" spans="1:22" ht="18.75" customHeight="1" thickBot="1">
      <c r="A21" s="74"/>
      <c r="B21" s="875"/>
      <c r="C21" s="876"/>
      <c r="D21" s="959">
        <v>100</v>
      </c>
      <c r="E21" s="960"/>
      <c r="F21" s="588">
        <v>98.80952380952381</v>
      </c>
      <c r="G21" s="588">
        <v>0</v>
      </c>
      <c r="H21" s="588">
        <v>0</v>
      </c>
      <c r="I21" s="588">
        <v>0</v>
      </c>
      <c r="J21" s="588">
        <v>0</v>
      </c>
      <c r="K21" s="589">
        <v>1.1904761904761905</v>
      </c>
      <c r="L21" s="590">
        <v>0</v>
      </c>
      <c r="M21" s="890"/>
    </row>
    <row r="22" spans="1:22" ht="24.75" customHeight="1" thickTop="1">
      <c r="A22" s="18"/>
      <c r="B22" s="669">
        <v>31.3</v>
      </c>
      <c r="C22" s="670"/>
      <c r="D22" s="938">
        <f t="shared" ref="D22:L22" si="0">SUM(D24,D26)</f>
        <v>164</v>
      </c>
      <c r="E22" s="939">
        <f t="shared" si="0"/>
        <v>0</v>
      </c>
      <c r="F22" s="591">
        <f t="shared" si="0"/>
        <v>162</v>
      </c>
      <c r="G22" s="591">
        <f t="shared" si="0"/>
        <v>0</v>
      </c>
      <c r="H22" s="591">
        <f t="shared" si="0"/>
        <v>0</v>
      </c>
      <c r="I22" s="591">
        <f t="shared" si="0"/>
        <v>0</v>
      </c>
      <c r="J22" s="591">
        <f t="shared" si="0"/>
        <v>0</v>
      </c>
      <c r="K22" s="591">
        <f t="shared" si="0"/>
        <v>2</v>
      </c>
      <c r="L22" s="615">
        <f t="shared" si="0"/>
        <v>0</v>
      </c>
      <c r="M22" s="919"/>
    </row>
    <row r="23" spans="1:22" ht="24.75" customHeight="1">
      <c r="A23" s="18"/>
      <c r="B23" s="892"/>
      <c r="C23" s="893"/>
      <c r="D23" s="936">
        <f>D22/$D22*100</f>
        <v>100</v>
      </c>
      <c r="E23" s="937"/>
      <c r="F23" s="592">
        <f t="shared" ref="F23:L23" si="1">F22/$D22*100</f>
        <v>98.780487804878049</v>
      </c>
      <c r="G23" s="592">
        <f t="shared" si="1"/>
        <v>0</v>
      </c>
      <c r="H23" s="593">
        <f t="shared" si="1"/>
        <v>0</v>
      </c>
      <c r="I23" s="594">
        <f t="shared" si="1"/>
        <v>0</v>
      </c>
      <c r="J23" s="595">
        <f t="shared" si="1"/>
        <v>0</v>
      </c>
      <c r="K23" s="592">
        <f t="shared" si="1"/>
        <v>1.2195121951219512</v>
      </c>
      <c r="L23" s="596">
        <f t="shared" si="1"/>
        <v>0</v>
      </c>
      <c r="M23" s="890"/>
    </row>
    <row r="24" spans="1:22" ht="18" customHeight="1">
      <c r="A24" s="19"/>
      <c r="B24" s="808" t="s">
        <v>45</v>
      </c>
      <c r="C24" s="908"/>
      <c r="D24" s="933">
        <f>SUM(F24:K24)</f>
        <v>99</v>
      </c>
      <c r="E24" s="934"/>
      <c r="F24" s="574">
        <v>98</v>
      </c>
      <c r="G24" s="574">
        <v>0</v>
      </c>
      <c r="H24" s="574">
        <v>0</v>
      </c>
      <c r="I24" s="574">
        <v>0</v>
      </c>
      <c r="J24" s="574">
        <v>0</v>
      </c>
      <c r="K24" s="575">
        <v>1</v>
      </c>
      <c r="L24" s="597">
        <v>0</v>
      </c>
      <c r="M24" s="919"/>
      <c r="O24" s="182"/>
    </row>
    <row r="25" spans="1:22" ht="18" customHeight="1">
      <c r="A25" s="19"/>
      <c r="B25" s="940"/>
      <c r="C25" s="908"/>
      <c r="D25" s="922">
        <f t="shared" ref="D25:L25" si="2">D24/$D24*100</f>
        <v>100</v>
      </c>
      <c r="E25" s="935"/>
      <c r="F25" s="577">
        <f t="shared" si="2"/>
        <v>98.98989898989899</v>
      </c>
      <c r="G25" s="577">
        <f t="shared" si="2"/>
        <v>0</v>
      </c>
      <c r="H25" s="577">
        <f t="shared" si="2"/>
        <v>0</v>
      </c>
      <c r="I25" s="577">
        <f t="shared" si="2"/>
        <v>0</v>
      </c>
      <c r="J25" s="577">
        <f t="shared" si="2"/>
        <v>0</v>
      </c>
      <c r="K25" s="578">
        <f t="shared" si="2"/>
        <v>1.0101010101010102</v>
      </c>
      <c r="L25" s="598">
        <f t="shared" si="2"/>
        <v>0</v>
      </c>
      <c r="M25" s="890"/>
    </row>
    <row r="26" spans="1:22" ht="18" customHeight="1">
      <c r="A26" s="10"/>
      <c r="B26" s="808" t="s">
        <v>46</v>
      </c>
      <c r="C26" s="908"/>
      <c r="D26" s="920">
        <f>SUM(F26:K26)</f>
        <v>65</v>
      </c>
      <c r="E26" s="932"/>
      <c r="F26" s="574">
        <v>64</v>
      </c>
      <c r="G26" s="574">
        <v>0</v>
      </c>
      <c r="H26" s="574">
        <v>0</v>
      </c>
      <c r="I26" s="574">
        <v>0</v>
      </c>
      <c r="J26" s="574">
        <v>0</v>
      </c>
      <c r="K26" s="575">
        <v>1</v>
      </c>
      <c r="L26" s="597">
        <v>0</v>
      </c>
      <c r="M26" s="919"/>
    </row>
    <row r="27" spans="1:22" ht="18" customHeight="1" thickBot="1">
      <c r="A27" s="10"/>
      <c r="B27" s="909"/>
      <c r="C27" s="910"/>
      <c r="D27" s="959">
        <f t="shared" ref="D27:L27" si="3">D26/$D26*100</f>
        <v>100</v>
      </c>
      <c r="E27" s="960"/>
      <c r="F27" s="588">
        <f t="shared" si="3"/>
        <v>98.461538461538467</v>
      </c>
      <c r="G27" s="588">
        <f t="shared" si="3"/>
        <v>0</v>
      </c>
      <c r="H27" s="588">
        <f t="shared" si="3"/>
        <v>0</v>
      </c>
      <c r="I27" s="588">
        <f t="shared" si="3"/>
        <v>0</v>
      </c>
      <c r="J27" s="588">
        <f t="shared" si="3"/>
        <v>0</v>
      </c>
      <c r="K27" s="589">
        <f t="shared" si="3"/>
        <v>1.5384615384615385</v>
      </c>
      <c r="L27" s="599">
        <f t="shared" si="3"/>
        <v>0</v>
      </c>
      <c r="M27" s="890"/>
    </row>
    <row r="28" spans="1:22" ht="59.25" customHeight="1" thickTop="1">
      <c r="A28" s="41"/>
      <c r="B28" s="49"/>
      <c r="C28" s="50"/>
      <c r="D28" s="51"/>
      <c r="E28" s="51"/>
      <c r="F28" s="555" t="s">
        <v>154</v>
      </c>
      <c r="G28" s="964" t="s">
        <v>159</v>
      </c>
      <c r="H28" s="964"/>
      <c r="I28" s="964"/>
      <c r="J28" s="964"/>
      <c r="K28" s="964"/>
      <c r="L28" s="964"/>
      <c r="M28" s="38"/>
    </row>
    <row r="29" spans="1:22" ht="12" customHeight="1">
      <c r="A29" s="41"/>
      <c r="B29" s="49"/>
      <c r="C29" s="50"/>
      <c r="D29" s="51"/>
      <c r="E29" s="51"/>
      <c r="F29" s="51"/>
      <c r="G29" s="522"/>
      <c r="H29" s="546"/>
      <c r="I29" s="547"/>
      <c r="J29" s="547"/>
      <c r="K29" s="547"/>
      <c r="L29" s="547"/>
      <c r="M29" s="38"/>
    </row>
    <row r="30" spans="1:22" ht="34.5" customHeight="1">
      <c r="A30" s="41"/>
      <c r="B30" s="916" t="s">
        <v>202</v>
      </c>
      <c r="C30" s="916"/>
      <c r="D30" s="916"/>
      <c r="E30" s="916"/>
      <c r="F30" s="916"/>
      <c r="G30" s="916"/>
      <c r="H30" s="916"/>
      <c r="I30" s="916"/>
      <c r="J30" s="916"/>
      <c r="K30" s="916"/>
      <c r="L30" s="916"/>
      <c r="M30" s="38"/>
    </row>
    <row r="31" spans="1:22" s="88" customFormat="1" ht="42.75" customHeight="1">
      <c r="A31" s="85"/>
      <c r="B31" s="814" t="s">
        <v>203</v>
      </c>
      <c r="C31" s="814"/>
      <c r="D31" s="814"/>
      <c r="E31" s="814"/>
      <c r="F31" s="814"/>
      <c r="G31" s="814"/>
      <c r="H31" s="814"/>
      <c r="I31" s="814"/>
      <c r="J31" s="814"/>
      <c r="K31" s="814"/>
      <c r="L31" s="814"/>
      <c r="M31" s="91"/>
      <c r="V31" s="89"/>
    </row>
    <row r="32" spans="1:22" s="88" customFormat="1" ht="15" customHeight="1">
      <c r="A32" s="76"/>
      <c r="B32" s="87"/>
      <c r="C32" s="87"/>
      <c r="D32" s="87"/>
      <c r="E32" s="87"/>
      <c r="F32" s="87"/>
      <c r="G32" s="87"/>
      <c r="H32" s="87"/>
      <c r="I32" s="87"/>
      <c r="J32" s="77"/>
      <c r="K32" s="77"/>
      <c r="L32" s="77"/>
      <c r="M32" s="77"/>
    </row>
    <row r="33" spans="1:14" ht="26.25" customHeight="1" thickBot="1">
      <c r="A33" s="22" t="s">
        <v>2</v>
      </c>
      <c r="B33" s="23"/>
      <c r="C33" s="23"/>
      <c r="D33" s="24"/>
      <c r="E33" s="24"/>
      <c r="F33" s="24"/>
      <c r="G33" s="24"/>
      <c r="H33" s="25"/>
      <c r="I33" s="24"/>
      <c r="J33" s="24"/>
      <c r="K33" s="52"/>
      <c r="L33" s="25"/>
      <c r="M33" s="25"/>
    </row>
    <row r="34" spans="1:14" ht="18.75" customHeight="1">
      <c r="B34" s="966" t="s">
        <v>99</v>
      </c>
      <c r="C34" s="967"/>
      <c r="D34" s="968"/>
      <c r="E34" s="927" t="s">
        <v>102</v>
      </c>
      <c r="F34" s="928"/>
      <c r="G34" s="929" t="s">
        <v>103</v>
      </c>
      <c r="H34" s="928"/>
      <c r="I34" s="929" t="s">
        <v>57</v>
      </c>
      <c r="J34" s="930"/>
      <c r="K34" s="931" t="s">
        <v>104</v>
      </c>
      <c r="L34" s="930"/>
      <c r="N34" s="565"/>
    </row>
    <row r="35" spans="1:14" ht="18.75" customHeight="1" thickBot="1">
      <c r="B35" s="969"/>
      <c r="C35" s="970"/>
      <c r="D35" s="971"/>
      <c r="E35" s="157" t="s">
        <v>105</v>
      </c>
      <c r="F35" s="156" t="s">
        <v>130</v>
      </c>
      <c r="G35" s="158" t="s">
        <v>105</v>
      </c>
      <c r="H35" s="156" t="s">
        <v>130</v>
      </c>
      <c r="I35" s="158" t="s">
        <v>105</v>
      </c>
      <c r="J35" s="159" t="s">
        <v>137</v>
      </c>
      <c r="K35" s="160" t="s">
        <v>105</v>
      </c>
      <c r="L35" s="159" t="s">
        <v>137</v>
      </c>
    </row>
    <row r="36" spans="1:14" ht="18.75" customHeight="1" thickBot="1">
      <c r="B36" s="972" t="s">
        <v>100</v>
      </c>
      <c r="C36" s="973"/>
      <c r="D36" s="974"/>
      <c r="E36" s="420">
        <f>E42+E46</f>
        <v>98</v>
      </c>
      <c r="F36" s="466">
        <f>E36/E$36*100</f>
        <v>100</v>
      </c>
      <c r="G36" s="421">
        <f>G42+G46</f>
        <v>64</v>
      </c>
      <c r="H36" s="466">
        <f t="shared" ref="H36:H46" si="4">G36/G$36*100</f>
        <v>100</v>
      </c>
      <c r="I36" s="421">
        <f>SUM(I47:I50)</f>
        <v>162</v>
      </c>
      <c r="J36" s="467">
        <f t="shared" ref="J36:J50" si="5">I36/I$36*100</f>
        <v>100</v>
      </c>
      <c r="K36" s="422">
        <f>SUM(K47:K50)</f>
        <v>166</v>
      </c>
      <c r="L36" s="467">
        <f t="shared" ref="L36:L50" si="6">K36/K$36*100</f>
        <v>100</v>
      </c>
    </row>
    <row r="37" spans="1:14" ht="18.75" customHeight="1">
      <c r="B37" s="954" t="s">
        <v>101</v>
      </c>
      <c r="C37" s="946" t="s">
        <v>56</v>
      </c>
      <c r="D37" s="616" t="s">
        <v>54</v>
      </c>
      <c r="E37" s="502">
        <v>0</v>
      </c>
      <c r="F37" s="423">
        <f t="shared" ref="F37:F47" si="7">E37/E$36*100</f>
        <v>0</v>
      </c>
      <c r="G37" s="424">
        <v>1</v>
      </c>
      <c r="H37" s="423">
        <f t="shared" si="4"/>
        <v>1.5625</v>
      </c>
      <c r="I37" s="424">
        <f>SUM(E37,G37)</f>
        <v>1</v>
      </c>
      <c r="J37" s="425">
        <f t="shared" si="5"/>
        <v>0.61728395061728392</v>
      </c>
      <c r="K37" s="426">
        <v>1</v>
      </c>
      <c r="L37" s="425">
        <f t="shared" si="6"/>
        <v>0.60240963855421692</v>
      </c>
    </row>
    <row r="38" spans="1:14" ht="18.75" customHeight="1">
      <c r="B38" s="955"/>
      <c r="C38" s="947"/>
      <c r="D38" s="618" t="s">
        <v>55</v>
      </c>
      <c r="E38" s="503">
        <v>0</v>
      </c>
      <c r="F38" s="427">
        <f t="shared" si="7"/>
        <v>0</v>
      </c>
      <c r="G38" s="428">
        <v>0</v>
      </c>
      <c r="H38" s="427">
        <f t="shared" si="4"/>
        <v>0</v>
      </c>
      <c r="I38" s="428">
        <f>SUM(E38,G38)</f>
        <v>0</v>
      </c>
      <c r="J38" s="429">
        <f t="shared" si="5"/>
        <v>0</v>
      </c>
      <c r="K38" s="430">
        <v>1</v>
      </c>
      <c r="L38" s="429">
        <f t="shared" si="6"/>
        <v>0.60240963855421692</v>
      </c>
    </row>
    <row r="39" spans="1:14" ht="18.75" customHeight="1">
      <c r="B39" s="911"/>
      <c r="C39" s="617" t="s">
        <v>58</v>
      </c>
      <c r="D39" s="618" t="s">
        <v>54</v>
      </c>
      <c r="E39" s="503">
        <v>0</v>
      </c>
      <c r="F39" s="427">
        <f>E39/E$36*100</f>
        <v>0</v>
      </c>
      <c r="G39" s="428">
        <v>0</v>
      </c>
      <c r="H39" s="427">
        <f t="shared" si="4"/>
        <v>0</v>
      </c>
      <c r="I39" s="428">
        <f>SUM(E39,G39)</f>
        <v>0</v>
      </c>
      <c r="J39" s="429">
        <f>I39/I$36*100</f>
        <v>0</v>
      </c>
      <c r="K39" s="430">
        <v>0</v>
      </c>
      <c r="L39" s="429">
        <f>K39/K$36*100</f>
        <v>0</v>
      </c>
    </row>
    <row r="40" spans="1:14" ht="18.75" customHeight="1">
      <c r="B40" s="911"/>
      <c r="C40" s="617" t="s">
        <v>204</v>
      </c>
      <c r="D40" s="618" t="s">
        <v>55</v>
      </c>
      <c r="E40" s="503">
        <v>1</v>
      </c>
      <c r="F40" s="427">
        <f>E40/E$36*100</f>
        <v>1.0204081632653061</v>
      </c>
      <c r="G40" s="428">
        <v>0</v>
      </c>
      <c r="H40" s="427">
        <f>G40/G$36*100</f>
        <v>0</v>
      </c>
      <c r="I40" s="428">
        <f>SUM(E40,G40)</f>
        <v>1</v>
      </c>
      <c r="J40" s="429">
        <f>I40/I$36*100</f>
        <v>0.61728395061728392</v>
      </c>
      <c r="K40" s="430">
        <v>0</v>
      </c>
      <c r="L40" s="429">
        <f>K40/K$36*100</f>
        <v>0</v>
      </c>
    </row>
    <row r="41" spans="1:14" ht="18.75" customHeight="1">
      <c r="B41" s="911"/>
      <c r="C41" s="948" t="s">
        <v>143</v>
      </c>
      <c r="D41" s="949"/>
      <c r="E41" s="503">
        <v>96</v>
      </c>
      <c r="F41" s="427">
        <f t="shared" si="7"/>
        <v>97.959183673469383</v>
      </c>
      <c r="G41" s="428">
        <v>61</v>
      </c>
      <c r="H41" s="427">
        <f t="shared" si="4"/>
        <v>95.3125</v>
      </c>
      <c r="I41" s="428">
        <f>SUM(E41,G41)</f>
        <v>157</v>
      </c>
      <c r="J41" s="429">
        <f t="shared" si="5"/>
        <v>96.913580246913583</v>
      </c>
      <c r="K41" s="430">
        <v>163</v>
      </c>
      <c r="L41" s="429">
        <f t="shared" si="6"/>
        <v>98.192771084337352</v>
      </c>
    </row>
    <row r="42" spans="1:14" ht="18.75" customHeight="1">
      <c r="B42" s="911"/>
      <c r="C42" s="950" t="s">
        <v>57</v>
      </c>
      <c r="D42" s="951"/>
      <c r="E42" s="504">
        <f>SUM(E37:E41)</f>
        <v>97</v>
      </c>
      <c r="F42" s="431">
        <f t="shared" si="7"/>
        <v>98.979591836734699</v>
      </c>
      <c r="G42" s="432">
        <f>SUM(G37:G41)</f>
        <v>62</v>
      </c>
      <c r="H42" s="431">
        <f t="shared" si="4"/>
        <v>96.875</v>
      </c>
      <c r="I42" s="432">
        <f>SUM(I37:I41)</f>
        <v>159</v>
      </c>
      <c r="J42" s="433">
        <f t="shared" si="5"/>
        <v>98.148148148148152</v>
      </c>
      <c r="K42" s="434">
        <f>SUM(K37:K41)</f>
        <v>165</v>
      </c>
      <c r="L42" s="433">
        <f t="shared" si="6"/>
        <v>99.397590361445793</v>
      </c>
    </row>
    <row r="43" spans="1:14" ht="18.75" customHeight="1">
      <c r="B43" s="911" t="s">
        <v>144</v>
      </c>
      <c r="C43" s="952" t="s">
        <v>58</v>
      </c>
      <c r="D43" s="953"/>
      <c r="E43" s="503">
        <v>0</v>
      </c>
      <c r="F43" s="427">
        <f t="shared" si="7"/>
        <v>0</v>
      </c>
      <c r="G43" s="428">
        <v>0</v>
      </c>
      <c r="H43" s="427">
        <f t="shared" si="4"/>
        <v>0</v>
      </c>
      <c r="I43" s="428">
        <f>SUM(E43,G43)</f>
        <v>0</v>
      </c>
      <c r="J43" s="429">
        <f t="shared" si="5"/>
        <v>0</v>
      </c>
      <c r="K43" s="430">
        <v>0</v>
      </c>
      <c r="L43" s="429">
        <f t="shared" si="6"/>
        <v>0</v>
      </c>
    </row>
    <row r="44" spans="1:14" ht="18.75" customHeight="1">
      <c r="B44" s="912"/>
      <c r="C44" s="941" t="s">
        <v>205</v>
      </c>
      <c r="D44" s="942"/>
      <c r="E44" s="505">
        <v>0</v>
      </c>
      <c r="F44" s="435">
        <f>E44/E$36*100</f>
        <v>0</v>
      </c>
      <c r="G44" s="436">
        <v>1</v>
      </c>
      <c r="H44" s="435">
        <f t="shared" si="4"/>
        <v>1.5625</v>
      </c>
      <c r="I44" s="436">
        <f>SUM(E44,G44)</f>
        <v>1</v>
      </c>
      <c r="J44" s="437">
        <f>I44/I$36*100</f>
        <v>0.61728395061728392</v>
      </c>
      <c r="K44" s="438">
        <v>0</v>
      </c>
      <c r="L44" s="437">
        <f t="shared" si="6"/>
        <v>0</v>
      </c>
    </row>
    <row r="45" spans="1:14" ht="18.75" customHeight="1">
      <c r="B45" s="912"/>
      <c r="C45" s="948" t="s">
        <v>143</v>
      </c>
      <c r="D45" s="949"/>
      <c r="E45" s="505">
        <v>1</v>
      </c>
      <c r="F45" s="435">
        <f t="shared" si="7"/>
        <v>1.0204081632653061</v>
      </c>
      <c r="G45" s="436">
        <v>1</v>
      </c>
      <c r="H45" s="435">
        <f t="shared" si="4"/>
        <v>1.5625</v>
      </c>
      <c r="I45" s="436">
        <f>SUM(E45,G45)</f>
        <v>2</v>
      </c>
      <c r="J45" s="437">
        <f>I45/I$36*100</f>
        <v>1.2345679012345678</v>
      </c>
      <c r="K45" s="438">
        <v>1</v>
      </c>
      <c r="L45" s="437">
        <f t="shared" si="6"/>
        <v>0.60240963855421692</v>
      </c>
    </row>
    <row r="46" spans="1:14" ht="18.75" customHeight="1" thickBot="1">
      <c r="B46" s="913"/>
      <c r="C46" s="914" t="s">
        <v>57</v>
      </c>
      <c r="D46" s="915"/>
      <c r="E46" s="506">
        <f>SUM(E43:E45)</f>
        <v>1</v>
      </c>
      <c r="F46" s="439">
        <f t="shared" si="7"/>
        <v>1.0204081632653061</v>
      </c>
      <c r="G46" s="440">
        <f>SUM(G43:G45)</f>
        <v>2</v>
      </c>
      <c r="H46" s="439">
        <f t="shared" si="4"/>
        <v>3.125</v>
      </c>
      <c r="I46" s="440">
        <f>SUM(I43:I45)</f>
        <v>3</v>
      </c>
      <c r="J46" s="441">
        <f t="shared" si="5"/>
        <v>1.8518518518518516</v>
      </c>
      <c r="K46" s="442">
        <f>SUM(K43:K45)</f>
        <v>1</v>
      </c>
      <c r="L46" s="441">
        <f t="shared" si="6"/>
        <v>0.60240963855421692</v>
      </c>
    </row>
    <row r="47" spans="1:14" ht="19.5" customHeight="1">
      <c r="B47" s="956" t="s">
        <v>145</v>
      </c>
      <c r="C47" s="957"/>
      <c r="D47" s="958"/>
      <c r="E47" s="507">
        <f>SUM(E37:E38)</f>
        <v>0</v>
      </c>
      <c r="F47" s="443">
        <f t="shared" si="7"/>
        <v>0</v>
      </c>
      <c r="G47" s="444">
        <f>SUM(G37:G38)</f>
        <v>1</v>
      </c>
      <c r="H47" s="443">
        <f>G47/G$36*100</f>
        <v>1.5625</v>
      </c>
      <c r="I47" s="444">
        <f>SUM(I37:I38)</f>
        <v>1</v>
      </c>
      <c r="J47" s="445">
        <f t="shared" si="5"/>
        <v>0.61728395061728392</v>
      </c>
      <c r="K47" s="446">
        <f>SUM(K37:K38)</f>
        <v>2</v>
      </c>
      <c r="L47" s="445">
        <f t="shared" si="6"/>
        <v>1.2048192771084338</v>
      </c>
    </row>
    <row r="48" spans="1:14" ht="19.5" customHeight="1">
      <c r="B48" s="924" t="s">
        <v>146</v>
      </c>
      <c r="C48" s="925"/>
      <c r="D48" s="926"/>
      <c r="E48" s="507">
        <f>E39+E43</f>
        <v>0</v>
      </c>
      <c r="F48" s="443">
        <f>E48/E$36*100</f>
        <v>0</v>
      </c>
      <c r="G48" s="444">
        <f>G39+G43</f>
        <v>0</v>
      </c>
      <c r="H48" s="443">
        <f>G48/G$36*100</f>
        <v>0</v>
      </c>
      <c r="I48" s="444">
        <f>I39+I43</f>
        <v>0</v>
      </c>
      <c r="J48" s="445">
        <f t="shared" si="5"/>
        <v>0</v>
      </c>
      <c r="K48" s="446">
        <f>K39+K43</f>
        <v>0</v>
      </c>
      <c r="L48" s="445">
        <f t="shared" si="6"/>
        <v>0</v>
      </c>
    </row>
    <row r="49" spans="2:13" ht="19.5" customHeight="1">
      <c r="B49" s="924" t="s">
        <v>147</v>
      </c>
      <c r="C49" s="925"/>
      <c r="D49" s="926"/>
      <c r="E49" s="507">
        <f>E40+E44</f>
        <v>1</v>
      </c>
      <c r="F49" s="443">
        <f>E49/E$36*100</f>
        <v>1.0204081632653061</v>
      </c>
      <c r="G49" s="444">
        <f>G40+G44</f>
        <v>1</v>
      </c>
      <c r="H49" s="443">
        <f>G49/G$36*100</f>
        <v>1.5625</v>
      </c>
      <c r="I49" s="444">
        <f>I40+I44</f>
        <v>2</v>
      </c>
      <c r="J49" s="445">
        <f t="shared" si="5"/>
        <v>1.2345679012345678</v>
      </c>
      <c r="K49" s="446">
        <f>K40+K44</f>
        <v>0</v>
      </c>
      <c r="L49" s="445">
        <f t="shared" si="6"/>
        <v>0</v>
      </c>
    </row>
    <row r="50" spans="2:13" ht="19.5" customHeight="1" thickBot="1">
      <c r="B50" s="961" t="s">
        <v>148</v>
      </c>
      <c r="C50" s="962"/>
      <c r="D50" s="963"/>
      <c r="E50" s="508">
        <f>SUM(E41,E45)</f>
        <v>97</v>
      </c>
      <c r="F50" s="447">
        <f>E50/E$36*100</f>
        <v>98.979591836734699</v>
      </c>
      <c r="G50" s="448">
        <f>SUM(G41,G45)</f>
        <v>62</v>
      </c>
      <c r="H50" s="447">
        <f>G50/G$36*100</f>
        <v>96.875</v>
      </c>
      <c r="I50" s="448">
        <f>SUM(I41,I45)</f>
        <v>159</v>
      </c>
      <c r="J50" s="449">
        <f t="shared" si="5"/>
        <v>98.148148148148152</v>
      </c>
      <c r="K50" s="450">
        <f>SUM(K41,K45)</f>
        <v>164</v>
      </c>
      <c r="L50" s="449">
        <f t="shared" si="6"/>
        <v>98.795180722891558</v>
      </c>
    </row>
    <row r="51" spans="2:13" ht="9.75" customHeight="1">
      <c r="B51" s="97"/>
      <c r="C51" s="97"/>
      <c r="D51" s="97"/>
      <c r="E51" s="548"/>
      <c r="F51" s="549"/>
      <c r="G51" s="545"/>
      <c r="H51" s="549"/>
      <c r="I51" s="545"/>
      <c r="J51" s="549"/>
      <c r="K51" s="545"/>
      <c r="L51" s="549"/>
    </row>
    <row r="52" spans="2:13" ht="12" customHeight="1">
      <c r="B52" s="486"/>
      <c r="C52" s="486"/>
      <c r="D52" s="486"/>
      <c r="E52" s="486"/>
      <c r="F52" s="486"/>
      <c r="G52" s="486"/>
      <c r="H52" s="486"/>
      <c r="I52" s="161"/>
      <c r="J52" s="90"/>
      <c r="K52" s="161"/>
      <c r="L52" s="90"/>
    </row>
    <row r="53" spans="2:13" ht="55.5" customHeight="1">
      <c r="B53" s="814" t="s">
        <v>206</v>
      </c>
      <c r="C53" s="814"/>
      <c r="D53" s="814"/>
      <c r="E53" s="814"/>
      <c r="F53" s="814"/>
      <c r="G53" s="814"/>
      <c r="H53" s="814"/>
      <c r="I53" s="814"/>
      <c r="J53" s="814"/>
      <c r="K53" s="814"/>
      <c r="L53" s="814"/>
      <c r="M53" s="417"/>
    </row>
    <row r="54" spans="2:13" ht="20.25" customHeight="1"/>
  </sheetData>
  <mergeCells count="70">
    <mergeCell ref="J2:L3"/>
    <mergeCell ref="B31:L31"/>
    <mergeCell ref="B22:C23"/>
    <mergeCell ref="B34:D35"/>
    <mergeCell ref="B36:D36"/>
    <mergeCell ref="D6:E8"/>
    <mergeCell ref="F6:F8"/>
    <mergeCell ref="D11:E11"/>
    <mergeCell ref="I6:I8"/>
    <mergeCell ref="D10:E10"/>
    <mergeCell ref="K6:K8"/>
    <mergeCell ref="L6:L8"/>
    <mergeCell ref="G6:G8"/>
    <mergeCell ref="B18:C19"/>
    <mergeCell ref="D13:E13"/>
    <mergeCell ref="B12:C13"/>
    <mergeCell ref="B53:L53"/>
    <mergeCell ref="B2:I2"/>
    <mergeCell ref="C37:C38"/>
    <mergeCell ref="C41:D41"/>
    <mergeCell ref="C42:D42"/>
    <mergeCell ref="C43:D43"/>
    <mergeCell ref="B37:B42"/>
    <mergeCell ref="B47:D47"/>
    <mergeCell ref="C45:D45"/>
    <mergeCell ref="J6:J8"/>
    <mergeCell ref="G34:H34"/>
    <mergeCell ref="D27:E27"/>
    <mergeCell ref="D21:E21"/>
    <mergeCell ref="B49:D49"/>
    <mergeCell ref="B50:D50"/>
    <mergeCell ref="G28:L28"/>
    <mergeCell ref="B48:D48"/>
    <mergeCell ref="E34:F34"/>
    <mergeCell ref="M20:M21"/>
    <mergeCell ref="M22:M23"/>
    <mergeCell ref="M24:M25"/>
    <mergeCell ref="I34:J34"/>
    <mergeCell ref="M26:M27"/>
    <mergeCell ref="K34:L34"/>
    <mergeCell ref="D26:E26"/>
    <mergeCell ref="D24:E24"/>
    <mergeCell ref="D25:E25"/>
    <mergeCell ref="D23:E23"/>
    <mergeCell ref="D20:E20"/>
    <mergeCell ref="D22:E22"/>
    <mergeCell ref="B24:C25"/>
    <mergeCell ref="C44:D44"/>
    <mergeCell ref="M18:M19"/>
    <mergeCell ref="B10:C11"/>
    <mergeCell ref="D12:E12"/>
    <mergeCell ref="D18:E18"/>
    <mergeCell ref="D16:E16"/>
    <mergeCell ref="D17:E17"/>
    <mergeCell ref="D14:E14"/>
    <mergeCell ref="D15:E15"/>
    <mergeCell ref="M10:M11"/>
    <mergeCell ref="M14:M15"/>
    <mergeCell ref="M12:M13"/>
    <mergeCell ref="D19:E19"/>
    <mergeCell ref="H6:H8"/>
    <mergeCell ref="B20:C21"/>
    <mergeCell ref="B16:C17"/>
    <mergeCell ref="B26:C27"/>
    <mergeCell ref="B43:B46"/>
    <mergeCell ref="B14:C15"/>
    <mergeCell ref="C46:D46"/>
    <mergeCell ref="B30:L30"/>
    <mergeCell ref="B6:C9"/>
    <mergeCell ref="D9:E9"/>
  </mergeCells>
  <phoneticPr fontId="22"/>
  <printOptions horizontalCentered="1"/>
  <pageMargins left="0.59055118110236227" right="0.59055118110236227" top="0.78740157480314965" bottom="0.78740157480314965" header="0.51181102362204722" footer="0.51181102362204722"/>
  <pageSetup paperSize="9" scale="71" orientation="portrait" r:id="rId1"/>
  <headerFooter alignWithMargins="0">
    <oddFooter>&amp;C&amp;A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  <pageSetUpPr fitToPage="1"/>
  </sheetPr>
  <dimension ref="A1:AC29"/>
  <sheetViews>
    <sheetView showGridLines="0" view="pageBreakPreview" zoomScale="75" zoomScaleNormal="75" zoomScaleSheetLayoutView="75" workbookViewId="0">
      <selection activeCell="B1" sqref="B1"/>
    </sheetView>
  </sheetViews>
  <sheetFormatPr defaultRowHeight="13.5"/>
  <cols>
    <col min="1" max="1" width="2.625" customWidth="1"/>
    <col min="2" max="3" width="4.125" customWidth="1"/>
    <col min="4" max="7" width="6.625" customWidth="1"/>
    <col min="8" max="8" width="7.625" customWidth="1"/>
    <col min="9" max="9" width="5.625" customWidth="1"/>
    <col min="10" max="19" width="6.625" customWidth="1"/>
    <col min="20" max="20" width="4.375" customWidth="1"/>
    <col min="21" max="21" width="2.625" customWidth="1"/>
  </cols>
  <sheetData>
    <row r="1" spans="1:20" ht="21" customHeight="1">
      <c r="A1" s="9"/>
      <c r="B1" s="12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7"/>
    </row>
    <row r="2" spans="1:20" ht="35.25" customHeight="1" thickBot="1">
      <c r="A2" s="22" t="s">
        <v>160</v>
      </c>
      <c r="B2" s="23"/>
      <c r="C2" s="23"/>
      <c r="D2" s="24"/>
      <c r="E2" s="24"/>
      <c r="F2" s="24"/>
      <c r="G2" s="24"/>
      <c r="H2" s="24"/>
      <c r="I2" s="24"/>
      <c r="J2" s="25"/>
      <c r="K2" s="25"/>
      <c r="L2" s="24"/>
      <c r="M2" s="24"/>
      <c r="N2" s="24"/>
      <c r="O2" s="24"/>
      <c r="Q2" s="52"/>
      <c r="R2" s="25"/>
      <c r="S2" s="419" t="s">
        <v>139</v>
      </c>
      <c r="T2" s="25"/>
    </row>
    <row r="3" spans="1:20" ht="20.25" customHeight="1">
      <c r="A3" s="6"/>
      <c r="B3" s="863" t="s">
        <v>37</v>
      </c>
      <c r="C3" s="864"/>
      <c r="D3" s="1019" t="s">
        <v>38</v>
      </c>
      <c r="E3" s="1020"/>
      <c r="F3" s="1024" t="s">
        <v>151</v>
      </c>
      <c r="G3" s="1020"/>
      <c r="H3" s="1024" t="s">
        <v>138</v>
      </c>
      <c r="I3" s="1025"/>
      <c r="J3" s="1024" t="s">
        <v>120</v>
      </c>
      <c r="K3" s="1031"/>
      <c r="L3" s="1024" t="s">
        <v>152</v>
      </c>
      <c r="M3" s="1025"/>
      <c r="N3" s="1024" t="s">
        <v>8</v>
      </c>
      <c r="O3" s="1020"/>
      <c r="P3" s="1038" t="s">
        <v>39</v>
      </c>
      <c r="Q3" s="1039"/>
      <c r="R3" s="1034" t="s">
        <v>40</v>
      </c>
      <c r="S3" s="1035"/>
      <c r="T3" s="155"/>
    </row>
    <row r="4" spans="1:20" ht="20.25" customHeight="1">
      <c r="A4" s="6"/>
      <c r="B4" s="865"/>
      <c r="C4" s="866"/>
      <c r="D4" s="977"/>
      <c r="E4" s="978"/>
      <c r="F4" s="1030"/>
      <c r="G4" s="978"/>
      <c r="H4" s="1026"/>
      <c r="I4" s="1027"/>
      <c r="J4" s="1032"/>
      <c r="K4" s="1033"/>
      <c r="L4" s="1026"/>
      <c r="M4" s="1027"/>
      <c r="N4" s="1030"/>
      <c r="O4" s="978"/>
      <c r="P4" s="1030"/>
      <c r="Q4" s="1040"/>
      <c r="R4" s="1036"/>
      <c r="S4" s="1037"/>
      <c r="T4" s="155"/>
    </row>
    <row r="5" spans="1:20" ht="20.25" customHeight="1">
      <c r="A5" s="6"/>
      <c r="B5" s="865"/>
      <c r="C5" s="866"/>
      <c r="D5" s="977"/>
      <c r="E5" s="978"/>
      <c r="F5" s="1030"/>
      <c r="G5" s="978"/>
      <c r="H5" s="1026"/>
      <c r="I5" s="1027"/>
      <c r="J5" s="1032"/>
      <c r="K5" s="1033"/>
      <c r="L5" s="1026"/>
      <c r="M5" s="1027"/>
      <c r="N5" s="1030"/>
      <c r="O5" s="978"/>
      <c r="P5" s="1030"/>
      <c r="Q5" s="1040"/>
      <c r="R5" s="1036"/>
      <c r="S5" s="1037"/>
      <c r="T5" s="155"/>
    </row>
    <row r="6" spans="1:20" ht="20.25" customHeight="1" thickBot="1">
      <c r="A6" s="6"/>
      <c r="B6" s="867"/>
      <c r="C6" s="868"/>
      <c r="D6" s="917" t="s">
        <v>61</v>
      </c>
      <c r="E6" s="918"/>
      <c r="F6" s="1028" t="s">
        <v>62</v>
      </c>
      <c r="G6" s="1029"/>
      <c r="H6" s="1028" t="s">
        <v>63</v>
      </c>
      <c r="I6" s="1029"/>
      <c r="J6" s="1028" t="s">
        <v>64</v>
      </c>
      <c r="K6" s="1029"/>
      <c r="L6" s="1028" t="s">
        <v>65</v>
      </c>
      <c r="M6" s="1029"/>
      <c r="N6" s="1028" t="s">
        <v>66</v>
      </c>
      <c r="O6" s="1029"/>
      <c r="P6" s="1028" t="s">
        <v>67</v>
      </c>
      <c r="Q6" s="1045"/>
      <c r="R6" s="1044" t="s">
        <v>41</v>
      </c>
      <c r="S6" s="868"/>
      <c r="T6" s="154"/>
    </row>
    <row r="7" spans="1:20" ht="21" customHeight="1">
      <c r="A7" s="16"/>
      <c r="B7" s="677">
        <v>25.3</v>
      </c>
      <c r="C7" s="678"/>
      <c r="D7" s="920">
        <v>283</v>
      </c>
      <c r="E7" s="932"/>
      <c r="F7" s="1006">
        <v>9</v>
      </c>
      <c r="G7" s="1023"/>
      <c r="H7" s="1006">
        <v>0</v>
      </c>
      <c r="I7" s="1023"/>
      <c r="J7" s="1006">
        <v>1</v>
      </c>
      <c r="K7" s="1023"/>
      <c r="L7" s="1006">
        <v>5</v>
      </c>
      <c r="M7" s="1023"/>
      <c r="N7" s="1006">
        <v>49</v>
      </c>
      <c r="O7" s="1023"/>
      <c r="P7" s="1006">
        <v>219</v>
      </c>
      <c r="Q7" s="1023"/>
      <c r="R7" s="1006">
        <v>0</v>
      </c>
      <c r="S7" s="1007"/>
      <c r="T7" s="919"/>
    </row>
    <row r="8" spans="1:20" ht="21" customHeight="1">
      <c r="A8" s="13"/>
      <c r="B8" s="679"/>
      <c r="C8" s="680"/>
      <c r="D8" s="922">
        <v>100</v>
      </c>
      <c r="E8" s="935"/>
      <c r="F8" s="989">
        <v>3.1802120141342751</v>
      </c>
      <c r="G8" s="990"/>
      <c r="H8" s="989">
        <v>0</v>
      </c>
      <c r="I8" s="990"/>
      <c r="J8" s="989">
        <v>0.35335689045936397</v>
      </c>
      <c r="K8" s="990"/>
      <c r="L8" s="989">
        <v>1.7667844522968199</v>
      </c>
      <c r="M8" s="990"/>
      <c r="N8" s="989">
        <v>17.314487632508836</v>
      </c>
      <c r="O8" s="990"/>
      <c r="P8" s="989">
        <v>77.385159010600702</v>
      </c>
      <c r="Q8" s="990"/>
      <c r="R8" s="989">
        <v>0</v>
      </c>
      <c r="S8" s="1008"/>
      <c r="T8" s="890"/>
    </row>
    <row r="9" spans="1:20" ht="21" customHeight="1">
      <c r="A9" s="15"/>
      <c r="B9" s="695">
        <v>26.3</v>
      </c>
      <c r="C9" s="696"/>
      <c r="D9" s="1004">
        <v>284</v>
      </c>
      <c r="E9" s="996"/>
      <c r="F9" s="985">
        <v>6</v>
      </c>
      <c r="G9" s="986"/>
      <c r="H9" s="985">
        <v>0</v>
      </c>
      <c r="I9" s="986"/>
      <c r="J9" s="985">
        <v>0</v>
      </c>
      <c r="K9" s="986"/>
      <c r="L9" s="985">
        <v>6</v>
      </c>
      <c r="M9" s="986"/>
      <c r="N9" s="985">
        <v>71</v>
      </c>
      <c r="O9" s="986"/>
      <c r="P9" s="985">
        <v>201</v>
      </c>
      <c r="Q9" s="986"/>
      <c r="R9" s="985">
        <v>0</v>
      </c>
      <c r="S9" s="1013"/>
      <c r="T9" s="919"/>
    </row>
    <row r="10" spans="1:20" ht="21" customHeight="1">
      <c r="A10" s="74"/>
      <c r="B10" s="679"/>
      <c r="C10" s="680"/>
      <c r="D10" s="1002">
        <v>100</v>
      </c>
      <c r="E10" s="1003"/>
      <c r="F10" s="989">
        <v>2.112676056338028</v>
      </c>
      <c r="G10" s="990"/>
      <c r="H10" s="989">
        <v>0</v>
      </c>
      <c r="I10" s="990"/>
      <c r="J10" s="989">
        <v>0</v>
      </c>
      <c r="K10" s="990"/>
      <c r="L10" s="989">
        <v>2.112676056338028</v>
      </c>
      <c r="M10" s="990"/>
      <c r="N10" s="989">
        <v>25</v>
      </c>
      <c r="O10" s="990"/>
      <c r="P10" s="989">
        <v>70.774647887323937</v>
      </c>
      <c r="Q10" s="990"/>
      <c r="R10" s="989">
        <v>0</v>
      </c>
      <c r="S10" s="1008"/>
      <c r="T10" s="890"/>
    </row>
    <row r="11" spans="1:20" ht="21" customHeight="1">
      <c r="A11" s="15"/>
      <c r="B11" s="695">
        <v>27.3</v>
      </c>
      <c r="C11" s="696"/>
      <c r="D11" s="1004">
        <v>285</v>
      </c>
      <c r="E11" s="996"/>
      <c r="F11" s="985">
        <v>3</v>
      </c>
      <c r="G11" s="986"/>
      <c r="H11" s="985">
        <v>1</v>
      </c>
      <c r="I11" s="986"/>
      <c r="J11" s="985">
        <v>0</v>
      </c>
      <c r="K11" s="986"/>
      <c r="L11" s="985">
        <v>3</v>
      </c>
      <c r="M11" s="986"/>
      <c r="N11" s="985">
        <v>63</v>
      </c>
      <c r="O11" s="986"/>
      <c r="P11" s="985">
        <v>215</v>
      </c>
      <c r="Q11" s="986"/>
      <c r="R11" s="985">
        <v>0</v>
      </c>
      <c r="S11" s="1013"/>
      <c r="T11" s="919"/>
    </row>
    <row r="12" spans="1:20" ht="21" customHeight="1">
      <c r="A12" s="74"/>
      <c r="B12" s="679"/>
      <c r="C12" s="680"/>
      <c r="D12" s="1002">
        <v>100</v>
      </c>
      <c r="E12" s="1003"/>
      <c r="F12" s="989">
        <v>1.0526315789473684</v>
      </c>
      <c r="G12" s="990"/>
      <c r="H12" s="989">
        <v>0.35087719298245612</v>
      </c>
      <c r="I12" s="990"/>
      <c r="J12" s="989">
        <v>0</v>
      </c>
      <c r="K12" s="990"/>
      <c r="L12" s="989">
        <v>1.0526315789473684</v>
      </c>
      <c r="M12" s="990"/>
      <c r="N12" s="989">
        <v>22.105263157894736</v>
      </c>
      <c r="O12" s="990"/>
      <c r="P12" s="989">
        <v>75.438596491228068</v>
      </c>
      <c r="Q12" s="990"/>
      <c r="R12" s="989">
        <v>0</v>
      </c>
      <c r="S12" s="1008"/>
      <c r="T12" s="890"/>
    </row>
    <row r="13" spans="1:20" ht="21" customHeight="1">
      <c r="A13" s="195"/>
      <c r="B13" s="695">
        <v>28.3</v>
      </c>
      <c r="C13" s="696"/>
      <c r="D13" s="983">
        <v>301</v>
      </c>
      <c r="E13" s="984"/>
      <c r="F13" s="985">
        <v>7</v>
      </c>
      <c r="G13" s="986"/>
      <c r="H13" s="985">
        <v>0</v>
      </c>
      <c r="I13" s="986"/>
      <c r="J13" s="985">
        <v>0</v>
      </c>
      <c r="K13" s="986"/>
      <c r="L13" s="985">
        <v>4</v>
      </c>
      <c r="M13" s="986"/>
      <c r="N13" s="985">
        <v>82</v>
      </c>
      <c r="O13" s="986"/>
      <c r="P13" s="985">
        <v>208</v>
      </c>
      <c r="Q13" s="986"/>
      <c r="R13" s="985">
        <v>0</v>
      </c>
      <c r="S13" s="1013"/>
      <c r="T13" s="222"/>
    </row>
    <row r="14" spans="1:20" ht="21" customHeight="1">
      <c r="A14" s="195"/>
      <c r="B14" s="679"/>
      <c r="C14" s="680"/>
      <c r="D14" s="987">
        <v>100</v>
      </c>
      <c r="E14" s="988"/>
      <c r="F14" s="989">
        <v>2.3255813953488373</v>
      </c>
      <c r="G14" s="990"/>
      <c r="H14" s="989">
        <v>0</v>
      </c>
      <c r="I14" s="990"/>
      <c r="J14" s="989">
        <v>0</v>
      </c>
      <c r="K14" s="990"/>
      <c r="L14" s="989">
        <v>1.3289036544850499</v>
      </c>
      <c r="M14" s="990"/>
      <c r="N14" s="989">
        <v>27.242524916943523</v>
      </c>
      <c r="O14" s="990"/>
      <c r="P14" s="989">
        <v>69.102990033222582</v>
      </c>
      <c r="Q14" s="990"/>
      <c r="R14" s="989">
        <v>0</v>
      </c>
      <c r="S14" s="1008"/>
      <c r="T14" s="222"/>
    </row>
    <row r="15" spans="1:20" ht="21" customHeight="1">
      <c r="A15" s="15"/>
      <c r="B15" s="695">
        <v>29.3</v>
      </c>
      <c r="C15" s="874"/>
      <c r="D15" s="1004">
        <v>286</v>
      </c>
      <c r="E15" s="996"/>
      <c r="F15" s="985">
        <v>2</v>
      </c>
      <c r="G15" s="986"/>
      <c r="H15" s="985">
        <v>1</v>
      </c>
      <c r="I15" s="986"/>
      <c r="J15" s="985">
        <v>0</v>
      </c>
      <c r="K15" s="986"/>
      <c r="L15" s="985">
        <v>0</v>
      </c>
      <c r="M15" s="986"/>
      <c r="N15" s="985">
        <v>81</v>
      </c>
      <c r="O15" s="986"/>
      <c r="P15" s="985">
        <v>202</v>
      </c>
      <c r="Q15" s="996"/>
      <c r="R15" s="985">
        <v>0</v>
      </c>
      <c r="S15" s="1052"/>
      <c r="T15" s="919"/>
    </row>
    <row r="16" spans="1:20" ht="21" customHeight="1">
      <c r="A16" s="74"/>
      <c r="B16" s="877"/>
      <c r="C16" s="878"/>
      <c r="D16" s="1002">
        <v>100</v>
      </c>
      <c r="E16" s="1003"/>
      <c r="F16" s="989">
        <v>0.69930069930069927</v>
      </c>
      <c r="G16" s="990"/>
      <c r="H16" s="989">
        <v>0.34965034965034963</v>
      </c>
      <c r="I16" s="990"/>
      <c r="J16" s="989">
        <v>0</v>
      </c>
      <c r="K16" s="990"/>
      <c r="L16" s="989">
        <v>0</v>
      </c>
      <c r="M16" s="990"/>
      <c r="N16" s="989">
        <v>28.321678321678323</v>
      </c>
      <c r="O16" s="990"/>
      <c r="P16" s="989">
        <v>70.629370629370626</v>
      </c>
      <c r="Q16" s="1018"/>
      <c r="R16" s="989">
        <v>0</v>
      </c>
      <c r="S16" s="1053"/>
      <c r="T16" s="890"/>
    </row>
    <row r="17" spans="1:29" ht="21" customHeight="1">
      <c r="A17" s="15"/>
      <c r="B17" s="691">
        <v>30.3</v>
      </c>
      <c r="C17" s="866"/>
      <c r="D17" s="1004">
        <v>342</v>
      </c>
      <c r="E17" s="996"/>
      <c r="F17" s="1011">
        <v>2</v>
      </c>
      <c r="G17" s="1043"/>
      <c r="H17" s="1011">
        <v>1</v>
      </c>
      <c r="I17" s="1043"/>
      <c r="J17" s="1011">
        <v>0</v>
      </c>
      <c r="K17" s="1043"/>
      <c r="L17" s="1011">
        <v>2</v>
      </c>
      <c r="M17" s="1043"/>
      <c r="N17" s="1011">
        <v>103</v>
      </c>
      <c r="O17" s="1043"/>
      <c r="P17" s="1011">
        <v>234</v>
      </c>
      <c r="Q17" s="1043"/>
      <c r="R17" s="1011">
        <v>0</v>
      </c>
      <c r="S17" s="1012"/>
      <c r="T17" s="919"/>
    </row>
    <row r="18" spans="1:29" ht="21" customHeight="1" thickBot="1">
      <c r="A18" s="74"/>
      <c r="B18" s="875"/>
      <c r="C18" s="876"/>
      <c r="D18" s="1050">
        <v>100</v>
      </c>
      <c r="E18" s="1051"/>
      <c r="F18" s="993">
        <v>0.58479532163742687</v>
      </c>
      <c r="G18" s="994"/>
      <c r="H18" s="993">
        <v>0.29239766081871343</v>
      </c>
      <c r="I18" s="994"/>
      <c r="J18" s="993">
        <v>0</v>
      </c>
      <c r="K18" s="994"/>
      <c r="L18" s="993">
        <v>0.58479532163742687</v>
      </c>
      <c r="M18" s="994"/>
      <c r="N18" s="993">
        <v>30.116959064327485</v>
      </c>
      <c r="O18" s="994"/>
      <c r="P18" s="993">
        <v>68.421052631578945</v>
      </c>
      <c r="Q18" s="995"/>
      <c r="R18" s="993">
        <v>0</v>
      </c>
      <c r="S18" s="1046"/>
      <c r="T18" s="890"/>
    </row>
    <row r="19" spans="1:29" ht="25.5" customHeight="1" thickTop="1">
      <c r="A19" s="18"/>
      <c r="B19" s="669">
        <v>31.3</v>
      </c>
      <c r="C19" s="670"/>
      <c r="D19" s="1021">
        <f>SUM(D21,D23)</f>
        <v>315</v>
      </c>
      <c r="E19" s="1022"/>
      <c r="F19" s="1014">
        <f>SUM(F21,F23)</f>
        <v>1</v>
      </c>
      <c r="G19" s="1015"/>
      <c r="H19" s="1014">
        <f>SUM(H21,H23)</f>
        <v>0</v>
      </c>
      <c r="I19" s="1015"/>
      <c r="J19" s="1014">
        <f>SUM(J21,J23)</f>
        <v>0</v>
      </c>
      <c r="K19" s="1015"/>
      <c r="L19" s="1014">
        <f>SUM(L21,L23)</f>
        <v>4</v>
      </c>
      <c r="M19" s="1015"/>
      <c r="N19" s="1014">
        <f>SUM(N21,N23)</f>
        <v>87</v>
      </c>
      <c r="O19" s="1015"/>
      <c r="P19" s="1014">
        <f>SUM(P21,P23)</f>
        <v>223</v>
      </c>
      <c r="Q19" s="1042"/>
      <c r="R19" s="1009">
        <f>SUM(R21,R23)</f>
        <v>0</v>
      </c>
      <c r="S19" s="1010"/>
      <c r="T19" s="919"/>
      <c r="V19" s="182"/>
    </row>
    <row r="20" spans="1:29" ht="25.5" customHeight="1">
      <c r="A20" s="18"/>
      <c r="B20" s="892"/>
      <c r="C20" s="893"/>
      <c r="D20" s="1047">
        <f t="shared" ref="D20:R20" si="0">D19/$D19*100</f>
        <v>100</v>
      </c>
      <c r="E20" s="1048"/>
      <c r="F20" s="999">
        <f t="shared" si="0"/>
        <v>0.31746031746031744</v>
      </c>
      <c r="G20" s="1016"/>
      <c r="H20" s="999">
        <f t="shared" si="0"/>
        <v>0</v>
      </c>
      <c r="I20" s="1000"/>
      <c r="J20" s="999">
        <f t="shared" si="0"/>
        <v>0</v>
      </c>
      <c r="K20" s="1000"/>
      <c r="L20" s="999">
        <f t="shared" si="0"/>
        <v>1.2698412698412698</v>
      </c>
      <c r="M20" s="1016"/>
      <c r="N20" s="999">
        <f t="shared" si="0"/>
        <v>27.61904761904762</v>
      </c>
      <c r="O20" s="1016"/>
      <c r="P20" s="999">
        <f t="shared" si="0"/>
        <v>70.793650793650798</v>
      </c>
      <c r="Q20" s="1041"/>
      <c r="R20" s="1005">
        <f t="shared" si="0"/>
        <v>0</v>
      </c>
      <c r="S20" s="997"/>
      <c r="T20" s="890"/>
    </row>
    <row r="21" spans="1:29" ht="21" customHeight="1">
      <c r="A21" s="19"/>
      <c r="B21" s="808" t="s">
        <v>45</v>
      </c>
      <c r="C21" s="908"/>
      <c r="D21" s="1049">
        <f>SUM(F21:Q21)</f>
        <v>202</v>
      </c>
      <c r="E21" s="1017"/>
      <c r="F21" s="991">
        <v>0</v>
      </c>
      <c r="G21" s="992"/>
      <c r="H21" s="991">
        <v>0</v>
      </c>
      <c r="I21" s="992"/>
      <c r="J21" s="991">
        <v>0</v>
      </c>
      <c r="K21" s="992"/>
      <c r="L21" s="991">
        <v>1</v>
      </c>
      <c r="M21" s="992"/>
      <c r="N21" s="991">
        <v>54</v>
      </c>
      <c r="O21" s="992"/>
      <c r="P21" s="991">
        <v>147</v>
      </c>
      <c r="Q21" s="1017"/>
      <c r="R21" s="985">
        <v>0</v>
      </c>
      <c r="S21" s="998"/>
      <c r="T21" s="919"/>
    </row>
    <row r="22" spans="1:29" ht="21" customHeight="1">
      <c r="A22" s="19"/>
      <c r="B22" s="808"/>
      <c r="C22" s="908"/>
      <c r="D22" s="1002">
        <f t="shared" ref="D22:R22" si="1">D21/$D21*100</f>
        <v>100</v>
      </c>
      <c r="E22" s="1003"/>
      <c r="F22" s="989">
        <f t="shared" si="1"/>
        <v>0</v>
      </c>
      <c r="G22" s="990"/>
      <c r="H22" s="989">
        <f t="shared" si="1"/>
        <v>0</v>
      </c>
      <c r="I22" s="990"/>
      <c r="J22" s="989">
        <f t="shared" si="1"/>
        <v>0</v>
      </c>
      <c r="K22" s="990"/>
      <c r="L22" s="989">
        <f t="shared" si="1"/>
        <v>0.49504950495049505</v>
      </c>
      <c r="M22" s="990"/>
      <c r="N22" s="989">
        <f t="shared" si="1"/>
        <v>26.732673267326735</v>
      </c>
      <c r="O22" s="990"/>
      <c r="P22" s="989">
        <f t="shared" si="1"/>
        <v>72.772277227722768</v>
      </c>
      <c r="Q22" s="1018"/>
      <c r="R22" s="989">
        <f t="shared" si="1"/>
        <v>0</v>
      </c>
      <c r="S22" s="997"/>
      <c r="T22" s="890"/>
    </row>
    <row r="23" spans="1:29" ht="21" customHeight="1">
      <c r="A23" s="10"/>
      <c r="B23" s="808" t="s">
        <v>46</v>
      </c>
      <c r="C23" s="908"/>
      <c r="D23" s="1004">
        <f>SUM(F23:Q23)</f>
        <v>113</v>
      </c>
      <c r="E23" s="996"/>
      <c r="F23" s="985">
        <v>1</v>
      </c>
      <c r="G23" s="986"/>
      <c r="H23" s="985">
        <v>0</v>
      </c>
      <c r="I23" s="986"/>
      <c r="J23" s="985">
        <v>0</v>
      </c>
      <c r="K23" s="986"/>
      <c r="L23" s="985">
        <v>3</v>
      </c>
      <c r="M23" s="986"/>
      <c r="N23" s="985">
        <v>33</v>
      </c>
      <c r="O23" s="986"/>
      <c r="P23" s="985">
        <v>76</v>
      </c>
      <c r="Q23" s="996"/>
      <c r="R23" s="985">
        <v>0</v>
      </c>
      <c r="S23" s="998"/>
      <c r="T23" s="919"/>
    </row>
    <row r="24" spans="1:29" ht="21" customHeight="1" thickBot="1">
      <c r="A24" s="10"/>
      <c r="B24" s="909"/>
      <c r="C24" s="910"/>
      <c r="D24" s="1050">
        <f t="shared" ref="D24:R24" si="2">D23/$D23*100</f>
        <v>100</v>
      </c>
      <c r="E24" s="1051"/>
      <c r="F24" s="993">
        <f t="shared" si="2"/>
        <v>0.88495575221238942</v>
      </c>
      <c r="G24" s="994"/>
      <c r="H24" s="993">
        <f t="shared" si="2"/>
        <v>0</v>
      </c>
      <c r="I24" s="994"/>
      <c r="J24" s="993">
        <f t="shared" si="2"/>
        <v>0</v>
      </c>
      <c r="K24" s="994"/>
      <c r="L24" s="993">
        <f t="shared" si="2"/>
        <v>2.6548672566371683</v>
      </c>
      <c r="M24" s="994"/>
      <c r="N24" s="993">
        <f t="shared" si="2"/>
        <v>29.20353982300885</v>
      </c>
      <c r="O24" s="994"/>
      <c r="P24" s="993">
        <f t="shared" si="2"/>
        <v>67.256637168141594</v>
      </c>
      <c r="Q24" s="995"/>
      <c r="R24" s="993">
        <f t="shared" si="2"/>
        <v>0</v>
      </c>
      <c r="S24" s="1001"/>
      <c r="T24" s="890"/>
    </row>
    <row r="25" spans="1:29" ht="54" customHeight="1" thickTop="1">
      <c r="A25" s="10"/>
      <c r="B25" s="176"/>
      <c r="C25" s="176"/>
      <c r="D25" s="550"/>
      <c r="E25" s="551"/>
      <c r="F25" s="981"/>
      <c r="G25" s="981"/>
      <c r="H25" s="556" t="s">
        <v>154</v>
      </c>
      <c r="I25" s="982" t="s">
        <v>157</v>
      </c>
      <c r="J25" s="982"/>
      <c r="K25" s="982"/>
      <c r="L25" s="982"/>
      <c r="M25" s="982"/>
      <c r="N25" s="982"/>
      <c r="O25" s="982"/>
      <c r="P25" s="982"/>
      <c r="Q25" s="982"/>
      <c r="R25" s="982"/>
      <c r="S25" s="982"/>
      <c r="T25" s="600"/>
    </row>
    <row r="26" spans="1:29" ht="18" customHeight="1">
      <c r="A26" s="10"/>
      <c r="B26" s="176"/>
      <c r="C26" s="176"/>
      <c r="D26" s="550"/>
      <c r="E26" s="551"/>
      <c r="F26" s="552"/>
      <c r="G26" s="552"/>
      <c r="H26" s="552"/>
      <c r="I26" s="552"/>
      <c r="J26" s="552"/>
      <c r="K26" s="552"/>
      <c r="L26" s="552"/>
      <c r="M26" s="552"/>
      <c r="N26" s="552"/>
      <c r="O26" s="552"/>
      <c r="P26" s="552"/>
      <c r="Q26" s="553"/>
      <c r="R26" s="552"/>
      <c r="S26" s="553"/>
      <c r="T26" s="222"/>
    </row>
    <row r="27" spans="1:29" ht="39" customHeight="1">
      <c r="A27" s="10"/>
      <c r="B27" s="804" t="s">
        <v>207</v>
      </c>
      <c r="C27" s="804"/>
      <c r="D27" s="804"/>
      <c r="E27" s="804"/>
      <c r="F27" s="804"/>
      <c r="G27" s="804"/>
      <c r="H27" s="804"/>
      <c r="I27" s="804"/>
      <c r="J27" s="804"/>
      <c r="K27" s="804"/>
      <c r="L27" s="804"/>
      <c r="M27" s="804"/>
      <c r="N27" s="804"/>
      <c r="O27" s="804"/>
      <c r="P27" s="804"/>
      <c r="Q27" s="804"/>
      <c r="R27" s="804"/>
      <c r="S27" s="804"/>
      <c r="T27" s="601"/>
    </row>
    <row r="28" spans="1:29" ht="17.25" customHeight="1">
      <c r="A28" s="41"/>
      <c r="B28" s="477"/>
      <c r="C28" s="602"/>
      <c r="D28" s="603"/>
      <c r="E28" s="603"/>
      <c r="F28" s="603"/>
      <c r="G28" s="603"/>
      <c r="H28" s="603"/>
      <c r="I28" s="603"/>
      <c r="J28" s="603"/>
      <c r="K28" s="603"/>
      <c r="L28" s="603"/>
      <c r="M28" s="603"/>
      <c r="N28" s="603"/>
      <c r="O28" s="603"/>
      <c r="P28" s="603"/>
      <c r="Q28" s="603"/>
      <c r="R28" s="603"/>
      <c r="S28" s="604"/>
      <c r="T28" s="604"/>
    </row>
    <row r="29" spans="1:29" s="88" customFormat="1" ht="98.25" customHeight="1">
      <c r="A29" s="85"/>
      <c r="B29" s="814" t="s">
        <v>208</v>
      </c>
      <c r="C29" s="814"/>
      <c r="D29" s="814"/>
      <c r="E29" s="814"/>
      <c r="F29" s="814"/>
      <c r="G29" s="814"/>
      <c r="H29" s="814"/>
      <c r="I29" s="814"/>
      <c r="J29" s="814"/>
      <c r="K29" s="814"/>
      <c r="L29" s="814"/>
      <c r="M29" s="814"/>
      <c r="N29" s="814"/>
      <c r="O29" s="814"/>
      <c r="P29" s="814"/>
      <c r="Q29" s="814"/>
      <c r="R29" s="814"/>
      <c r="S29" s="814"/>
      <c r="T29" s="100"/>
      <c r="AC29" s="89"/>
    </row>
  </sheetData>
  <mergeCells count="182">
    <mergeCell ref="B17:C18"/>
    <mergeCell ref="D17:E17"/>
    <mergeCell ref="R15:S15"/>
    <mergeCell ref="T15:T16"/>
    <mergeCell ref="N16:O16"/>
    <mergeCell ref="P16:Q16"/>
    <mergeCell ref="R16:S16"/>
    <mergeCell ref="B15:C16"/>
    <mergeCell ref="D15:E15"/>
    <mergeCell ref="F15:G15"/>
    <mergeCell ref="F16:G16"/>
    <mergeCell ref="H16:I16"/>
    <mergeCell ref="L18:M18"/>
    <mergeCell ref="N17:O17"/>
    <mergeCell ref="H24:I24"/>
    <mergeCell ref="J23:K23"/>
    <mergeCell ref="H20:I20"/>
    <mergeCell ref="H21:I21"/>
    <mergeCell ref="H19:I19"/>
    <mergeCell ref="J19:K19"/>
    <mergeCell ref="J16:K16"/>
    <mergeCell ref="F17:G17"/>
    <mergeCell ref="D18:E18"/>
    <mergeCell ref="F18:G18"/>
    <mergeCell ref="H18:I18"/>
    <mergeCell ref="F20:G20"/>
    <mergeCell ref="F23:G23"/>
    <mergeCell ref="F22:G22"/>
    <mergeCell ref="F21:G21"/>
    <mergeCell ref="D16:E16"/>
    <mergeCell ref="D24:E24"/>
    <mergeCell ref="F24:G24"/>
    <mergeCell ref="J24:K24"/>
    <mergeCell ref="N21:O21"/>
    <mergeCell ref="P23:Q23"/>
    <mergeCell ref="N23:O23"/>
    <mergeCell ref="H23:I23"/>
    <mergeCell ref="D20:E20"/>
    <mergeCell ref="D21:E21"/>
    <mergeCell ref="P8:Q8"/>
    <mergeCell ref="R8:S8"/>
    <mergeCell ref="P11:Q11"/>
    <mergeCell ref="P12:Q12"/>
    <mergeCell ref="R9:S9"/>
    <mergeCell ref="P10:Q10"/>
    <mergeCell ref="R10:S10"/>
    <mergeCell ref="N20:O20"/>
    <mergeCell ref="L19:M19"/>
    <mergeCell ref="L17:M17"/>
    <mergeCell ref="J18:K18"/>
    <mergeCell ref="H15:I15"/>
    <mergeCell ref="J17:K17"/>
    <mergeCell ref="H11:I11"/>
    <mergeCell ref="H12:I12"/>
    <mergeCell ref="H17:I17"/>
    <mergeCell ref="H22:I22"/>
    <mergeCell ref="J22:K22"/>
    <mergeCell ref="R3:S5"/>
    <mergeCell ref="P3:Q5"/>
    <mergeCell ref="N13:O13"/>
    <mergeCell ref="N7:O7"/>
    <mergeCell ref="N9:O9"/>
    <mergeCell ref="P20:Q20"/>
    <mergeCell ref="P7:Q7"/>
    <mergeCell ref="P19:Q19"/>
    <mergeCell ref="P17:Q17"/>
    <mergeCell ref="P9:Q9"/>
    <mergeCell ref="P14:Q14"/>
    <mergeCell ref="R14:S14"/>
    <mergeCell ref="R6:S6"/>
    <mergeCell ref="R11:S11"/>
    <mergeCell ref="P6:Q6"/>
    <mergeCell ref="R18:S18"/>
    <mergeCell ref="J13:K13"/>
    <mergeCell ref="J14:K14"/>
    <mergeCell ref="J6:K6"/>
    <mergeCell ref="J7:K7"/>
    <mergeCell ref="J11:K11"/>
    <mergeCell ref="J12:K12"/>
    <mergeCell ref="N14:O14"/>
    <mergeCell ref="N3:O5"/>
    <mergeCell ref="N6:O6"/>
    <mergeCell ref="N11:O11"/>
    <mergeCell ref="N12:O12"/>
    <mergeCell ref="N10:O10"/>
    <mergeCell ref="N8:O8"/>
    <mergeCell ref="H6:I6"/>
    <mergeCell ref="H7:I7"/>
    <mergeCell ref="H8:I8"/>
    <mergeCell ref="F9:G9"/>
    <mergeCell ref="H9:I9"/>
    <mergeCell ref="F3:G5"/>
    <mergeCell ref="F6:G6"/>
    <mergeCell ref="L3:M5"/>
    <mergeCell ref="L16:M16"/>
    <mergeCell ref="L12:M12"/>
    <mergeCell ref="L15:M15"/>
    <mergeCell ref="J15:K15"/>
    <mergeCell ref="L14:M14"/>
    <mergeCell ref="J3:K5"/>
    <mergeCell ref="L7:M7"/>
    <mergeCell ref="J8:K8"/>
    <mergeCell ref="L8:M8"/>
    <mergeCell ref="L6:M6"/>
    <mergeCell ref="L11:M11"/>
    <mergeCell ref="J10:K10"/>
    <mergeCell ref="L10:M10"/>
    <mergeCell ref="J9:K9"/>
    <mergeCell ref="L9:M9"/>
    <mergeCell ref="L13:M13"/>
    <mergeCell ref="P21:Q21"/>
    <mergeCell ref="P22:Q22"/>
    <mergeCell ref="B3:C6"/>
    <mergeCell ref="D7:E7"/>
    <mergeCell ref="D8:E8"/>
    <mergeCell ref="D11:E11"/>
    <mergeCell ref="D3:E5"/>
    <mergeCell ref="D6:E6"/>
    <mergeCell ref="B7:C8"/>
    <mergeCell ref="B11:C12"/>
    <mergeCell ref="B9:C10"/>
    <mergeCell ref="D10:E10"/>
    <mergeCell ref="D12:E12"/>
    <mergeCell ref="D19:E19"/>
    <mergeCell ref="F7:G7"/>
    <mergeCell ref="D9:E9"/>
    <mergeCell ref="F19:G19"/>
    <mergeCell ref="F8:G8"/>
    <mergeCell ref="F11:G11"/>
    <mergeCell ref="F12:G12"/>
    <mergeCell ref="F10:G10"/>
    <mergeCell ref="F14:G14"/>
    <mergeCell ref="H10:I10"/>
    <mergeCell ref="H3:I5"/>
    <mergeCell ref="T21:T22"/>
    <mergeCell ref="T23:T24"/>
    <mergeCell ref="R20:S20"/>
    <mergeCell ref="R21:S21"/>
    <mergeCell ref="L24:M24"/>
    <mergeCell ref="L23:M23"/>
    <mergeCell ref="N24:O24"/>
    <mergeCell ref="P24:Q24"/>
    <mergeCell ref="T7:T8"/>
    <mergeCell ref="T11:T12"/>
    <mergeCell ref="T19:T20"/>
    <mergeCell ref="R7:S7"/>
    <mergeCell ref="R12:S12"/>
    <mergeCell ref="R19:S19"/>
    <mergeCell ref="T9:T10"/>
    <mergeCell ref="R17:S17"/>
    <mergeCell ref="T17:T18"/>
    <mergeCell ref="R13:S13"/>
    <mergeCell ref="N19:O19"/>
    <mergeCell ref="L20:M20"/>
    <mergeCell ref="L21:M21"/>
    <mergeCell ref="L22:M22"/>
    <mergeCell ref="N22:O22"/>
    <mergeCell ref="P13:Q13"/>
    <mergeCell ref="F25:G25"/>
    <mergeCell ref="I25:S25"/>
    <mergeCell ref="B19:C20"/>
    <mergeCell ref="B29:S29"/>
    <mergeCell ref="B27:S27"/>
    <mergeCell ref="B13:C14"/>
    <mergeCell ref="D13:E13"/>
    <mergeCell ref="F13:G13"/>
    <mergeCell ref="H13:I13"/>
    <mergeCell ref="D14:E14"/>
    <mergeCell ref="H14:I14"/>
    <mergeCell ref="J21:K21"/>
    <mergeCell ref="N18:O18"/>
    <mergeCell ref="P18:Q18"/>
    <mergeCell ref="N15:O15"/>
    <mergeCell ref="P15:Q15"/>
    <mergeCell ref="R22:S22"/>
    <mergeCell ref="R23:S23"/>
    <mergeCell ref="J20:K20"/>
    <mergeCell ref="R24:S24"/>
    <mergeCell ref="B21:C22"/>
    <mergeCell ref="B23:C24"/>
    <mergeCell ref="D22:E22"/>
    <mergeCell ref="D23:E23"/>
  </mergeCells>
  <phoneticPr fontId="22"/>
  <printOptions horizontalCentered="1"/>
  <pageMargins left="0.59055118110236227" right="0.59055118110236227" top="0.78740157480314965" bottom="0.78740157480314965" header="0.51181102362204722" footer="0.51181102362204722"/>
  <pageSetup paperSize="9" scale="75" orientation="portrait" r:id="rId1"/>
  <headerFooter alignWithMargins="0">
    <oddFooter>&amp;C&amp;A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9</vt:i4>
      </vt:variant>
    </vt:vector>
  </HeadingPairs>
  <TitlesOfParts>
    <vt:vector size="18" baseType="lpstr">
      <vt:lpstr>１</vt:lpstr>
      <vt:lpstr>２</vt:lpstr>
      <vt:lpstr>３</vt:lpstr>
      <vt:lpstr>４</vt:lpstr>
      <vt:lpstr>５</vt:lpstr>
      <vt:lpstr>６</vt:lpstr>
      <vt:lpstr>７</vt:lpstr>
      <vt:lpstr>８</vt:lpstr>
      <vt:lpstr>９</vt:lpstr>
      <vt:lpstr>'１'!Print_Area</vt:lpstr>
      <vt:lpstr>'２'!Print_Area</vt:lpstr>
      <vt:lpstr>'３'!Print_Area</vt:lpstr>
      <vt:lpstr>'４'!Print_Area</vt:lpstr>
      <vt:lpstr>'５'!Print_Area</vt:lpstr>
      <vt:lpstr>'６'!Print_Area</vt:lpstr>
      <vt:lpstr>'７'!Print_Area</vt:lpstr>
      <vt:lpstr>'８'!Print_Area</vt:lpstr>
      <vt:lpstr>'９'!Print_Area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清水　宏晃</dc:creator>
  <cp:lastModifiedBy>w</cp:lastModifiedBy>
  <cp:lastPrinted>2019-07-16T07:27:25Z</cp:lastPrinted>
  <dcterms:created xsi:type="dcterms:W3CDTF">1997-07-01T01:33:11Z</dcterms:created>
  <dcterms:modified xsi:type="dcterms:W3CDTF">2019-07-16T07:40:22Z</dcterms:modified>
</cp:coreProperties>
</file>